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 03_04_2020" sheetId="1" state="visible" r:id="rId2"/>
    <sheet name="Data 07_04_2020" sheetId="2" state="visible" r:id="rId3"/>
    <sheet name="User Type" sheetId="3" state="visible" r:id="rId4"/>
    <sheet name="Analysis" sheetId="4" state="visible" r:id="rId5"/>
  </sheets>
  <externalReferences>
    <externalReference r:id="rId6"/>
  </externalReferences>
  <definedNames>
    <definedName function="false" hidden="false" name="exit" vbProcedure="false">'User Type'!$D$8</definedName>
    <definedName function="false" hidden="false" name="extreme" vbProcedure="false">'User Type'!$D$7</definedName>
    <definedName function="false" hidden="false" name="guides" vbProcedure="false">'User Type'!$D$3</definedName>
    <definedName function="false" hidden="false" name="index" vbProcedure="false">'User Type'!$D$2</definedName>
    <definedName function="false" hidden="false" name="links" vbProcedure="false">'User Type'!$D$4</definedName>
    <definedName function="false" hidden="false" name="onion" vbProcedure="false">'User Type'!$D$5</definedName>
    <definedName function="false" hidden="false" localSheetId="1" name="exit" vbProcedure="false">'[1]User Type'!$C$7</definedName>
    <definedName function="false" hidden="false" localSheetId="1" name="guides" vbProcedure="false">'[1]User Type'!$C$3</definedName>
    <definedName function="false" hidden="false" localSheetId="1" name="index" vbProcedure="false">'[1]User Type'!$C$2</definedName>
    <definedName function="false" hidden="false" localSheetId="1" name="isis" vbProcedure="false">'[1]User Type'!$C$6</definedName>
    <definedName function="false" hidden="false" localSheetId="1" name="links" vbProcedure="false">'[1]User Type'!$C$4</definedName>
    <definedName function="false" hidden="false" localSheetId="1" name="onion" vbProcedure="false">'[1]User Type'!$C$5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<sst xmlns="http://schemas.openxmlformats.org/spreadsheetml/2006/main" count="1596" uniqueCount="301">
  <si>
    <t xml:space="preserve">Honeypot 
Data so farâ€¦</t>
  </si>
  <si>
    <t xml:space="preserve">Exp 1.1 Social Unrelated to DW</t>
  </si>
  <si>
    <t xml:space="preserve">Exp 1.2 Social Related to DW</t>
  </si>
  <si>
    <t xml:space="preserve">thehandyman.epizy.com</t>
  </si>
  <si>
    <t xml:space="preserve"># ----------------------------------------</t>
  </si>
  <si>
    <t xml:space="preserve"># All Web Site Data</t>
  </si>
  <si>
    <t xml:space="preserve"># Pages</t>
  </si>
  <si>
    <t xml:space="preserve"># 20200327-20200403</t>
  </si>
  <si>
    <t xml:space="preserve">Page</t>
  </si>
  <si>
    <t xml:space="preserve">Page Views</t>
  </si>
  <si>
    <t xml:space="preserve">Sessions</t>
  </si>
  <si>
    <t xml:space="preserve">Avg. Session Time</t>
  </si>
  <si>
    <t xml:space="preserve">Avg. Time on Page</t>
  </si>
  <si>
    <t xml:space="preserve">Entrances</t>
  </si>
  <si>
    <t xml:space="preserve">Bounce Rate</t>
  </si>
  <si>
    <t xml:space="preserve">% Exit</t>
  </si>
  <si>
    <t xml:space="preserve">/guides.html</t>
  </si>
  <si>
    <t xml:space="preserve">/links.html</t>
  </si>
  <si>
    <t xml:space="preserve">/index.html</t>
  </si>
  <si>
    <t xml:space="preserve">10m 31s</t>
  </si>
  <si>
    <t xml:space="preserve">/onion-directory/groups-cat.html</t>
  </si>
  <si>
    <t xml:space="preserve">index=home page</t>
  </si>
  <si>
    <t xml:space="preserve">/onion-directory/forums-cat.html</t>
  </si>
  <si>
    <t xml:space="preserve">/prices.html</t>
  </si>
  <si>
    <t xml:space="preserve">Day Index</t>
  </si>
  <si>
    <t xml:space="preserve">/onion-directory/cannazon-market.html</t>
  </si>
  <si>
    <t xml:space="preserve">/onion-directory/carding-cat.html</t>
  </si>
  <si>
    <t xml:space="preserve">/onion-directory/cyber-cat.html</t>
  </si>
  <si>
    <t xml:space="preserve">/onion-directory/fake-id-cat.html</t>
  </si>
  <si>
    <t xml:space="preserve">/guides/isis-group.html</t>
  </si>
  <si>
    <t xml:space="preserve">/onion-directory/other-cat.html</t>
  </si>
  <si>
    <t xml:space="preserve">/onion-directory/torum.html</t>
  </si>
  <si>
    <t xml:space="preserve">/onion-directory/weapons-cat.html</t>
  </si>
  <si>
    <t xml:space="preserve">1m 13s</t>
  </si>
  <si>
    <t xml:space="preserve">Exp 2 YouTube Video &amp;
Reddit Thread creation (linking to onion)</t>
  </si>
  <si>
    <t xml:space="preserve">User</t>
  </si>
  <si>
    <t xml:space="preserve">Session start</t>
  </si>
  <si>
    <t xml:space="preserve">Session time (at
Final page accessed)</t>
  </si>
  <si>
    <t xml:space="preserve">Total session
 Time (at final page)</t>
  </si>
  <si>
    <t xml:space="preserve">Pages Visited</t>
  </si>
  <si>
    <t xml:space="preserve">Time spent
On pages (s)</t>
  </si>
  <si>
    <t xml:space="preserve">01/Apr/2020:01:13:07</t>
  </si>
  <si>
    <t xml:space="preserve">01/Apr/2020:01:13:20</t>
  </si>
  <si>
    <t xml:space="preserve">?</t>
  </si>
  <si>
    <t xml:space="preserve">01/Apr/2020:03:22:54</t>
  </si>
  <si>
    <t xml:space="preserve">01/Apr/2020:03:23:15</t>
  </si>
  <si>
    <t xml:space="preserve">01/Apr/2020:16:55:01</t>
  </si>
  <si>
    <t xml:space="preserve">01/Apr/2020:16:57:04</t>
  </si>
  <si>
    <t xml:space="preserve">01/Apr/2020:17:10:04</t>
  </si>
  <si>
    <t xml:space="preserve">01/Apr/2020:17:10:55</t>
  </si>
  <si>
    <t xml:space="preserve">01/Apr/2020:17:25:34</t>
  </si>
  <si>
    <t xml:space="preserve">01/Apr/2020:17:26:41</t>
  </si>
  <si>
    <t xml:space="preserve">02/Apr/2020:17:00:32</t>
  </si>
  <si>
    <t xml:space="preserve">03/Apr/2020:05:44:08</t>
  </si>
  <si>
    <t xml:space="preserve">03/Apr/2020:05:46:01</t>
  </si>
  <si>
    <t xml:space="preserve">/guides/isis-group</t>
  </si>
  <si>
    <t xml:space="preserve">----&gt; No data from Reddit created threads, this is all from the youtube video</t>
  </si>
  <si>
    <t xml:space="preserve">Exp 3 DW Thread Creation</t>
  </si>
  <si>
    <t xml:space="preserve">No data yet, maybe users are too well advised if they are already on DW threads in the first place</t>
  </si>
  <si>
    <t xml:space="preserve">Exp 4</t>
  </si>
  <si>
    <t xml:space="preserve">Participant</t>
  </si>
  <si>
    <t xml:space="preserve">Group</t>
  </si>
  <si>
    <t xml:space="preserve">Movement Group</t>
  </si>
  <si>
    <t xml:space="preserve">Cyber</t>
  </si>
  <si>
    <t xml:space="preserve">Interested</t>
  </si>
  <si>
    <t xml:space="preserve">07/Apr/2020:12:12:04</t>
  </si>
  <si>
    <t xml:space="preserve">07/Apr/2020:12:13:03</t>
  </si>
  <si>
    <t xml:space="preserve">/onion-directory.html</t>
  </si>
  <si>
    <t xml:space="preserve">/onion-directory/hack-group.html</t>
  </si>
  <si>
    <t xml:space="preserve">Engaged</t>
  </si>
  <si>
    <t xml:space="preserve">07/Apr/2020:12:57:39</t>
  </si>
  <si>
    <t xml:space="preserve">07/Apr/2020:12:58:51</t>
  </si>
  <si>
    <t xml:space="preserve">index</t>
  </si>
  <si>
    <t xml:space="preserve">onion-directory</t>
  </si>
  <si>
    <t xml:space="preserve">guides</t>
  </si>
  <si>
    <t xml:space="preserve">prices</t>
  </si>
  <si>
    <t xml:space="preserve">guides/all-about-crypto</t>
  </si>
  <si>
    <t xml:space="preserve">Onion-directory</t>
  </si>
  <si>
    <t xml:space="preserve">onion-directory/cyber-cat</t>
  </si>
  <si>
    <t xml:space="preserve">onion-directory/hack-group</t>
  </si>
  <si>
    <t xml:space="preserve">onion-directory/exploit-in</t>
  </si>
  <si>
    <t xml:space="preserve">Invested</t>
  </si>
  <si>
    <t xml:space="preserve">07/Apr/2020:13:32:56</t>
  </si>
  <si>
    <t xml:space="preserve">07/Apr/2020:13:36:08</t>
  </si>
  <si>
    <t xml:space="preserve">onion-directory/forums-cat</t>
  </si>
  <si>
    <t xml:space="preserve">guides/hacking-guide</t>
  </si>
  <si>
    <t xml:space="preserve">Self-Identified Groups</t>
  </si>
  <si>
    <t xml:space="preserve">07/Apr/2020:13:49:59</t>
  </si>
  <si>
    <t xml:space="preserve">07/Apr/2020:13:50:26</t>
  </si>
  <si>
    <t xml:space="preserve">0:00:27</t>
  </si>
  <si>
    <t xml:space="preserve">onion-directory/groups-cat</t>
  </si>
  <si>
    <t xml:space="preserve">07/Apr/2020:13:50:41</t>
  </si>
  <si>
    <t xml:space="preserve">07/Apr/2020:13:51:34</t>
  </si>
  <si>
    <t xml:space="preserve">guides/isis-group</t>
  </si>
  <si>
    <t xml:space="preserve">07/Apr/2020:13:52:00</t>
  </si>
  <si>
    <t xml:space="preserve">07/Apr/2020:13:55:12</t>
  </si>
  <si>
    <t xml:space="preserve">0:03:12</t>
  </si>
  <si>
    <t xml:space="preserve">onion-directory/wiki-leaks</t>
  </si>
  <si>
    <t xml:space="preserve">guides/tor-settings</t>
  </si>
  <si>
    <t xml:space="preserve">onion-directory/darknet-avengers</t>
  </si>
  <si>
    <t xml:space="preserve">onion-directory/dread</t>
  </si>
  <si>
    <t xml:space="preserve">Weapons</t>
  </si>
  <si>
    <t xml:space="preserve">07/Apr/2020:13:57:05</t>
  </si>
  <si>
    <t xml:space="preserve">07/Apr/2020:13:57:21</t>
  </si>
  <si>
    <t xml:space="preserve">0:00:16</t>
  </si>
  <si>
    <t xml:space="preserve">onion-directory/weapons-cat</t>
  </si>
  <si>
    <t xml:space="preserve">onion-directory/dw-guns-store</t>
  </si>
  <si>
    <t xml:space="preserve">07/Apr/2020:14:02:16</t>
  </si>
  <si>
    <t xml:space="preserve">07/Apr/2020:14:03:33</t>
  </si>
  <si>
    <t xml:space="preserve">0:01:17</t>
  </si>
  <si>
    <t xml:space="preserve">guides/how-to-buy-btc</t>
  </si>
  <si>
    <t xml:space="preserve">07/Apr/2020:14:04:00</t>
  </si>
  <si>
    <t xml:space="preserve">07/Apr/2020:14:09:30</t>
  </si>
  <si>
    <t xml:space="preserve">0:05:30</t>
  </si>
  <si>
    <t xml:space="preserve">guides/pgp-guide</t>
  </si>
  <si>
    <t xml:space="preserve">Drugs</t>
  </si>
  <si>
    <t xml:space="preserve">07/Apr/2020:14:20:52</t>
  </si>
  <si>
    <t xml:space="preserve">07/Apr/2020:14:23:33</t>
  </si>
  <si>
    <t xml:space="preserve">0:02:41</t>
  </si>
  <si>
    <t xml:space="preserve">onion-directory/narcotics-cat</t>
  </si>
  <si>
    <t xml:space="preserve">onion-directory/empire-market</t>
  </si>
  <si>
    <t xml:space="preserve">07/Apr/2020:14:25:54</t>
  </si>
  <si>
    <t xml:space="preserve">07/Apr/2020:14:28:29</t>
  </si>
  <si>
    <t xml:space="preserve">0:02:35</t>
  </si>
  <si>
    <t xml:space="preserve">onion-directory/majestic-garden</t>
  </si>
  <si>
    <t xml:space="preserve">07/Apr/2020:14:28:59</t>
  </si>
  <si>
    <t xml:space="preserve">07/Apr/2020:14:33:44</t>
  </si>
  <si>
    <t xml:space="preserve">0:04:45</t>
  </si>
  <si>
    <t xml:space="preserve">onion-directory/yellow-brick-market</t>
  </si>
  <si>
    <t xml:space="preserve">Carding</t>
  </si>
  <si>
    <t xml:space="preserve">07/Apr/2020:14:37:40</t>
  </si>
  <si>
    <t xml:space="preserve">07/Apr/2020:14:38:05</t>
  </si>
  <si>
    <t xml:space="preserve">0:00:25</t>
  </si>
  <si>
    <t xml:space="preserve">onion-directory/carding-cat</t>
  </si>
  <si>
    <t xml:space="preserve">07/Apr/2020:14:38:47</t>
  </si>
  <si>
    <t xml:space="preserve">07/Apr/2020:14:39:39</t>
  </si>
  <si>
    <t xml:space="preserve">0:00:52</t>
  </si>
  <si>
    <t xml:space="preserve">guides/exit-scam</t>
  </si>
  <si>
    <t xml:space="preserve">guides/using-blockchain</t>
  </si>
  <si>
    <t xml:space="preserve">guides/how-to-buy-xmr</t>
  </si>
  <si>
    <t xml:space="preserve">07/Apr/2020:14:39:56</t>
  </si>
  <si>
    <t xml:space="preserve">07/Apr/2020:14:45:23</t>
  </si>
  <si>
    <t xml:space="preserve">0:05:27</t>
  </si>
  <si>
    <t xml:space="preserve">onion-directory/the-hub-forum</t>
  </si>
  <si>
    <t xml:space="preserve">Fake ID</t>
  </si>
  <si>
    <t xml:space="preserve">07/Apr/2020:14:47:52</t>
  </si>
  <si>
    <t xml:space="preserve">07/Apr/2020:14:48:11</t>
  </si>
  <si>
    <t xml:space="preserve">0:00:19</t>
  </si>
  <si>
    <t xml:space="preserve">onion-directory/fake-id-cat</t>
  </si>
  <si>
    <t xml:space="preserve">onion-directory/other-cat</t>
  </si>
  <si>
    <t xml:space="preserve">07/Apr/2020:14:51:08</t>
  </si>
  <si>
    <t xml:space="preserve">07/Apr/2020:14:56:05</t>
  </si>
  <si>
    <t xml:space="preserve">0:04:57</t>
  </si>
  <si>
    <t xml:space="preserve">guides/vpn-guide</t>
  </si>
  <si>
    <t xml:space="preserve">guides/how-to-buy-ltc</t>
  </si>
  <si>
    <t xml:space="preserve">07/Apr/2020:14:57:35</t>
  </si>
  <si>
    <t xml:space="preserve">07/Apr/2020:14:59:34</t>
  </si>
  <si>
    <t xml:space="preserve">0:01:59</t>
  </si>
  <si>
    <t xml:space="preserve">guides/how-to-buy-eth</t>
  </si>
  <si>
    <t xml:space="preserve">guides/how-to-buy-dash</t>
  </si>
  <si>
    <t xml:space="preserve">Information Seeker</t>
  </si>
  <si>
    <t xml:space="preserve">07/Apr/2020:15:05:24</t>
  </si>
  <si>
    <t xml:space="preserve">07/Apr/2020:15:09:16</t>
  </si>
  <si>
    <t xml:space="preserve">07/Apr/2020:15:11:33</t>
  </si>
  <si>
    <t xml:space="preserve">0:02:17</t>
  </si>
  <si>
    <t xml:space="preserve">07/Apr/2020:15:11:55</t>
  </si>
  <si>
    <t xml:space="preserve">07/Apr/2020:15:15:48</t>
  </si>
  <si>
    <t xml:space="preserve">onion-directory/recon</t>
  </si>
  <si>
    <t xml:space="preserve">Curious</t>
  </si>
  <si>
    <t xml:space="preserve">07/Apr/2020:15:17:54</t>
  </si>
  <si>
    <t xml:space="preserve">07/Apr/2020:15:19:20</t>
  </si>
  <si>
    <t xml:space="preserve">07/Apr/2020:15:19:51</t>
  </si>
  <si>
    <t xml:space="preserve"> 07/Apr/2020:15:24:13</t>
  </si>
  <si>
    <t xml:space="preserve">onion-directory/envoy-forum</t>
  </si>
  <si>
    <t xml:space="preserve">links</t>
  </si>
  <si>
    <t xml:space="preserve">07/Apr/2020:15:27:15</t>
  </si>
  <si>
    <t xml:space="preserve">07/Apr/2020:15:30:27</t>
  </si>
  <si>
    <t xml:space="preserve">Control</t>
  </si>
  <si>
    <t xml:space="preserve">None Assigned</t>
  </si>
  <si>
    <t xml:space="preserve">07/Apr/2020:15:32:12</t>
  </si>
  <si>
    <t xml:space="preserve">07/Apr/2020:15:33:05</t>
  </si>
  <si>
    <t xml:space="preserve">0:00:53</t>
  </si>
  <si>
    <t xml:space="preserve">onion-directory/the-pirate-bay</t>
  </si>
  <si>
    <t xml:space="preserve">07/Apr/2020:15:33:44</t>
  </si>
  <si>
    <t xml:space="preserve">07/Apr/2020:15:34:36</t>
  </si>
  <si>
    <t xml:space="preserve">07/Apr/2020:15:35:12</t>
  </si>
  <si>
    <t xml:space="preserve">07/Apr/2020:15:35:36</t>
  </si>
  <si>
    <t xml:space="preserve">Site Location Code</t>
  </si>
  <si>
    <t xml:space="preserve">Site Location </t>
  </si>
  <si>
    <t xml:space="preserve">Experiment Node Count</t>
  </si>
  <si>
    <t xml:space="preserve">A</t>
  </si>
  <si>
    <t xml:space="preserve">User Reached Index </t>
  </si>
  <si>
    <t xml:space="preserve">B</t>
  </si>
  <si>
    <t xml:space="preserve">User Reached Guides </t>
  </si>
  <si>
    <t xml:space="preserve">C</t>
  </si>
  <si>
    <t xml:space="preserve">EXAMPLE SITE LOCATION</t>
  </si>
  <si>
    <t xml:space="preserve">D</t>
  </si>
  <si>
    <t xml:space="preserve">User Reached Onion Directory </t>
  </si>
  <si>
    <t xml:space="preserve">onion</t>
  </si>
  <si>
    <t xml:space="preserve">E</t>
  </si>
  <si>
    <t xml:space="preserve">NEW SITE LOCATION</t>
  </si>
  <si>
    <t xml:space="preserve">F</t>
  </si>
  <si>
    <t xml:space="preserve">User Reached Extreme Area (ISIS) </t>
  </si>
  <si>
    <t xml:space="preserve">extreme</t>
  </si>
  <si>
    <t xml:space="preserve">G</t>
  </si>
  <si>
    <t xml:space="preserve">User Exited Site </t>
  </si>
  <si>
    <t xml:space="preserve">Total </t>
  </si>
  <si>
    <t xml:space="preserve">isis</t>
  </si>
  <si>
    <t xml:space="preserve">Total Users</t>
  </si>
  <si>
    <t xml:space="preserve">Total Movements</t>
  </si>
  <si>
    <t xml:space="preserve">Comments </t>
  </si>
  <si>
    <t xml:space="preserve">All AA, BB etc are 0 as we are not considering time just movement, so there is no movement to itself </t>
  </si>
  <si>
    <t xml:space="preserve">User didn't go on site AE (Ignore all E)</t>
  </si>
  <si>
    <t xml:space="preserve">Multiple onions so need an DD</t>
  </si>
  <si>
    <t xml:space="preserve">Ignore E as entrance state </t>
  </si>
  <si>
    <t xml:space="preserve">Multiple extremes so need an FF</t>
  </si>
  <si>
    <t xml:space="preserve">User can't go anywhere once exited </t>
  </si>
  <si>
    <t xml:space="preserve">Key </t>
  </si>
  <si>
    <t xml:space="preserve">General Page description</t>
  </si>
  <si>
    <t xml:space="preserve">General Page Description 2 </t>
  </si>
  <si>
    <t xml:space="preserve">Imputed Time</t>
  </si>
  <si>
    <t xml:space="preserve">New Total Time</t>
  </si>
  <si>
    <t xml:space="preserve">Cumulative Time</t>
  </si>
  <si>
    <t xml:space="preserve">Type</t>
  </si>
  <si>
    <t xml:space="preserve">Entered Site</t>
  </si>
  <si>
    <t xml:space="preserve">AA</t>
  </si>
  <si>
    <t xml:space="preserve">AB</t>
  </si>
  <si>
    <t xml:space="preserve">AC</t>
  </si>
  <si>
    <t xml:space="preserve">AD</t>
  </si>
  <si>
    <t xml:space="preserve">AE</t>
  </si>
  <si>
    <t xml:space="preserve">AF</t>
  </si>
  <si>
    <t xml:space="preserve">AG</t>
  </si>
  <si>
    <t xml:space="preserve">BA</t>
  </si>
  <si>
    <t xml:space="preserve">BB</t>
  </si>
  <si>
    <t xml:space="preserve">BC</t>
  </si>
  <si>
    <t xml:space="preserve">BD</t>
  </si>
  <si>
    <t xml:space="preserve">BE</t>
  </si>
  <si>
    <t xml:space="preserve">BF</t>
  </si>
  <si>
    <t xml:space="preserve">BG</t>
  </si>
  <si>
    <t xml:space="preserve">CA</t>
  </si>
  <si>
    <t xml:space="preserve">CB</t>
  </si>
  <si>
    <t xml:space="preserve">CC</t>
  </si>
  <si>
    <t xml:space="preserve">CD</t>
  </si>
  <si>
    <t xml:space="preserve">CE</t>
  </si>
  <si>
    <t xml:space="preserve">CF</t>
  </si>
  <si>
    <t xml:space="preserve">CG</t>
  </si>
  <si>
    <t xml:space="preserve">DA</t>
  </si>
  <si>
    <t xml:space="preserve">DB</t>
  </si>
  <si>
    <t xml:space="preserve">DC</t>
  </si>
  <si>
    <t xml:space="preserve">DD</t>
  </si>
  <si>
    <t xml:space="preserve">DE</t>
  </si>
  <si>
    <t xml:space="preserve">DF</t>
  </si>
  <si>
    <t xml:space="preserve">DG</t>
  </si>
  <si>
    <t xml:space="preserve">EA</t>
  </si>
  <si>
    <t xml:space="preserve">EB</t>
  </si>
  <si>
    <t xml:space="preserve">EC</t>
  </si>
  <si>
    <t xml:space="preserve">ED</t>
  </si>
  <si>
    <t xml:space="preserve">EE</t>
  </si>
  <si>
    <t xml:space="preserve">EF</t>
  </si>
  <si>
    <t xml:space="preserve">EG</t>
  </si>
  <si>
    <t xml:space="preserve">FA</t>
  </si>
  <si>
    <t xml:space="preserve">FB</t>
  </si>
  <si>
    <t xml:space="preserve">FC</t>
  </si>
  <si>
    <t xml:space="preserve">FD</t>
  </si>
  <si>
    <t xml:space="preserve">FE</t>
  </si>
  <si>
    <t xml:space="preserve">FF</t>
  </si>
  <si>
    <t xml:space="preserve">FG</t>
  </si>
  <si>
    <t xml:space="preserve">GA</t>
  </si>
  <si>
    <t xml:space="preserve">GB</t>
  </si>
  <si>
    <t xml:space="preserve">GC</t>
  </si>
  <si>
    <t xml:space="preserve">GD</t>
  </si>
  <si>
    <t xml:space="preserve">GE</t>
  </si>
  <si>
    <t xml:space="preserve">GF</t>
  </si>
  <si>
    <t xml:space="preserve">GG</t>
  </si>
  <si>
    <t xml:space="preserve">Table 1b: Transitions </t>
  </si>
  <si>
    <t xml:space="preserve">Table 1c:  Matrix Movements</t>
  </si>
  <si>
    <t xml:space="preserve">Check </t>
  </si>
  <si>
    <t xml:space="preserve">A Markov Chain is a stochastic process [½]</t>
  </si>
  <si>
    <t xml:space="preserve">Table 1d:  Transition Matrix</t>
  </si>
  <si>
    <t xml:space="preserve">with discrete states operating in discrete time [½]</t>
  </si>
  <si>
    <t xml:space="preserve">in which the probabilities of moving from one state to another are</t>
  </si>
  <si>
    <t xml:space="preserve">dependent only on the present state of the process.</t>
  </si>
  <si>
    <t xml:space="preserve">Initial State  is A (So 1 at A, 0 else)</t>
  </si>
  <si>
    <t xml:space="preserve">P 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</si>
  <si>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</si>
  <si>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</si>
  <si>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</si>
  <si>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</si>
  <si>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</si>
  <si>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Table 1a: Imputation for missing time on exit page</t>
  </si>
  <si>
    <t xml:space="preserve">Average Time</t>
  </si>
  <si>
    <t xml:space="preserve">Table 2a: Categorise User and Time at node </t>
  </si>
  <si>
    <t xml:space="preserve">Page String</t>
  </si>
  <si>
    <t xml:space="preserve">User Type</t>
  </si>
  <si>
    <t xml:space="preserve">Total Time </t>
  </si>
  <si>
    <t xml:space="preserve">Time at A</t>
  </si>
  <si>
    <t xml:space="preserve">Time at B </t>
  </si>
  <si>
    <t xml:space="preserve">Time at C </t>
  </si>
  <si>
    <t xml:space="preserve">Time at D</t>
  </si>
  <si>
    <t xml:space="preserve">Time at F</t>
  </si>
  <si>
    <t xml:space="preserve">Check Total Time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</si>
</sst>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HH:MM:SS"/>
    <numFmt numFmtId="166" formatCode="0.00%"/>
    <numFmt numFmtId="167" formatCode="DD/MM/YYYY"/>
    <numFmt numFmtId="168" formatCode="@"/>
    <numFmt numFmtId="169" formatCode="[$-F400]H:MM:SS\ AM/PM"/>
    <numFmt numFmtId="170" formatCode="0.00"/>
    <numFmt numFmtId="171" formatCode="0.0000"/>
    <numFmt numFmtId="172" formatCode="0.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ejaVu Sans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9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1"/>
      <color rgb="FFAFABAB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6"/>
      <color rgb="FF44546A"/>
      <name val="Calibri"/>
      <family val="2"/>
    </font>
    <font>
      <sz val="10"/>
      <name val="Arial"/>
      <family val="2"/>
    </font>
    <font>
      <sz val="9"/>
      <color rgb="FF44546A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E0E5EB"/>
      </patternFill>
    </fill>
    <fill>
      <patternFill patternType="solid">
        <fgColor rgb="FFFFE699"/>
        <bgColor rgb="FFFFFFCC"/>
      </patternFill>
    </fill>
    <fill>
      <patternFill patternType="solid">
        <fgColor rgb="FF9DC3E6"/>
        <bgColor rgb="FF99CCFF"/>
      </patternFill>
    </fill>
    <fill>
      <patternFill patternType="solid">
        <fgColor rgb="FFF4B183"/>
        <bgColor rgb="FFFF99CC"/>
      </patternFill>
    </fill>
    <fill>
      <patternFill patternType="solid">
        <fgColor rgb="FFBF9000"/>
        <bgColor rgb="FFED7D31"/>
      </patternFill>
    </fill>
    <fill>
      <patternFill patternType="solid">
        <fgColor rgb="FFB4C7E7"/>
        <bgColor rgb="FF9DC3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4" fillId="5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3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6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9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9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9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9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9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6082CA"/>
      <rgbColor rgb="FFAFABAB"/>
      <rgbColor rgb="FF7030A0"/>
      <rgbColor rgb="FFFFFFCC"/>
      <rgbColor rgb="FFCCFFFF"/>
      <rgbColor rgb="FF660066"/>
      <rgbColor rgb="FFFF8080"/>
      <rgbColor rgb="FF0066CC"/>
      <rgbColor rgb="FFE0E5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9DC3E6"/>
      <rgbColor rgb="FFF4B183"/>
      <rgbColor rgb="FF3D6FC9"/>
      <rgbColor rgb="FF33CCCC"/>
      <rgbColor rgb="FF99CC00"/>
      <rgbColor rgb="FFFFC000"/>
      <rgbColor rgb="FFBF9000"/>
      <rgbColor rgb="FFED7D31"/>
      <rgbColor rgb="FF4472C4"/>
      <rgbColor rgb="FFA5A5A5"/>
      <rgbColor rgb="FF002060"/>
      <rgbColor rgb="FF70AD47"/>
      <rgbColor rgb="FF003300"/>
      <rgbColor rgb="FF333300"/>
      <rgbColor rgb="FF993300"/>
      <rgbColor rgb="FF993366"/>
      <rgbColor rgb="FF264478"/>
      <rgbColor rgb="FF44546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44546a"/>
                </a:solidFill>
                <a:latin typeface="Calibri"/>
              </a:defRPr>
            </a:pPr>
            <a:r>
              <a:rPr b="1" sz="1600" spc="-1" strike="noStrike">
                <a:solidFill>
                  <a:srgbClr val="44546a"/>
                </a:solidFill>
                <a:latin typeface="Calibri"/>
              </a:rPr>
              <a:t>Average Time User spends at each Stage (s)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rgbClr val="6082ca"/>
                </a:gs>
                <a:gs pos="100000">
                  <a:srgbClr val="3d6fc9"/>
                </a:gs>
              </a:gsLst>
              <a:lin ang="5400000"/>
            </a:gradFill>
            <a:ln>
              <a:noFill/>
            </a:ln>
          </c:spPr>
          <c:invertIfNegative val="0"/>
          <c:dLbls>
            <c:numFmt formatCode="0.00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Analysis!$CK$89:$CO$89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Analysis!$CK$90:$CO$90</c:f>
              <c:numCache>
                <c:formatCode>General</c:formatCode>
                <c:ptCount val="5"/>
                <c:pt idx="0">
                  <c:v>24.5343137254902</c:v>
                </c:pt>
                <c:pt idx="1">
                  <c:v>20.9705882352941</c:v>
                </c:pt>
                <c:pt idx="2">
                  <c:v>3.74019607843137</c:v>
                </c:pt>
                <c:pt idx="3">
                  <c:v>54.1107634543179</c:v>
                </c:pt>
                <c:pt idx="4">
                  <c:v>35.5995475113122</c:v>
                </c:pt>
              </c:numCache>
            </c:numRef>
          </c:val>
        </c:ser>
        <c:gapWidth val="100"/>
        <c:overlap val="-24"/>
        <c:axId val="42698588"/>
        <c:axId val="63773704"/>
      </c:barChart>
      <c:catAx>
        <c:axId val="426985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4546a"/>
                </a:solidFill>
                <a:latin typeface="Calibri"/>
              </a:defRPr>
            </a:pPr>
          </a:p>
        </c:txPr>
        <c:crossAx val="63773704"/>
        <c:crosses val="autoZero"/>
        <c:auto val="1"/>
        <c:lblAlgn val="ctr"/>
        <c:lblOffset val="100"/>
      </c:catAx>
      <c:valAx>
        <c:axId val="63773704"/>
        <c:scaling>
          <c:orientation val="minMax"/>
        </c:scaling>
        <c:delete val="0"/>
        <c:axPos val="l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4546a"/>
                </a:solidFill>
                <a:latin typeface="Calibri"/>
              </a:defRPr>
            </a:pPr>
          </a:p>
        </c:txPr>
        <c:crossAx val="42698588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e0e5eb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44546a"/>
                </a:solidFill>
                <a:latin typeface="Calibri"/>
              </a:defRPr>
            </a:pPr>
            <a:r>
              <a:rPr b="1" sz="1600" spc="-1" strike="noStrike">
                <a:solidFill>
                  <a:srgbClr val="44546a"/>
                </a:solidFill>
                <a:latin typeface="Calibri"/>
              </a:rPr>
              <a:t>Probability of user at Stage X after each transition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Analysis!$BV$69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472c4"/>
            </a:solidFill>
            <a:ln w="316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Analysis!$BU$70:$BU$76</c:f>
              <c:strCache>
                <c:ptCount val="7"/>
                <c:pt idx="0">
                  <c:v>0</c:v>
                </c:pt>
                <c:pt idx="1">
                  <c:v>P 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</c:strCache>
            </c:strRef>
          </c:cat>
          <c:val>
            <c:numRef>
              <c:f>Analysis!$BV$70:$BV$78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0.00182471885813149</c:v>
                </c:pt>
                <c:pt idx="3">
                  <c:v>0.000519538008217994</c:v>
                </c:pt>
                <c:pt idx="4">
                  <c:v>0.0001304592575099</c:v>
                </c:pt>
                <c:pt idx="5">
                  <c:v>3.51685969953048E-005</c:v>
                </c:pt>
                <c:pt idx="6">
                  <c:v>9.25857992386962E-006</c:v>
                </c:pt>
                <c:pt idx="7">
                  <c:v/>
                </c:pt>
                <c:pt idx="8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Analysis!$BW$69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ed7d31"/>
            </a:solidFill>
            <a:ln w="316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Analysis!$BU$70:$BU$76</c:f>
              <c:strCache>
                <c:ptCount val="7"/>
                <c:pt idx="0">
                  <c:v>0</c:v>
                </c:pt>
                <c:pt idx="1">
                  <c:v>P 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</c:strCache>
            </c:strRef>
          </c:cat>
          <c:val>
            <c:numRef>
              <c:f>Analysis!$BW$70:$BW$78</c:f>
              <c:numCache>
                <c:formatCode>General</c:formatCode>
                <c:ptCount val="9"/>
                <c:pt idx="0">
                  <c:v>0</c:v>
                </c:pt>
                <c:pt idx="1">
                  <c:v>0.0220588235294118</c:v>
                </c:pt>
                <c:pt idx="2">
                  <c:v>0.000337910899653979</c:v>
                </c:pt>
                <c:pt idx="3">
                  <c:v>0.000141773499516589</c:v>
                </c:pt>
                <c:pt idx="4">
                  <c:v>3.75538564496504E-005</c:v>
                </c:pt>
                <c:pt idx="5">
                  <c:v>9.9074213147784E-006</c:v>
                </c:pt>
                <c:pt idx="6">
                  <c:v>2.63100705394424E-006</c:v>
                </c:pt>
                <c:pt idx="7">
                  <c:v/>
                </c:pt>
                <c:pt idx="8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Analysis!$BX$69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a5a5a5"/>
            </a:solidFill>
            <a:ln w="3168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Analysis!$BU$70:$BU$76</c:f>
              <c:strCache>
                <c:ptCount val="7"/>
                <c:pt idx="0">
                  <c:v>0</c:v>
                </c:pt>
                <c:pt idx="1">
                  <c:v>P 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</c:strCache>
            </c:strRef>
          </c:cat>
          <c:val>
            <c:numRef>
              <c:f>Analysis!$BX$70:$BX$78</c:f>
              <c:numCache>
                <c:formatCode>General</c:formatCode>
                <c:ptCount val="9"/>
                <c:pt idx="0">
                  <c:v>0</c:v>
                </c:pt>
                <c:pt idx="1">
                  <c:v>0.00735294117647059</c:v>
                </c:pt>
                <c:pt idx="2">
                  <c:v>0.01375973183391</c:v>
                </c:pt>
                <c:pt idx="3">
                  <c:v>0.00226822691392734</c:v>
                </c:pt>
                <c:pt idx="4">
                  <c:v>0.000704974104858828</c:v>
                </c:pt>
                <c:pt idx="5">
                  <c:v>0.000176532806109784</c:v>
                </c:pt>
                <c:pt idx="6">
                  <c:v>4.7536519746465E-005</c:v>
                </c:pt>
                <c:pt idx="7">
                  <c:v/>
                </c:pt>
                <c:pt idx="8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Analysis!$BY$69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ffc000"/>
            </a:solidFill>
            <a:ln w="3168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Analysis!$BU$70:$BU$76</c:f>
              <c:strCache>
                <c:ptCount val="7"/>
                <c:pt idx="0">
                  <c:v>0</c:v>
                </c:pt>
                <c:pt idx="1">
                  <c:v>P 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</c:strCache>
            </c:strRef>
          </c:cat>
          <c:val>
            <c:numRef>
              <c:f>Analysis!$BY$70:$BY$78</c:f>
              <c:numCache>
                <c:formatCode>General</c:formatCode>
                <c:ptCount val="9"/>
                <c:pt idx="0">
                  <c:v>0</c:v>
                </c:pt>
                <c:pt idx="1">
                  <c:v>0.0919117647058824</c:v>
                </c:pt>
                <c:pt idx="2">
                  <c:v>0.0276140787197232</c:v>
                </c:pt>
                <c:pt idx="3">
                  <c:v>0.00709742090499695</c:v>
                </c:pt>
                <c:pt idx="4">
                  <c:v>0.00191206305256032</c:v>
                </c:pt>
                <c:pt idx="5">
                  <c:v>0.000504622336701003</c:v>
                </c:pt>
                <c:pt idx="6">
                  <c:v>0.000133893462553947</c:v>
                </c:pt>
                <c:pt idx="7">
                  <c:v/>
                </c:pt>
                <c:pt idx="8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Analysis!$CA$69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70ad47"/>
            </a:solidFill>
            <a:ln w="3168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Analysis!$BU$70:$BU$76</c:f>
              <c:strCache>
                <c:ptCount val="7"/>
                <c:pt idx="0">
                  <c:v>0</c:v>
                </c:pt>
                <c:pt idx="1">
                  <c:v>P 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</c:strCache>
            </c:strRef>
          </c:cat>
          <c:val>
            <c:numRef>
              <c:f>Analysis!$CA$70:$CA$78</c:f>
              <c:numCache>
                <c:formatCode>General</c:formatCode>
                <c:ptCount val="9"/>
                <c:pt idx="0">
                  <c:v>0</c:v>
                </c:pt>
                <c:pt idx="1">
                  <c:v>0.0919117647058824</c:v>
                </c:pt>
                <c:pt idx="2">
                  <c:v>0.00300064878892734</c:v>
                </c:pt>
                <c:pt idx="3">
                  <c:v>0.00241700709533382</c:v>
                </c:pt>
                <c:pt idx="4">
                  <c:v>0.0004701041063143</c:v>
                </c:pt>
                <c:pt idx="5">
                  <c:v>0.000136871358954174</c:v>
                </c:pt>
                <c:pt idx="6">
                  <c:v>3.50243676821589E-005</c:v>
                </c:pt>
                <c:pt idx="7">
                  <c:v/>
                </c:pt>
                <c:pt idx="8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Analysis!$CB$69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rgbClr val="264478"/>
            </a:solidFill>
            <a:ln w="3168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0.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Analysis!$BU$70:$BU$76</c:f>
              <c:strCache>
                <c:ptCount val="7"/>
                <c:pt idx="0">
                  <c:v>0</c:v>
                </c:pt>
                <c:pt idx="1">
                  <c:v>P 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</c:strCache>
            </c:strRef>
          </c:cat>
          <c:val>
            <c:numRef>
              <c:f>Analysis!$CB$70:$CB$78</c:f>
              <c:numCache>
                <c:formatCode>General</c:formatCode>
                <c:ptCount val="9"/>
                <c:pt idx="0">
                  <c:v>0</c:v>
                </c:pt>
                <c:pt idx="1">
                  <c:v>0.0220588235294118</c:v>
                </c:pt>
                <c:pt idx="2">
                  <c:v>0.00796118079584776</c:v>
                </c:pt>
                <c:pt idx="3">
                  <c:v>0.00203591317041523</c:v>
                </c:pt>
                <c:pt idx="4">
                  <c:v>0.000542243041034871</c:v>
                </c:pt>
                <c:pt idx="5">
                  <c:v>0.000143256993942484</c:v>
                </c:pt>
                <c:pt idx="6">
                  <c:v>3.79663900932641E-005</c:v>
                </c:pt>
                <c:pt idx="7">
                  <c:v/>
                </c:pt>
                <c:pt idx="8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2932819"/>
        <c:axId val="30053355"/>
      </c:lineChart>
      <c:catAx>
        <c:axId val="929328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e0e5e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4546a"/>
                </a:solidFill>
                <a:latin typeface="Calibri"/>
              </a:defRPr>
            </a:pPr>
          </a:p>
        </c:txPr>
        <c:crossAx val="30053355"/>
        <c:crosses val="autoZero"/>
        <c:auto val="1"/>
        <c:lblAlgn val="ctr"/>
        <c:lblOffset val="100"/>
      </c:catAx>
      <c:valAx>
        <c:axId val="30053355"/>
        <c:scaling>
          <c:orientation val="minMax"/>
          <c:max val="0.1"/>
        </c:scaling>
        <c:delete val="0"/>
        <c:axPos val="l"/>
        <c:majorGridlines>
          <c:spPr>
            <a:ln w="9360">
              <a:solidFill>
                <a:srgbClr val="e0e5eb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4546a"/>
                </a:solidFill>
                <a:latin typeface="Calibri"/>
              </a:defRPr>
            </a:pPr>
          </a:p>
        </c:txPr>
        <c:crossAx val="9293281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44546a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e0e5eb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86</xdr:col>
      <xdr:colOff>1080</xdr:colOff>
      <xdr:row>65</xdr:row>
      <xdr:rowOff>102600</xdr:rowOff>
    </xdr:from>
    <xdr:to>
      <xdr:col>94</xdr:col>
      <xdr:colOff>757080</xdr:colOff>
      <xdr:row>83</xdr:row>
      <xdr:rowOff>98280</xdr:rowOff>
    </xdr:to>
    <xdr:graphicFrame>
      <xdr:nvGraphicFramePr>
        <xdr:cNvPr id="0" name="Chart 1"/>
        <xdr:cNvGraphicFramePr/>
      </xdr:nvGraphicFramePr>
      <xdr:xfrm>
        <a:off x="80353080" y="12716640"/>
        <a:ext cx="7569720" cy="328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64</xdr:col>
      <xdr:colOff>527040</xdr:colOff>
      <xdr:row>64</xdr:row>
      <xdr:rowOff>166680</xdr:rowOff>
    </xdr:from>
    <xdr:to>
      <xdr:col>70</xdr:col>
      <xdr:colOff>757080</xdr:colOff>
      <xdr:row>84</xdr:row>
      <xdr:rowOff>30240</xdr:rowOff>
    </xdr:to>
    <xdr:graphicFrame>
      <xdr:nvGraphicFramePr>
        <xdr:cNvPr id="1" name="Chart 3"/>
        <xdr:cNvGraphicFramePr/>
      </xdr:nvGraphicFramePr>
      <xdr:xfrm>
        <a:off x="60276600" y="12597840"/>
        <a:ext cx="8691480" cy="352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john/Documents/Uni/Dissertation/programming/Tool/home/john/Documents/Uni/Dissertation/programming/Tool/home/john/Documents/Uni/Dissertation/programming/Tool/home/john/Documents/Uni/Dissertation/programming/Tool/Users/chaea/AppData/Local/Microsoft/Windows/INetCache/Content.Outlook/NUNZXCRZ/Data%20Sample%2003_04_2020%20with%20more%20dat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 Sample 03_04_2020"/>
      <sheetName val="User Type"/>
      <sheetName val="YoutubeData"/>
    </sheetNames>
    <sheetDataSet>
      <sheetData sheetId="0"/>
      <sheetData sheetId="1"/>
      <sheetData sheetId="2"/>
    </sheetDataSet>
  </externalBook>
</externalLink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A5A5A5"/>
    <pageSetUpPr fitToPage="false"/>
  </sheetPr>
  <dimension ref="A1:R6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9"/>
    <col collapsed="false" customWidth="true" hidden="false" outlineLevel="0" max="10" min="3" style="0" width="8.53"/>
    <col collapsed="false" customWidth="true" hidden="false" outlineLevel="0" max="11" min="11" style="0" width="15.33"/>
    <col collapsed="false" customWidth="true" hidden="false" outlineLevel="0" max="1025" min="12" style="0" width="8.53"/>
  </cols>
  <sheetData>
    <row r="1" customFormat="false" ht="57.6" hidden="false" customHeight="false" outlineLevel="0" collapsed="false">
      <c r="A1" s="1" t="s">
        <v>0</v>
      </c>
    </row>
    <row r="3" customFormat="false" ht="14.4" hidden="false" customHeight="false" outlineLevel="0" collapsed="false">
      <c r="B3" s="0" t="s">
        <v>1</v>
      </c>
      <c r="K3" s="0" t="s">
        <v>2</v>
      </c>
    </row>
    <row r="4" customFormat="false" ht="14.4" hidden="false" customHeight="false" outlineLevel="0" collapsed="false">
      <c r="B4" s="0" t="s">
        <v>3</v>
      </c>
      <c r="K4" s="0" t="s">
        <v>3</v>
      </c>
    </row>
    <row r="5" customFormat="false" ht="14.4" hidden="false" customHeight="false" outlineLevel="0" collapsed="false">
      <c r="B5" s="0" t="s">
        <v>4</v>
      </c>
      <c r="K5" s="0" t="s">
        <v>4</v>
      </c>
    </row>
    <row r="6" customFormat="false" ht="14.4" hidden="false" customHeight="false" outlineLevel="0" collapsed="false">
      <c r="B6" s="0" t="s">
        <v>5</v>
      </c>
      <c r="K6" s="0" t="s">
        <v>5</v>
      </c>
    </row>
    <row r="7" customFormat="false" ht="14.4" hidden="false" customHeight="false" outlineLevel="0" collapsed="false">
      <c r="B7" s="0" t="s">
        <v>6</v>
      </c>
      <c r="K7" s="0" t="s">
        <v>6</v>
      </c>
    </row>
    <row r="8" customFormat="false" ht="14.4" hidden="false" customHeight="false" outlineLevel="0" collapsed="false">
      <c r="B8" s="0" t="s">
        <v>7</v>
      </c>
      <c r="K8" s="0" t="s">
        <v>7</v>
      </c>
    </row>
    <row r="9" customFormat="false" ht="14.4" hidden="false" customHeight="false" outlineLevel="0" collapsed="false">
      <c r="B9" s="0" t="s">
        <v>4</v>
      </c>
      <c r="K9" s="0" t="s">
        <v>4</v>
      </c>
    </row>
    <row r="11" customFormat="false" ht="14.4" hidden="false" customHeight="false" outlineLevel="0" collapsed="false"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  <c r="K11" s="0" t="s">
        <v>8</v>
      </c>
      <c r="L11" s="0" t="s">
        <v>9</v>
      </c>
      <c r="M11" s="0" t="s">
        <v>10</v>
      </c>
      <c r="N11" s="0" t="s">
        <v>11</v>
      </c>
      <c r="O11" s="0" t="s">
        <v>12</v>
      </c>
      <c r="P11" s="0" t="s">
        <v>13</v>
      </c>
      <c r="Q11" s="0" t="s">
        <v>14</v>
      </c>
      <c r="R11" s="0" t="s">
        <v>15</v>
      </c>
    </row>
    <row r="12" customFormat="false" ht="14.4" hidden="false" customHeight="false" outlineLevel="0" collapsed="false">
      <c r="B12" s="0" t="s">
        <v>16</v>
      </c>
      <c r="C12" s="0" t="n">
        <v>2</v>
      </c>
      <c r="F12" s="2" t="n">
        <v>0.00275462962962963</v>
      </c>
      <c r="G12" s="0" t="n">
        <v>0</v>
      </c>
      <c r="H12" s="3" t="n">
        <v>0</v>
      </c>
      <c r="I12" s="3" t="n">
        <v>0</v>
      </c>
      <c r="K12" s="0" t="s">
        <v>17</v>
      </c>
      <c r="L12" s="0" t="n">
        <v>9</v>
      </c>
      <c r="O12" s="2" t="n">
        <v>3.47222222222222E-005</v>
      </c>
      <c r="P12" s="0" t="n">
        <v>0</v>
      </c>
      <c r="Q12" s="3" t="n">
        <v>0</v>
      </c>
      <c r="R12" s="3" t="n">
        <v>0.1111</v>
      </c>
    </row>
    <row r="13" customFormat="false" ht="14.4" hidden="false" customHeight="false" outlineLevel="0" collapsed="false">
      <c r="B13" s="0" t="s">
        <v>17</v>
      </c>
      <c r="C13" s="0" t="n">
        <v>2</v>
      </c>
      <c r="F13" s="2" t="n">
        <v>0.00179398148148148</v>
      </c>
      <c r="G13" s="0" t="n">
        <v>0</v>
      </c>
      <c r="H13" s="3" t="n">
        <v>0</v>
      </c>
      <c r="I13" s="3" t="n">
        <v>0.5</v>
      </c>
      <c r="K13" s="0" t="s">
        <v>16</v>
      </c>
      <c r="L13" s="0" t="n">
        <v>4</v>
      </c>
      <c r="O13" s="2" t="n">
        <v>3.47222222222222E-005</v>
      </c>
      <c r="P13" s="0" t="n">
        <v>0</v>
      </c>
      <c r="Q13" s="3" t="n">
        <v>0</v>
      </c>
      <c r="R13" s="3" t="n">
        <v>0</v>
      </c>
    </row>
    <row r="14" customFormat="false" ht="14.4" hidden="false" customHeight="false" outlineLevel="0" collapsed="false">
      <c r="B14" s="0" t="s">
        <v>18</v>
      </c>
      <c r="C14" s="0" t="n">
        <v>1</v>
      </c>
      <c r="F14" s="2" t="n">
        <v>5.78703703703704E-005</v>
      </c>
      <c r="G14" s="0" t="n">
        <v>1</v>
      </c>
      <c r="H14" s="3" t="n">
        <v>0</v>
      </c>
      <c r="I14" s="3" t="n">
        <v>0</v>
      </c>
      <c r="K14" s="0" t="s">
        <v>18</v>
      </c>
      <c r="L14" s="0" t="n">
        <v>7</v>
      </c>
      <c r="O14" s="2" t="n">
        <v>0.00158564814814815</v>
      </c>
      <c r="P14" s="0" t="n">
        <v>2</v>
      </c>
      <c r="Q14" s="3" t="n">
        <v>0.5</v>
      </c>
      <c r="R14" s="3" t="n">
        <v>0.5</v>
      </c>
    </row>
    <row r="15" customFormat="false" ht="14.4" hidden="false" customHeight="false" outlineLevel="0" collapsed="false">
      <c r="C15" s="0" t="n">
        <v>5</v>
      </c>
      <c r="D15" s="0" t="n">
        <v>1</v>
      </c>
      <c r="E15" s="0" t="s">
        <v>19</v>
      </c>
      <c r="F15" s="2" t="n">
        <v>0.0018287037037037</v>
      </c>
      <c r="G15" s="0" t="n">
        <v>1</v>
      </c>
      <c r="H15" s="3" t="n">
        <v>0</v>
      </c>
      <c r="I15" s="3" t="n">
        <v>0.2</v>
      </c>
      <c r="K15" s="0" t="s">
        <v>20</v>
      </c>
      <c r="L15" s="0" t="n">
        <v>3</v>
      </c>
      <c r="O15" s="2" t="n">
        <v>1.15740740740741E-005</v>
      </c>
      <c r="P15" s="0" t="n">
        <v>0</v>
      </c>
      <c r="Q15" s="3" t="n">
        <v>0</v>
      </c>
      <c r="R15" s="3" t="n">
        <v>0.3333</v>
      </c>
    </row>
    <row r="16" customFormat="false" ht="14.4" hidden="false" customHeight="false" outlineLevel="0" collapsed="false">
      <c r="B16" s="0" t="s">
        <v>21</v>
      </c>
      <c r="K16" s="0" t="s">
        <v>22</v>
      </c>
      <c r="L16" s="0" t="n">
        <v>2</v>
      </c>
      <c r="O16" s="2" t="n">
        <v>1.15740740740741E-005</v>
      </c>
      <c r="P16" s="0" t="n">
        <v>0</v>
      </c>
      <c r="Q16" s="3" t="n">
        <v>0</v>
      </c>
      <c r="R16" s="3" t="n">
        <v>0</v>
      </c>
    </row>
    <row r="17" customFormat="false" ht="14.4" hidden="false" customHeight="false" outlineLevel="0" collapsed="false">
      <c r="K17" s="0" t="s">
        <v>23</v>
      </c>
      <c r="L17" s="0" t="n">
        <v>2</v>
      </c>
      <c r="O17" s="2" t="n">
        <v>2.31481481481481E-005</v>
      </c>
      <c r="P17" s="0" t="n">
        <v>0</v>
      </c>
      <c r="Q17" s="3" t="n">
        <v>0</v>
      </c>
      <c r="R17" s="3" t="n">
        <v>0</v>
      </c>
    </row>
    <row r="18" customFormat="false" ht="14.4" hidden="false" customHeight="false" outlineLevel="0" collapsed="false">
      <c r="B18" s="0" t="s">
        <v>24</v>
      </c>
      <c r="C18" s="0" t="s">
        <v>9</v>
      </c>
      <c r="K18" s="0" t="s">
        <v>25</v>
      </c>
      <c r="L18" s="0" t="n">
        <v>1</v>
      </c>
      <c r="O18" s="2" t="n">
        <v>0</v>
      </c>
      <c r="P18" s="0" t="n">
        <v>0</v>
      </c>
      <c r="Q18" s="3" t="n">
        <v>0</v>
      </c>
      <c r="R18" s="3" t="n">
        <v>1</v>
      </c>
    </row>
    <row r="19" customFormat="false" ht="14.4" hidden="false" customHeight="false" outlineLevel="0" collapsed="false">
      <c r="B19" s="4" t="n">
        <v>43917</v>
      </c>
      <c r="C19" s="0" t="n">
        <v>5</v>
      </c>
      <c r="K19" s="0" t="s">
        <v>26</v>
      </c>
      <c r="L19" s="0" t="n">
        <v>1</v>
      </c>
      <c r="O19" s="2" t="n">
        <v>2.31481481481481E-005</v>
      </c>
      <c r="P19" s="0" t="n">
        <v>0</v>
      </c>
      <c r="Q19" s="3" t="n">
        <v>0</v>
      </c>
      <c r="R19" s="3" t="n">
        <v>0</v>
      </c>
    </row>
    <row r="20" customFormat="false" ht="14.4" hidden="false" customHeight="false" outlineLevel="0" collapsed="false">
      <c r="B20" s="4" t="n">
        <v>43918</v>
      </c>
      <c r="C20" s="0" t="n">
        <v>0</v>
      </c>
      <c r="K20" s="0" t="s">
        <v>27</v>
      </c>
      <c r="L20" s="0" t="n">
        <v>1</v>
      </c>
      <c r="O20" s="2" t="n">
        <v>1.15740740740741E-005</v>
      </c>
      <c r="P20" s="0" t="n">
        <v>0</v>
      </c>
      <c r="Q20" s="3" t="n">
        <v>0</v>
      </c>
      <c r="R20" s="3" t="n">
        <v>0</v>
      </c>
    </row>
    <row r="21" customFormat="false" ht="14.4" hidden="false" customHeight="false" outlineLevel="0" collapsed="false">
      <c r="B21" s="4" t="n">
        <v>43919</v>
      </c>
      <c r="C21" s="0" t="n">
        <v>0</v>
      </c>
      <c r="K21" s="0" t="s">
        <v>28</v>
      </c>
      <c r="L21" s="0" t="n">
        <v>1</v>
      </c>
      <c r="O21" s="2" t="n">
        <v>2.31481481481481E-005</v>
      </c>
      <c r="P21" s="0" t="n">
        <v>0</v>
      </c>
      <c r="Q21" s="3" t="n">
        <v>0</v>
      </c>
      <c r="R21" s="3" t="n">
        <v>0</v>
      </c>
    </row>
    <row r="22" customFormat="false" ht="14.4" hidden="false" customHeight="false" outlineLevel="0" collapsed="false">
      <c r="B22" s="4" t="n">
        <v>43920</v>
      </c>
      <c r="C22" s="0" t="n">
        <v>0</v>
      </c>
      <c r="K22" s="0" t="s">
        <v>29</v>
      </c>
      <c r="L22" s="0" t="n">
        <v>1</v>
      </c>
      <c r="O22" s="2" t="n">
        <v>0.000300925925925926</v>
      </c>
      <c r="P22" s="0" t="n">
        <v>0</v>
      </c>
      <c r="Q22" s="3" t="n">
        <v>0</v>
      </c>
      <c r="R22" s="3" t="n">
        <v>0</v>
      </c>
    </row>
    <row r="23" customFormat="false" ht="14.4" hidden="false" customHeight="false" outlineLevel="0" collapsed="false">
      <c r="B23" s="4" t="n">
        <v>43921</v>
      </c>
      <c r="C23" s="0" t="n">
        <v>0</v>
      </c>
      <c r="K23" s="0" t="s">
        <v>30</v>
      </c>
      <c r="L23" s="0" t="n">
        <v>1</v>
      </c>
      <c r="O23" s="2" t="n">
        <v>1.15740740740741E-005</v>
      </c>
      <c r="P23" s="0" t="n">
        <v>0</v>
      </c>
      <c r="Q23" s="3" t="n">
        <v>0</v>
      </c>
      <c r="R23" s="3" t="n">
        <v>0</v>
      </c>
    </row>
    <row r="24" customFormat="false" ht="14.4" hidden="false" customHeight="false" outlineLevel="0" collapsed="false">
      <c r="B24" s="4" t="n">
        <v>43922</v>
      </c>
      <c r="C24" s="0" t="n">
        <v>0</v>
      </c>
      <c r="K24" s="0" t="s">
        <v>31</v>
      </c>
      <c r="L24" s="0" t="n">
        <v>1</v>
      </c>
      <c r="O24" s="2" t="n">
        <v>0.000104166666666667</v>
      </c>
      <c r="P24" s="0" t="n">
        <v>0</v>
      </c>
      <c r="Q24" s="3" t="n">
        <v>0</v>
      </c>
      <c r="R24" s="3" t="n">
        <v>0</v>
      </c>
    </row>
    <row r="25" customFormat="false" ht="14.4" hidden="false" customHeight="false" outlineLevel="0" collapsed="false">
      <c r="B25" s="4" t="n">
        <v>43923</v>
      </c>
      <c r="C25" s="0" t="n">
        <v>0</v>
      </c>
      <c r="K25" s="0" t="s">
        <v>32</v>
      </c>
      <c r="L25" s="0" t="n">
        <v>1</v>
      </c>
      <c r="O25" s="2" t="n">
        <v>0.000324074074074074</v>
      </c>
      <c r="P25" s="0" t="n">
        <v>0</v>
      </c>
      <c r="Q25" s="3" t="n">
        <v>0</v>
      </c>
      <c r="R25" s="3" t="n">
        <v>0</v>
      </c>
    </row>
    <row r="26" customFormat="false" ht="14.4" hidden="false" customHeight="false" outlineLevel="0" collapsed="false">
      <c r="B26" s="4" t="n">
        <v>43924</v>
      </c>
      <c r="C26" s="0" t="n">
        <v>0</v>
      </c>
      <c r="L26" s="0" t="n">
        <v>35</v>
      </c>
      <c r="M26" s="0" t="n">
        <v>7</v>
      </c>
      <c r="N26" s="0" t="s">
        <v>33</v>
      </c>
      <c r="O26" s="2" t="n">
        <v>0.000185185185185185</v>
      </c>
      <c r="P26" s="0" t="n">
        <v>7</v>
      </c>
      <c r="Q26" s="3" t="n">
        <v>0.5714</v>
      </c>
      <c r="R26" s="3" t="n">
        <v>0.1795</v>
      </c>
    </row>
    <row r="27" customFormat="false" ht="14.4" hidden="false" customHeight="false" outlineLevel="0" collapsed="false">
      <c r="C27" s="0" t="n">
        <v>5</v>
      </c>
    </row>
    <row r="28" customFormat="false" ht="14.4" hidden="false" customHeight="false" outlineLevel="0" collapsed="false">
      <c r="K28" s="0" t="s">
        <v>24</v>
      </c>
      <c r="L28" s="0" t="s">
        <v>9</v>
      </c>
    </row>
    <row r="29" customFormat="false" ht="14.4" hidden="false" customHeight="false" outlineLevel="0" collapsed="false">
      <c r="K29" s="4" t="n">
        <v>43917</v>
      </c>
      <c r="L29" s="0" t="n">
        <v>0</v>
      </c>
    </row>
    <row r="30" customFormat="false" ht="14.4" hidden="false" customHeight="false" outlineLevel="0" collapsed="false">
      <c r="K30" s="4" t="n">
        <v>43918</v>
      </c>
      <c r="L30" s="0" t="n">
        <v>0</v>
      </c>
    </row>
    <row r="31" customFormat="false" ht="14.4" hidden="false" customHeight="false" outlineLevel="0" collapsed="false">
      <c r="K31" s="4" t="n">
        <v>43919</v>
      </c>
      <c r="L31" s="0" t="n">
        <v>0</v>
      </c>
    </row>
    <row r="32" customFormat="false" ht="14.4" hidden="false" customHeight="false" outlineLevel="0" collapsed="false">
      <c r="K32" s="4" t="n">
        <v>43920</v>
      </c>
      <c r="L32" s="0" t="n">
        <v>3</v>
      </c>
    </row>
    <row r="33" customFormat="false" ht="72" hidden="false" customHeight="false" outlineLevel="0" collapsed="false">
      <c r="B33" s="1" t="s">
        <v>34</v>
      </c>
      <c r="K33" s="4" t="n">
        <v>43921</v>
      </c>
      <c r="L33" s="0" t="n">
        <v>0</v>
      </c>
    </row>
    <row r="34" customFormat="false" ht="72" hidden="false" customHeight="false" outlineLevel="0" collapsed="false">
      <c r="B34" s="0" t="s">
        <v>35</v>
      </c>
      <c r="C34" s="0" t="s">
        <v>36</v>
      </c>
      <c r="D34" s="1" t="s">
        <v>37</v>
      </c>
      <c r="E34" s="1" t="s">
        <v>38</v>
      </c>
      <c r="F34" s="0" t="s">
        <v>39</v>
      </c>
      <c r="G34" s="1" t="s">
        <v>40</v>
      </c>
      <c r="K34" s="4" t="n">
        <v>43922</v>
      </c>
      <c r="L34" s="0" t="n">
        <v>32</v>
      </c>
    </row>
    <row r="35" customFormat="false" ht="14.4" hidden="false" customHeight="false" outlineLevel="0" collapsed="false">
      <c r="B35" s="0" t="n">
        <v>1</v>
      </c>
      <c r="C35" s="0" t="s">
        <v>41</v>
      </c>
      <c r="D35" s="0" t="s">
        <v>42</v>
      </c>
      <c r="E35" s="2" t="n">
        <v>0.000150462962962963</v>
      </c>
      <c r="F35" s="0" t="s">
        <v>18</v>
      </c>
      <c r="G35" s="0" t="n">
        <v>3</v>
      </c>
      <c r="K35" s="4" t="n">
        <v>43923</v>
      </c>
      <c r="L35" s="0" t="n">
        <v>0</v>
      </c>
    </row>
    <row r="36" customFormat="false" ht="14.4" hidden="false" customHeight="false" outlineLevel="0" collapsed="false">
      <c r="F36" s="0" t="s">
        <v>17</v>
      </c>
      <c r="G36" s="0" t="n">
        <v>10</v>
      </c>
      <c r="K36" s="4" t="n">
        <v>43924</v>
      </c>
      <c r="L36" s="0" t="n">
        <v>0</v>
      </c>
    </row>
    <row r="37" customFormat="false" ht="14.4" hidden="false" customHeight="false" outlineLevel="0" collapsed="false">
      <c r="F37" s="0" t="s">
        <v>16</v>
      </c>
      <c r="G37" s="0" t="s">
        <v>43</v>
      </c>
      <c r="L37" s="0" t="n">
        <v>35</v>
      </c>
    </row>
    <row r="38" customFormat="false" ht="14.4" hidden="false" customHeight="false" outlineLevel="0" collapsed="false">
      <c r="B38" s="0" t="n">
        <v>2</v>
      </c>
      <c r="C38" s="0" t="s">
        <v>44</v>
      </c>
      <c r="D38" s="0" t="s">
        <v>45</v>
      </c>
      <c r="E38" s="2" t="n">
        <v>0.000243055555555556</v>
      </c>
      <c r="F38" s="0" t="s">
        <v>18</v>
      </c>
      <c r="G38" s="0" t="n">
        <v>21</v>
      </c>
    </row>
    <row r="39" customFormat="false" ht="14.4" hidden="false" customHeight="false" outlineLevel="0" collapsed="false">
      <c r="F39" s="0" t="s">
        <v>17</v>
      </c>
      <c r="G39" s="0" t="s">
        <v>43</v>
      </c>
    </row>
    <row r="40" customFormat="false" ht="14.4" hidden="false" customHeight="false" outlineLevel="0" collapsed="false">
      <c r="B40" s="0" t="n">
        <v>3</v>
      </c>
      <c r="C40" s="0" t="s">
        <v>46</v>
      </c>
      <c r="D40" s="0" t="s">
        <v>47</v>
      </c>
      <c r="E40" s="2" t="n">
        <v>0.00142361111111111</v>
      </c>
      <c r="F40" s="0" t="s">
        <v>18</v>
      </c>
      <c r="G40" s="0" t="n">
        <v>6</v>
      </c>
    </row>
    <row r="41" customFormat="false" ht="14.4" hidden="false" customHeight="false" outlineLevel="0" collapsed="false">
      <c r="F41" s="0" t="s">
        <v>17</v>
      </c>
      <c r="G41" s="0" t="n">
        <v>12</v>
      </c>
    </row>
    <row r="42" customFormat="false" ht="14.4" hidden="false" customHeight="false" outlineLevel="0" collapsed="false">
      <c r="F42" s="0" t="s">
        <v>20</v>
      </c>
      <c r="G42" s="0" t="n">
        <v>3</v>
      </c>
    </row>
    <row r="43" customFormat="false" ht="14.4" hidden="false" customHeight="false" outlineLevel="0" collapsed="false">
      <c r="F43" s="0" t="s">
        <v>22</v>
      </c>
      <c r="G43" s="0" t="n">
        <v>102</v>
      </c>
    </row>
    <row r="44" customFormat="false" ht="14.4" hidden="false" customHeight="false" outlineLevel="0" collapsed="false">
      <c r="F44" s="0" t="s">
        <v>26</v>
      </c>
      <c r="G44" s="0" t="s">
        <v>43</v>
      </c>
    </row>
    <row r="45" customFormat="false" ht="14.4" hidden="false" customHeight="false" outlineLevel="0" collapsed="false">
      <c r="B45" s="0" t="n">
        <v>4</v>
      </c>
      <c r="C45" s="0" t="s">
        <v>48</v>
      </c>
      <c r="D45" s="0" t="s">
        <v>49</v>
      </c>
      <c r="E45" s="2" t="n">
        <v>0.000590277777777778</v>
      </c>
      <c r="F45" s="0" t="s">
        <v>18</v>
      </c>
      <c r="G45" s="0" t="n">
        <v>24</v>
      </c>
    </row>
    <row r="46" customFormat="false" ht="14.4" hidden="false" customHeight="false" outlineLevel="0" collapsed="false">
      <c r="F46" s="0" t="s">
        <v>17</v>
      </c>
      <c r="G46" s="0" t="n">
        <v>27</v>
      </c>
    </row>
    <row r="47" customFormat="false" ht="14.4" hidden="false" customHeight="false" outlineLevel="0" collapsed="false">
      <c r="F47" s="0" t="s">
        <v>18</v>
      </c>
      <c r="G47" s="0" t="s">
        <v>43</v>
      </c>
    </row>
    <row r="48" customFormat="false" ht="14.4" hidden="false" customHeight="false" outlineLevel="0" collapsed="false">
      <c r="B48" s="0" t="n">
        <v>5</v>
      </c>
      <c r="C48" s="0" t="s">
        <v>50</v>
      </c>
      <c r="D48" s="0" t="s">
        <v>51</v>
      </c>
      <c r="E48" s="2" t="n">
        <v>0.000775462962962963</v>
      </c>
      <c r="F48" s="0" t="s">
        <v>18</v>
      </c>
      <c r="G48" s="0" t="n">
        <v>34</v>
      </c>
    </row>
    <row r="49" customFormat="false" ht="14.4" hidden="false" customHeight="false" outlineLevel="0" collapsed="false">
      <c r="F49" s="0" t="s">
        <v>17</v>
      </c>
      <c r="G49" s="0" t="n">
        <v>33</v>
      </c>
    </row>
    <row r="50" customFormat="false" ht="14.4" hidden="false" customHeight="false" outlineLevel="0" collapsed="false">
      <c r="F50" s="0" t="s">
        <v>20</v>
      </c>
      <c r="G50" s="0" t="s">
        <v>43</v>
      </c>
    </row>
    <row r="51" customFormat="false" ht="14.4" hidden="false" customHeight="false" outlineLevel="0" collapsed="false">
      <c r="B51" s="0" t="n">
        <v>6</v>
      </c>
      <c r="C51" s="0" t="s">
        <v>52</v>
      </c>
      <c r="D51" s="0" t="s">
        <v>52</v>
      </c>
      <c r="E51" s="2" t="n">
        <v>0</v>
      </c>
      <c r="F51" s="0" t="s">
        <v>18</v>
      </c>
      <c r="G51" s="0" t="s">
        <v>43</v>
      </c>
    </row>
    <row r="52" customFormat="false" ht="14.4" hidden="false" customHeight="false" outlineLevel="0" collapsed="false">
      <c r="B52" s="0" t="n">
        <v>7</v>
      </c>
      <c r="C52" s="0" t="s">
        <v>53</v>
      </c>
      <c r="D52" s="0" t="s">
        <v>54</v>
      </c>
      <c r="E52" s="2" t="n">
        <v>0.00130787037037037</v>
      </c>
      <c r="F52" s="0" t="s">
        <v>18</v>
      </c>
      <c r="G52" s="0" t="n">
        <v>18</v>
      </c>
    </row>
    <row r="53" customFormat="false" ht="14.4" hidden="false" customHeight="false" outlineLevel="0" collapsed="false">
      <c r="F53" s="0" t="s">
        <v>17</v>
      </c>
      <c r="G53" s="0" t="n">
        <v>3</v>
      </c>
    </row>
    <row r="54" customFormat="false" ht="14.4" hidden="false" customHeight="false" outlineLevel="0" collapsed="false">
      <c r="F54" s="0" t="s">
        <v>16</v>
      </c>
      <c r="G54" s="0" t="n">
        <v>20</v>
      </c>
    </row>
    <row r="55" customFormat="false" ht="14.4" hidden="false" customHeight="false" outlineLevel="0" collapsed="false">
      <c r="F55" s="0" t="s">
        <v>55</v>
      </c>
      <c r="G55" s="0" t="n">
        <v>72</v>
      </c>
    </row>
    <row r="56" customFormat="false" ht="14.4" hidden="false" customHeight="false" outlineLevel="0" collapsed="false">
      <c r="F56" s="0" t="s">
        <v>16</v>
      </c>
      <c r="G56" s="0" t="s">
        <v>43</v>
      </c>
    </row>
    <row r="58" customFormat="false" ht="14.4" hidden="false" customHeight="false" outlineLevel="0" collapsed="false">
      <c r="B58" s="0" t="s">
        <v>56</v>
      </c>
    </row>
    <row r="60" customFormat="false" ht="14.4" hidden="false" customHeight="false" outlineLevel="0" collapsed="false">
      <c r="B60" s="0" t="s">
        <v>57</v>
      </c>
    </row>
    <row r="61" customFormat="false" ht="14.4" hidden="false" customHeight="false" outlineLevel="0" collapsed="false">
      <c r="B6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A5A5A5"/>
    <pageSetUpPr fitToPage="false"/>
  </sheetPr>
  <dimension ref="A1:R293"/>
  <sheetViews>
    <sheetView showFormulas="false" showGridLines="true" showRowColHeaders="true" showZeros="true" rightToLeft="false" tabSelected="false" showOutlineSymbols="true" defaultGridColor="true" view="normal" topLeftCell="A45" colorId="64" zoomScale="75" zoomScaleNormal="75" zoomScalePageLayoutView="100" workbookViewId="0">
      <selection pane="topLeft" activeCell="H42" activeCellId="0" sqref="H42"/>
    </sheetView>
  </sheetViews>
  <sheetFormatPr defaultRowHeight="14.4" zeroHeight="false" outlineLevelRow="0" outlineLevelCol="0"/>
  <cols>
    <col collapsed="false" customWidth="true" hidden="false" outlineLevel="0" max="1" min="1" style="5" width="8.55"/>
    <col collapsed="false" customWidth="true" hidden="false" outlineLevel="0" max="2" min="2" style="5" width="19"/>
    <col collapsed="false" customWidth="true" hidden="false" outlineLevel="0" max="10" min="3" style="5" width="8.55"/>
    <col collapsed="false" customWidth="true" hidden="false" outlineLevel="0" max="11" min="11" style="5" width="15.33"/>
    <col collapsed="false" customWidth="true" hidden="false" outlineLevel="0" max="1025" min="12" style="5" width="8.55"/>
  </cols>
  <sheetData>
    <row r="1" customFormat="false" ht="57.6" hidden="false" customHeight="false" outlineLevel="0" collapsed="false">
      <c r="A1" s="6" t="s">
        <v>0</v>
      </c>
    </row>
    <row r="3" customFormat="false" ht="14.4" hidden="false" customHeight="false" outlineLevel="0" collapsed="false">
      <c r="B3" s="5" t="s">
        <v>1</v>
      </c>
      <c r="K3" s="5" t="s">
        <v>2</v>
      </c>
    </row>
    <row r="4" customFormat="false" ht="14.4" hidden="false" customHeight="false" outlineLevel="0" collapsed="false">
      <c r="B4" s="5" t="s">
        <v>3</v>
      </c>
      <c r="K4" s="5" t="s">
        <v>3</v>
      </c>
    </row>
    <row r="5" customFormat="false" ht="14.4" hidden="false" customHeight="false" outlineLevel="0" collapsed="false">
      <c r="B5" s="5" t="s">
        <v>4</v>
      </c>
      <c r="K5" s="5" t="s">
        <v>4</v>
      </c>
    </row>
    <row r="6" customFormat="false" ht="14.4" hidden="false" customHeight="false" outlineLevel="0" collapsed="false">
      <c r="B6" s="5" t="s">
        <v>5</v>
      </c>
      <c r="K6" s="5" t="s">
        <v>5</v>
      </c>
    </row>
    <row r="7" customFormat="false" ht="14.4" hidden="false" customHeight="false" outlineLevel="0" collapsed="false">
      <c r="B7" s="5" t="s">
        <v>6</v>
      </c>
      <c r="K7" s="5" t="s">
        <v>6</v>
      </c>
    </row>
    <row r="8" customFormat="false" ht="14.4" hidden="false" customHeight="false" outlineLevel="0" collapsed="false">
      <c r="B8" s="5" t="s">
        <v>7</v>
      </c>
      <c r="K8" s="5" t="s">
        <v>7</v>
      </c>
    </row>
    <row r="9" customFormat="false" ht="14.4" hidden="false" customHeight="false" outlineLevel="0" collapsed="false">
      <c r="B9" s="5" t="s">
        <v>4</v>
      </c>
      <c r="K9" s="5" t="s">
        <v>4</v>
      </c>
    </row>
    <row r="11" customFormat="false" ht="14.4" hidden="false" customHeight="false" outlineLevel="0" collapsed="false"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15</v>
      </c>
      <c r="K11" s="5" t="s">
        <v>8</v>
      </c>
      <c r="L11" s="5" t="s">
        <v>9</v>
      </c>
      <c r="M11" s="5" t="s">
        <v>10</v>
      </c>
      <c r="N11" s="5" t="s">
        <v>11</v>
      </c>
      <c r="O11" s="5" t="s">
        <v>12</v>
      </c>
      <c r="P11" s="5" t="s">
        <v>13</v>
      </c>
      <c r="Q11" s="5" t="s">
        <v>14</v>
      </c>
      <c r="R11" s="5" t="s">
        <v>15</v>
      </c>
    </row>
    <row r="12" customFormat="false" ht="14.4" hidden="false" customHeight="false" outlineLevel="0" collapsed="false">
      <c r="B12" s="5" t="s">
        <v>16</v>
      </c>
      <c r="C12" s="5" t="n">
        <v>2</v>
      </c>
      <c r="F12" s="7" t="n">
        <v>0.00275462962962963</v>
      </c>
      <c r="G12" s="5" t="n">
        <v>0</v>
      </c>
      <c r="H12" s="8" t="n">
        <v>0</v>
      </c>
      <c r="I12" s="8" t="n">
        <v>0</v>
      </c>
      <c r="K12" s="5" t="s">
        <v>17</v>
      </c>
      <c r="L12" s="5" t="n">
        <v>9</v>
      </c>
      <c r="O12" s="7" t="n">
        <v>3.47222222222222E-005</v>
      </c>
      <c r="P12" s="5" t="n">
        <v>0</v>
      </c>
      <c r="Q12" s="8" t="n">
        <v>0</v>
      </c>
      <c r="R12" s="8" t="n">
        <v>0.1111</v>
      </c>
    </row>
    <row r="13" customFormat="false" ht="14.4" hidden="false" customHeight="false" outlineLevel="0" collapsed="false">
      <c r="B13" s="5" t="s">
        <v>17</v>
      </c>
      <c r="C13" s="5" t="n">
        <v>2</v>
      </c>
      <c r="F13" s="7" t="n">
        <v>0.00179398148148148</v>
      </c>
      <c r="G13" s="5" t="n">
        <v>0</v>
      </c>
      <c r="H13" s="8" t="n">
        <v>0</v>
      </c>
      <c r="I13" s="8" t="n">
        <v>0.5</v>
      </c>
      <c r="K13" s="5" t="s">
        <v>16</v>
      </c>
      <c r="L13" s="5" t="n">
        <v>4</v>
      </c>
      <c r="O13" s="7" t="n">
        <v>3.47222222222222E-005</v>
      </c>
      <c r="P13" s="5" t="n">
        <v>0</v>
      </c>
      <c r="Q13" s="8" t="n">
        <v>0</v>
      </c>
      <c r="R13" s="8" t="n">
        <v>0</v>
      </c>
    </row>
    <row r="14" customFormat="false" ht="14.4" hidden="false" customHeight="false" outlineLevel="0" collapsed="false">
      <c r="B14" s="5" t="s">
        <v>18</v>
      </c>
      <c r="C14" s="5" t="n">
        <v>1</v>
      </c>
      <c r="F14" s="7" t="n">
        <v>5.78703703703704E-005</v>
      </c>
      <c r="G14" s="5" t="n">
        <v>1</v>
      </c>
      <c r="H14" s="8" t="n">
        <v>0</v>
      </c>
      <c r="I14" s="8" t="n">
        <v>0</v>
      </c>
      <c r="K14" s="5" t="s">
        <v>18</v>
      </c>
      <c r="L14" s="5" t="n">
        <v>7</v>
      </c>
      <c r="O14" s="7" t="n">
        <v>0.00158564814814815</v>
      </c>
      <c r="P14" s="5" t="n">
        <v>2</v>
      </c>
      <c r="Q14" s="8" t="n">
        <v>0.5</v>
      </c>
      <c r="R14" s="8" t="n">
        <v>0.5</v>
      </c>
    </row>
    <row r="15" customFormat="false" ht="14.4" hidden="false" customHeight="false" outlineLevel="0" collapsed="false">
      <c r="C15" s="5" t="n">
        <v>5</v>
      </c>
      <c r="D15" s="5" t="n">
        <v>1</v>
      </c>
      <c r="E15" s="5" t="s">
        <v>19</v>
      </c>
      <c r="F15" s="7" t="n">
        <v>0.0018287037037037</v>
      </c>
      <c r="G15" s="5" t="n">
        <v>1</v>
      </c>
      <c r="H15" s="8" t="n">
        <v>0</v>
      </c>
      <c r="I15" s="8" t="n">
        <v>0.2</v>
      </c>
      <c r="K15" s="5" t="s">
        <v>20</v>
      </c>
      <c r="L15" s="5" t="n">
        <v>3</v>
      </c>
      <c r="O15" s="7" t="n">
        <v>1.15740740740741E-005</v>
      </c>
      <c r="P15" s="5" t="n">
        <v>0</v>
      </c>
      <c r="Q15" s="8" t="n">
        <v>0</v>
      </c>
      <c r="R15" s="8" t="n">
        <v>0.3333</v>
      </c>
    </row>
    <row r="16" customFormat="false" ht="14.4" hidden="false" customHeight="false" outlineLevel="0" collapsed="false">
      <c r="B16" s="5" t="s">
        <v>21</v>
      </c>
      <c r="K16" s="5" t="s">
        <v>22</v>
      </c>
      <c r="L16" s="5" t="n">
        <v>2</v>
      </c>
      <c r="O16" s="7" t="n">
        <v>1.15740740740741E-005</v>
      </c>
      <c r="P16" s="5" t="n">
        <v>0</v>
      </c>
      <c r="Q16" s="8" t="n">
        <v>0</v>
      </c>
      <c r="R16" s="8" t="n">
        <v>0</v>
      </c>
    </row>
    <row r="17" customFormat="false" ht="14.4" hidden="false" customHeight="false" outlineLevel="0" collapsed="false">
      <c r="K17" s="5" t="s">
        <v>23</v>
      </c>
      <c r="L17" s="5" t="n">
        <v>2</v>
      </c>
      <c r="O17" s="7" t="n">
        <v>2.31481481481481E-005</v>
      </c>
      <c r="P17" s="5" t="n">
        <v>0</v>
      </c>
      <c r="Q17" s="8" t="n">
        <v>0</v>
      </c>
      <c r="R17" s="8" t="n">
        <v>0</v>
      </c>
    </row>
    <row r="18" customFormat="false" ht="14.4" hidden="false" customHeight="false" outlineLevel="0" collapsed="false">
      <c r="B18" s="5" t="s">
        <v>24</v>
      </c>
      <c r="C18" s="5" t="s">
        <v>9</v>
      </c>
      <c r="K18" s="5" t="s">
        <v>25</v>
      </c>
      <c r="L18" s="5" t="n">
        <v>1</v>
      </c>
      <c r="O18" s="7" t="n">
        <v>0</v>
      </c>
      <c r="P18" s="5" t="n">
        <v>0</v>
      </c>
      <c r="Q18" s="8" t="n">
        <v>0</v>
      </c>
      <c r="R18" s="8" t="n">
        <v>1</v>
      </c>
    </row>
    <row r="19" customFormat="false" ht="14.4" hidden="false" customHeight="false" outlineLevel="0" collapsed="false">
      <c r="B19" s="9" t="n">
        <v>43917</v>
      </c>
      <c r="C19" s="5" t="n">
        <v>5</v>
      </c>
      <c r="K19" s="5" t="s">
        <v>26</v>
      </c>
      <c r="L19" s="5" t="n">
        <v>1</v>
      </c>
      <c r="O19" s="7" t="n">
        <v>2.31481481481481E-005</v>
      </c>
      <c r="P19" s="5" t="n">
        <v>0</v>
      </c>
      <c r="Q19" s="8" t="n">
        <v>0</v>
      </c>
      <c r="R19" s="8" t="n">
        <v>0</v>
      </c>
    </row>
    <row r="20" customFormat="false" ht="14.4" hidden="false" customHeight="false" outlineLevel="0" collapsed="false">
      <c r="B20" s="9" t="n">
        <v>43918</v>
      </c>
      <c r="C20" s="5" t="n">
        <v>0</v>
      </c>
      <c r="K20" s="5" t="s">
        <v>27</v>
      </c>
      <c r="L20" s="5" t="n">
        <v>1</v>
      </c>
      <c r="O20" s="7" t="n">
        <v>1.15740740740741E-005</v>
      </c>
      <c r="P20" s="5" t="n">
        <v>0</v>
      </c>
      <c r="Q20" s="8" t="n">
        <v>0</v>
      </c>
      <c r="R20" s="8" t="n">
        <v>0</v>
      </c>
    </row>
    <row r="21" customFormat="false" ht="14.4" hidden="false" customHeight="false" outlineLevel="0" collapsed="false">
      <c r="B21" s="9" t="n">
        <v>43919</v>
      </c>
      <c r="C21" s="5" t="n">
        <v>0</v>
      </c>
      <c r="K21" s="5" t="s">
        <v>28</v>
      </c>
      <c r="L21" s="5" t="n">
        <v>1</v>
      </c>
      <c r="O21" s="7" t="n">
        <v>2.31481481481481E-005</v>
      </c>
      <c r="P21" s="5" t="n">
        <v>0</v>
      </c>
      <c r="Q21" s="8" t="n">
        <v>0</v>
      </c>
      <c r="R21" s="8" t="n">
        <v>0</v>
      </c>
    </row>
    <row r="22" customFormat="false" ht="14.4" hidden="false" customHeight="false" outlineLevel="0" collapsed="false">
      <c r="B22" s="9" t="n">
        <v>43920</v>
      </c>
      <c r="C22" s="5" t="n">
        <v>0</v>
      </c>
      <c r="K22" s="5" t="s">
        <v>29</v>
      </c>
      <c r="L22" s="5" t="n">
        <v>1</v>
      </c>
      <c r="O22" s="7" t="n">
        <v>0.000300925925925926</v>
      </c>
      <c r="P22" s="5" t="n">
        <v>0</v>
      </c>
      <c r="Q22" s="8" t="n">
        <v>0</v>
      </c>
      <c r="R22" s="8" t="n">
        <v>0</v>
      </c>
    </row>
    <row r="23" customFormat="false" ht="14.4" hidden="false" customHeight="false" outlineLevel="0" collapsed="false">
      <c r="B23" s="9" t="n">
        <v>43921</v>
      </c>
      <c r="C23" s="5" t="n">
        <v>0</v>
      </c>
      <c r="K23" s="5" t="s">
        <v>30</v>
      </c>
      <c r="L23" s="5" t="n">
        <v>1</v>
      </c>
      <c r="O23" s="7" t="n">
        <v>1.15740740740741E-005</v>
      </c>
      <c r="P23" s="5" t="n">
        <v>0</v>
      </c>
      <c r="Q23" s="8" t="n">
        <v>0</v>
      </c>
      <c r="R23" s="8" t="n">
        <v>0</v>
      </c>
    </row>
    <row r="24" customFormat="false" ht="14.4" hidden="false" customHeight="false" outlineLevel="0" collapsed="false">
      <c r="B24" s="9" t="n">
        <v>43922</v>
      </c>
      <c r="C24" s="5" t="n">
        <v>0</v>
      </c>
      <c r="K24" s="5" t="s">
        <v>31</v>
      </c>
      <c r="L24" s="5" t="n">
        <v>1</v>
      </c>
      <c r="O24" s="7" t="n">
        <v>0.000104166666666667</v>
      </c>
      <c r="P24" s="5" t="n">
        <v>0</v>
      </c>
      <c r="Q24" s="8" t="n">
        <v>0</v>
      </c>
      <c r="R24" s="8" t="n">
        <v>0</v>
      </c>
    </row>
    <row r="25" customFormat="false" ht="14.4" hidden="false" customHeight="false" outlineLevel="0" collapsed="false">
      <c r="B25" s="9" t="n">
        <v>43923</v>
      </c>
      <c r="C25" s="5" t="n">
        <v>0</v>
      </c>
      <c r="K25" s="5" t="s">
        <v>32</v>
      </c>
      <c r="L25" s="5" t="n">
        <v>1</v>
      </c>
      <c r="O25" s="7" t="n">
        <v>0.000324074074074074</v>
      </c>
      <c r="P25" s="5" t="n">
        <v>0</v>
      </c>
      <c r="Q25" s="8" t="n">
        <v>0</v>
      </c>
      <c r="R25" s="8" t="n">
        <v>0</v>
      </c>
    </row>
    <row r="26" customFormat="false" ht="14.4" hidden="false" customHeight="false" outlineLevel="0" collapsed="false">
      <c r="B26" s="9" t="n">
        <v>43924</v>
      </c>
      <c r="C26" s="5" t="n">
        <v>0</v>
      </c>
      <c r="L26" s="5" t="n">
        <v>35</v>
      </c>
      <c r="M26" s="5" t="n">
        <v>7</v>
      </c>
      <c r="N26" s="5" t="s">
        <v>33</v>
      </c>
      <c r="O26" s="7" t="n">
        <v>0.000185185185185185</v>
      </c>
      <c r="P26" s="5" t="n">
        <v>7</v>
      </c>
      <c r="Q26" s="8" t="n">
        <v>0.5714</v>
      </c>
      <c r="R26" s="8" t="n">
        <v>0.1795</v>
      </c>
    </row>
    <row r="27" customFormat="false" ht="14.4" hidden="false" customHeight="false" outlineLevel="0" collapsed="false">
      <c r="C27" s="5" t="n">
        <v>5</v>
      </c>
    </row>
    <row r="28" customFormat="false" ht="14.4" hidden="false" customHeight="false" outlineLevel="0" collapsed="false">
      <c r="K28" s="5" t="s">
        <v>24</v>
      </c>
      <c r="L28" s="5" t="s">
        <v>9</v>
      </c>
    </row>
    <row r="29" customFormat="false" ht="14.4" hidden="false" customHeight="false" outlineLevel="0" collapsed="false">
      <c r="K29" s="9" t="n">
        <v>43917</v>
      </c>
      <c r="L29" s="5" t="n">
        <v>0</v>
      </c>
    </row>
    <row r="30" customFormat="false" ht="14.4" hidden="false" customHeight="false" outlineLevel="0" collapsed="false">
      <c r="K30" s="9" t="n">
        <v>43918</v>
      </c>
      <c r="L30" s="5" t="n">
        <v>0</v>
      </c>
    </row>
    <row r="31" customFormat="false" ht="14.4" hidden="false" customHeight="false" outlineLevel="0" collapsed="false">
      <c r="K31" s="9" t="n">
        <v>43919</v>
      </c>
      <c r="L31" s="5" t="n">
        <v>0</v>
      </c>
    </row>
    <row r="32" customFormat="false" ht="14.4" hidden="false" customHeight="false" outlineLevel="0" collapsed="false">
      <c r="K32" s="9" t="n">
        <v>43920</v>
      </c>
      <c r="L32" s="5" t="n">
        <v>3</v>
      </c>
    </row>
    <row r="33" customFormat="false" ht="72" hidden="false" customHeight="false" outlineLevel="0" collapsed="false">
      <c r="B33" s="6" t="s">
        <v>34</v>
      </c>
      <c r="K33" s="9" t="n">
        <v>43921</v>
      </c>
      <c r="L33" s="5" t="n">
        <v>0</v>
      </c>
    </row>
    <row r="34" customFormat="false" ht="86.4" hidden="false" customHeight="false" outlineLevel="0" collapsed="false">
      <c r="B34" s="5" t="s">
        <v>35</v>
      </c>
      <c r="C34" s="5" t="s">
        <v>36</v>
      </c>
      <c r="D34" s="6" t="s">
        <v>37</v>
      </c>
      <c r="E34" s="6" t="s">
        <v>38</v>
      </c>
      <c r="F34" s="5" t="s">
        <v>39</v>
      </c>
      <c r="G34" s="6" t="s">
        <v>40</v>
      </c>
      <c r="K34" s="9" t="n">
        <v>43922</v>
      </c>
      <c r="L34" s="5" t="n">
        <v>32</v>
      </c>
    </row>
    <row r="35" customFormat="false" ht="14.4" hidden="false" customHeight="false" outlineLevel="0" collapsed="false">
      <c r="B35" s="5" t="n">
        <v>1</v>
      </c>
      <c r="C35" s="5" t="s">
        <v>41</v>
      </c>
      <c r="D35" s="5" t="s">
        <v>42</v>
      </c>
      <c r="E35" s="7" t="n">
        <v>0.000150462962962963</v>
      </c>
      <c r="F35" s="5" t="s">
        <v>18</v>
      </c>
      <c r="G35" s="5" t="n">
        <v>3</v>
      </c>
      <c r="K35" s="9" t="n">
        <v>43923</v>
      </c>
      <c r="L35" s="5" t="n">
        <v>0</v>
      </c>
    </row>
    <row r="36" customFormat="false" ht="14.4" hidden="false" customHeight="false" outlineLevel="0" collapsed="false">
      <c r="F36" s="5" t="s">
        <v>17</v>
      </c>
      <c r="G36" s="5" t="n">
        <v>10</v>
      </c>
      <c r="K36" s="9" t="n">
        <v>43924</v>
      </c>
      <c r="L36" s="5" t="n">
        <v>0</v>
      </c>
    </row>
    <row r="37" customFormat="false" ht="14.4" hidden="false" customHeight="false" outlineLevel="0" collapsed="false">
      <c r="F37" s="5" t="s">
        <v>16</v>
      </c>
      <c r="G37" s="5" t="s">
        <v>43</v>
      </c>
      <c r="L37" s="5" t="n">
        <v>35</v>
      </c>
    </row>
    <row r="38" customFormat="false" ht="14.4" hidden="false" customHeight="false" outlineLevel="0" collapsed="false">
      <c r="B38" s="5" t="n">
        <v>2</v>
      </c>
      <c r="C38" s="5" t="s">
        <v>44</v>
      </c>
      <c r="D38" s="5" t="s">
        <v>45</v>
      </c>
      <c r="E38" s="7" t="n">
        <v>0.000243055555555556</v>
      </c>
      <c r="F38" s="5" t="s">
        <v>18</v>
      </c>
      <c r="G38" s="5" t="n">
        <v>21</v>
      </c>
    </row>
    <row r="39" customFormat="false" ht="14.4" hidden="false" customHeight="false" outlineLevel="0" collapsed="false">
      <c r="F39" s="5" t="s">
        <v>17</v>
      </c>
      <c r="G39" s="5" t="s">
        <v>43</v>
      </c>
    </row>
    <row r="40" customFormat="false" ht="14.4" hidden="false" customHeight="false" outlineLevel="0" collapsed="false">
      <c r="B40" s="5" t="n">
        <v>3</v>
      </c>
      <c r="C40" s="5" t="s">
        <v>46</v>
      </c>
      <c r="D40" s="5" t="s">
        <v>47</v>
      </c>
      <c r="E40" s="7" t="n">
        <v>0.00142361111111111</v>
      </c>
      <c r="F40" s="5" t="s">
        <v>18</v>
      </c>
      <c r="G40" s="5" t="n">
        <v>6</v>
      </c>
    </row>
    <row r="41" customFormat="false" ht="14.4" hidden="false" customHeight="false" outlineLevel="0" collapsed="false">
      <c r="F41" s="5" t="s">
        <v>17</v>
      </c>
      <c r="G41" s="5" t="n">
        <v>12</v>
      </c>
    </row>
    <row r="42" customFormat="false" ht="14.4" hidden="false" customHeight="false" outlineLevel="0" collapsed="false">
      <c r="F42" s="5" t="s">
        <v>20</v>
      </c>
      <c r="G42" s="5" t="n">
        <v>3</v>
      </c>
    </row>
    <row r="43" customFormat="false" ht="14.4" hidden="false" customHeight="false" outlineLevel="0" collapsed="false">
      <c r="F43" s="5" t="s">
        <v>22</v>
      </c>
      <c r="G43" s="5" t="n">
        <v>102</v>
      </c>
    </row>
    <row r="44" customFormat="false" ht="14.4" hidden="false" customHeight="false" outlineLevel="0" collapsed="false">
      <c r="F44" s="5" t="s">
        <v>26</v>
      </c>
      <c r="G44" s="5" t="s">
        <v>43</v>
      </c>
    </row>
    <row r="45" customFormat="false" ht="14.4" hidden="false" customHeight="false" outlineLevel="0" collapsed="false">
      <c r="B45" s="5" t="n">
        <v>4</v>
      </c>
      <c r="C45" s="5" t="s">
        <v>48</v>
      </c>
      <c r="D45" s="5" t="s">
        <v>49</v>
      </c>
      <c r="E45" s="7" t="n">
        <v>0.000590277777777778</v>
      </c>
      <c r="F45" s="5" t="s">
        <v>18</v>
      </c>
      <c r="G45" s="5" t="n">
        <v>24</v>
      </c>
    </row>
    <row r="46" customFormat="false" ht="14.4" hidden="false" customHeight="false" outlineLevel="0" collapsed="false">
      <c r="F46" s="5" t="s">
        <v>17</v>
      </c>
      <c r="G46" s="5" t="n">
        <v>27</v>
      </c>
    </row>
    <row r="47" customFormat="false" ht="14.4" hidden="false" customHeight="false" outlineLevel="0" collapsed="false">
      <c r="F47" s="5" t="s">
        <v>18</v>
      </c>
      <c r="G47" s="5" t="s">
        <v>43</v>
      </c>
    </row>
    <row r="48" customFormat="false" ht="14.4" hidden="false" customHeight="false" outlineLevel="0" collapsed="false">
      <c r="B48" s="5" t="n">
        <v>5</v>
      </c>
      <c r="C48" s="5" t="s">
        <v>50</v>
      </c>
      <c r="D48" s="5" t="s">
        <v>51</v>
      </c>
      <c r="E48" s="7" t="n">
        <v>0.000775462962962963</v>
      </c>
      <c r="F48" s="5" t="s">
        <v>18</v>
      </c>
      <c r="G48" s="5" t="n">
        <v>34</v>
      </c>
    </row>
    <row r="49" customFormat="false" ht="14.4" hidden="false" customHeight="false" outlineLevel="0" collapsed="false">
      <c r="F49" s="5" t="s">
        <v>17</v>
      </c>
      <c r="G49" s="5" t="n">
        <v>33</v>
      </c>
    </row>
    <row r="50" customFormat="false" ht="14.4" hidden="false" customHeight="false" outlineLevel="0" collapsed="false">
      <c r="F50" s="5" t="s">
        <v>20</v>
      </c>
      <c r="G50" s="5" t="s">
        <v>43</v>
      </c>
    </row>
    <row r="51" customFormat="false" ht="14.4" hidden="false" customHeight="false" outlineLevel="0" collapsed="false">
      <c r="B51" s="5" t="n">
        <v>6</v>
      </c>
      <c r="C51" s="5" t="s">
        <v>52</v>
      </c>
      <c r="D51" s="5" t="s">
        <v>52</v>
      </c>
      <c r="E51" s="7" t="n">
        <v>0</v>
      </c>
      <c r="F51" s="5" t="s">
        <v>18</v>
      </c>
      <c r="G51" s="5" t="s">
        <v>43</v>
      </c>
    </row>
    <row r="52" customFormat="false" ht="14.4" hidden="false" customHeight="false" outlineLevel="0" collapsed="false">
      <c r="B52" s="5" t="n">
        <v>7</v>
      </c>
      <c r="C52" s="5" t="s">
        <v>53</v>
      </c>
      <c r="D52" s="5" t="s">
        <v>54</v>
      </c>
      <c r="E52" s="7" t="n">
        <v>0.00130787037037037</v>
      </c>
      <c r="F52" s="5" t="s">
        <v>18</v>
      </c>
      <c r="G52" s="5" t="n">
        <v>18</v>
      </c>
    </row>
    <row r="53" customFormat="false" ht="14.4" hidden="false" customHeight="false" outlineLevel="0" collapsed="false">
      <c r="F53" s="5" t="s">
        <v>17</v>
      </c>
      <c r="G53" s="5" t="n">
        <v>3</v>
      </c>
    </row>
    <row r="54" customFormat="false" ht="14.4" hidden="false" customHeight="false" outlineLevel="0" collapsed="false">
      <c r="F54" s="5" t="s">
        <v>16</v>
      </c>
      <c r="G54" s="5" t="n">
        <v>20</v>
      </c>
    </row>
    <row r="55" customFormat="false" ht="14.4" hidden="false" customHeight="false" outlineLevel="0" collapsed="false">
      <c r="F55" s="5" t="s">
        <v>55</v>
      </c>
      <c r="G55" s="5" t="n">
        <v>72</v>
      </c>
    </row>
    <row r="56" customFormat="false" ht="14.4" hidden="false" customHeight="false" outlineLevel="0" collapsed="false">
      <c r="F56" s="5" t="s">
        <v>16</v>
      </c>
      <c r="G56" s="5" t="s">
        <v>43</v>
      </c>
    </row>
    <row r="58" customFormat="false" ht="14.4" hidden="false" customHeight="false" outlineLevel="0" collapsed="false">
      <c r="B58" s="5" t="s">
        <v>56</v>
      </c>
    </row>
    <row r="60" customFormat="false" ht="14.4" hidden="false" customHeight="false" outlineLevel="0" collapsed="false">
      <c r="B60" s="5" t="s">
        <v>57</v>
      </c>
    </row>
    <row r="61" customFormat="false" ht="14.4" hidden="false" customHeight="false" outlineLevel="0" collapsed="false">
      <c r="B61" s="5" t="s">
        <v>58</v>
      </c>
    </row>
    <row r="63" customFormat="false" ht="14.4" hidden="false" customHeight="false" outlineLevel="0" collapsed="false">
      <c r="B63" s="10" t="s">
        <v>59</v>
      </c>
    </row>
    <row r="64" customFormat="false" ht="86.4" hidden="false" customHeight="false" outlineLevel="0" collapsed="false">
      <c r="B64" s="11" t="s">
        <v>60</v>
      </c>
      <c r="C64" s="12" t="s">
        <v>61</v>
      </c>
      <c r="D64" s="12" t="s">
        <v>62</v>
      </c>
      <c r="E64" s="13" t="s">
        <v>36</v>
      </c>
      <c r="F64" s="14" t="s">
        <v>37</v>
      </c>
      <c r="G64" s="14" t="s">
        <v>38</v>
      </c>
      <c r="H64" s="13" t="s">
        <v>39</v>
      </c>
      <c r="I64" s="15" t="s">
        <v>40</v>
      </c>
    </row>
    <row r="65" customFormat="false" ht="14.4" hidden="false" customHeight="false" outlineLevel="0" collapsed="false">
      <c r="B65" s="16" t="n">
        <v>1</v>
      </c>
      <c r="C65" s="17" t="s">
        <v>63</v>
      </c>
      <c r="D65" s="17" t="s">
        <v>64</v>
      </c>
      <c r="E65" s="5" t="s">
        <v>65</v>
      </c>
      <c r="F65" s="5" t="s">
        <v>66</v>
      </c>
      <c r="G65" s="7" t="n">
        <v>0.00068287037037037</v>
      </c>
      <c r="H65" s="18" t="s">
        <v>18</v>
      </c>
      <c r="I65" s="19" t="n">
        <v>16</v>
      </c>
    </row>
    <row r="66" customFormat="false" ht="14.4" hidden="false" customHeight="false" outlineLevel="0" collapsed="false">
      <c r="B66" s="20"/>
      <c r="H66" s="18" t="s">
        <v>67</v>
      </c>
      <c r="I66" s="19" t="n">
        <v>8</v>
      </c>
    </row>
    <row r="67" customFormat="false" ht="14.4" hidden="false" customHeight="false" outlineLevel="0" collapsed="false">
      <c r="B67" s="16"/>
      <c r="D67" s="17"/>
      <c r="H67" s="18" t="s">
        <v>27</v>
      </c>
      <c r="I67" s="19" t="n">
        <v>7</v>
      </c>
    </row>
    <row r="68" customFormat="false" ht="14.4" hidden="false" customHeight="false" outlineLevel="0" collapsed="false">
      <c r="B68" s="16"/>
      <c r="C68" s="17"/>
      <c r="D68" s="17"/>
      <c r="H68" s="5" t="s">
        <v>16</v>
      </c>
      <c r="I68" s="19" t="n">
        <v>22</v>
      </c>
    </row>
    <row r="69" customFormat="false" ht="14.4" hidden="false" customHeight="false" outlineLevel="0" collapsed="false">
      <c r="B69" s="16"/>
      <c r="D69" s="17"/>
      <c r="H69" s="18" t="s">
        <v>67</v>
      </c>
      <c r="I69" s="19" t="n">
        <v>2</v>
      </c>
    </row>
    <row r="70" customFormat="false" ht="14.4" hidden="false" customHeight="false" outlineLevel="0" collapsed="false">
      <c r="B70" s="16"/>
      <c r="D70" s="17"/>
      <c r="H70" s="18" t="s">
        <v>27</v>
      </c>
      <c r="I70" s="19" t="n">
        <v>4</v>
      </c>
    </row>
    <row r="71" customFormat="false" ht="14.4" hidden="false" customHeight="false" outlineLevel="0" collapsed="false">
      <c r="B71" s="16"/>
      <c r="C71" s="17"/>
      <c r="D71" s="17"/>
      <c r="H71" s="5" t="s">
        <v>68</v>
      </c>
      <c r="I71" s="19" t="s">
        <v>43</v>
      </c>
    </row>
    <row r="72" customFormat="false" ht="43.2" hidden="false" customHeight="false" outlineLevel="0" collapsed="false">
      <c r="B72" s="16" t="n">
        <v>2</v>
      </c>
      <c r="C72" s="5" t="s">
        <v>63</v>
      </c>
      <c r="D72" s="17" t="s">
        <v>69</v>
      </c>
      <c r="E72" s="6" t="s">
        <v>70</v>
      </c>
      <c r="F72" s="6" t="s">
        <v>71</v>
      </c>
      <c r="G72" s="7" t="n">
        <v>0.000833333333333333</v>
      </c>
      <c r="H72" s="6" t="s">
        <v>72</v>
      </c>
      <c r="I72" s="19" t="n">
        <v>7</v>
      </c>
    </row>
    <row r="73" customFormat="false" ht="28.8" hidden="false" customHeight="false" outlineLevel="0" collapsed="false">
      <c r="B73" s="20"/>
      <c r="H73" s="6" t="s">
        <v>73</v>
      </c>
      <c r="I73" s="19" t="n">
        <v>9</v>
      </c>
    </row>
    <row r="74" customFormat="false" ht="14.4" hidden="false" customHeight="false" outlineLevel="0" collapsed="false">
      <c r="B74" s="20"/>
      <c r="H74" s="6" t="s">
        <v>74</v>
      </c>
      <c r="I74" s="19" t="n">
        <v>7</v>
      </c>
    </row>
    <row r="75" customFormat="false" ht="14.4" hidden="false" customHeight="false" outlineLevel="0" collapsed="false">
      <c r="B75" s="20"/>
      <c r="H75" s="5" t="s">
        <v>75</v>
      </c>
      <c r="I75" s="19" t="n">
        <v>2</v>
      </c>
    </row>
    <row r="76" customFormat="false" ht="14.4" hidden="false" customHeight="false" outlineLevel="0" collapsed="false">
      <c r="B76" s="20"/>
      <c r="H76" s="5" t="s">
        <v>74</v>
      </c>
      <c r="I76" s="19" t="n">
        <v>4</v>
      </c>
    </row>
    <row r="77" customFormat="false" ht="14.4" hidden="false" customHeight="false" outlineLevel="0" collapsed="false">
      <c r="B77" s="20"/>
      <c r="H77" s="5" t="s">
        <v>76</v>
      </c>
      <c r="I77" s="19" t="n">
        <v>4</v>
      </c>
    </row>
    <row r="78" customFormat="false" ht="14.4" hidden="false" customHeight="false" outlineLevel="0" collapsed="false">
      <c r="B78" s="20"/>
      <c r="H78" s="5" t="s">
        <v>77</v>
      </c>
      <c r="I78" s="19" t="n">
        <v>9</v>
      </c>
    </row>
    <row r="79" customFormat="false" ht="57.6" hidden="false" customHeight="false" outlineLevel="0" collapsed="false">
      <c r="B79" s="20"/>
      <c r="H79" s="6" t="s">
        <v>78</v>
      </c>
      <c r="I79" s="19" t="n">
        <v>9</v>
      </c>
    </row>
    <row r="80" customFormat="false" ht="14.4" hidden="false" customHeight="false" outlineLevel="0" collapsed="false">
      <c r="B80" s="20"/>
      <c r="H80" s="5" t="s">
        <v>79</v>
      </c>
      <c r="I80" s="19" t="n">
        <v>11</v>
      </c>
    </row>
    <row r="81" customFormat="false" ht="14.4" hidden="false" customHeight="false" outlineLevel="0" collapsed="false">
      <c r="B81" s="20"/>
      <c r="H81" s="5" t="s">
        <v>77</v>
      </c>
      <c r="I81" s="19" t="n">
        <v>5</v>
      </c>
    </row>
    <row r="82" customFormat="false" ht="14.4" hidden="false" customHeight="false" outlineLevel="0" collapsed="false">
      <c r="B82" s="20"/>
      <c r="H82" s="5" t="s">
        <v>78</v>
      </c>
      <c r="I82" s="19" t="n">
        <v>5</v>
      </c>
    </row>
    <row r="83" customFormat="false" ht="14.4" hidden="false" customHeight="false" outlineLevel="0" collapsed="false">
      <c r="B83" s="20"/>
      <c r="H83" s="5" t="s">
        <v>80</v>
      </c>
      <c r="I83" s="19" t="s">
        <v>43</v>
      </c>
    </row>
    <row r="84" customFormat="false" ht="43.2" hidden="false" customHeight="false" outlineLevel="0" collapsed="false">
      <c r="B84" s="16" t="n">
        <v>3</v>
      </c>
      <c r="C84" s="5" t="s">
        <v>63</v>
      </c>
      <c r="D84" s="17" t="s">
        <v>81</v>
      </c>
      <c r="E84" s="6" t="s">
        <v>82</v>
      </c>
      <c r="F84" s="6" t="s">
        <v>83</v>
      </c>
      <c r="G84" s="7" t="n">
        <v>0.00222222222222222</v>
      </c>
      <c r="H84" s="6" t="s">
        <v>72</v>
      </c>
      <c r="I84" s="19" t="n">
        <v>7</v>
      </c>
    </row>
    <row r="85" customFormat="false" ht="28.8" hidden="false" customHeight="false" outlineLevel="0" collapsed="false">
      <c r="B85" s="20"/>
      <c r="H85" s="6" t="s">
        <v>73</v>
      </c>
      <c r="I85" s="19" t="n">
        <v>13</v>
      </c>
    </row>
    <row r="86" customFormat="false" ht="57.6" hidden="false" customHeight="false" outlineLevel="0" collapsed="false">
      <c r="B86" s="20"/>
      <c r="H86" s="6" t="s">
        <v>84</v>
      </c>
      <c r="I86" s="19" t="n">
        <v>2</v>
      </c>
    </row>
    <row r="87" customFormat="false" ht="57.6" hidden="false" customHeight="false" outlineLevel="0" collapsed="false">
      <c r="B87" s="20"/>
      <c r="H87" s="6" t="s">
        <v>78</v>
      </c>
      <c r="I87" s="19" t="n">
        <v>5</v>
      </c>
    </row>
    <row r="88" customFormat="false" ht="57.6" hidden="false" customHeight="false" outlineLevel="0" collapsed="false">
      <c r="B88" s="20"/>
      <c r="H88" s="6" t="s">
        <v>80</v>
      </c>
      <c r="I88" s="19" t="n">
        <v>124</v>
      </c>
    </row>
    <row r="89" customFormat="false" ht="57.6" hidden="false" customHeight="false" outlineLevel="0" collapsed="false">
      <c r="B89" s="20"/>
      <c r="H89" s="6" t="s">
        <v>78</v>
      </c>
      <c r="I89" s="19" t="n">
        <v>4</v>
      </c>
    </row>
    <row r="90" customFormat="false" ht="14.4" hidden="false" customHeight="false" outlineLevel="0" collapsed="false">
      <c r="B90" s="20"/>
      <c r="H90" s="6" t="s">
        <v>74</v>
      </c>
      <c r="I90" s="19" t="n">
        <v>5</v>
      </c>
    </row>
    <row r="91" customFormat="false" ht="43.2" hidden="false" customHeight="false" outlineLevel="0" collapsed="false">
      <c r="B91" s="20"/>
      <c r="H91" s="6" t="s">
        <v>85</v>
      </c>
      <c r="I91" s="19" t="n">
        <v>26</v>
      </c>
    </row>
    <row r="92" customFormat="false" ht="28.8" hidden="false" customHeight="false" outlineLevel="0" collapsed="false">
      <c r="B92" s="20"/>
      <c r="H92" s="6" t="s">
        <v>73</v>
      </c>
      <c r="I92" s="19" t="n">
        <v>3</v>
      </c>
    </row>
    <row r="93" customFormat="false" ht="57.6" hidden="false" customHeight="false" outlineLevel="0" collapsed="false">
      <c r="B93" s="20"/>
      <c r="H93" s="6" t="s">
        <v>78</v>
      </c>
      <c r="I93" s="19" t="n">
        <v>3</v>
      </c>
    </row>
    <row r="94" customFormat="false" ht="57.6" hidden="false" customHeight="false" outlineLevel="0" collapsed="false">
      <c r="B94" s="21"/>
      <c r="C94" s="22"/>
      <c r="D94" s="22"/>
      <c r="E94" s="22"/>
      <c r="F94" s="22"/>
      <c r="G94" s="22"/>
      <c r="H94" s="23" t="s">
        <v>79</v>
      </c>
      <c r="I94" s="24" t="s">
        <v>43</v>
      </c>
    </row>
    <row r="95" customFormat="false" ht="43.2" hidden="false" customHeight="false" outlineLevel="0" collapsed="false">
      <c r="B95" s="25" t="n">
        <v>4</v>
      </c>
      <c r="C95" s="26" t="s">
        <v>86</v>
      </c>
      <c r="D95" s="26" t="s">
        <v>64</v>
      </c>
      <c r="E95" s="27" t="s">
        <v>87</v>
      </c>
      <c r="F95" s="27" t="s">
        <v>88</v>
      </c>
      <c r="G95" s="28" t="s">
        <v>89</v>
      </c>
      <c r="H95" s="27" t="s">
        <v>72</v>
      </c>
      <c r="I95" s="29" t="n">
        <v>4</v>
      </c>
    </row>
    <row r="96" customFormat="false" ht="14.4" hidden="false" customHeight="false" outlineLevel="0" collapsed="false">
      <c r="B96" s="20"/>
      <c r="H96" s="5" t="s">
        <v>77</v>
      </c>
      <c r="I96" s="19" t="n">
        <v>5</v>
      </c>
    </row>
    <row r="97" customFormat="false" ht="57.6" hidden="false" customHeight="false" outlineLevel="0" collapsed="false">
      <c r="B97" s="20"/>
      <c r="H97" s="6" t="s">
        <v>90</v>
      </c>
      <c r="I97" s="19" t="n">
        <v>6</v>
      </c>
    </row>
    <row r="98" customFormat="false" ht="57.6" hidden="false" customHeight="false" outlineLevel="0" collapsed="false">
      <c r="B98" s="20"/>
      <c r="H98" s="6" t="s">
        <v>79</v>
      </c>
      <c r="I98" s="19" t="n">
        <v>12</v>
      </c>
    </row>
    <row r="99" customFormat="false" ht="14.4" hidden="false" customHeight="false" outlineLevel="0" collapsed="false">
      <c r="B99" s="20"/>
      <c r="H99" s="6" t="s">
        <v>72</v>
      </c>
      <c r="I99" s="19" t="s">
        <v>43</v>
      </c>
    </row>
    <row r="100" customFormat="false" ht="43.2" hidden="false" customHeight="false" outlineLevel="0" collapsed="false">
      <c r="B100" s="16" t="n">
        <v>5</v>
      </c>
      <c r="D100" s="17" t="s">
        <v>69</v>
      </c>
      <c r="E100" s="6" t="s">
        <v>91</v>
      </c>
      <c r="F100" s="5" t="s">
        <v>92</v>
      </c>
      <c r="G100" s="7" t="n">
        <v>0.000613425925925926</v>
      </c>
      <c r="H100" s="6" t="s">
        <v>72</v>
      </c>
      <c r="I100" s="19" t="n">
        <v>4</v>
      </c>
    </row>
    <row r="101" customFormat="false" ht="14.4" hidden="false" customHeight="false" outlineLevel="0" collapsed="false">
      <c r="B101" s="20"/>
      <c r="H101" s="5" t="s">
        <v>77</v>
      </c>
      <c r="I101" s="19" t="n">
        <v>4</v>
      </c>
    </row>
    <row r="102" customFormat="false" ht="14.4" hidden="false" customHeight="false" outlineLevel="0" collapsed="false">
      <c r="B102" s="20"/>
      <c r="H102" s="6" t="s">
        <v>74</v>
      </c>
      <c r="I102" s="19" t="n">
        <v>7</v>
      </c>
    </row>
    <row r="103" customFormat="false" ht="28.8" hidden="false" customHeight="false" outlineLevel="0" collapsed="false">
      <c r="B103" s="20"/>
      <c r="H103" s="6" t="s">
        <v>93</v>
      </c>
      <c r="I103" s="19" t="n">
        <v>11</v>
      </c>
    </row>
    <row r="104" customFormat="false" ht="57.6" hidden="false" customHeight="false" outlineLevel="0" collapsed="false">
      <c r="B104" s="20"/>
      <c r="H104" s="6" t="s">
        <v>90</v>
      </c>
      <c r="I104" s="19" t="n">
        <v>6</v>
      </c>
    </row>
    <row r="105" customFormat="false" ht="57.6" hidden="false" customHeight="false" outlineLevel="0" collapsed="false">
      <c r="B105" s="20"/>
      <c r="H105" s="6" t="s">
        <v>79</v>
      </c>
      <c r="I105" s="19" t="n">
        <v>9</v>
      </c>
    </row>
    <row r="106" customFormat="false" ht="57.6" hidden="false" customHeight="false" outlineLevel="0" collapsed="false">
      <c r="B106" s="20"/>
      <c r="H106" s="6" t="s">
        <v>90</v>
      </c>
      <c r="I106" s="19" t="n">
        <v>5</v>
      </c>
    </row>
    <row r="107" customFormat="false" ht="28.8" hidden="false" customHeight="false" outlineLevel="0" collapsed="false">
      <c r="B107" s="20"/>
      <c r="H107" s="6" t="s">
        <v>93</v>
      </c>
      <c r="I107" s="19" t="n">
        <v>7</v>
      </c>
    </row>
    <row r="108" customFormat="false" ht="14.4" hidden="false" customHeight="false" outlineLevel="0" collapsed="false">
      <c r="B108" s="20"/>
      <c r="H108" s="6" t="s">
        <v>72</v>
      </c>
      <c r="I108" s="19" t="s">
        <v>43</v>
      </c>
    </row>
    <row r="109" customFormat="false" ht="43.2" hidden="false" customHeight="false" outlineLevel="0" collapsed="false">
      <c r="B109" s="16" t="n">
        <v>6</v>
      </c>
      <c r="D109" s="17" t="s">
        <v>81</v>
      </c>
      <c r="E109" s="6" t="s">
        <v>94</v>
      </c>
      <c r="F109" s="6" t="s">
        <v>95</v>
      </c>
      <c r="G109" s="30" t="s">
        <v>96</v>
      </c>
      <c r="H109" s="6" t="s">
        <v>72</v>
      </c>
      <c r="I109" s="19" t="n">
        <v>6</v>
      </c>
    </row>
    <row r="110" customFormat="false" ht="28.8" hidden="false" customHeight="false" outlineLevel="0" collapsed="false">
      <c r="B110" s="20"/>
      <c r="H110" s="6" t="s">
        <v>73</v>
      </c>
      <c r="I110" s="19" t="n">
        <v>7</v>
      </c>
    </row>
    <row r="111" customFormat="false" ht="57.6" hidden="false" customHeight="false" outlineLevel="0" collapsed="false">
      <c r="B111" s="20"/>
      <c r="H111" s="6" t="s">
        <v>97</v>
      </c>
      <c r="I111" s="19" t="n">
        <v>11</v>
      </c>
    </row>
    <row r="112" customFormat="false" ht="57.6" hidden="false" customHeight="false" outlineLevel="0" collapsed="false">
      <c r="B112" s="20"/>
      <c r="H112" s="6" t="s">
        <v>90</v>
      </c>
      <c r="I112" s="19" t="n">
        <v>2</v>
      </c>
    </row>
    <row r="113" customFormat="false" ht="28.8" hidden="false" customHeight="false" outlineLevel="0" collapsed="false">
      <c r="B113" s="20"/>
      <c r="H113" s="6" t="s">
        <v>93</v>
      </c>
      <c r="I113" s="19" t="n">
        <v>11</v>
      </c>
    </row>
    <row r="114" customFormat="false" ht="14.4" hidden="false" customHeight="false" outlineLevel="0" collapsed="false">
      <c r="B114" s="20"/>
      <c r="H114" s="6" t="s">
        <v>74</v>
      </c>
      <c r="I114" s="19" t="n">
        <v>9</v>
      </c>
    </row>
    <row r="115" customFormat="false" ht="43.2" hidden="false" customHeight="false" outlineLevel="0" collapsed="false">
      <c r="B115" s="20"/>
      <c r="H115" s="6" t="s">
        <v>98</v>
      </c>
      <c r="I115" s="19" t="n">
        <v>10</v>
      </c>
    </row>
    <row r="116" customFormat="false" ht="28.8" hidden="false" customHeight="false" outlineLevel="0" collapsed="false">
      <c r="B116" s="20"/>
      <c r="H116" s="6" t="s">
        <v>93</v>
      </c>
      <c r="I116" s="19" t="n">
        <v>45</v>
      </c>
    </row>
    <row r="117" customFormat="false" ht="57.6" hidden="false" customHeight="false" outlineLevel="0" collapsed="false">
      <c r="B117" s="20"/>
      <c r="H117" s="6" t="s">
        <v>99</v>
      </c>
      <c r="I117" s="19" t="n">
        <v>8</v>
      </c>
    </row>
    <row r="118" customFormat="false" ht="43.2" hidden="false" customHeight="false" outlineLevel="0" collapsed="false">
      <c r="B118" s="20"/>
      <c r="H118" s="6" t="s">
        <v>100</v>
      </c>
      <c r="I118" s="19" t="n">
        <v>83</v>
      </c>
    </row>
    <row r="119" customFormat="false" ht="14.4" hidden="false" customHeight="false" outlineLevel="0" collapsed="false">
      <c r="B119" s="21"/>
      <c r="C119" s="22"/>
      <c r="D119" s="22"/>
      <c r="E119" s="22"/>
      <c r="F119" s="22"/>
      <c r="G119" s="22"/>
      <c r="H119" s="22" t="s">
        <v>72</v>
      </c>
      <c r="I119" s="24" t="s">
        <v>43</v>
      </c>
    </row>
    <row r="120" customFormat="false" ht="43.2" hidden="false" customHeight="false" outlineLevel="0" collapsed="false">
      <c r="B120" s="25" t="n">
        <v>7</v>
      </c>
      <c r="C120" s="26" t="s">
        <v>101</v>
      </c>
      <c r="D120" s="26" t="s">
        <v>64</v>
      </c>
      <c r="E120" s="27" t="s">
        <v>102</v>
      </c>
      <c r="F120" s="27" t="s">
        <v>103</v>
      </c>
      <c r="G120" s="28" t="s">
        <v>104</v>
      </c>
      <c r="H120" s="27" t="s">
        <v>72</v>
      </c>
      <c r="I120" s="29" t="n">
        <v>3</v>
      </c>
    </row>
    <row r="121" customFormat="false" ht="28.8" hidden="false" customHeight="false" outlineLevel="0" collapsed="false">
      <c r="B121" s="20"/>
      <c r="H121" s="6" t="s">
        <v>73</v>
      </c>
      <c r="I121" s="19" t="n">
        <v>3</v>
      </c>
    </row>
    <row r="122" customFormat="false" ht="57.6" hidden="false" customHeight="false" outlineLevel="0" collapsed="false">
      <c r="B122" s="20"/>
      <c r="H122" s="6" t="s">
        <v>105</v>
      </c>
      <c r="I122" s="19" t="n">
        <v>10</v>
      </c>
    </row>
    <row r="123" customFormat="false" ht="57.6" hidden="false" customHeight="false" outlineLevel="0" collapsed="false">
      <c r="B123" s="20"/>
      <c r="H123" s="6" t="s">
        <v>106</v>
      </c>
      <c r="I123" s="19" t="s">
        <v>43</v>
      </c>
    </row>
    <row r="124" customFormat="false" ht="43.2" hidden="false" customHeight="false" outlineLevel="0" collapsed="false">
      <c r="B124" s="16" t="n">
        <v>8</v>
      </c>
      <c r="D124" s="17" t="s">
        <v>69</v>
      </c>
      <c r="E124" s="6" t="s">
        <v>107</v>
      </c>
      <c r="F124" s="6" t="s">
        <v>108</v>
      </c>
      <c r="G124" s="30" t="s">
        <v>109</v>
      </c>
      <c r="H124" s="6" t="s">
        <v>72</v>
      </c>
      <c r="I124" s="19" t="n">
        <v>16</v>
      </c>
    </row>
    <row r="125" customFormat="false" ht="28.8" hidden="false" customHeight="false" outlineLevel="0" collapsed="false">
      <c r="B125" s="20"/>
      <c r="H125" s="6" t="s">
        <v>73</v>
      </c>
      <c r="I125" s="19" t="n">
        <v>5</v>
      </c>
    </row>
    <row r="126" customFormat="false" ht="14.4" hidden="false" customHeight="false" outlineLevel="0" collapsed="false">
      <c r="B126" s="20"/>
      <c r="H126" s="6" t="s">
        <v>74</v>
      </c>
      <c r="I126" s="19" t="n">
        <v>3</v>
      </c>
    </row>
    <row r="127" customFormat="false" ht="14.4" hidden="false" customHeight="false" outlineLevel="0" collapsed="false">
      <c r="B127" s="20"/>
      <c r="H127" s="5" t="s">
        <v>110</v>
      </c>
      <c r="I127" s="19" t="n">
        <v>24</v>
      </c>
    </row>
    <row r="128" customFormat="false" ht="14.4" hidden="false" customHeight="false" outlineLevel="0" collapsed="false">
      <c r="B128" s="20"/>
      <c r="H128" s="5" t="s">
        <v>105</v>
      </c>
      <c r="I128" s="19" t="n">
        <v>13</v>
      </c>
    </row>
    <row r="129" customFormat="false" ht="14.4" hidden="false" customHeight="false" outlineLevel="0" collapsed="false">
      <c r="B129" s="20"/>
      <c r="H129" s="6" t="s">
        <v>75</v>
      </c>
      <c r="I129" s="19" t="n">
        <v>14</v>
      </c>
    </row>
    <row r="130" customFormat="false" ht="57.6" hidden="false" customHeight="false" outlineLevel="0" collapsed="false">
      <c r="B130" s="20"/>
      <c r="H130" s="6" t="s">
        <v>105</v>
      </c>
      <c r="I130" s="19" t="n">
        <v>2</v>
      </c>
    </row>
    <row r="131" customFormat="false" ht="57.6" hidden="false" customHeight="false" outlineLevel="0" collapsed="false">
      <c r="B131" s="20"/>
      <c r="H131" s="6" t="s">
        <v>106</v>
      </c>
      <c r="I131" s="19" t="s">
        <v>43</v>
      </c>
    </row>
    <row r="132" customFormat="false" ht="43.2" hidden="false" customHeight="false" outlineLevel="0" collapsed="false">
      <c r="B132" s="16" t="n">
        <v>9</v>
      </c>
      <c r="D132" s="17" t="s">
        <v>81</v>
      </c>
      <c r="E132" s="6" t="s">
        <v>111</v>
      </c>
      <c r="F132" s="6" t="s">
        <v>112</v>
      </c>
      <c r="G132" s="30" t="s">
        <v>113</v>
      </c>
      <c r="H132" s="6" t="s">
        <v>72</v>
      </c>
      <c r="I132" s="19" t="n">
        <v>6</v>
      </c>
    </row>
    <row r="133" customFormat="false" ht="28.8" hidden="false" customHeight="false" outlineLevel="0" collapsed="false">
      <c r="B133" s="20"/>
      <c r="H133" s="6" t="s">
        <v>73</v>
      </c>
      <c r="I133" s="19" t="n">
        <v>16</v>
      </c>
    </row>
    <row r="134" customFormat="false" ht="14.4" hidden="false" customHeight="false" outlineLevel="0" collapsed="false">
      <c r="B134" s="20"/>
      <c r="H134" s="6" t="s">
        <v>72</v>
      </c>
      <c r="I134" s="19" t="n">
        <v>12</v>
      </c>
    </row>
    <row r="135" customFormat="false" ht="57.6" hidden="false" customHeight="false" outlineLevel="0" collapsed="false">
      <c r="B135" s="20"/>
      <c r="H135" s="6" t="s">
        <v>105</v>
      </c>
      <c r="I135" s="19" t="n">
        <v>4</v>
      </c>
    </row>
    <row r="136" customFormat="false" ht="57.6" hidden="false" customHeight="false" outlineLevel="0" collapsed="false">
      <c r="B136" s="20"/>
      <c r="H136" s="6" t="s">
        <v>106</v>
      </c>
      <c r="I136" s="19" t="n">
        <v>109</v>
      </c>
    </row>
    <row r="137" customFormat="false" ht="14.4" hidden="false" customHeight="false" outlineLevel="0" collapsed="false">
      <c r="B137" s="20"/>
      <c r="H137" s="6" t="s">
        <v>74</v>
      </c>
      <c r="I137" s="19" t="n">
        <v>5</v>
      </c>
    </row>
    <row r="138" customFormat="false" ht="43.2" hidden="false" customHeight="false" outlineLevel="0" collapsed="false">
      <c r="B138" s="20"/>
      <c r="H138" s="6" t="s">
        <v>110</v>
      </c>
      <c r="I138" s="19" t="n">
        <v>27</v>
      </c>
    </row>
    <row r="139" customFormat="false" ht="14.4" hidden="false" customHeight="false" outlineLevel="0" collapsed="false">
      <c r="B139" s="20"/>
      <c r="H139" s="6" t="s">
        <v>75</v>
      </c>
      <c r="I139" s="19" t="n">
        <v>3</v>
      </c>
    </row>
    <row r="140" customFormat="false" ht="14.4" hidden="false" customHeight="false" outlineLevel="0" collapsed="false">
      <c r="B140" s="20"/>
      <c r="H140" s="6" t="s">
        <v>74</v>
      </c>
      <c r="I140" s="19" t="n">
        <v>5</v>
      </c>
    </row>
    <row r="141" customFormat="false" ht="28.8" hidden="false" customHeight="false" outlineLevel="0" collapsed="false">
      <c r="B141" s="20"/>
      <c r="H141" s="6" t="s">
        <v>114</v>
      </c>
      <c r="I141" s="19" t="n">
        <v>139</v>
      </c>
    </row>
    <row r="142" customFormat="false" ht="28.8" hidden="false" customHeight="false" outlineLevel="0" collapsed="false">
      <c r="B142" s="20"/>
      <c r="H142" s="6" t="s">
        <v>73</v>
      </c>
      <c r="I142" s="19" t="n">
        <v>2</v>
      </c>
    </row>
    <row r="143" customFormat="false" ht="57.6" hidden="false" customHeight="false" outlineLevel="0" collapsed="false">
      <c r="B143" s="20"/>
      <c r="H143" s="6" t="s">
        <v>105</v>
      </c>
      <c r="I143" s="19" t="n">
        <v>2</v>
      </c>
    </row>
    <row r="144" customFormat="false" ht="57.6" hidden="false" customHeight="false" outlineLevel="0" collapsed="false">
      <c r="B144" s="21"/>
      <c r="C144" s="22"/>
      <c r="D144" s="22"/>
      <c r="E144" s="22"/>
      <c r="F144" s="22"/>
      <c r="G144" s="22"/>
      <c r="H144" s="23" t="s">
        <v>106</v>
      </c>
      <c r="I144" s="24" t="s">
        <v>43</v>
      </c>
    </row>
    <row r="145" customFormat="false" ht="43.2" hidden="false" customHeight="false" outlineLevel="0" collapsed="false">
      <c r="B145" s="25" t="n">
        <v>10</v>
      </c>
      <c r="C145" s="26" t="s">
        <v>115</v>
      </c>
      <c r="D145" s="26" t="s">
        <v>64</v>
      </c>
      <c r="E145" s="27" t="s">
        <v>116</v>
      </c>
      <c r="F145" s="27" t="s">
        <v>117</v>
      </c>
      <c r="G145" s="28" t="s">
        <v>118</v>
      </c>
      <c r="H145" s="27" t="s">
        <v>72</v>
      </c>
      <c r="I145" s="29" t="n">
        <v>4</v>
      </c>
    </row>
    <row r="146" customFormat="false" ht="28.8" hidden="false" customHeight="false" outlineLevel="0" collapsed="false">
      <c r="B146" s="20"/>
      <c r="H146" s="6" t="s">
        <v>73</v>
      </c>
      <c r="I146" s="19" t="n">
        <v>6</v>
      </c>
    </row>
    <row r="147" customFormat="false" ht="14.4" hidden="false" customHeight="false" outlineLevel="0" collapsed="false">
      <c r="B147" s="20"/>
      <c r="H147" s="6" t="s">
        <v>72</v>
      </c>
      <c r="I147" s="19" t="n">
        <v>139</v>
      </c>
    </row>
    <row r="148" customFormat="false" ht="28.8" hidden="false" customHeight="false" outlineLevel="0" collapsed="false">
      <c r="B148" s="20"/>
      <c r="H148" s="6" t="s">
        <v>73</v>
      </c>
      <c r="I148" s="19" t="n">
        <v>8</v>
      </c>
    </row>
    <row r="149" customFormat="false" ht="57.6" hidden="false" customHeight="false" outlineLevel="0" collapsed="false">
      <c r="B149" s="20"/>
      <c r="H149" s="6" t="s">
        <v>119</v>
      </c>
      <c r="I149" s="19" t="n">
        <v>4</v>
      </c>
    </row>
    <row r="150" customFormat="false" ht="57.6" hidden="false" customHeight="false" outlineLevel="0" collapsed="false">
      <c r="B150" s="20"/>
      <c r="H150" s="6" t="s">
        <v>120</v>
      </c>
      <c r="I150" s="19" t="s">
        <v>43</v>
      </c>
    </row>
    <row r="151" customFormat="false" ht="43.2" hidden="false" customHeight="false" outlineLevel="0" collapsed="false">
      <c r="B151" s="16" t="n">
        <v>11</v>
      </c>
      <c r="D151" s="17" t="s">
        <v>69</v>
      </c>
      <c r="E151" s="6" t="s">
        <v>121</v>
      </c>
      <c r="F151" s="6" t="s">
        <v>122</v>
      </c>
      <c r="G151" s="30" t="s">
        <v>123</v>
      </c>
      <c r="H151" s="5" t="s">
        <v>72</v>
      </c>
      <c r="I151" s="19" t="n">
        <v>21</v>
      </c>
    </row>
    <row r="152" customFormat="false" ht="28.8" hidden="false" customHeight="false" outlineLevel="0" collapsed="false">
      <c r="B152" s="20"/>
      <c r="H152" s="6" t="s">
        <v>73</v>
      </c>
      <c r="I152" s="19" t="n">
        <v>7</v>
      </c>
    </row>
    <row r="153" customFormat="false" ht="57.6" hidden="false" customHeight="false" outlineLevel="0" collapsed="false">
      <c r="B153" s="20"/>
      <c r="H153" s="6" t="s">
        <v>124</v>
      </c>
      <c r="I153" s="19" t="n">
        <v>19</v>
      </c>
    </row>
    <row r="154" customFormat="false" ht="14.4" hidden="false" customHeight="false" outlineLevel="0" collapsed="false">
      <c r="B154" s="20"/>
      <c r="H154" s="6" t="s">
        <v>75</v>
      </c>
      <c r="I154" s="19" t="n">
        <v>98</v>
      </c>
    </row>
    <row r="155" customFormat="false" ht="28.8" hidden="false" customHeight="false" outlineLevel="0" collapsed="false">
      <c r="B155" s="20"/>
      <c r="H155" s="6" t="s">
        <v>73</v>
      </c>
      <c r="I155" s="19" t="n">
        <v>2</v>
      </c>
    </row>
    <row r="156" customFormat="false" ht="57.6" hidden="false" customHeight="false" outlineLevel="0" collapsed="false">
      <c r="B156" s="20"/>
      <c r="H156" s="6" t="s">
        <v>119</v>
      </c>
      <c r="I156" s="19" t="n">
        <v>8</v>
      </c>
    </row>
    <row r="157" customFormat="false" ht="57.6" hidden="false" customHeight="false" outlineLevel="0" collapsed="false">
      <c r="B157" s="20"/>
      <c r="H157" s="6" t="s">
        <v>124</v>
      </c>
      <c r="I157" s="19" t="s">
        <v>43</v>
      </c>
    </row>
    <row r="158" customFormat="false" ht="43.2" hidden="false" customHeight="false" outlineLevel="0" collapsed="false">
      <c r="B158" s="16" t="n">
        <v>12</v>
      </c>
      <c r="D158" s="17" t="s">
        <v>81</v>
      </c>
      <c r="E158" s="6" t="s">
        <v>125</v>
      </c>
      <c r="F158" s="6" t="s">
        <v>126</v>
      </c>
      <c r="G158" s="30" t="s">
        <v>127</v>
      </c>
      <c r="H158" s="6" t="s">
        <v>72</v>
      </c>
      <c r="I158" s="19" t="n">
        <v>95</v>
      </c>
    </row>
    <row r="159" customFormat="false" ht="14.4" hidden="false" customHeight="false" outlineLevel="0" collapsed="false">
      <c r="B159" s="20"/>
      <c r="H159" s="6" t="s">
        <v>74</v>
      </c>
      <c r="I159" s="19" t="n">
        <v>10</v>
      </c>
    </row>
    <row r="160" customFormat="false" ht="28.8" hidden="false" customHeight="false" outlineLevel="0" collapsed="false">
      <c r="B160" s="20"/>
      <c r="H160" s="6" t="s">
        <v>114</v>
      </c>
      <c r="I160" s="19" t="n">
        <v>14</v>
      </c>
    </row>
    <row r="161" customFormat="false" ht="28.8" hidden="false" customHeight="false" outlineLevel="0" collapsed="false">
      <c r="B161" s="20"/>
      <c r="H161" s="6" t="s">
        <v>73</v>
      </c>
      <c r="I161" s="19" t="n">
        <v>137</v>
      </c>
    </row>
    <row r="162" customFormat="false" ht="57.6" hidden="false" customHeight="false" outlineLevel="0" collapsed="false">
      <c r="B162" s="20"/>
      <c r="H162" s="6" t="s">
        <v>119</v>
      </c>
      <c r="I162" s="19" t="n">
        <v>3</v>
      </c>
    </row>
    <row r="163" customFormat="false" ht="57.6" hidden="false" customHeight="false" outlineLevel="0" collapsed="false">
      <c r="B163" s="20"/>
      <c r="H163" s="6" t="s">
        <v>120</v>
      </c>
      <c r="I163" s="19" t="n">
        <v>15</v>
      </c>
    </row>
    <row r="164" customFormat="false" ht="28.8" hidden="false" customHeight="false" outlineLevel="0" collapsed="false">
      <c r="B164" s="20"/>
      <c r="H164" s="6" t="s">
        <v>73</v>
      </c>
      <c r="I164" s="19" t="n">
        <v>4</v>
      </c>
    </row>
    <row r="165" customFormat="false" ht="57.6" hidden="false" customHeight="false" outlineLevel="0" collapsed="false">
      <c r="B165" s="20"/>
      <c r="H165" s="6" t="s">
        <v>119</v>
      </c>
      <c r="I165" s="19" t="n">
        <v>7</v>
      </c>
    </row>
    <row r="166" customFormat="false" ht="72" hidden="false" customHeight="false" outlineLevel="0" collapsed="false">
      <c r="B166" s="21"/>
      <c r="C166" s="22"/>
      <c r="D166" s="22"/>
      <c r="E166" s="22"/>
      <c r="F166" s="22"/>
      <c r="G166" s="22"/>
      <c r="H166" s="23" t="s">
        <v>128</v>
      </c>
      <c r="I166" s="24" t="s">
        <v>43</v>
      </c>
    </row>
    <row r="167" customFormat="false" ht="43.2" hidden="false" customHeight="false" outlineLevel="0" collapsed="false">
      <c r="B167" s="25" t="n">
        <v>13</v>
      </c>
      <c r="C167" s="26" t="s">
        <v>129</v>
      </c>
      <c r="D167" s="26" t="s">
        <v>64</v>
      </c>
      <c r="E167" s="27" t="s">
        <v>130</v>
      </c>
      <c r="F167" s="27" t="s">
        <v>131</v>
      </c>
      <c r="G167" s="28" t="s">
        <v>132</v>
      </c>
      <c r="H167" s="27" t="s">
        <v>72</v>
      </c>
      <c r="I167" s="29" t="n">
        <v>8</v>
      </c>
    </row>
    <row r="168" customFormat="false" ht="28.8" hidden="false" customHeight="false" outlineLevel="0" collapsed="false">
      <c r="B168" s="20"/>
      <c r="H168" s="6" t="s">
        <v>73</v>
      </c>
      <c r="I168" s="19" t="n">
        <v>9</v>
      </c>
    </row>
    <row r="169" customFormat="false" ht="43.2" hidden="false" customHeight="false" outlineLevel="0" collapsed="false">
      <c r="B169" s="20"/>
      <c r="H169" s="6" t="s">
        <v>100</v>
      </c>
      <c r="I169" s="19" t="n">
        <v>5</v>
      </c>
    </row>
    <row r="170" customFormat="false" ht="28.8" hidden="false" customHeight="false" outlineLevel="0" collapsed="false">
      <c r="B170" s="20"/>
      <c r="H170" s="6" t="s">
        <v>73</v>
      </c>
      <c r="I170" s="19" t="n">
        <v>3</v>
      </c>
    </row>
    <row r="171" customFormat="false" ht="57.6" hidden="false" customHeight="false" outlineLevel="0" collapsed="false">
      <c r="B171" s="20"/>
      <c r="H171" s="6" t="s">
        <v>133</v>
      </c>
      <c r="I171" s="19" t="s">
        <v>43</v>
      </c>
    </row>
    <row r="172" customFormat="false" ht="43.2" hidden="false" customHeight="false" outlineLevel="0" collapsed="false">
      <c r="B172" s="16" t="n">
        <v>14</v>
      </c>
      <c r="D172" s="17" t="s">
        <v>69</v>
      </c>
      <c r="E172" s="6" t="s">
        <v>134</v>
      </c>
      <c r="F172" s="6" t="s">
        <v>135</v>
      </c>
      <c r="G172" s="30" t="s">
        <v>136</v>
      </c>
      <c r="H172" s="6" t="s">
        <v>72</v>
      </c>
      <c r="I172" s="19" t="n">
        <v>8</v>
      </c>
    </row>
    <row r="173" customFormat="false" ht="28.8" hidden="false" customHeight="false" outlineLevel="0" collapsed="false">
      <c r="B173" s="20"/>
      <c r="H173" s="6" t="s">
        <v>73</v>
      </c>
      <c r="I173" s="19" t="n">
        <v>3</v>
      </c>
    </row>
    <row r="174" customFormat="false" ht="14.4" hidden="false" customHeight="false" outlineLevel="0" collapsed="false">
      <c r="B174" s="20"/>
      <c r="H174" s="6" t="s">
        <v>74</v>
      </c>
      <c r="I174" s="19" t="n">
        <v>5</v>
      </c>
    </row>
    <row r="175" customFormat="false" ht="28.8" hidden="false" customHeight="false" outlineLevel="0" collapsed="false">
      <c r="B175" s="20"/>
      <c r="H175" s="6" t="s">
        <v>137</v>
      </c>
      <c r="I175" s="19" t="n">
        <v>8</v>
      </c>
    </row>
    <row r="176" customFormat="false" ht="14.4" hidden="false" customHeight="false" outlineLevel="0" collapsed="false">
      <c r="B176" s="20"/>
      <c r="H176" s="6" t="s">
        <v>74</v>
      </c>
      <c r="I176" s="19" t="n">
        <v>6</v>
      </c>
    </row>
    <row r="177" customFormat="false" ht="57.6" hidden="false" customHeight="false" outlineLevel="0" collapsed="false">
      <c r="B177" s="20"/>
      <c r="H177" s="6" t="s">
        <v>138</v>
      </c>
      <c r="I177" s="19" t="n">
        <v>4</v>
      </c>
    </row>
    <row r="178" customFormat="false" ht="14.4" hidden="false" customHeight="false" outlineLevel="0" collapsed="false">
      <c r="B178" s="20"/>
      <c r="H178" s="6" t="s">
        <v>74</v>
      </c>
      <c r="I178" s="19" t="n">
        <v>5</v>
      </c>
    </row>
    <row r="179" customFormat="false" ht="43.2" hidden="false" customHeight="false" outlineLevel="0" collapsed="false">
      <c r="B179" s="20"/>
      <c r="H179" s="6" t="s">
        <v>139</v>
      </c>
      <c r="I179" s="19" t="n">
        <v>8</v>
      </c>
    </row>
    <row r="180" customFormat="false" ht="14.4" hidden="false" customHeight="false" outlineLevel="0" collapsed="false">
      <c r="B180" s="20"/>
      <c r="H180" s="6" t="s">
        <v>74</v>
      </c>
      <c r="I180" s="19" t="n">
        <v>2</v>
      </c>
    </row>
    <row r="181" customFormat="false" ht="28.8" hidden="false" customHeight="false" outlineLevel="0" collapsed="false">
      <c r="B181" s="20"/>
      <c r="H181" s="6" t="s">
        <v>73</v>
      </c>
      <c r="I181" s="19" t="n">
        <v>3</v>
      </c>
    </row>
    <row r="182" customFormat="false" ht="57.6" hidden="false" customHeight="false" outlineLevel="0" collapsed="false">
      <c r="B182" s="20"/>
      <c r="H182" s="6" t="s">
        <v>133</v>
      </c>
      <c r="I182" s="19" t="s">
        <v>43</v>
      </c>
    </row>
    <row r="183" customFormat="false" ht="43.2" hidden="false" customHeight="false" outlineLevel="0" collapsed="false">
      <c r="B183" s="16" t="n">
        <v>15</v>
      </c>
      <c r="D183" s="17" t="s">
        <v>81</v>
      </c>
      <c r="E183" s="6" t="s">
        <v>140</v>
      </c>
      <c r="F183" s="6" t="s">
        <v>141</v>
      </c>
      <c r="G183" s="30" t="s">
        <v>142</v>
      </c>
      <c r="H183" s="6" t="s">
        <v>72</v>
      </c>
      <c r="I183" s="19" t="n">
        <v>7</v>
      </c>
    </row>
    <row r="184" customFormat="false" ht="14.4" hidden="false" customHeight="false" outlineLevel="0" collapsed="false">
      <c r="B184" s="20"/>
      <c r="H184" s="5" t="s">
        <v>75</v>
      </c>
      <c r="I184" s="19" t="n">
        <v>50</v>
      </c>
    </row>
    <row r="185" customFormat="false" ht="14.4" hidden="false" customHeight="false" outlineLevel="0" collapsed="false">
      <c r="B185" s="20"/>
      <c r="H185" s="5" t="s">
        <v>77</v>
      </c>
      <c r="I185" s="19" t="n">
        <v>6</v>
      </c>
    </row>
    <row r="186" customFormat="false" ht="14.4" hidden="false" customHeight="false" outlineLevel="0" collapsed="false">
      <c r="B186" s="20"/>
      <c r="H186" s="5" t="s">
        <v>143</v>
      </c>
      <c r="I186" s="19" t="n">
        <v>95</v>
      </c>
    </row>
    <row r="187" customFormat="false" ht="14.4" hidden="false" customHeight="false" outlineLevel="0" collapsed="false">
      <c r="B187" s="20"/>
      <c r="H187" s="5" t="s">
        <v>74</v>
      </c>
      <c r="I187" s="19" t="n">
        <v>11</v>
      </c>
    </row>
    <row r="188" customFormat="false" ht="14.4" hidden="false" customHeight="false" outlineLevel="0" collapsed="false">
      <c r="B188" s="20"/>
      <c r="H188" s="5" t="s">
        <v>110</v>
      </c>
      <c r="I188" s="19" t="n">
        <v>13</v>
      </c>
    </row>
    <row r="189" customFormat="false" ht="14.4" hidden="false" customHeight="false" outlineLevel="0" collapsed="false">
      <c r="B189" s="20"/>
      <c r="H189" s="5" t="s">
        <v>77</v>
      </c>
      <c r="I189" s="19" t="n">
        <v>3</v>
      </c>
    </row>
    <row r="190" customFormat="false" ht="57.6" hidden="false" customHeight="false" outlineLevel="0" collapsed="false">
      <c r="B190" s="20"/>
      <c r="H190" s="6" t="s">
        <v>133</v>
      </c>
      <c r="I190" s="19" t="n">
        <v>142</v>
      </c>
    </row>
    <row r="191" customFormat="false" ht="14.4" hidden="false" customHeight="false" outlineLevel="0" collapsed="false">
      <c r="B191" s="21"/>
      <c r="C191" s="22"/>
      <c r="D191" s="22"/>
      <c r="E191" s="22"/>
      <c r="F191" s="22"/>
      <c r="G191" s="22"/>
      <c r="H191" s="22" t="s">
        <v>120</v>
      </c>
      <c r="I191" s="24" t="s">
        <v>43</v>
      </c>
    </row>
    <row r="192" customFormat="false" ht="43.2" hidden="false" customHeight="false" outlineLevel="0" collapsed="false">
      <c r="B192" s="25" t="n">
        <v>16</v>
      </c>
      <c r="C192" s="26" t="s">
        <v>144</v>
      </c>
      <c r="D192" s="26" t="s">
        <v>64</v>
      </c>
      <c r="E192" s="27" t="s">
        <v>145</v>
      </c>
      <c r="F192" s="27" t="s">
        <v>146</v>
      </c>
      <c r="G192" s="28" t="s">
        <v>147</v>
      </c>
      <c r="H192" s="31" t="s">
        <v>72</v>
      </c>
      <c r="I192" s="29" t="n">
        <v>2</v>
      </c>
    </row>
    <row r="193" customFormat="false" ht="28.8" hidden="false" customHeight="false" outlineLevel="0" collapsed="false">
      <c r="B193" s="20"/>
      <c r="H193" s="6" t="s">
        <v>73</v>
      </c>
      <c r="I193" s="19" t="n">
        <v>3</v>
      </c>
    </row>
    <row r="194" customFormat="false" ht="14.4" hidden="false" customHeight="false" outlineLevel="0" collapsed="false">
      <c r="B194" s="20"/>
      <c r="H194" s="5" t="s">
        <v>74</v>
      </c>
      <c r="I194" s="19" t="n">
        <v>2</v>
      </c>
    </row>
    <row r="195" customFormat="false" ht="14.4" hidden="false" customHeight="false" outlineLevel="0" collapsed="false">
      <c r="B195" s="20"/>
      <c r="H195" s="5" t="s">
        <v>77</v>
      </c>
      <c r="I195" s="19" t="n">
        <v>2</v>
      </c>
    </row>
    <row r="196" customFormat="false" ht="14.4" hidden="false" customHeight="false" outlineLevel="0" collapsed="false">
      <c r="B196" s="20"/>
      <c r="H196" s="5" t="s">
        <v>148</v>
      </c>
      <c r="I196" s="19" t="n">
        <v>9</v>
      </c>
    </row>
    <row r="197" customFormat="false" ht="14.4" hidden="false" customHeight="false" outlineLevel="0" collapsed="false">
      <c r="B197" s="20"/>
      <c r="H197" s="5" t="s">
        <v>149</v>
      </c>
      <c r="I197" s="19" t="n">
        <v>1</v>
      </c>
    </row>
    <row r="198" customFormat="false" ht="14.4" hidden="false" customHeight="false" outlineLevel="0" collapsed="false">
      <c r="B198" s="20"/>
      <c r="H198" s="5" t="s">
        <v>148</v>
      </c>
      <c r="I198" s="19" t="s">
        <v>43</v>
      </c>
    </row>
    <row r="199" customFormat="false" ht="43.2" hidden="false" customHeight="false" outlineLevel="0" collapsed="false">
      <c r="B199" s="16" t="n">
        <v>17</v>
      </c>
      <c r="D199" s="17" t="s">
        <v>69</v>
      </c>
      <c r="E199" s="6" t="s">
        <v>150</v>
      </c>
      <c r="F199" s="6" t="s">
        <v>151</v>
      </c>
      <c r="G199" s="30" t="s">
        <v>152</v>
      </c>
      <c r="H199" s="6" t="s">
        <v>72</v>
      </c>
      <c r="I199" s="19" t="n">
        <v>6</v>
      </c>
    </row>
    <row r="200" customFormat="false" ht="14.4" hidden="false" customHeight="false" outlineLevel="0" collapsed="false">
      <c r="B200" s="20"/>
      <c r="H200" s="5" t="s">
        <v>74</v>
      </c>
      <c r="I200" s="19" t="n">
        <v>6</v>
      </c>
    </row>
    <row r="201" customFormat="false" ht="28.8" hidden="false" customHeight="false" outlineLevel="0" collapsed="false">
      <c r="B201" s="20"/>
      <c r="H201" s="6" t="s">
        <v>153</v>
      </c>
      <c r="I201" s="19" t="n">
        <v>124</v>
      </c>
    </row>
    <row r="202" customFormat="false" ht="14.4" hidden="false" customHeight="false" outlineLevel="0" collapsed="false">
      <c r="B202" s="20"/>
      <c r="H202" s="5" t="s">
        <v>77</v>
      </c>
      <c r="I202" s="19" t="n">
        <v>4</v>
      </c>
    </row>
    <row r="203" customFormat="false" ht="14.4" hidden="false" customHeight="false" outlineLevel="0" collapsed="false">
      <c r="B203" s="20"/>
      <c r="H203" s="5" t="s">
        <v>148</v>
      </c>
      <c r="I203" s="19" t="n">
        <v>4</v>
      </c>
    </row>
    <row r="204" customFormat="false" ht="14.4" hidden="false" customHeight="false" outlineLevel="0" collapsed="false">
      <c r="B204" s="20"/>
      <c r="H204" s="5" t="s">
        <v>99</v>
      </c>
      <c r="I204" s="19" t="n">
        <v>13</v>
      </c>
    </row>
    <row r="205" customFormat="false" ht="14.4" hidden="false" customHeight="false" outlineLevel="0" collapsed="false">
      <c r="B205" s="20"/>
      <c r="H205" s="5" t="s">
        <v>74</v>
      </c>
      <c r="I205" s="19" t="n">
        <v>7</v>
      </c>
    </row>
    <row r="206" customFormat="false" ht="14.4" hidden="false" customHeight="false" outlineLevel="0" collapsed="false">
      <c r="B206" s="20"/>
      <c r="H206" s="5" t="s">
        <v>154</v>
      </c>
      <c r="I206" s="19" t="n">
        <v>128</v>
      </c>
    </row>
    <row r="207" customFormat="false" ht="14.4" hidden="false" customHeight="false" outlineLevel="0" collapsed="false">
      <c r="B207" s="20"/>
      <c r="H207" s="5" t="s">
        <v>77</v>
      </c>
      <c r="I207" s="19" t="n">
        <v>5</v>
      </c>
    </row>
    <row r="208" customFormat="false" ht="14.4" hidden="false" customHeight="false" outlineLevel="0" collapsed="false">
      <c r="B208" s="20"/>
      <c r="H208" s="5" t="s">
        <v>148</v>
      </c>
      <c r="I208" s="19" t="s">
        <v>43</v>
      </c>
    </row>
    <row r="209" customFormat="false" ht="14.4" hidden="false" customHeight="false" outlineLevel="0" collapsed="false">
      <c r="B209" s="16" t="n">
        <v>18</v>
      </c>
      <c r="D209" s="17" t="s">
        <v>81</v>
      </c>
      <c r="E209" s="5" t="s">
        <v>155</v>
      </c>
      <c r="F209" s="5" t="s">
        <v>156</v>
      </c>
      <c r="G209" s="30" t="s">
        <v>157</v>
      </c>
      <c r="H209" s="6" t="s">
        <v>72</v>
      </c>
      <c r="I209" s="19" t="n">
        <v>33</v>
      </c>
    </row>
    <row r="210" customFormat="false" ht="14.4" hidden="false" customHeight="false" outlineLevel="0" collapsed="false">
      <c r="B210" s="20"/>
      <c r="H210" s="5" t="s">
        <v>77</v>
      </c>
      <c r="I210" s="19" t="n">
        <v>23</v>
      </c>
    </row>
    <row r="211" customFormat="false" ht="14.4" hidden="false" customHeight="false" outlineLevel="0" collapsed="false">
      <c r="B211" s="20"/>
      <c r="H211" s="5" t="s">
        <v>148</v>
      </c>
      <c r="I211" s="19" t="n">
        <v>6</v>
      </c>
    </row>
    <row r="212" customFormat="false" ht="57.6" hidden="false" customHeight="false" outlineLevel="0" collapsed="false">
      <c r="B212" s="20"/>
      <c r="H212" s="6" t="s">
        <v>99</v>
      </c>
      <c r="I212" s="19" t="n">
        <v>9</v>
      </c>
    </row>
    <row r="213" customFormat="false" ht="14.4" hidden="false" customHeight="false" outlineLevel="0" collapsed="false">
      <c r="B213" s="20"/>
      <c r="H213" s="6" t="s">
        <v>74</v>
      </c>
      <c r="I213" s="19" t="n">
        <v>6</v>
      </c>
    </row>
    <row r="214" customFormat="false" ht="43.2" hidden="false" customHeight="false" outlineLevel="0" collapsed="false">
      <c r="B214" s="20"/>
      <c r="H214" s="6" t="s">
        <v>158</v>
      </c>
      <c r="I214" s="19" t="n">
        <v>8</v>
      </c>
    </row>
    <row r="215" customFormat="false" ht="14.4" hidden="false" customHeight="false" outlineLevel="0" collapsed="false">
      <c r="B215" s="20"/>
      <c r="H215" s="5" t="s">
        <v>74</v>
      </c>
      <c r="I215" s="19" t="n">
        <v>6</v>
      </c>
    </row>
    <row r="216" customFormat="false" ht="14.4" hidden="false" customHeight="false" outlineLevel="0" collapsed="false">
      <c r="B216" s="20"/>
      <c r="H216" s="5" t="s">
        <v>137</v>
      </c>
      <c r="I216" s="19" t="n">
        <v>6</v>
      </c>
    </row>
    <row r="217" customFormat="false" ht="14.4" hidden="false" customHeight="false" outlineLevel="0" collapsed="false">
      <c r="B217" s="20"/>
      <c r="H217" s="5" t="s">
        <v>74</v>
      </c>
      <c r="I217" s="19" t="n">
        <v>7</v>
      </c>
    </row>
    <row r="218" customFormat="false" ht="14.4" hidden="false" customHeight="false" outlineLevel="0" collapsed="false">
      <c r="B218" s="20"/>
      <c r="H218" s="5" t="s">
        <v>159</v>
      </c>
      <c r="I218" s="19" t="n">
        <v>7</v>
      </c>
    </row>
    <row r="219" customFormat="false" ht="14.4" hidden="false" customHeight="false" outlineLevel="0" collapsed="false">
      <c r="B219" s="20"/>
      <c r="H219" s="5" t="s">
        <v>74</v>
      </c>
      <c r="I219" s="19" t="n">
        <v>8</v>
      </c>
    </row>
    <row r="220" customFormat="false" ht="14.4" hidden="false" customHeight="false" outlineLevel="0" collapsed="false">
      <c r="B220" s="21"/>
      <c r="C220" s="22"/>
      <c r="D220" s="22"/>
      <c r="E220" s="22"/>
      <c r="F220" s="22"/>
      <c r="G220" s="22"/>
      <c r="H220" s="22" t="s">
        <v>114</v>
      </c>
      <c r="I220" s="24" t="s">
        <v>43</v>
      </c>
    </row>
    <row r="221" customFormat="false" ht="14.4" hidden="false" customHeight="false" outlineLevel="0" collapsed="false">
      <c r="B221" s="25" t="n">
        <v>19</v>
      </c>
      <c r="C221" s="26" t="s">
        <v>160</v>
      </c>
      <c r="D221" s="26" t="s">
        <v>64</v>
      </c>
      <c r="E221" s="31" t="s">
        <v>161</v>
      </c>
      <c r="F221" s="31" t="s">
        <v>161</v>
      </c>
      <c r="G221" s="32" t="n">
        <v>0.00228009259259259</v>
      </c>
      <c r="H221" s="31" t="s">
        <v>72</v>
      </c>
      <c r="I221" s="29" t="n">
        <v>17</v>
      </c>
    </row>
    <row r="222" customFormat="false" ht="14.4" hidden="false" customHeight="false" outlineLevel="0" collapsed="false">
      <c r="B222" s="20"/>
      <c r="H222" s="5" t="s">
        <v>77</v>
      </c>
      <c r="I222" s="19" t="n">
        <v>105</v>
      </c>
    </row>
    <row r="223" customFormat="false" ht="14.4" hidden="false" customHeight="false" outlineLevel="0" collapsed="false">
      <c r="B223" s="20"/>
      <c r="H223" s="5" t="s">
        <v>74</v>
      </c>
      <c r="I223" s="19" t="n">
        <v>26</v>
      </c>
    </row>
    <row r="224" customFormat="false" ht="14.4" hidden="false" customHeight="false" outlineLevel="0" collapsed="false">
      <c r="B224" s="20"/>
      <c r="H224" s="5" t="s">
        <v>137</v>
      </c>
      <c r="I224" s="19" t="n">
        <v>13</v>
      </c>
    </row>
    <row r="225" customFormat="false" ht="14.4" hidden="false" customHeight="false" outlineLevel="0" collapsed="false">
      <c r="B225" s="20"/>
      <c r="H225" s="6" t="s">
        <v>74</v>
      </c>
      <c r="I225" s="19" t="n">
        <v>4</v>
      </c>
    </row>
    <row r="226" customFormat="false" ht="14.4" hidden="false" customHeight="false" outlineLevel="0" collapsed="false">
      <c r="B226" s="20"/>
      <c r="H226" s="5" t="s">
        <v>153</v>
      </c>
      <c r="I226" s="19" t="n">
        <v>32</v>
      </c>
    </row>
    <row r="227" customFormat="false" ht="14.4" hidden="false" customHeight="false" outlineLevel="0" collapsed="false">
      <c r="B227" s="20"/>
      <c r="H227" s="5" t="s">
        <v>74</v>
      </c>
      <c r="I227" s="19" t="s">
        <v>43</v>
      </c>
    </row>
    <row r="228" customFormat="false" ht="14.4" hidden="false" customHeight="false" outlineLevel="0" collapsed="false">
      <c r="B228" s="16" t="n">
        <v>20</v>
      </c>
      <c r="D228" s="17" t="s">
        <v>69</v>
      </c>
      <c r="E228" s="5" t="s">
        <v>162</v>
      </c>
      <c r="F228" s="5" t="s">
        <v>163</v>
      </c>
      <c r="G228" s="30" t="s">
        <v>164</v>
      </c>
      <c r="H228" s="5" t="s">
        <v>72</v>
      </c>
      <c r="I228" s="19" t="n">
        <v>30</v>
      </c>
    </row>
    <row r="229" customFormat="false" ht="14.4" hidden="false" customHeight="false" outlineLevel="0" collapsed="false">
      <c r="B229" s="20"/>
      <c r="H229" s="5" t="s">
        <v>77</v>
      </c>
      <c r="I229" s="19" t="n">
        <v>14</v>
      </c>
    </row>
    <row r="230" customFormat="false" ht="14.4" hidden="false" customHeight="false" outlineLevel="0" collapsed="false">
      <c r="B230" s="20"/>
      <c r="H230" s="5" t="s">
        <v>97</v>
      </c>
      <c r="I230" s="19" t="n">
        <v>40</v>
      </c>
    </row>
    <row r="231" customFormat="false" ht="14.4" hidden="false" customHeight="false" outlineLevel="0" collapsed="false">
      <c r="B231" s="20"/>
      <c r="H231" s="5" t="s">
        <v>74</v>
      </c>
      <c r="I231" s="19" t="n">
        <v>5</v>
      </c>
    </row>
    <row r="232" customFormat="false" ht="14.4" hidden="false" customHeight="false" outlineLevel="0" collapsed="false">
      <c r="B232" s="20"/>
      <c r="H232" s="5" t="s">
        <v>98</v>
      </c>
      <c r="I232" s="19" t="n">
        <v>1</v>
      </c>
    </row>
    <row r="233" customFormat="false" ht="14.4" hidden="false" customHeight="false" outlineLevel="0" collapsed="false">
      <c r="B233" s="20"/>
      <c r="H233" s="5" t="s">
        <v>74</v>
      </c>
      <c r="I233" s="19" t="n">
        <v>47</v>
      </c>
    </row>
    <row r="234" customFormat="false" ht="14.4" hidden="false" customHeight="false" outlineLevel="0" collapsed="false">
      <c r="B234" s="20"/>
      <c r="H234" s="5" t="s">
        <v>114</v>
      </c>
      <c r="I234" s="19" t="s">
        <v>43</v>
      </c>
    </row>
    <row r="235" customFormat="false" ht="43.2" hidden="false" customHeight="false" outlineLevel="0" collapsed="false">
      <c r="B235" s="16" t="n">
        <v>21</v>
      </c>
      <c r="D235" s="17" t="s">
        <v>81</v>
      </c>
      <c r="E235" s="5" t="s">
        <v>165</v>
      </c>
      <c r="F235" s="6" t="s">
        <v>166</v>
      </c>
      <c r="G235" s="7" t="n">
        <v>0.00269675925925926</v>
      </c>
      <c r="H235" s="5" t="s">
        <v>72</v>
      </c>
      <c r="I235" s="19" t="n">
        <v>73</v>
      </c>
    </row>
    <row r="236" customFormat="false" ht="14.4" hidden="false" customHeight="false" outlineLevel="0" collapsed="false">
      <c r="B236" s="20"/>
      <c r="H236" s="5" t="s">
        <v>77</v>
      </c>
      <c r="I236" s="19" t="n">
        <v>6</v>
      </c>
    </row>
    <row r="237" customFormat="false" ht="14.4" hidden="false" customHeight="false" outlineLevel="0" collapsed="false">
      <c r="B237" s="20"/>
      <c r="H237" s="5" t="s">
        <v>167</v>
      </c>
      <c r="I237" s="19" t="n">
        <v>8</v>
      </c>
    </row>
    <row r="238" customFormat="false" ht="14.4" hidden="false" customHeight="false" outlineLevel="0" collapsed="false">
      <c r="B238" s="20"/>
      <c r="H238" s="5" t="s">
        <v>74</v>
      </c>
      <c r="I238" s="19" t="n">
        <v>3</v>
      </c>
    </row>
    <row r="239" customFormat="false" ht="14.4" hidden="false" customHeight="false" outlineLevel="0" collapsed="false">
      <c r="B239" s="20"/>
      <c r="H239" s="5" t="s">
        <v>138</v>
      </c>
      <c r="I239" s="19" t="n">
        <v>4</v>
      </c>
    </row>
    <row r="240" customFormat="false" ht="14.4" hidden="false" customHeight="false" outlineLevel="0" collapsed="false">
      <c r="B240" s="20"/>
      <c r="H240" s="5" t="s">
        <v>74</v>
      </c>
      <c r="I240" s="19" t="n">
        <v>9</v>
      </c>
    </row>
    <row r="241" customFormat="false" ht="14.4" hidden="false" customHeight="false" outlineLevel="0" collapsed="false">
      <c r="B241" s="20"/>
      <c r="H241" s="5" t="s">
        <v>93</v>
      </c>
      <c r="I241" s="19" t="n">
        <v>4</v>
      </c>
    </row>
    <row r="242" customFormat="false" ht="14.4" hidden="false" customHeight="false" outlineLevel="0" collapsed="false">
      <c r="B242" s="20"/>
      <c r="H242" s="6" t="s">
        <v>74</v>
      </c>
      <c r="I242" s="19" t="n">
        <v>126</v>
      </c>
    </row>
    <row r="243" customFormat="false" ht="14.4" hidden="false" customHeight="false" outlineLevel="0" collapsed="false">
      <c r="B243" s="21"/>
      <c r="C243" s="22"/>
      <c r="D243" s="22"/>
      <c r="E243" s="22"/>
      <c r="F243" s="22"/>
      <c r="G243" s="22"/>
      <c r="H243" s="22" t="s">
        <v>85</v>
      </c>
      <c r="I243" s="24" t="s">
        <v>43</v>
      </c>
    </row>
    <row r="244" customFormat="false" ht="14.4" hidden="false" customHeight="false" outlineLevel="0" collapsed="false">
      <c r="B244" s="25" t="n">
        <v>22</v>
      </c>
      <c r="C244" s="26" t="s">
        <v>168</v>
      </c>
      <c r="D244" s="26" t="s">
        <v>64</v>
      </c>
      <c r="E244" s="31" t="s">
        <v>169</v>
      </c>
      <c r="F244" s="31" t="s">
        <v>170</v>
      </c>
      <c r="G244" s="32" t="n">
        <v>0.00099537037037037</v>
      </c>
      <c r="H244" s="31" t="s">
        <v>72</v>
      </c>
      <c r="I244" s="29" t="n">
        <v>3</v>
      </c>
    </row>
    <row r="245" customFormat="false" ht="14.4" hidden="false" customHeight="false" outlineLevel="0" collapsed="false">
      <c r="B245" s="20"/>
      <c r="H245" s="5" t="s">
        <v>77</v>
      </c>
      <c r="I245" s="19" t="n">
        <v>7</v>
      </c>
    </row>
    <row r="246" customFormat="false" ht="14.4" hidden="false" customHeight="false" outlineLevel="0" collapsed="false">
      <c r="B246" s="20"/>
      <c r="H246" s="5" t="s">
        <v>120</v>
      </c>
      <c r="I246" s="19" t="n">
        <v>23</v>
      </c>
    </row>
    <row r="247" customFormat="false" ht="14.4" hidden="false" customHeight="false" outlineLevel="0" collapsed="false">
      <c r="B247" s="20"/>
      <c r="H247" s="5" t="s">
        <v>77</v>
      </c>
      <c r="I247" s="19" t="n">
        <v>2</v>
      </c>
    </row>
    <row r="248" customFormat="false" ht="14.4" hidden="false" customHeight="false" outlineLevel="0" collapsed="false">
      <c r="B248" s="20"/>
      <c r="H248" s="5" t="s">
        <v>74</v>
      </c>
      <c r="I248" s="19" t="n">
        <v>39</v>
      </c>
    </row>
    <row r="249" customFormat="false" ht="14.4" hidden="false" customHeight="false" outlineLevel="0" collapsed="false">
      <c r="B249" s="20"/>
      <c r="H249" s="5" t="s">
        <v>76</v>
      </c>
      <c r="I249" s="19" t="n">
        <v>3</v>
      </c>
    </row>
    <row r="250" customFormat="false" ht="14.4" hidden="false" customHeight="false" outlineLevel="0" collapsed="false">
      <c r="B250" s="20"/>
      <c r="H250" s="5" t="s">
        <v>74</v>
      </c>
      <c r="I250" s="19" t="n">
        <v>4</v>
      </c>
    </row>
    <row r="251" customFormat="false" ht="14.4" hidden="false" customHeight="false" outlineLevel="0" collapsed="false">
      <c r="B251" s="20"/>
      <c r="H251" s="5" t="s">
        <v>114</v>
      </c>
      <c r="I251" s="19" t="n">
        <v>2</v>
      </c>
    </row>
    <row r="252" customFormat="false" ht="14.4" hidden="false" customHeight="false" outlineLevel="0" collapsed="false">
      <c r="B252" s="20"/>
      <c r="H252" s="5" t="s">
        <v>74</v>
      </c>
      <c r="I252" s="19" t="n">
        <v>3</v>
      </c>
    </row>
    <row r="253" customFormat="false" ht="14.4" hidden="false" customHeight="false" outlineLevel="0" collapsed="false">
      <c r="B253" s="20"/>
      <c r="H253" s="5" t="s">
        <v>110</v>
      </c>
      <c r="I253" s="19" t="s">
        <v>43</v>
      </c>
    </row>
    <row r="254" customFormat="false" ht="14.4" hidden="false" customHeight="false" outlineLevel="0" collapsed="false">
      <c r="B254" s="16" t="n">
        <v>23</v>
      </c>
      <c r="D254" s="17" t="s">
        <v>69</v>
      </c>
      <c r="E254" s="5" t="s">
        <v>171</v>
      </c>
      <c r="F254" s="5" t="s">
        <v>172</v>
      </c>
      <c r="G254" s="7" t="n">
        <v>0.00303240740740741</v>
      </c>
      <c r="H254" s="6" t="s">
        <v>72</v>
      </c>
      <c r="I254" s="19" t="n">
        <v>7</v>
      </c>
    </row>
    <row r="255" customFormat="false" ht="14.4" hidden="false" customHeight="false" outlineLevel="0" collapsed="false">
      <c r="B255" s="20"/>
      <c r="H255" s="5" t="s">
        <v>77</v>
      </c>
      <c r="I255" s="19" t="n">
        <v>6</v>
      </c>
    </row>
    <row r="256" customFormat="false" ht="14.4" hidden="false" customHeight="false" outlineLevel="0" collapsed="false">
      <c r="B256" s="20"/>
      <c r="H256" s="5" t="s">
        <v>173</v>
      </c>
      <c r="I256" s="19" t="n">
        <v>6</v>
      </c>
    </row>
    <row r="257" customFormat="false" ht="14.4" hidden="false" customHeight="false" outlineLevel="0" collapsed="false">
      <c r="B257" s="20"/>
      <c r="H257" s="5" t="s">
        <v>174</v>
      </c>
      <c r="I257" s="19" t="n">
        <v>24</v>
      </c>
    </row>
    <row r="258" customFormat="false" ht="14.4" hidden="false" customHeight="false" outlineLevel="0" collapsed="false">
      <c r="B258" s="20"/>
      <c r="H258" s="5" t="s">
        <v>74</v>
      </c>
      <c r="I258" s="19" t="n">
        <v>41</v>
      </c>
    </row>
    <row r="259" customFormat="false" ht="14.4" hidden="false" customHeight="false" outlineLevel="0" collapsed="false">
      <c r="B259" s="20"/>
      <c r="H259" s="5" t="s">
        <v>138</v>
      </c>
      <c r="I259" s="19" t="n">
        <v>109</v>
      </c>
    </row>
    <row r="260" customFormat="false" ht="14.4" hidden="false" customHeight="false" outlineLevel="0" collapsed="false">
      <c r="B260" s="20"/>
      <c r="H260" s="5" t="s">
        <v>77</v>
      </c>
      <c r="I260" s="19" t="n">
        <v>13</v>
      </c>
    </row>
    <row r="261" customFormat="false" ht="14.4" hidden="false" customHeight="false" outlineLevel="0" collapsed="false">
      <c r="B261" s="20"/>
      <c r="H261" s="5" t="s">
        <v>90</v>
      </c>
      <c r="I261" s="19" t="n">
        <v>3</v>
      </c>
    </row>
    <row r="262" customFormat="false" ht="14.4" hidden="false" customHeight="false" outlineLevel="0" collapsed="false">
      <c r="B262" s="20"/>
      <c r="H262" s="5" t="s">
        <v>79</v>
      </c>
      <c r="I262" s="19" t="n">
        <v>14</v>
      </c>
    </row>
    <row r="263" customFormat="false" ht="14.4" hidden="false" customHeight="false" outlineLevel="0" collapsed="false">
      <c r="B263" s="20"/>
      <c r="H263" s="5" t="s">
        <v>77</v>
      </c>
      <c r="I263" s="19" t="n">
        <v>32</v>
      </c>
    </row>
    <row r="264" customFormat="false" ht="14.4" hidden="false" customHeight="false" outlineLevel="0" collapsed="false">
      <c r="B264" s="20"/>
      <c r="H264" s="5" t="s">
        <v>97</v>
      </c>
      <c r="I264" s="19" t="n">
        <v>5</v>
      </c>
    </row>
    <row r="265" customFormat="false" ht="14.4" hidden="false" customHeight="false" outlineLevel="0" collapsed="false">
      <c r="B265" s="20"/>
      <c r="H265" s="5" t="s">
        <v>74</v>
      </c>
      <c r="I265" s="19" t="n">
        <v>2</v>
      </c>
    </row>
    <row r="266" customFormat="false" ht="14.4" hidden="false" customHeight="false" outlineLevel="0" collapsed="false">
      <c r="B266" s="20"/>
      <c r="H266" s="5" t="s">
        <v>75</v>
      </c>
      <c r="I266" s="19" t="s">
        <v>43</v>
      </c>
    </row>
    <row r="267" customFormat="false" ht="14.4" hidden="false" customHeight="false" outlineLevel="0" collapsed="false">
      <c r="B267" s="16" t="n">
        <v>24</v>
      </c>
      <c r="D267" s="17" t="s">
        <v>81</v>
      </c>
      <c r="E267" s="5" t="s">
        <v>175</v>
      </c>
      <c r="F267" s="5" t="s">
        <v>176</v>
      </c>
      <c r="G267" s="7" t="n">
        <v>0.00222222222222222</v>
      </c>
      <c r="H267" s="6" t="s">
        <v>72</v>
      </c>
      <c r="I267" s="19" t="n">
        <v>10</v>
      </c>
    </row>
    <row r="268" customFormat="false" ht="14.4" hidden="false" customHeight="false" outlineLevel="0" collapsed="false">
      <c r="B268" s="20"/>
      <c r="H268" s="5" t="s">
        <v>77</v>
      </c>
      <c r="I268" s="19" t="n">
        <v>2</v>
      </c>
    </row>
    <row r="269" customFormat="false" ht="14.4" hidden="false" customHeight="false" outlineLevel="0" collapsed="false">
      <c r="B269" s="20"/>
      <c r="H269" s="5" t="s">
        <v>74</v>
      </c>
      <c r="I269" s="19" t="n">
        <v>126</v>
      </c>
    </row>
    <row r="270" customFormat="false" ht="14.4" hidden="false" customHeight="false" outlineLevel="0" collapsed="false">
      <c r="B270" s="20"/>
      <c r="H270" s="5" t="s">
        <v>158</v>
      </c>
      <c r="I270" s="19" t="n">
        <v>3</v>
      </c>
    </row>
    <row r="271" customFormat="false" ht="14.4" hidden="false" customHeight="false" outlineLevel="0" collapsed="false">
      <c r="B271" s="20"/>
      <c r="H271" s="5" t="s">
        <v>77</v>
      </c>
      <c r="I271" s="19" t="n">
        <v>22</v>
      </c>
    </row>
    <row r="272" customFormat="false" ht="14.4" hidden="false" customHeight="false" outlineLevel="0" collapsed="false">
      <c r="B272" s="20"/>
      <c r="H272" s="5" t="s">
        <v>74</v>
      </c>
      <c r="I272" s="19" t="n">
        <v>24</v>
      </c>
    </row>
    <row r="273" customFormat="false" ht="14.4" hidden="false" customHeight="false" outlineLevel="0" collapsed="false">
      <c r="B273" s="20"/>
      <c r="H273" s="5" t="s">
        <v>138</v>
      </c>
      <c r="I273" s="19" t="n">
        <v>5</v>
      </c>
    </row>
    <row r="274" customFormat="false" ht="14.4" hidden="false" customHeight="false" outlineLevel="0" collapsed="false">
      <c r="B274" s="21"/>
      <c r="C274" s="22"/>
      <c r="D274" s="22"/>
      <c r="E274" s="22"/>
      <c r="F274" s="22"/>
      <c r="G274" s="22"/>
      <c r="H274" s="22" t="s">
        <v>77</v>
      </c>
      <c r="I274" s="24" t="s">
        <v>43</v>
      </c>
    </row>
    <row r="275" customFormat="false" ht="14.4" hidden="false" customHeight="false" outlineLevel="0" collapsed="false">
      <c r="B275" s="25" t="n">
        <v>25</v>
      </c>
      <c r="C275" s="26" t="s">
        <v>177</v>
      </c>
      <c r="D275" s="26" t="s">
        <v>178</v>
      </c>
      <c r="E275" s="31" t="s">
        <v>179</v>
      </c>
      <c r="F275" s="31" t="s">
        <v>180</v>
      </c>
      <c r="G275" s="28" t="s">
        <v>181</v>
      </c>
      <c r="H275" s="31" t="s">
        <v>72</v>
      </c>
      <c r="I275" s="29" t="n">
        <v>24</v>
      </c>
    </row>
    <row r="276" customFormat="false" ht="14.4" hidden="false" customHeight="false" outlineLevel="0" collapsed="false">
      <c r="B276" s="20"/>
      <c r="H276" s="5" t="s">
        <v>77</v>
      </c>
      <c r="I276" s="19" t="n">
        <v>4</v>
      </c>
    </row>
    <row r="277" customFormat="false" ht="14.4" hidden="false" customHeight="false" outlineLevel="0" collapsed="false">
      <c r="B277" s="20"/>
      <c r="H277" s="5" t="s">
        <v>149</v>
      </c>
      <c r="I277" s="19" t="n">
        <v>14</v>
      </c>
    </row>
    <row r="278" customFormat="false" ht="14.4" hidden="false" customHeight="false" outlineLevel="0" collapsed="false">
      <c r="B278" s="20"/>
      <c r="H278" s="5" t="s">
        <v>182</v>
      </c>
      <c r="I278" s="19" t="n">
        <v>8</v>
      </c>
    </row>
    <row r="279" customFormat="false" ht="14.4" hidden="false" customHeight="false" outlineLevel="0" collapsed="false">
      <c r="B279" s="20"/>
      <c r="H279" s="5" t="s">
        <v>74</v>
      </c>
      <c r="I279" s="19" t="n">
        <v>3</v>
      </c>
    </row>
    <row r="280" customFormat="false" ht="14.4" hidden="false" customHeight="false" outlineLevel="0" collapsed="false">
      <c r="B280" s="20"/>
      <c r="H280" s="5" t="s">
        <v>72</v>
      </c>
      <c r="I280" s="19" t="s">
        <v>43</v>
      </c>
    </row>
    <row r="281" customFormat="false" ht="14.4" hidden="false" customHeight="false" outlineLevel="0" collapsed="false">
      <c r="B281" s="16" t="n">
        <v>26</v>
      </c>
      <c r="E281" s="5" t="s">
        <v>183</v>
      </c>
      <c r="F281" s="5" t="s">
        <v>184</v>
      </c>
      <c r="G281" s="7" t="n">
        <v>0.000601851851851852</v>
      </c>
      <c r="H281" s="5" t="s">
        <v>72</v>
      </c>
      <c r="I281" s="19" t="n">
        <v>25</v>
      </c>
    </row>
    <row r="282" customFormat="false" ht="14.4" hidden="false" customHeight="false" outlineLevel="0" collapsed="false">
      <c r="B282" s="20"/>
      <c r="H282" s="5" t="s">
        <v>75</v>
      </c>
      <c r="I282" s="19" t="n">
        <v>3</v>
      </c>
    </row>
    <row r="283" customFormat="false" ht="14.4" hidden="false" customHeight="false" outlineLevel="0" collapsed="false">
      <c r="B283" s="20"/>
      <c r="H283" s="5" t="s">
        <v>74</v>
      </c>
      <c r="I283" s="19" t="n">
        <v>13</v>
      </c>
    </row>
    <row r="284" customFormat="false" ht="14.4" hidden="false" customHeight="false" outlineLevel="0" collapsed="false">
      <c r="B284" s="20"/>
      <c r="H284" s="5" t="s">
        <v>159</v>
      </c>
      <c r="I284" s="19" t="n">
        <v>6</v>
      </c>
    </row>
    <row r="285" customFormat="false" ht="14.4" hidden="false" customHeight="false" outlineLevel="0" collapsed="false">
      <c r="B285" s="20"/>
      <c r="H285" s="5" t="s">
        <v>74</v>
      </c>
      <c r="I285" s="19" t="n">
        <v>1</v>
      </c>
    </row>
    <row r="286" customFormat="false" ht="14.4" hidden="false" customHeight="false" outlineLevel="0" collapsed="false">
      <c r="B286" s="20"/>
      <c r="H286" s="5" t="s">
        <v>74</v>
      </c>
      <c r="I286" s="19" t="n">
        <v>3</v>
      </c>
    </row>
    <row r="287" customFormat="false" ht="14.4" hidden="false" customHeight="false" outlineLevel="0" collapsed="false">
      <c r="B287" s="20"/>
      <c r="H287" s="5" t="s">
        <v>159</v>
      </c>
      <c r="I287" s="19" t="n">
        <v>1</v>
      </c>
    </row>
    <row r="288" customFormat="false" ht="14.4" hidden="false" customHeight="false" outlineLevel="0" collapsed="false">
      <c r="B288" s="20"/>
      <c r="H288" s="5" t="s">
        <v>74</v>
      </c>
      <c r="I288" s="19" t="s">
        <v>43</v>
      </c>
    </row>
    <row r="289" customFormat="false" ht="14.4" hidden="false" customHeight="false" outlineLevel="0" collapsed="false">
      <c r="B289" s="16" t="n">
        <v>27</v>
      </c>
      <c r="E289" s="5" t="s">
        <v>185</v>
      </c>
      <c r="F289" s="5" t="s">
        <v>186</v>
      </c>
      <c r="G289" s="7" t="n">
        <v>0.000277777777777778</v>
      </c>
      <c r="H289" s="5" t="s">
        <v>72</v>
      </c>
      <c r="I289" s="19" t="n">
        <v>6</v>
      </c>
    </row>
    <row r="290" customFormat="false" ht="14.4" hidden="false" customHeight="false" outlineLevel="0" collapsed="false">
      <c r="B290" s="20"/>
      <c r="H290" s="5" t="s">
        <v>77</v>
      </c>
      <c r="I290" s="19" t="n">
        <v>4</v>
      </c>
    </row>
    <row r="291" customFormat="false" ht="14.4" hidden="false" customHeight="false" outlineLevel="0" collapsed="false">
      <c r="B291" s="20"/>
      <c r="H291" s="5" t="s">
        <v>74</v>
      </c>
      <c r="I291" s="19" t="n">
        <v>4</v>
      </c>
    </row>
    <row r="292" customFormat="false" ht="14.4" hidden="false" customHeight="false" outlineLevel="0" collapsed="false">
      <c r="B292" s="20"/>
      <c r="H292" s="5" t="s">
        <v>72</v>
      </c>
      <c r="I292" s="19" t="n">
        <v>10</v>
      </c>
    </row>
    <row r="293" customFormat="false" ht="14.4" hidden="false" customHeight="false" outlineLevel="0" collapsed="false">
      <c r="B293" s="21"/>
      <c r="C293" s="22"/>
      <c r="D293" s="22"/>
      <c r="E293" s="22"/>
      <c r="F293" s="22"/>
      <c r="G293" s="22"/>
      <c r="H293" s="22" t="s">
        <v>75</v>
      </c>
      <c r="I293" s="24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RowHeight="14.4" zeroHeight="false" outlineLevelRow="0" outlineLevelCol="0"/>
  <cols>
    <col collapsed="false" customWidth="true" hidden="false" outlineLevel="0" max="1" min="1" style="0" width="20.77"/>
    <col collapsed="false" customWidth="true" hidden="false" outlineLevel="0" max="2" min="2" style="0" width="25.55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3" t="s">
        <v>187</v>
      </c>
      <c r="B1" s="33" t="s">
        <v>188</v>
      </c>
      <c r="C1" s="33" t="s">
        <v>189</v>
      </c>
    </row>
    <row r="2" customFormat="false" ht="14.4" hidden="false" customHeight="false" outlineLevel="0" collapsed="false">
      <c r="A2" s="0" t="s">
        <v>190</v>
      </c>
      <c r="B2" s="0" t="s">
        <v>191</v>
      </c>
      <c r="C2" s="0" t="n">
        <f aca="false">COUNTIF(Analysis!$BZ$91:$BZ$1000,'User Type'!A2)</f>
        <v>1</v>
      </c>
      <c r="D2" s="0" t="s">
        <v>72</v>
      </c>
    </row>
    <row r="3" customFormat="false" ht="14.4" hidden="false" customHeight="false" outlineLevel="0" collapsed="false">
      <c r="A3" s="0" t="s">
        <v>192</v>
      </c>
      <c r="B3" s="0" t="s">
        <v>193</v>
      </c>
      <c r="C3" s="0" t="n">
        <f aca="false">COUNTIF(Analysis!$BZ$91:$BZ$1000,'User Type'!A3)</f>
        <v>2</v>
      </c>
      <c r="D3" s="0" t="s">
        <v>74</v>
      </c>
    </row>
    <row r="4" customFormat="false" ht="13.8" hidden="false" customHeight="false" outlineLevel="0" collapsed="false">
      <c r="A4" s="0" t="s">
        <v>194</v>
      </c>
      <c r="B4" s="0" t="s">
        <v>195</v>
      </c>
      <c r="C4" s="0" t="n">
        <f aca="false">COUNTIF(Analysis!$BZ$91:$BZ$1000,'User Type'!A4)</f>
        <v>2</v>
      </c>
      <c r="D4" s="0" t="s">
        <v>174</v>
      </c>
    </row>
    <row r="5" customFormat="false" ht="14.4" hidden="false" customHeight="false" outlineLevel="0" collapsed="false">
      <c r="A5" s="0" t="s">
        <v>196</v>
      </c>
      <c r="B5" s="0" t="s">
        <v>197</v>
      </c>
      <c r="C5" s="0" t="n">
        <f aca="false">COUNTIF(Analysis!$BZ$91:$BZ$1000,'User Type'!A5)</f>
        <v>25</v>
      </c>
      <c r="D5" s="0" t="s">
        <v>198</v>
      </c>
    </row>
    <row r="6" customFormat="false" ht="13.8" hidden="false" customHeight="false" outlineLevel="0" collapsed="false">
      <c r="A6" s="0" t="s">
        <v>199</v>
      </c>
      <c r="B6" s="0" t="s">
        <v>200</v>
      </c>
      <c r="C6" s="0" t="n">
        <v>0</v>
      </c>
    </row>
    <row r="7" customFormat="false" ht="13.8" hidden="false" customHeight="false" outlineLevel="0" collapsed="false">
      <c r="A7" s="0" t="s">
        <v>201</v>
      </c>
      <c r="B7" s="0" t="s">
        <v>202</v>
      </c>
      <c r="C7" s="0" t="n">
        <f aca="false">COUNTIF(Analysis!$BZ$91:$BZ$1000,'User Type'!A7)</f>
        <v>4</v>
      </c>
      <c r="D7" s="0" t="s">
        <v>203</v>
      </c>
    </row>
    <row r="8" customFormat="false" ht="13.8" hidden="false" customHeight="false" outlineLevel="0" collapsed="false">
      <c r="A8" s="0" t="s">
        <v>204</v>
      </c>
      <c r="B8" s="0" t="s">
        <v>205</v>
      </c>
      <c r="C8" s="0" t="n">
        <v>34</v>
      </c>
      <c r="D8" s="0" t="s">
        <v>43</v>
      </c>
    </row>
    <row r="9" customFormat="false" ht="13.8" hidden="false" customHeight="false" outlineLevel="0" collapsed="false">
      <c r="B9" s="34" t="s">
        <v>206</v>
      </c>
      <c r="C9" s="34" t="n">
        <v>34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DL260"/>
  <sheetViews>
    <sheetView showFormulas="false" showGridLines="true" showRowColHeaders="true" showZeros="true" rightToLeft="false" tabSelected="true" showOutlineSymbols="true" defaultGridColor="true" view="normal" topLeftCell="I1" colorId="64" zoomScale="75" zoomScaleNormal="75" zoomScalePageLayoutView="100" workbookViewId="0">
      <selection pane="topLeft" activeCell="L9" activeCellId="0" sqref="L9"/>
    </sheetView>
  </sheetViews>
  <sheetFormatPr defaultRowHeight="14.4" zeroHeight="false" outlineLevelRow="0" outlineLevelCol="0"/>
  <cols>
    <col collapsed="false" customWidth="true" hidden="false" outlineLevel="0" max="1" min="1" style="0" width="8.44"/>
    <col collapsed="false" customWidth="true" hidden="false" outlineLevel="0" max="2" min="2" style="0" width="24.33"/>
    <col collapsed="false" customWidth="true" hidden="false" outlineLevel="0" max="3" min="3" style="0" width="25.66"/>
    <col collapsed="false" customWidth="true" hidden="false" outlineLevel="0" max="4" min="4" style="0" width="8.53"/>
    <col collapsed="false" customWidth="true" hidden="false" outlineLevel="0" max="6" min="5" style="0" width="20.55"/>
    <col collapsed="false" customWidth="true" hidden="false" outlineLevel="0" max="7" min="7" style="35" width="15.77"/>
    <col collapsed="false" customWidth="true" hidden="false" outlineLevel="0" max="8" min="8" style="0" width="29.89"/>
    <col collapsed="false" customWidth="true" hidden="false" outlineLevel="0" max="9" min="9" style="0" width="8.53"/>
    <col collapsed="false" customWidth="true" hidden="false" outlineLevel="0" max="10" min="10" style="0" width="8.88"/>
    <col collapsed="false" customWidth="true" hidden="false" outlineLevel="0" max="11" min="11" style="36" width="14.77"/>
    <col collapsed="false" customWidth="true" hidden="false" outlineLevel="0" max="12" min="12" style="36" width="8.88"/>
    <col collapsed="false" customWidth="true" hidden="false" outlineLevel="0" max="13" min="13" style="36" width="22.33"/>
    <col collapsed="false" customWidth="true" hidden="false" outlineLevel="0" max="14" min="14" style="36" width="8.44"/>
    <col collapsed="false" customWidth="true" hidden="false" outlineLevel="0" max="15" min="15" style="36" width="8.88"/>
    <col collapsed="false" customWidth="false" hidden="false" outlineLevel="0" max="16" min="16" style="36" width="11.44"/>
    <col collapsed="false" customWidth="true" hidden="false" outlineLevel="0" max="66" min="17" style="36" width="8.88"/>
    <col collapsed="false" customWidth="true" hidden="false" outlineLevel="0" max="67" min="67" style="0" width="30.56"/>
    <col collapsed="false" customWidth="true" hidden="false" outlineLevel="0" max="68" min="68" style="0" width="29.78"/>
    <col collapsed="false" customWidth="true" hidden="false" outlineLevel="0" max="86" min="69" style="0" width="8.53"/>
    <col collapsed="false" customWidth="true" hidden="false" outlineLevel="0" max="87" min="87" style="0" width="16.89"/>
    <col collapsed="false" customWidth="true" hidden="false" outlineLevel="0" max="1025" min="88" style="0" width="8.53"/>
  </cols>
  <sheetData>
    <row r="1" s="37" customFormat="true" ht="14.4" hidden="false" customHeight="false" outlineLevel="0" collapsed="false">
      <c r="G1" s="38"/>
      <c r="K1" s="39"/>
      <c r="L1" s="39"/>
      <c r="M1" s="39"/>
      <c r="N1" s="39"/>
      <c r="O1" s="39"/>
      <c r="P1" s="39" t="str">
        <f aca="false">index</f>
        <v>index</v>
      </c>
      <c r="Q1" s="39" t="str">
        <f aca="false">index</f>
        <v>index</v>
      </c>
      <c r="R1" s="39" t="str">
        <f aca="false">index</f>
        <v>index</v>
      </c>
      <c r="S1" s="39"/>
      <c r="T1" s="39" t="str">
        <f aca="false">index</f>
        <v>index</v>
      </c>
      <c r="U1" s="39" t="str">
        <f aca="false">index</f>
        <v>index</v>
      </c>
      <c r="V1" s="39" t="str">
        <f aca="false">links</f>
        <v>links</v>
      </c>
      <c r="W1" s="39"/>
      <c r="X1" s="39" t="str">
        <f aca="false">links</f>
        <v>links</v>
      </c>
      <c r="Y1" s="39" t="str">
        <f aca="false">links</f>
        <v>links</v>
      </c>
      <c r="Z1" s="39"/>
      <c r="AA1" s="39" t="str">
        <f aca="false">links</f>
        <v>links</v>
      </c>
      <c r="AB1" s="39" t="str">
        <f aca="false">links</f>
        <v>links</v>
      </c>
      <c r="AC1" s="39" t="str">
        <f aca="false">guides</f>
        <v>guides</v>
      </c>
      <c r="AD1" s="39" t="str">
        <f aca="false">guides</f>
        <v>guides</v>
      </c>
      <c r="AE1" s="39"/>
      <c r="AF1" s="39" t="str">
        <f aca="false">guides</f>
        <v>guides</v>
      </c>
      <c r="AG1" s="39"/>
      <c r="AH1" s="39" t="str">
        <f aca="false">guides</f>
        <v>guides</v>
      </c>
      <c r="AI1" s="39" t="str">
        <f aca="false">guides</f>
        <v>guides</v>
      </c>
      <c r="AJ1" s="39" t="str">
        <f aca="false">onion</f>
        <v>onion</v>
      </c>
      <c r="AK1" s="39" t="str">
        <f aca="false">onion</f>
        <v>onion</v>
      </c>
      <c r="AL1" s="39" t="str">
        <f aca="false">onion</f>
        <v>onion</v>
      </c>
      <c r="AM1" s="39" t="str">
        <f aca="false">onion</f>
        <v>onion</v>
      </c>
      <c r="AN1" s="39"/>
      <c r="AO1" s="39" t="str">
        <f aca="false">onion</f>
        <v>onion</v>
      </c>
      <c r="AP1" s="39" t="str">
        <f aca="false">onion</f>
        <v>onion</v>
      </c>
      <c r="AQ1" s="39"/>
      <c r="AR1" s="39"/>
      <c r="AS1" s="39"/>
      <c r="AT1" s="39"/>
      <c r="AU1" s="39"/>
      <c r="AV1" s="39"/>
      <c r="AW1" s="39"/>
      <c r="AX1" s="39" t="str">
        <f aca="false">extreme</f>
        <v>extreme</v>
      </c>
      <c r="AY1" s="39" t="str">
        <f aca="false">extreme</f>
        <v>extreme</v>
      </c>
      <c r="AZ1" s="39" t="str">
        <f aca="false">extreme</f>
        <v>extreme</v>
      </c>
      <c r="BA1" s="39" t="str">
        <f aca="false">extreme</f>
        <v>extreme</v>
      </c>
      <c r="BB1" s="39"/>
      <c r="BC1" s="39" t="s">
        <v>203</v>
      </c>
      <c r="BD1" s="39" t="str">
        <f aca="false">extreme</f>
        <v>extreme</v>
      </c>
      <c r="BE1" s="39"/>
      <c r="BF1" s="39"/>
      <c r="BG1" s="39"/>
      <c r="BH1" s="39"/>
      <c r="BI1" s="39"/>
      <c r="BJ1" s="39"/>
      <c r="BK1" s="39"/>
      <c r="BL1" s="39"/>
      <c r="BM1" s="39"/>
      <c r="BN1" s="39"/>
    </row>
    <row r="2" s="37" customFormat="true" ht="14.4" hidden="false" customHeight="false" outlineLevel="0" collapsed="false">
      <c r="G2" s="38"/>
      <c r="K2" s="39"/>
      <c r="L2" s="39"/>
      <c r="M2" s="39"/>
      <c r="N2" s="39"/>
      <c r="O2" s="39"/>
      <c r="P2" s="39" t="str">
        <f aca="false">links</f>
        <v>links</v>
      </c>
      <c r="Q2" s="39" t="str">
        <f aca="false">guides</f>
        <v>guides</v>
      </c>
      <c r="R2" s="39" t="str">
        <f aca="false">onion</f>
        <v>onion</v>
      </c>
      <c r="S2" s="39"/>
      <c r="T2" s="39" t="s">
        <v>207</v>
      </c>
      <c r="U2" s="39" t="str">
        <f aca="false">exit</f>
        <v>?</v>
      </c>
      <c r="V2" s="39" t="str">
        <f aca="false">index</f>
        <v>index</v>
      </c>
      <c r="W2" s="39"/>
      <c r="X2" s="39" t="str">
        <f aca="false">guides</f>
        <v>guides</v>
      </c>
      <c r="Y2" s="39" t="str">
        <f aca="false">onion</f>
        <v>onion</v>
      </c>
      <c r="Z2" s="39"/>
      <c r="AA2" s="39" t="str">
        <f aca="false">extreme</f>
        <v>extreme</v>
      </c>
      <c r="AB2" s="39" t="str">
        <f aca="false">exit</f>
        <v>?</v>
      </c>
      <c r="AC2" s="39" t="str">
        <f aca="false">index</f>
        <v>index</v>
      </c>
      <c r="AD2" s="39" t="str">
        <f aca="false">links</f>
        <v>links</v>
      </c>
      <c r="AE2" s="39"/>
      <c r="AF2" s="39" t="str">
        <f aca="false">onion</f>
        <v>onion</v>
      </c>
      <c r="AG2" s="39"/>
      <c r="AH2" s="39" t="str">
        <f aca="false">extreme</f>
        <v>extreme</v>
      </c>
      <c r="AI2" s="39" t="str">
        <f aca="false">exit</f>
        <v>?</v>
      </c>
      <c r="AJ2" s="39" t="str">
        <f aca="false">index</f>
        <v>index</v>
      </c>
      <c r="AK2" s="39" t="str">
        <f aca="false">links</f>
        <v>links</v>
      </c>
      <c r="AL2" s="39" t="str">
        <f aca="false">guides</f>
        <v>guides</v>
      </c>
      <c r="AM2" s="39" t="str">
        <f aca="false">onion</f>
        <v>onion</v>
      </c>
      <c r="AN2" s="39"/>
      <c r="AO2" s="39" t="str">
        <f aca="false">extreme</f>
        <v>extreme</v>
      </c>
      <c r="AP2" s="39" t="str">
        <f aca="false">exit</f>
        <v>?</v>
      </c>
      <c r="AQ2" s="39"/>
      <c r="AR2" s="39"/>
      <c r="AS2" s="39"/>
      <c r="AT2" s="39"/>
      <c r="AU2" s="39"/>
      <c r="AV2" s="39"/>
      <c r="AW2" s="39"/>
      <c r="AX2" s="39" t="str">
        <f aca="false">index</f>
        <v>index</v>
      </c>
      <c r="AY2" s="39" t="str">
        <f aca="false">links</f>
        <v>links</v>
      </c>
      <c r="AZ2" s="39" t="str">
        <f aca="false">guides</f>
        <v>guides</v>
      </c>
      <c r="BA2" s="39" t="str">
        <f aca="false">onion</f>
        <v>onion</v>
      </c>
      <c r="BB2" s="39"/>
      <c r="BC2" s="39" t="s">
        <v>203</v>
      </c>
      <c r="BD2" s="39" t="str">
        <f aca="false">exit</f>
        <v>?</v>
      </c>
      <c r="BE2" s="39"/>
      <c r="BF2" s="39"/>
      <c r="BG2" s="39"/>
      <c r="BH2" s="39"/>
      <c r="BI2" s="39"/>
      <c r="BJ2" s="39"/>
      <c r="BK2" s="39"/>
      <c r="BL2" s="39"/>
      <c r="BM2" s="39"/>
      <c r="BN2" s="39"/>
    </row>
    <row r="3" s="37" customFormat="true" ht="14.4" hidden="false" customHeight="false" outlineLevel="0" collapsed="false">
      <c r="G3" s="38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</row>
    <row r="4" s="37" customFormat="true" ht="14.4" hidden="false" customHeight="false" outlineLevel="0" collapsed="false">
      <c r="G4" s="38"/>
      <c r="K4" s="39"/>
      <c r="L4" s="39"/>
      <c r="M4" s="40" t="s">
        <v>208</v>
      </c>
      <c r="N4" s="40" t="n">
        <f aca="false">SUM(N10:N1000)</f>
        <v>34</v>
      </c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</row>
    <row r="5" s="37" customFormat="true" ht="14.4" hidden="false" customHeight="false" outlineLevel="0" collapsed="false">
      <c r="G5" s="38"/>
      <c r="K5" s="39"/>
      <c r="L5" s="39"/>
      <c r="M5" s="40" t="s">
        <v>209</v>
      </c>
      <c r="N5" s="40" t="n">
        <f aca="false">SUM(O5:BK5)</f>
        <v>272</v>
      </c>
      <c r="O5" s="40" t="n">
        <f aca="false">SUM(O10:O1000)</f>
        <v>0</v>
      </c>
      <c r="P5" s="40" t="n">
        <f aca="false">SUM(P10:P1000)</f>
        <v>6</v>
      </c>
      <c r="Q5" s="40" t="n">
        <f aca="false">SUM(Q10:Q1000)</f>
        <v>2</v>
      </c>
      <c r="R5" s="40" t="n">
        <f aca="false">SUM(R10:R1000)</f>
        <v>25</v>
      </c>
      <c r="S5" s="40" t="n">
        <f aca="false">SUM(S10:S1000)</f>
        <v>0</v>
      </c>
      <c r="T5" s="40" t="n">
        <f aca="false">SUM(T10:T1000)</f>
        <v>25</v>
      </c>
      <c r="U5" s="40" t="n">
        <f aca="false">SUM(U10:U1000)</f>
        <v>6</v>
      </c>
      <c r="V5" s="40" t="n">
        <f aca="false">SUM(V10:V1000)</f>
        <v>1</v>
      </c>
      <c r="W5" s="40" t="n">
        <f aca="false">SUM(W10:W1000)</f>
        <v>0</v>
      </c>
      <c r="X5" s="40" t="n">
        <f aca="false">SUM(X10:X1000)</f>
        <v>3</v>
      </c>
      <c r="Y5" s="40" t="n">
        <f aca="false">SUM(Y10:Y1000)</f>
        <v>2</v>
      </c>
      <c r="Z5" s="40" t="n">
        <f aca="false">SUM(Z10:Z1000)</f>
        <v>0</v>
      </c>
      <c r="AA5" s="40" t="n">
        <f aca="false">SUM(AA10:AA1000)</f>
        <v>0</v>
      </c>
      <c r="AB5" s="40" t="n">
        <f aca="false">SUM(AB10:AB1000)</f>
        <v>1</v>
      </c>
      <c r="AC5" s="40" t="n">
        <f aca="false">SUM(AC10:AC1000)</f>
        <v>2</v>
      </c>
      <c r="AD5" s="40" t="n">
        <f aca="false">SUM(AD10:AD1000)</f>
        <v>0</v>
      </c>
      <c r="AE5" s="40" t="n">
        <f aca="false">SUM(AE10:AE1000)</f>
        <v>0</v>
      </c>
      <c r="AF5" s="40" t="n">
        <f aca="false">SUM(AF10:AF1000)</f>
        <v>3</v>
      </c>
      <c r="AG5" s="40" t="n">
        <f aca="false">SUM(AG10:AG1000)</f>
        <v>0</v>
      </c>
      <c r="AH5" s="40" t="n">
        <f aca="false">SUM(AH10:AH1000)</f>
        <v>36</v>
      </c>
      <c r="AI5" s="40" t="n">
        <f aca="false">SUM(AI10:AI1000)</f>
        <v>4</v>
      </c>
      <c r="AJ5" s="40" t="n">
        <f aca="false">SUM(AJ10:AJ1000)</f>
        <v>4</v>
      </c>
      <c r="AK5" s="40" t="n">
        <f aca="false">SUM(AK10:AK1000)</f>
        <v>1</v>
      </c>
      <c r="AL5" s="40" t="n">
        <f aca="false">SUM(AL10:AL1000)</f>
        <v>20</v>
      </c>
      <c r="AM5" s="40" t="n">
        <f aca="false">SUM(AM10:AM1000)</f>
        <v>65</v>
      </c>
      <c r="AN5" s="40" t="n">
        <f aca="false">SUM(AN10:AN1000)</f>
        <v>0</v>
      </c>
      <c r="AO5" s="40" t="n">
        <f aca="false">SUM(AO10:AO1000)</f>
        <v>4</v>
      </c>
      <c r="AP5" s="40" t="n">
        <f aca="false">SUM(AP10:AP1000)</f>
        <v>17</v>
      </c>
      <c r="AQ5" s="40" t="n">
        <f aca="false">SUM(AQ10:AQ1000)</f>
        <v>0</v>
      </c>
      <c r="AR5" s="40" t="n">
        <f aca="false">SUM(AR10:AR1000)</f>
        <v>0</v>
      </c>
      <c r="AS5" s="40" t="n">
        <f aca="false">SUM(AS10:AS1000)</f>
        <v>0</v>
      </c>
      <c r="AT5" s="40" t="n">
        <f aca="false">SUM(AT10:AT1000)</f>
        <v>0</v>
      </c>
      <c r="AU5" s="40" t="n">
        <f aca="false">SUM(AU10:AU1000)</f>
        <v>0</v>
      </c>
      <c r="AV5" s="40" t="n">
        <f aca="false">SUM(AV10:AV1000)</f>
        <v>0</v>
      </c>
      <c r="AW5" s="40" t="n">
        <f aca="false">SUM(AW10:AW1000)</f>
        <v>0</v>
      </c>
      <c r="AX5" s="40" t="n">
        <f aca="false">SUM(AX10:AX1000)</f>
        <v>1</v>
      </c>
      <c r="AY5" s="40" t="n">
        <f aca="false">SUM(AY10:AY1000)</f>
        <v>0</v>
      </c>
      <c r="AZ5" s="40" t="n">
        <f aca="false">SUM(AZ10:AZ1000)</f>
        <v>20</v>
      </c>
      <c r="BA5" s="40" t="n">
        <f aca="false">SUM(BA10:BA1000)</f>
        <v>16</v>
      </c>
      <c r="BB5" s="40" t="n">
        <f aca="false">SUM(BB10:BB1000)</f>
        <v>0</v>
      </c>
      <c r="BC5" s="40" t="n">
        <f aca="false">SUM(BC10:BC1000)</f>
        <v>2</v>
      </c>
      <c r="BD5" s="40" t="n">
        <f aca="false">SUM(BD10:BD1000)</f>
        <v>6</v>
      </c>
      <c r="BE5" s="40" t="n">
        <f aca="false">SUM(BE10:BE1000)</f>
        <v>0</v>
      </c>
      <c r="BF5" s="40" t="n">
        <f aca="false">SUM(BF10:BF1000)</f>
        <v>0</v>
      </c>
      <c r="BG5" s="40" t="n">
        <f aca="false">SUM(BG10:BG1000)</f>
        <v>0</v>
      </c>
      <c r="BH5" s="40" t="n">
        <f aca="false">SUM(BH10:BH1000)</f>
        <v>0</v>
      </c>
      <c r="BI5" s="40" t="n">
        <f aca="false">SUM(BI10:BI1000)</f>
        <v>0</v>
      </c>
      <c r="BJ5" s="40" t="n">
        <f aca="false">SUM(BJ10:BJ1000)</f>
        <v>0</v>
      </c>
      <c r="BK5" s="40" t="n">
        <f aca="false">SUM(BK10:BK1000)</f>
        <v>0</v>
      </c>
      <c r="BL5" s="41"/>
      <c r="BM5" s="41"/>
      <c r="BN5" s="39"/>
    </row>
    <row r="6" s="37" customFormat="true" ht="14.4" hidden="false" customHeight="true" outlineLevel="0" collapsed="false">
      <c r="G6" s="38"/>
      <c r="K6" s="39"/>
      <c r="L6" s="39"/>
      <c r="M6" s="40" t="s">
        <v>210</v>
      </c>
      <c r="N6" s="39"/>
      <c r="O6" s="42" t="s">
        <v>211</v>
      </c>
      <c r="P6" s="42"/>
      <c r="Q6" s="42"/>
      <c r="R6" s="42"/>
      <c r="S6" s="42" t="s">
        <v>212</v>
      </c>
      <c r="T6" s="42"/>
      <c r="U6" s="42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43" t="s">
        <v>213</v>
      </c>
      <c r="AL6" s="43"/>
      <c r="AM6" s="43"/>
      <c r="AN6" s="43"/>
      <c r="AO6" s="43"/>
      <c r="AP6" s="39"/>
      <c r="AQ6" s="44" t="s">
        <v>214</v>
      </c>
      <c r="AR6" s="44"/>
      <c r="AS6" s="44"/>
      <c r="AT6" s="44"/>
      <c r="AU6" s="44"/>
      <c r="AV6" s="44"/>
      <c r="AW6" s="44"/>
      <c r="AX6" s="39"/>
      <c r="AY6" s="43" t="s">
        <v>215</v>
      </c>
      <c r="AZ6" s="43"/>
      <c r="BA6" s="43"/>
      <c r="BB6" s="43"/>
      <c r="BC6" s="43"/>
      <c r="BD6" s="39"/>
      <c r="BE6" s="45" t="s">
        <v>216</v>
      </c>
      <c r="BF6" s="45"/>
      <c r="BG6" s="45"/>
      <c r="BH6" s="45"/>
      <c r="BI6" s="45"/>
      <c r="BJ6" s="45"/>
      <c r="BK6" s="45"/>
      <c r="BL6" s="39"/>
      <c r="BM6" s="39"/>
      <c r="BN6" s="39"/>
    </row>
    <row r="7" s="37" customFormat="true" ht="14.4" hidden="false" customHeight="false" outlineLevel="0" collapsed="false">
      <c r="G7" s="38"/>
      <c r="K7" s="39"/>
      <c r="L7" s="39"/>
      <c r="M7" s="39"/>
      <c r="N7" s="39"/>
      <c r="O7" s="42"/>
      <c r="P7" s="42"/>
      <c r="Q7" s="42"/>
      <c r="R7" s="42"/>
      <c r="S7" s="42"/>
      <c r="T7" s="42"/>
      <c r="U7" s="42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43"/>
      <c r="AL7" s="43"/>
      <c r="AM7" s="43"/>
      <c r="AN7" s="43"/>
      <c r="AO7" s="43"/>
      <c r="AP7" s="39"/>
      <c r="AQ7" s="44"/>
      <c r="AR7" s="44"/>
      <c r="AS7" s="44"/>
      <c r="AT7" s="44"/>
      <c r="AU7" s="44"/>
      <c r="AV7" s="44"/>
      <c r="AW7" s="44"/>
      <c r="AX7" s="39"/>
      <c r="AY7" s="43"/>
      <c r="AZ7" s="43"/>
      <c r="BA7" s="43"/>
      <c r="BB7" s="43"/>
      <c r="BC7" s="43"/>
      <c r="BD7" s="39"/>
      <c r="BE7" s="45"/>
      <c r="BF7" s="45"/>
      <c r="BG7" s="45"/>
      <c r="BH7" s="45"/>
      <c r="BI7" s="45"/>
      <c r="BJ7" s="45"/>
      <c r="BK7" s="45"/>
      <c r="BL7" s="39"/>
      <c r="BM7" s="39"/>
      <c r="BN7" s="39"/>
    </row>
    <row r="8" s="37" customFormat="true" ht="14.4" hidden="false" customHeight="false" outlineLevel="0" collapsed="false">
      <c r="G8" s="38"/>
      <c r="K8" s="39"/>
      <c r="L8" s="39"/>
      <c r="M8" s="39"/>
      <c r="N8" s="39"/>
      <c r="O8" s="42"/>
      <c r="P8" s="42"/>
      <c r="Q8" s="42"/>
      <c r="R8" s="42"/>
      <c r="S8" s="42"/>
      <c r="T8" s="42"/>
      <c r="U8" s="42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43"/>
      <c r="AL8" s="43"/>
      <c r="AM8" s="43"/>
      <c r="AN8" s="43"/>
      <c r="AO8" s="43"/>
      <c r="AP8" s="39"/>
      <c r="AQ8" s="44"/>
      <c r="AR8" s="44"/>
      <c r="AS8" s="44"/>
      <c r="AT8" s="44"/>
      <c r="AU8" s="44"/>
      <c r="AV8" s="44"/>
      <c r="AW8" s="44"/>
      <c r="AX8" s="39"/>
      <c r="AY8" s="43"/>
      <c r="AZ8" s="43"/>
      <c r="BA8" s="43"/>
      <c r="BB8" s="43"/>
      <c r="BC8" s="43"/>
      <c r="BD8" s="39"/>
      <c r="BE8" s="45"/>
      <c r="BF8" s="45"/>
      <c r="BG8" s="45"/>
      <c r="BH8" s="45"/>
      <c r="BI8" s="45"/>
      <c r="BJ8" s="45"/>
      <c r="BK8" s="45"/>
      <c r="BL8" s="39"/>
      <c r="BM8" s="39"/>
      <c r="BN8" s="39"/>
    </row>
    <row r="9" customFormat="false" ht="68.65" hidden="false" customHeight="false" outlineLevel="0" collapsed="false">
      <c r="A9" s="46" t="s">
        <v>217</v>
      </c>
      <c r="B9" s="46" t="s">
        <v>218</v>
      </c>
      <c r="C9" s="46" t="s">
        <v>219</v>
      </c>
      <c r="D9" s="47" t="n">
        <v>0</v>
      </c>
      <c r="E9" s="47" t="s">
        <v>36</v>
      </c>
      <c r="F9" s="48" t="s">
        <v>37</v>
      </c>
      <c r="G9" s="49" t="s">
        <v>38</v>
      </c>
      <c r="H9" s="47" t="s">
        <v>39</v>
      </c>
      <c r="I9" s="48" t="s">
        <v>40</v>
      </c>
      <c r="J9" s="50" t="s">
        <v>220</v>
      </c>
      <c r="K9" s="50" t="s">
        <v>221</v>
      </c>
      <c r="L9" s="50" t="s">
        <v>222</v>
      </c>
      <c r="M9" s="50" t="s">
        <v>223</v>
      </c>
      <c r="N9" s="51" t="s">
        <v>224</v>
      </c>
      <c r="O9" s="51" t="s">
        <v>225</v>
      </c>
      <c r="P9" s="51" t="s">
        <v>226</v>
      </c>
      <c r="Q9" s="51" t="s">
        <v>227</v>
      </c>
      <c r="R9" s="51" t="s">
        <v>228</v>
      </c>
      <c r="S9" s="51" t="s">
        <v>229</v>
      </c>
      <c r="T9" s="51" t="s">
        <v>230</v>
      </c>
      <c r="U9" s="51" t="s">
        <v>231</v>
      </c>
      <c r="V9" s="51" t="s">
        <v>232</v>
      </c>
      <c r="W9" s="51" t="s">
        <v>233</v>
      </c>
      <c r="X9" s="51" t="s">
        <v>234</v>
      </c>
      <c r="Y9" s="51" t="s">
        <v>235</v>
      </c>
      <c r="Z9" s="51" t="s">
        <v>236</v>
      </c>
      <c r="AA9" s="51" t="s">
        <v>237</v>
      </c>
      <c r="AB9" s="51" t="s">
        <v>238</v>
      </c>
      <c r="AC9" s="51" t="s">
        <v>239</v>
      </c>
      <c r="AD9" s="51" t="s">
        <v>240</v>
      </c>
      <c r="AE9" s="51" t="s">
        <v>241</v>
      </c>
      <c r="AF9" s="51" t="s">
        <v>242</v>
      </c>
      <c r="AG9" s="51" t="s">
        <v>243</v>
      </c>
      <c r="AH9" s="51" t="s">
        <v>244</v>
      </c>
      <c r="AI9" s="51" t="s">
        <v>245</v>
      </c>
      <c r="AJ9" s="51" t="s">
        <v>246</v>
      </c>
      <c r="AK9" s="51" t="s">
        <v>247</v>
      </c>
      <c r="AL9" s="51" t="s">
        <v>248</v>
      </c>
      <c r="AM9" s="51" t="s">
        <v>249</v>
      </c>
      <c r="AN9" s="51" t="s">
        <v>250</v>
      </c>
      <c r="AO9" s="51" t="s">
        <v>251</v>
      </c>
      <c r="AP9" s="51" t="s">
        <v>252</v>
      </c>
      <c r="AQ9" s="51" t="s">
        <v>253</v>
      </c>
      <c r="AR9" s="51" t="s">
        <v>254</v>
      </c>
      <c r="AS9" s="51" t="s">
        <v>255</v>
      </c>
      <c r="AT9" s="51" t="s">
        <v>256</v>
      </c>
      <c r="AU9" s="51" t="s">
        <v>257</v>
      </c>
      <c r="AV9" s="51" t="s">
        <v>258</v>
      </c>
      <c r="AW9" s="51" t="s">
        <v>259</v>
      </c>
      <c r="AX9" s="51" t="s">
        <v>260</v>
      </c>
      <c r="AY9" s="51" t="s">
        <v>261</v>
      </c>
      <c r="AZ9" s="51" t="s">
        <v>262</v>
      </c>
      <c r="BA9" s="51" t="s">
        <v>263</v>
      </c>
      <c r="BB9" s="51" t="s">
        <v>264</v>
      </c>
      <c r="BC9" s="51" t="s">
        <v>265</v>
      </c>
      <c r="BD9" s="51" t="s">
        <v>266</v>
      </c>
      <c r="BE9" s="51" t="s">
        <v>267</v>
      </c>
      <c r="BF9" s="51" t="s">
        <v>268</v>
      </c>
      <c r="BG9" s="51" t="s">
        <v>269</v>
      </c>
      <c r="BH9" s="51" t="s">
        <v>270</v>
      </c>
      <c r="BI9" s="51" t="s">
        <v>271</v>
      </c>
      <c r="BJ9" s="51" t="s">
        <v>272</v>
      </c>
      <c r="BK9" s="51" t="s">
        <v>273</v>
      </c>
    </row>
    <row r="10" customFormat="false" ht="14.4" hidden="false" customHeight="false" outlineLevel="0" collapsed="false">
      <c r="A10" s="52" t="str">
        <f aca="false">VLOOKUP(D10,$BX$90:$BZ$136,3,1)&amp;D10</f>
        <v>C1</v>
      </c>
      <c r="B10" s="52" t="str">
        <f aca="false">SUBSTITUTE(SUBSTITUTE(H10,"/",""),".html","")</f>
        <v>index</v>
      </c>
      <c r="C10" s="52" t="str">
        <f aca="false">IF(OR(B10=index,B10=links,B10=guides),B10,IF(LEFT(B10,5)=onion,onion,extreme))</f>
        <v>index</v>
      </c>
      <c r="D10" s="53" t="n">
        <v>1</v>
      </c>
      <c r="E10" s="53" t="s">
        <v>41</v>
      </c>
      <c r="F10" s="53" t="s">
        <v>42</v>
      </c>
      <c r="G10" s="54" t="n">
        <v>0.000150462962962963</v>
      </c>
      <c r="H10" s="53" t="s">
        <v>18</v>
      </c>
      <c r="I10" s="53" t="n">
        <v>3</v>
      </c>
      <c r="J10" s="52" t="n">
        <f aca="false">IF(I10="?",VLOOKUP(C10,$BO$89:$BP$94,2,0),I10)</f>
        <v>3</v>
      </c>
      <c r="K10" s="52" t="n">
        <f aca="false">SUMIFS($J$10:$J$1000,$A$10:$A$1000,A10)</f>
        <v>28.5</v>
      </c>
      <c r="L10" s="52" t="n">
        <f aca="false">IF(D10=D9,J10+L9,J10)</f>
        <v>3</v>
      </c>
      <c r="M10" s="52" t="str">
        <f aca="false">LEFT(A10,1)</f>
        <v>C</v>
      </c>
      <c r="N10" s="55" t="n">
        <f aca="false">IF(D10-D9&gt;0,1,0)</f>
        <v>1</v>
      </c>
      <c r="O10" s="56" t="n">
        <f aca="false">0</f>
        <v>0</v>
      </c>
      <c r="P10" s="55" t="n">
        <f aca="false">IF($N10=1,0,IF(AND($C9=P$1,$C10=P$2),1,0))</f>
        <v>0</v>
      </c>
      <c r="Q10" s="55" t="n">
        <f aca="false">IF($N10=1,0,IF(AND($C9=Q$1,$C10=Q$2),1,0))</f>
        <v>0</v>
      </c>
      <c r="R10" s="55" t="n">
        <f aca="false">IF($N10=1,0,IF(AND($C9=R$1,$C10=R$2),1,0))</f>
        <v>0</v>
      </c>
      <c r="S10" s="56" t="n">
        <f aca="false">0</f>
        <v>0</v>
      </c>
      <c r="T10" s="55" t="n">
        <f aca="false">IF($N10=1,0,IF(AND($C9=R$1,$C10=R$2),1,0))</f>
        <v>0</v>
      </c>
      <c r="U10" s="57" t="n">
        <f aca="false">IF(AND($C10=U$1,$I10=U$2),1,0)</f>
        <v>0</v>
      </c>
      <c r="V10" s="55" t="n">
        <f aca="false">IF($N10=1,0,IF(AND($C9=V$1,$C10=V$2),1,0))</f>
        <v>0</v>
      </c>
      <c r="W10" s="56" t="n">
        <f aca="false">0</f>
        <v>0</v>
      </c>
      <c r="X10" s="55" t="n">
        <f aca="false">IF($N10=1,0,IF(AND($C9=X$1,$C10=X$2),1,0))</f>
        <v>0</v>
      </c>
      <c r="Y10" s="55" t="n">
        <f aca="false">IF($N10=1,0,IF(AND($C9=Y$1,$C10=Y$2),1,0))</f>
        <v>0</v>
      </c>
      <c r="Z10" s="56" t="n">
        <f aca="false">0</f>
        <v>0</v>
      </c>
      <c r="AA10" s="55" t="n">
        <f aca="false">IF($N10=1,0,IF(AND($C9=AA$1,$C10=AA$2),1,0))</f>
        <v>0</v>
      </c>
      <c r="AB10" s="57" t="n">
        <f aca="false">IF(AND($C10=AB$1,$I10=AB$2),1,0)</f>
        <v>0</v>
      </c>
      <c r="AC10" s="55" t="n">
        <f aca="false">IF($N10=1,0,IF(AND($C9=AC$1,$C10=AC$2),1,0))</f>
        <v>0</v>
      </c>
      <c r="AD10" s="55" t="n">
        <f aca="false">IF($N10=1,0,IF(AND($C9=AD$1,$C10=AD$2),1,0))</f>
        <v>0</v>
      </c>
      <c r="AE10" s="56" t="n">
        <f aca="false">0</f>
        <v>0</v>
      </c>
      <c r="AF10" s="55" t="n">
        <f aca="false">IF($N10=1,0,IF(AND($C9=AF$1,$C10=AF$2),1,0))</f>
        <v>0</v>
      </c>
      <c r="AG10" s="56" t="n">
        <f aca="false">0</f>
        <v>0</v>
      </c>
      <c r="AH10" s="55" t="n">
        <f aca="false">IF($N10=1,0,IF(AND($C9=AH$1,$C10=AH$2),1,0))</f>
        <v>0</v>
      </c>
      <c r="AI10" s="57" t="n">
        <f aca="false">IF(AND($C10=AI$1,$I10=AI$2),1,0)</f>
        <v>0</v>
      </c>
      <c r="AJ10" s="55" t="n">
        <f aca="false">IF($N10=1,0,IF(AND($C9=AJ$1,$C10=AJ$2),1,0))</f>
        <v>0</v>
      </c>
      <c r="AK10" s="55" t="n">
        <f aca="false">IF($N10=1,0,IF(AND($C9=AK$1,$C10=AK$2),1,0))</f>
        <v>0</v>
      </c>
      <c r="AL10" s="55" t="n">
        <f aca="false">IF($N10=1,0,IF(AND($C9=AL$1,$C10=AL$2),1,0))</f>
        <v>0</v>
      </c>
      <c r="AM10" s="55" t="n">
        <f aca="false">IF($N10=1,0,IF(AND($C9=AM$1,$C10=AM$2),1,0))</f>
        <v>0</v>
      </c>
      <c r="AN10" s="56" t="n">
        <f aca="false">0</f>
        <v>0</v>
      </c>
      <c r="AO10" s="55" t="n">
        <f aca="false">IF($N10=1,0,IF(AND($C9=AO$1,$C10=AO$2),1,0))</f>
        <v>0</v>
      </c>
      <c r="AP10" s="57" t="n">
        <f aca="false">IF(AND($C10=AP$1,$I10=AP$2),1,0)</f>
        <v>0</v>
      </c>
      <c r="AQ10" s="56" t="n">
        <f aca="false">0</f>
        <v>0</v>
      </c>
      <c r="AR10" s="56" t="n">
        <f aca="false">0</f>
        <v>0</v>
      </c>
      <c r="AS10" s="56" t="n">
        <f aca="false">0</f>
        <v>0</v>
      </c>
      <c r="AT10" s="56" t="n">
        <f aca="false">0</f>
        <v>0</v>
      </c>
      <c r="AU10" s="56" t="n">
        <f aca="false">0</f>
        <v>0</v>
      </c>
      <c r="AV10" s="56" t="n">
        <f aca="false">0</f>
        <v>0</v>
      </c>
      <c r="AW10" s="56" t="n">
        <f aca="false">0</f>
        <v>0</v>
      </c>
      <c r="AX10" s="55" t="n">
        <f aca="false">IF($N10=1,0,IF(AND($C9=AX$1,$C10=AX$2),1,0))</f>
        <v>0</v>
      </c>
      <c r="AY10" s="55" t="n">
        <f aca="false">IF($N10=1,0,IF(AND($C9=AY$1,$C10=AY$2),1,0))</f>
        <v>0</v>
      </c>
      <c r="AZ10" s="55" t="n">
        <f aca="false">IF($N10=1,0,IF(AND($C9=AZ$1,$C10=AZ$2),1,0))</f>
        <v>0</v>
      </c>
      <c r="BA10" s="55" t="n">
        <f aca="false">IF($N10=1,0,IF(AND($C9=BA$1,$C10=BA$2),1,0))</f>
        <v>0</v>
      </c>
      <c r="BB10" s="56" t="n">
        <f aca="false">0</f>
        <v>0</v>
      </c>
      <c r="BC10" s="56" t="n">
        <f aca="false">IF($N10=1,0,IF(AND($C9=BC$1,$C10=BC$2),1,0))</f>
        <v>0</v>
      </c>
      <c r="BD10" s="57" t="n">
        <f aca="false">IF(AND($C10=BD$1,$I10=BD$2),1,0)</f>
        <v>0</v>
      </c>
      <c r="BE10" s="56" t="n">
        <f aca="false">0</f>
        <v>0</v>
      </c>
      <c r="BF10" s="56" t="n">
        <f aca="false">0</f>
        <v>0</v>
      </c>
      <c r="BG10" s="56" t="n">
        <f aca="false">0</f>
        <v>0</v>
      </c>
      <c r="BH10" s="56" t="n">
        <f aca="false">0</f>
        <v>0</v>
      </c>
      <c r="BI10" s="56" t="n">
        <f aca="false">0</f>
        <v>0</v>
      </c>
      <c r="BJ10" s="56" t="n">
        <f aca="false">0</f>
        <v>0</v>
      </c>
      <c r="BK10" s="56" t="n">
        <f aca="false">0</f>
        <v>0</v>
      </c>
      <c r="BL10" s="58" t="n">
        <f aca="false">SUM(N10:BK10)</f>
        <v>1</v>
      </c>
    </row>
    <row r="11" customFormat="false" ht="14.4" hidden="false" customHeight="false" outlineLevel="0" collapsed="false">
      <c r="A11" s="52" t="str">
        <f aca="false">VLOOKUP(D11,$BX$90:$BZ$136,3,1)&amp;D11</f>
        <v>C1</v>
      </c>
      <c r="B11" s="52" t="str">
        <f aca="false">SUBSTITUTE(SUBSTITUTE(H11,"/",""),".html","")</f>
        <v>links</v>
      </c>
      <c r="C11" s="52" t="str">
        <f aca="false">IF(OR(B11=index,B11=links,B11=guides),B11,IF(LEFT(B11,5)=onion,onion,extreme))</f>
        <v>links</v>
      </c>
      <c r="D11" s="53" t="n">
        <v>1</v>
      </c>
      <c r="E11" s="53" t="s">
        <v>41</v>
      </c>
      <c r="F11" s="53" t="s">
        <v>42</v>
      </c>
      <c r="G11" s="54" t="n">
        <v>0.000150462962962963</v>
      </c>
      <c r="H11" s="53" t="s">
        <v>17</v>
      </c>
      <c r="I11" s="53" t="n">
        <v>10</v>
      </c>
      <c r="J11" s="52" t="n">
        <f aca="false">IF(I11="?",VLOOKUP(C11,$BO$89:$BP$94,2,0),I11)</f>
        <v>10</v>
      </c>
      <c r="K11" s="52" t="n">
        <f aca="false">SUMIFS($J$10:$J$1000,$A$10:$A$1000,A11)</f>
        <v>28.5</v>
      </c>
      <c r="L11" s="52" t="n">
        <f aca="false">IF(D11=D10,J11+L10,J11)</f>
        <v>13</v>
      </c>
      <c r="M11" s="52" t="str">
        <f aca="false">LEFT(A11,1)</f>
        <v>C</v>
      </c>
      <c r="N11" s="55" t="n">
        <f aca="false">IF(D11-D10&gt;0,1,0)</f>
        <v>0</v>
      </c>
      <c r="O11" s="56" t="n">
        <f aca="false">0</f>
        <v>0</v>
      </c>
      <c r="P11" s="55" t="n">
        <f aca="false">IF($N11=1,0,IF(AND($C10=P$1,$C11=P$2),1,0))</f>
        <v>1</v>
      </c>
      <c r="Q11" s="55" t="n">
        <f aca="false">IF($N11=1,0,IF(AND($C10=Q$1,$C11=Q$2),1,0))</f>
        <v>0</v>
      </c>
      <c r="R11" s="55" t="n">
        <f aca="false">IF($N11=1,0,IF(AND($C10=R$1,$C11=R$2),1,0))</f>
        <v>0</v>
      </c>
      <c r="S11" s="56" t="n">
        <f aca="false">0</f>
        <v>0</v>
      </c>
      <c r="T11" s="55" t="n">
        <f aca="false">IF($N11=1,0,IF(AND($C10=R$1,$C11=R$2),1,0))</f>
        <v>0</v>
      </c>
      <c r="U11" s="57" t="n">
        <f aca="false">IF(AND($C11=U$1,$I11=U$2),1,0)</f>
        <v>0</v>
      </c>
      <c r="V11" s="55" t="n">
        <f aca="false">IF($N11=1,0,IF(AND($C10=V$1,$C11=V$2),1,0))</f>
        <v>0</v>
      </c>
      <c r="W11" s="56" t="n">
        <f aca="false">0</f>
        <v>0</v>
      </c>
      <c r="X11" s="55" t="n">
        <f aca="false">IF($N11=1,0,IF(AND($C10=X$1,$C11=X$2),1,0))</f>
        <v>0</v>
      </c>
      <c r="Y11" s="55" t="n">
        <f aca="false">IF($N11=1,0,IF(AND($C10=Y$1,$C11=Y$2),1,0))</f>
        <v>0</v>
      </c>
      <c r="Z11" s="56" t="n">
        <f aca="false">0</f>
        <v>0</v>
      </c>
      <c r="AA11" s="55" t="n">
        <f aca="false">IF($N11=1,0,IF(AND($C10=AA$1,$C11=AA$2),1,0))</f>
        <v>0</v>
      </c>
      <c r="AB11" s="57" t="n">
        <f aca="false">IF(AND($C11=AB$1,$I11=AB$2),1,0)</f>
        <v>0</v>
      </c>
      <c r="AC11" s="55" t="n">
        <f aca="false">IF($N11=1,0,IF(AND($C10=AC$1,$C11=AC$2),1,0))</f>
        <v>0</v>
      </c>
      <c r="AD11" s="55" t="n">
        <f aca="false">IF($N11=1,0,IF(AND($C10=AD$1,$C11=AD$2),1,0))</f>
        <v>0</v>
      </c>
      <c r="AE11" s="56" t="n">
        <f aca="false">0</f>
        <v>0</v>
      </c>
      <c r="AF11" s="55" t="n">
        <f aca="false">IF($N11=1,0,IF(AND($C10=AF$1,$C11=AF$2),1,0))</f>
        <v>0</v>
      </c>
      <c r="AG11" s="56" t="n">
        <f aca="false">0</f>
        <v>0</v>
      </c>
      <c r="AH11" s="55" t="n">
        <f aca="false">IF($N11=1,0,IF(AND($C10=AH$1,$C11=AH$2),1,0))</f>
        <v>0</v>
      </c>
      <c r="AI11" s="57" t="n">
        <f aca="false">IF(AND($C11=AI$1,$I11=AI$2),1,0)</f>
        <v>0</v>
      </c>
      <c r="AJ11" s="55" t="n">
        <f aca="false">IF($N11=1,0,IF(AND($C10=AJ$1,$C11=AJ$2),1,0))</f>
        <v>0</v>
      </c>
      <c r="AK11" s="55" t="n">
        <f aca="false">IF($N11=1,0,IF(AND($C10=AK$1,$C11=AK$2),1,0))</f>
        <v>0</v>
      </c>
      <c r="AL11" s="55" t="n">
        <f aca="false">IF($N11=1,0,IF(AND($C10=AL$1,$C11=AL$2),1,0))</f>
        <v>0</v>
      </c>
      <c r="AM11" s="55" t="n">
        <f aca="false">IF($N11=1,0,IF(AND($C10=AM$1,$C11=AM$2),1,0))</f>
        <v>0</v>
      </c>
      <c r="AN11" s="56" t="n">
        <f aca="false">0</f>
        <v>0</v>
      </c>
      <c r="AO11" s="55" t="n">
        <f aca="false">IF($N11=1,0,IF(AND($C10=AO$1,$C11=AO$2),1,0))</f>
        <v>0</v>
      </c>
      <c r="AP11" s="57" t="n">
        <f aca="false">IF(AND($C11=AP$1,$I11=AP$2),1,0)</f>
        <v>0</v>
      </c>
      <c r="AQ11" s="56" t="n">
        <f aca="false">0</f>
        <v>0</v>
      </c>
      <c r="AR11" s="56" t="n">
        <f aca="false">0</f>
        <v>0</v>
      </c>
      <c r="AS11" s="56" t="n">
        <f aca="false">0</f>
        <v>0</v>
      </c>
      <c r="AT11" s="56" t="n">
        <f aca="false">0</f>
        <v>0</v>
      </c>
      <c r="AU11" s="56" t="n">
        <f aca="false">0</f>
        <v>0</v>
      </c>
      <c r="AV11" s="56" t="n">
        <f aca="false">0</f>
        <v>0</v>
      </c>
      <c r="AW11" s="56" t="n">
        <f aca="false">0</f>
        <v>0</v>
      </c>
      <c r="AX11" s="55" t="n">
        <f aca="false">IF($N11=1,0,IF(AND($C10=AX$1,$C11=AX$2),1,0))</f>
        <v>0</v>
      </c>
      <c r="AY11" s="55" t="n">
        <f aca="false">IF($N11=1,0,IF(AND($C10=AY$1,$C11=AY$2),1,0))</f>
        <v>0</v>
      </c>
      <c r="AZ11" s="55" t="n">
        <f aca="false">IF($N11=1,0,IF(AND($C10=AZ$1,$C11=AZ$2),1,0))</f>
        <v>0</v>
      </c>
      <c r="BA11" s="55" t="n">
        <f aca="false">IF($N11=1,0,IF(AND($C10=BA$1,$C11=BA$2),1,0))</f>
        <v>0</v>
      </c>
      <c r="BB11" s="56" t="n">
        <f aca="false">0</f>
        <v>0</v>
      </c>
      <c r="BC11" s="56" t="n">
        <f aca="false">IF($N11=1,0,IF(AND($C10=BC$1,$C11=BC$2),1,0))</f>
        <v>0</v>
      </c>
      <c r="BD11" s="57" t="n">
        <f aca="false">IF(AND($C11=BD$1,$I11=BD$2),1,0)</f>
        <v>0</v>
      </c>
      <c r="BE11" s="56" t="n">
        <f aca="false">0</f>
        <v>0</v>
      </c>
      <c r="BF11" s="56" t="n">
        <f aca="false">0</f>
        <v>0</v>
      </c>
      <c r="BG11" s="56" t="n">
        <f aca="false">0</f>
        <v>0</v>
      </c>
      <c r="BH11" s="56" t="n">
        <f aca="false">0</f>
        <v>0</v>
      </c>
      <c r="BI11" s="56" t="n">
        <f aca="false">0</f>
        <v>0</v>
      </c>
      <c r="BJ11" s="56" t="n">
        <f aca="false">0</f>
        <v>0</v>
      </c>
      <c r="BK11" s="56" t="n">
        <f aca="false">0</f>
        <v>0</v>
      </c>
      <c r="BL11" s="58" t="n">
        <f aca="false">SUM(N11:BK11)</f>
        <v>1</v>
      </c>
    </row>
    <row r="12" customFormat="false" ht="14.4" hidden="false" customHeight="false" outlineLevel="0" collapsed="false">
      <c r="A12" s="52" t="str">
        <f aca="false">VLOOKUP(D12,$BX$90:$BZ$136,3,1)&amp;D12</f>
        <v>C1</v>
      </c>
      <c r="B12" s="52" t="str">
        <f aca="false">SUBSTITUTE(SUBSTITUTE(H12,"/",""),".html","")</f>
        <v>guides</v>
      </c>
      <c r="C12" s="52" t="str">
        <f aca="false">IF(OR(B12=index,B12=links,B12=guides),B12,IF(LEFT(B12,5)=onion,onion,extreme))</f>
        <v>guides</v>
      </c>
      <c r="D12" s="53" t="n">
        <v>1</v>
      </c>
      <c r="E12" s="53" t="s">
        <v>41</v>
      </c>
      <c r="F12" s="53" t="s">
        <v>42</v>
      </c>
      <c r="G12" s="54" t="n">
        <v>0.000150462962962963</v>
      </c>
      <c r="H12" s="53" t="s">
        <v>16</v>
      </c>
      <c r="I12" s="53" t="s">
        <v>43</v>
      </c>
      <c r="J12" s="52" t="n">
        <f aca="false">IF(I12="?",VLOOKUP(C12,$BO$89:$BP$94,2,0),I12)</f>
        <v>15.5</v>
      </c>
      <c r="K12" s="52" t="n">
        <f aca="false">SUMIFS($J$10:$J$1000,$A$10:$A$1000,A12)</f>
        <v>28.5</v>
      </c>
      <c r="L12" s="52" t="n">
        <f aca="false">IF(D12=D11,J12+L11,J12)</f>
        <v>28.5</v>
      </c>
      <c r="M12" s="52" t="str">
        <f aca="false">LEFT(A12,1)</f>
        <v>C</v>
      </c>
      <c r="N12" s="55" t="n">
        <f aca="false">IF(D12-D11&gt;0,1,0)</f>
        <v>0</v>
      </c>
      <c r="O12" s="56" t="n">
        <f aca="false">0</f>
        <v>0</v>
      </c>
      <c r="P12" s="55" t="n">
        <f aca="false">IF($N12=1,0,IF(AND($C11=P$1,$C12=P$2),1,0))</f>
        <v>0</v>
      </c>
      <c r="Q12" s="55" t="n">
        <f aca="false">IF($N12=1,0,IF(AND($C11=Q$1,$C12=Q$2),1,0))</f>
        <v>0</v>
      </c>
      <c r="R12" s="55" t="n">
        <f aca="false">IF($N12=1,0,IF(AND($C11=R$1,$C12=R$2),1,0))</f>
        <v>0</v>
      </c>
      <c r="S12" s="56" t="n">
        <f aca="false">0</f>
        <v>0</v>
      </c>
      <c r="T12" s="55" t="n">
        <f aca="false">IF($N12=1,0,IF(AND($C11=R$1,$C12=R$2),1,0))</f>
        <v>0</v>
      </c>
      <c r="U12" s="57" t="n">
        <f aca="false">IF(AND($C12=U$1,$I12=U$2),1,0)</f>
        <v>0</v>
      </c>
      <c r="V12" s="55" t="n">
        <f aca="false">IF($N12=1,0,IF(AND($C11=V$1,$C12=V$2),1,0))</f>
        <v>0</v>
      </c>
      <c r="W12" s="56" t="n">
        <f aca="false">0</f>
        <v>0</v>
      </c>
      <c r="X12" s="55" t="n">
        <f aca="false">IF($N12=1,0,IF(AND($C11=X$1,$C12=X$2),1,0))</f>
        <v>1</v>
      </c>
      <c r="Y12" s="55" t="n">
        <f aca="false">IF($N12=1,0,IF(AND($C11=Y$1,$C12=Y$2),1,0))</f>
        <v>0</v>
      </c>
      <c r="Z12" s="56" t="n">
        <f aca="false">0</f>
        <v>0</v>
      </c>
      <c r="AA12" s="55" t="n">
        <f aca="false">IF($N12=1,0,IF(AND($C11=AA$1,$C12=AA$2),1,0))</f>
        <v>0</v>
      </c>
      <c r="AB12" s="57" t="n">
        <f aca="false">IF(AND($C12=AB$1,$I12=AB$2),1,0)</f>
        <v>0</v>
      </c>
      <c r="AC12" s="55" t="n">
        <f aca="false">IF($N12=1,0,IF(AND($C11=AC$1,$C12=AC$2),1,0))</f>
        <v>0</v>
      </c>
      <c r="AD12" s="55" t="n">
        <f aca="false">IF($N12=1,0,IF(AND($C11=AD$1,$C12=AD$2),1,0))</f>
        <v>0</v>
      </c>
      <c r="AE12" s="56" t="n">
        <f aca="false">0</f>
        <v>0</v>
      </c>
      <c r="AF12" s="55" t="n">
        <f aca="false">IF($N12=1,0,IF(AND($C11=AF$1,$C12=AF$2),1,0))</f>
        <v>0</v>
      </c>
      <c r="AG12" s="56" t="n">
        <f aca="false">0</f>
        <v>0</v>
      </c>
      <c r="AH12" s="55" t="n">
        <f aca="false">IF($N12=1,0,IF(AND($C11=AH$1,$C12=AH$2),1,0))</f>
        <v>0</v>
      </c>
      <c r="AI12" s="57" t="n">
        <f aca="false">IF(AND($C12=AI$1,$I12=AI$2),1,0)</f>
        <v>1</v>
      </c>
      <c r="AJ12" s="55" t="n">
        <f aca="false">IF($N12=1,0,IF(AND($C11=AJ$1,$C12=AJ$2),1,0))</f>
        <v>0</v>
      </c>
      <c r="AK12" s="55" t="n">
        <f aca="false">IF($N12=1,0,IF(AND($C11=AK$1,$C12=AK$2),1,0))</f>
        <v>0</v>
      </c>
      <c r="AL12" s="55" t="n">
        <f aca="false">IF($N12=1,0,IF(AND($C11=AL$1,$C12=AL$2),1,0))</f>
        <v>0</v>
      </c>
      <c r="AM12" s="55" t="n">
        <f aca="false">IF($N12=1,0,IF(AND($C11=AM$1,$C12=AM$2),1,0))</f>
        <v>0</v>
      </c>
      <c r="AN12" s="56" t="n">
        <f aca="false">0</f>
        <v>0</v>
      </c>
      <c r="AO12" s="55" t="n">
        <f aca="false">IF($N12=1,0,IF(AND($C11=AO$1,$C12=AO$2),1,0))</f>
        <v>0</v>
      </c>
      <c r="AP12" s="57" t="n">
        <f aca="false">IF(AND($C12=AP$1,$I12=AP$2),1,0)</f>
        <v>0</v>
      </c>
      <c r="AQ12" s="56" t="n">
        <f aca="false">0</f>
        <v>0</v>
      </c>
      <c r="AR12" s="56" t="n">
        <f aca="false">0</f>
        <v>0</v>
      </c>
      <c r="AS12" s="56" t="n">
        <f aca="false">0</f>
        <v>0</v>
      </c>
      <c r="AT12" s="56" t="n">
        <f aca="false">0</f>
        <v>0</v>
      </c>
      <c r="AU12" s="56" t="n">
        <f aca="false">0</f>
        <v>0</v>
      </c>
      <c r="AV12" s="56" t="n">
        <f aca="false">0</f>
        <v>0</v>
      </c>
      <c r="AW12" s="56" t="n">
        <f aca="false">0</f>
        <v>0</v>
      </c>
      <c r="AX12" s="55" t="n">
        <f aca="false">IF($N12=1,0,IF(AND($C11=AX$1,$C12=AX$2),1,0))</f>
        <v>0</v>
      </c>
      <c r="AY12" s="55" t="n">
        <f aca="false">IF($N12=1,0,IF(AND($C11=AY$1,$C12=AY$2),1,0))</f>
        <v>0</v>
      </c>
      <c r="AZ12" s="55" t="n">
        <f aca="false">IF($N12=1,0,IF(AND($C11=AZ$1,$C12=AZ$2),1,0))</f>
        <v>0</v>
      </c>
      <c r="BA12" s="55" t="n">
        <f aca="false">IF($N12=1,0,IF(AND($C11=BA$1,$C12=BA$2),1,0))</f>
        <v>0</v>
      </c>
      <c r="BB12" s="56" t="n">
        <f aca="false">0</f>
        <v>0</v>
      </c>
      <c r="BC12" s="56" t="n">
        <f aca="false">IF($N12=1,0,IF(AND($C11=BC$1,$C12=BC$2),1,0))</f>
        <v>0</v>
      </c>
      <c r="BD12" s="57" t="n">
        <f aca="false">IF(AND($C12=BD$1,$I12=BD$2),1,0)</f>
        <v>0</v>
      </c>
      <c r="BE12" s="56" t="n">
        <f aca="false">0</f>
        <v>0</v>
      </c>
      <c r="BF12" s="56" t="n">
        <f aca="false">0</f>
        <v>0</v>
      </c>
      <c r="BG12" s="56" t="n">
        <f aca="false">0</f>
        <v>0</v>
      </c>
      <c r="BH12" s="56" t="n">
        <f aca="false">0</f>
        <v>0</v>
      </c>
      <c r="BI12" s="56" t="n">
        <f aca="false">0</f>
        <v>0</v>
      </c>
      <c r="BJ12" s="56" t="n">
        <f aca="false">0</f>
        <v>0</v>
      </c>
      <c r="BK12" s="56" t="n">
        <f aca="false">0</f>
        <v>0</v>
      </c>
      <c r="BL12" s="58" t="n">
        <f aca="false">SUM(N12:BK12)</f>
        <v>2</v>
      </c>
    </row>
    <row r="13" customFormat="false" ht="14.4" hidden="false" customHeight="false" outlineLevel="0" collapsed="false">
      <c r="A13" s="52" t="str">
        <f aca="false">VLOOKUP(D13,$BX$90:$BZ$136,3,1)&amp;D13</f>
        <v>B2</v>
      </c>
      <c r="B13" s="52" t="str">
        <f aca="false">SUBSTITUTE(SUBSTITUTE(H13,"/",""),".html","")</f>
        <v>index</v>
      </c>
      <c r="C13" s="52" t="str">
        <f aca="false">IF(OR(B13=index,B13=links,B13=guides),B13,IF(LEFT(B13,5)=onion,onion,extreme))</f>
        <v>index</v>
      </c>
      <c r="D13" s="53" t="n">
        <v>2</v>
      </c>
      <c r="E13" s="53" t="s">
        <v>44</v>
      </c>
      <c r="F13" s="53" t="s">
        <v>45</v>
      </c>
      <c r="G13" s="54" t="n">
        <v>0.000243055555555556</v>
      </c>
      <c r="H13" s="53" t="s">
        <v>18</v>
      </c>
      <c r="I13" s="53" t="n">
        <v>21</v>
      </c>
      <c r="J13" s="52" t="n">
        <f aca="false">IF(I13="?",VLOOKUP(C13,$BO$89:$BP$94,2,0),I13)</f>
        <v>21</v>
      </c>
      <c r="K13" s="52" t="n">
        <f aca="false">SUMIFS($J$10:$J$1000,$A$10:$A$1000,A13)</f>
        <v>39.1666666666667</v>
      </c>
      <c r="L13" s="52" t="n">
        <f aca="false">IF(D13=D12,J13+L12,J13)</f>
        <v>21</v>
      </c>
      <c r="M13" s="52" t="str">
        <f aca="false">LEFT(A13,1)</f>
        <v>B</v>
      </c>
      <c r="N13" s="55" t="n">
        <f aca="false">IF(D13-D12&gt;0,1,0)</f>
        <v>1</v>
      </c>
      <c r="O13" s="56" t="n">
        <f aca="false">0</f>
        <v>0</v>
      </c>
      <c r="P13" s="55" t="n">
        <f aca="false">IF($N13=1,0,IF(AND($C12=P$1,$C13=P$2),1,0))</f>
        <v>0</v>
      </c>
      <c r="Q13" s="55" t="n">
        <f aca="false">IF($N13=1,0,IF(AND($C12=Q$1,$C13=Q$2),1,0))</f>
        <v>0</v>
      </c>
      <c r="R13" s="55" t="n">
        <f aca="false">IF($N13=1,0,IF(AND($C12=R$1,$C13=R$2),1,0))</f>
        <v>0</v>
      </c>
      <c r="S13" s="56" t="n">
        <f aca="false">0</f>
        <v>0</v>
      </c>
      <c r="T13" s="55" t="n">
        <f aca="false">IF($N13=1,0,IF(AND($C12=R$1,$C13=R$2),1,0))</f>
        <v>0</v>
      </c>
      <c r="U13" s="57" t="n">
        <f aca="false">IF(AND($C13=U$1,$I13=U$2),1,0)</f>
        <v>0</v>
      </c>
      <c r="V13" s="55" t="n">
        <f aca="false">IF($N13=1,0,IF(AND($C12=V$1,$C13=V$2),1,0))</f>
        <v>0</v>
      </c>
      <c r="W13" s="56" t="n">
        <f aca="false">0</f>
        <v>0</v>
      </c>
      <c r="X13" s="55" t="n">
        <f aca="false">IF($N13=1,0,IF(AND($C12=X$1,$C13=X$2),1,0))</f>
        <v>0</v>
      </c>
      <c r="Y13" s="55" t="n">
        <f aca="false">IF($N13=1,0,IF(AND($C12=Y$1,$C13=Y$2),1,0))</f>
        <v>0</v>
      </c>
      <c r="Z13" s="56" t="n">
        <f aca="false">0</f>
        <v>0</v>
      </c>
      <c r="AA13" s="55" t="n">
        <f aca="false">IF($N13=1,0,IF(AND($C12=AA$1,$C13=AA$2),1,0))</f>
        <v>0</v>
      </c>
      <c r="AB13" s="57" t="n">
        <f aca="false">IF(AND($C13=AB$1,$I13=AB$2),1,0)</f>
        <v>0</v>
      </c>
      <c r="AC13" s="55" t="n">
        <f aca="false">IF($N13=1,0,IF(AND($C12=AC$1,$C13=AC$2),1,0))</f>
        <v>0</v>
      </c>
      <c r="AD13" s="55" t="n">
        <f aca="false">IF($N13=1,0,IF(AND($C12=AD$1,$C13=AD$2),1,0))</f>
        <v>0</v>
      </c>
      <c r="AE13" s="56" t="n">
        <f aca="false">0</f>
        <v>0</v>
      </c>
      <c r="AF13" s="55" t="n">
        <f aca="false">IF($N13=1,0,IF(AND($C12=AF$1,$C13=AF$2),1,0))</f>
        <v>0</v>
      </c>
      <c r="AG13" s="56" t="n">
        <f aca="false">0</f>
        <v>0</v>
      </c>
      <c r="AH13" s="55" t="n">
        <f aca="false">IF($N13=1,0,IF(AND($C12=AH$1,$C13=AH$2),1,0))</f>
        <v>0</v>
      </c>
      <c r="AI13" s="57" t="n">
        <f aca="false">IF(AND($C13=AI$1,$I13=AI$2),1,0)</f>
        <v>0</v>
      </c>
      <c r="AJ13" s="55" t="n">
        <f aca="false">IF($N13=1,0,IF(AND($C12=AJ$1,$C13=AJ$2),1,0))</f>
        <v>0</v>
      </c>
      <c r="AK13" s="55" t="n">
        <f aca="false">IF($N13=1,0,IF(AND($C12=AK$1,$C13=AK$2),1,0))</f>
        <v>0</v>
      </c>
      <c r="AL13" s="55" t="n">
        <f aca="false">IF($N13=1,0,IF(AND($C12=AL$1,$C13=AL$2),1,0))</f>
        <v>0</v>
      </c>
      <c r="AM13" s="55" t="n">
        <f aca="false">IF($N13=1,0,IF(AND($C12=AM$1,$C13=AM$2),1,0))</f>
        <v>0</v>
      </c>
      <c r="AN13" s="56" t="n">
        <f aca="false">0</f>
        <v>0</v>
      </c>
      <c r="AO13" s="55" t="n">
        <f aca="false">IF($N13=1,0,IF(AND($C12=AO$1,$C13=AO$2),1,0))</f>
        <v>0</v>
      </c>
      <c r="AP13" s="57" t="n">
        <f aca="false">IF(AND($C13=AP$1,$I13=AP$2),1,0)</f>
        <v>0</v>
      </c>
      <c r="AQ13" s="56" t="n">
        <f aca="false">0</f>
        <v>0</v>
      </c>
      <c r="AR13" s="56" t="n">
        <f aca="false">0</f>
        <v>0</v>
      </c>
      <c r="AS13" s="56" t="n">
        <f aca="false">0</f>
        <v>0</v>
      </c>
      <c r="AT13" s="56" t="n">
        <f aca="false">0</f>
        <v>0</v>
      </c>
      <c r="AU13" s="56" t="n">
        <f aca="false">0</f>
        <v>0</v>
      </c>
      <c r="AV13" s="56" t="n">
        <f aca="false">0</f>
        <v>0</v>
      </c>
      <c r="AW13" s="56" t="n">
        <f aca="false">0</f>
        <v>0</v>
      </c>
      <c r="AX13" s="55" t="n">
        <f aca="false">IF($N13=1,0,IF(AND($C12=AX$1,$C13=AX$2),1,0))</f>
        <v>0</v>
      </c>
      <c r="AY13" s="55" t="n">
        <f aca="false">IF($N13=1,0,IF(AND($C12=AY$1,$C13=AY$2),1,0))</f>
        <v>0</v>
      </c>
      <c r="AZ13" s="55" t="n">
        <f aca="false">IF($N13=1,0,IF(AND($C12=AZ$1,$C13=AZ$2),1,0))</f>
        <v>0</v>
      </c>
      <c r="BA13" s="55" t="n">
        <f aca="false">IF($N13=1,0,IF(AND($C12=BA$1,$C13=BA$2),1,0))</f>
        <v>0</v>
      </c>
      <c r="BB13" s="56" t="n">
        <f aca="false">0</f>
        <v>0</v>
      </c>
      <c r="BC13" s="56" t="n">
        <f aca="false">IF($N13=1,0,IF(AND($C12=BC$1,$C13=BC$2),1,0))</f>
        <v>0</v>
      </c>
      <c r="BD13" s="57" t="n">
        <f aca="false">IF(AND($C13=BD$1,$I13=BD$2),1,0)</f>
        <v>0</v>
      </c>
      <c r="BE13" s="56" t="n">
        <f aca="false">0</f>
        <v>0</v>
      </c>
      <c r="BF13" s="56" t="n">
        <f aca="false">0</f>
        <v>0</v>
      </c>
      <c r="BG13" s="56" t="n">
        <f aca="false">0</f>
        <v>0</v>
      </c>
      <c r="BH13" s="56" t="n">
        <f aca="false">0</f>
        <v>0</v>
      </c>
      <c r="BI13" s="56" t="n">
        <f aca="false">0</f>
        <v>0</v>
      </c>
      <c r="BJ13" s="56" t="n">
        <f aca="false">0</f>
        <v>0</v>
      </c>
      <c r="BK13" s="56" t="n">
        <f aca="false">0</f>
        <v>0</v>
      </c>
      <c r="BL13" s="58" t="n">
        <f aca="false">SUM(N13:BK13)</f>
        <v>1</v>
      </c>
    </row>
    <row r="14" customFormat="false" ht="14.4" hidden="false" customHeight="false" outlineLevel="0" collapsed="false">
      <c r="A14" s="52" t="str">
        <f aca="false">VLOOKUP(D14,$BX$90:$BZ$136,3,1)&amp;D14</f>
        <v>B2</v>
      </c>
      <c r="B14" s="52" t="str">
        <f aca="false">SUBSTITUTE(SUBSTITUTE(H14,"/",""),".html","")</f>
        <v>links</v>
      </c>
      <c r="C14" s="52" t="str">
        <f aca="false">IF(OR(B14=index,B14=links,B14=guides),B14,IF(LEFT(B14,5)=onion,onion,extreme))</f>
        <v>links</v>
      </c>
      <c r="D14" s="53" t="n">
        <v>2</v>
      </c>
      <c r="E14" s="53" t="s">
        <v>44</v>
      </c>
      <c r="F14" s="53" t="s">
        <v>45</v>
      </c>
      <c r="G14" s="54" t="n">
        <v>0.000243055555555556</v>
      </c>
      <c r="H14" s="53" t="s">
        <v>17</v>
      </c>
      <c r="I14" s="53" t="s">
        <v>43</v>
      </c>
      <c r="J14" s="52" t="n">
        <f aca="false">IF(I14="?",VLOOKUP(C14,$BO$89:$BP$94,2,0),I14)</f>
        <v>18.1666666666667</v>
      </c>
      <c r="K14" s="52" t="n">
        <f aca="false">SUMIFS($J$10:$J$1000,$A$10:$A$1000,A14)</f>
        <v>39.1666666666667</v>
      </c>
      <c r="L14" s="52" t="n">
        <f aca="false">IF(D14=D13,J14+L13,J14)</f>
        <v>39.1666666666667</v>
      </c>
      <c r="M14" s="52" t="str">
        <f aca="false">LEFT(A14,1)</f>
        <v>B</v>
      </c>
      <c r="N14" s="55" t="n">
        <f aca="false">IF(D14-D13&gt;0,1,0)</f>
        <v>0</v>
      </c>
      <c r="O14" s="56" t="n">
        <f aca="false">0</f>
        <v>0</v>
      </c>
      <c r="P14" s="55" t="n">
        <f aca="false">IF($N14=1,0,IF(AND($C13=P$1,$C14=P$2),1,0))</f>
        <v>1</v>
      </c>
      <c r="Q14" s="55" t="n">
        <f aca="false">IF($N14=1,0,IF(AND($C13=Q$1,$C14=Q$2),1,0))</f>
        <v>0</v>
      </c>
      <c r="R14" s="55" t="n">
        <f aca="false">IF($N14=1,0,IF(AND($C13=R$1,$C14=R$2),1,0))</f>
        <v>0</v>
      </c>
      <c r="S14" s="56" t="n">
        <f aca="false">0</f>
        <v>0</v>
      </c>
      <c r="T14" s="55" t="n">
        <f aca="false">IF($N14=1,0,IF(AND($C13=R$1,$C14=R$2),1,0))</f>
        <v>0</v>
      </c>
      <c r="U14" s="57" t="n">
        <f aca="false">IF(AND($C14=U$1,$I14=U$2),1,0)</f>
        <v>0</v>
      </c>
      <c r="V14" s="55" t="n">
        <f aca="false">IF($N14=1,0,IF(AND($C13=V$1,$C14=V$2),1,0))</f>
        <v>0</v>
      </c>
      <c r="W14" s="56" t="n">
        <f aca="false">0</f>
        <v>0</v>
      </c>
      <c r="X14" s="55" t="n">
        <f aca="false">IF($N14=1,0,IF(AND($C13=X$1,$C14=X$2),1,0))</f>
        <v>0</v>
      </c>
      <c r="Y14" s="55" t="n">
        <f aca="false">IF($N14=1,0,IF(AND($C13=Y$1,$C14=Y$2),1,0))</f>
        <v>0</v>
      </c>
      <c r="Z14" s="56" t="n">
        <f aca="false">0</f>
        <v>0</v>
      </c>
      <c r="AA14" s="55" t="n">
        <f aca="false">IF($N14=1,0,IF(AND($C13=AA$1,$C14=AA$2),1,0))</f>
        <v>0</v>
      </c>
      <c r="AB14" s="57" t="n">
        <f aca="false">IF(AND($C14=AB$1,$I14=AB$2),1,0)</f>
        <v>1</v>
      </c>
      <c r="AC14" s="55" t="n">
        <f aca="false">IF($N14=1,0,IF(AND($C13=AC$1,$C14=AC$2),1,0))</f>
        <v>0</v>
      </c>
      <c r="AD14" s="55" t="n">
        <f aca="false">IF($N14=1,0,IF(AND($C13=AD$1,$C14=AD$2),1,0))</f>
        <v>0</v>
      </c>
      <c r="AE14" s="56" t="n">
        <f aca="false">0</f>
        <v>0</v>
      </c>
      <c r="AF14" s="55" t="n">
        <f aca="false">IF($N14=1,0,IF(AND($C13=AF$1,$C14=AF$2),1,0))</f>
        <v>0</v>
      </c>
      <c r="AG14" s="56" t="n">
        <f aca="false">0</f>
        <v>0</v>
      </c>
      <c r="AH14" s="55" t="n">
        <f aca="false">IF($N14=1,0,IF(AND($C13=AH$1,$C14=AH$2),1,0))</f>
        <v>0</v>
      </c>
      <c r="AI14" s="57" t="n">
        <f aca="false">IF(AND($C14=AI$1,$I14=AI$2),1,0)</f>
        <v>0</v>
      </c>
      <c r="AJ14" s="55" t="n">
        <f aca="false">IF($N14=1,0,IF(AND($C13=AJ$1,$C14=AJ$2),1,0))</f>
        <v>0</v>
      </c>
      <c r="AK14" s="55" t="n">
        <f aca="false">IF($N14=1,0,IF(AND($C13=AK$1,$C14=AK$2),1,0))</f>
        <v>0</v>
      </c>
      <c r="AL14" s="55" t="n">
        <f aca="false">IF($N14=1,0,IF(AND($C13=AL$1,$C14=AL$2),1,0))</f>
        <v>0</v>
      </c>
      <c r="AM14" s="55" t="n">
        <f aca="false">IF($N14=1,0,IF(AND($C13=AM$1,$C14=AM$2),1,0))</f>
        <v>0</v>
      </c>
      <c r="AN14" s="56" t="n">
        <f aca="false">0</f>
        <v>0</v>
      </c>
      <c r="AO14" s="55" t="n">
        <f aca="false">IF($N14=1,0,IF(AND($C13=AO$1,$C14=AO$2),1,0))</f>
        <v>0</v>
      </c>
      <c r="AP14" s="57" t="n">
        <f aca="false">IF(AND($C14=AP$1,$I14=AP$2),1,0)</f>
        <v>0</v>
      </c>
      <c r="AQ14" s="56" t="n">
        <f aca="false">0</f>
        <v>0</v>
      </c>
      <c r="AR14" s="56" t="n">
        <f aca="false">0</f>
        <v>0</v>
      </c>
      <c r="AS14" s="56" t="n">
        <f aca="false">0</f>
        <v>0</v>
      </c>
      <c r="AT14" s="56" t="n">
        <f aca="false">0</f>
        <v>0</v>
      </c>
      <c r="AU14" s="56" t="n">
        <f aca="false">0</f>
        <v>0</v>
      </c>
      <c r="AV14" s="56" t="n">
        <f aca="false">0</f>
        <v>0</v>
      </c>
      <c r="AW14" s="56" t="n">
        <f aca="false">0</f>
        <v>0</v>
      </c>
      <c r="AX14" s="55" t="n">
        <f aca="false">IF($N14=1,0,IF(AND($C13=AX$1,$C14=AX$2),1,0))</f>
        <v>0</v>
      </c>
      <c r="AY14" s="55" t="n">
        <f aca="false">IF($N14=1,0,IF(AND($C13=AY$1,$C14=AY$2),1,0))</f>
        <v>0</v>
      </c>
      <c r="AZ14" s="55" t="n">
        <f aca="false">IF($N14=1,0,IF(AND($C13=AZ$1,$C14=AZ$2),1,0))</f>
        <v>0</v>
      </c>
      <c r="BA14" s="55" t="n">
        <f aca="false">IF($N14=1,0,IF(AND($C13=BA$1,$C14=BA$2),1,0))</f>
        <v>0</v>
      </c>
      <c r="BB14" s="56" t="n">
        <f aca="false">0</f>
        <v>0</v>
      </c>
      <c r="BC14" s="56" t="n">
        <f aca="false">IF($N14=1,0,IF(AND($C13=BC$1,$C14=BC$2),1,0))</f>
        <v>0</v>
      </c>
      <c r="BD14" s="57" t="n">
        <f aca="false">IF(AND($C14=BD$1,$I14=BD$2),1,0)</f>
        <v>0</v>
      </c>
      <c r="BE14" s="56" t="n">
        <f aca="false">0</f>
        <v>0</v>
      </c>
      <c r="BF14" s="56" t="n">
        <f aca="false">0</f>
        <v>0</v>
      </c>
      <c r="BG14" s="56" t="n">
        <f aca="false">0</f>
        <v>0</v>
      </c>
      <c r="BH14" s="56" t="n">
        <f aca="false">0</f>
        <v>0</v>
      </c>
      <c r="BI14" s="56" t="n">
        <f aca="false">0</f>
        <v>0</v>
      </c>
      <c r="BJ14" s="56" t="n">
        <f aca="false">0</f>
        <v>0</v>
      </c>
      <c r="BK14" s="56" t="n">
        <f aca="false">0</f>
        <v>0</v>
      </c>
      <c r="BL14" s="58" t="n">
        <f aca="false">SUM(N14:BK14)</f>
        <v>2</v>
      </c>
    </row>
    <row r="15" customFormat="false" ht="14.4" hidden="false" customHeight="false" outlineLevel="0" collapsed="false">
      <c r="A15" s="52" t="str">
        <f aca="false">VLOOKUP(D15,$BX$90:$BZ$136,3,1)&amp;D15</f>
        <v>D3</v>
      </c>
      <c r="B15" s="52" t="str">
        <f aca="false">SUBSTITUTE(SUBSTITUTE(H15,"/",""),".html","")</f>
        <v>index</v>
      </c>
      <c r="C15" s="52" t="str">
        <f aca="false">IF(OR(B15=index,B15=links,B15=guides),B15,IF(LEFT(B15,5)=onion,onion,extreme))</f>
        <v>index</v>
      </c>
      <c r="D15" s="53" t="n">
        <v>3</v>
      </c>
      <c r="E15" s="53" t="s">
        <v>46</v>
      </c>
      <c r="F15" s="53" t="s">
        <v>47</v>
      </c>
      <c r="G15" s="54" t="n">
        <v>0.00142361111111111</v>
      </c>
      <c r="H15" s="53" t="s">
        <v>18</v>
      </c>
      <c r="I15" s="53" t="n">
        <v>6</v>
      </c>
      <c r="J15" s="52" t="n">
        <f aca="false">IF(I15="?",VLOOKUP(C15,$BO$89:$BP$94,2,0),I15)</f>
        <v>6</v>
      </c>
      <c r="K15" s="52" t="n">
        <f aca="false">SUMIFS($J$10:$J$1000,$A$10:$A$1000,A15)</f>
        <v>139.574468085106</v>
      </c>
      <c r="L15" s="52" t="n">
        <f aca="false">IF(D15=D14,J15+L14,J15)</f>
        <v>6</v>
      </c>
      <c r="M15" s="52" t="str">
        <f aca="false">LEFT(A15,1)</f>
        <v>D</v>
      </c>
      <c r="N15" s="55" t="n">
        <f aca="false">IF(D15-D14&gt;0,1,0)</f>
        <v>1</v>
      </c>
      <c r="O15" s="56" t="n">
        <f aca="false">0</f>
        <v>0</v>
      </c>
      <c r="P15" s="55" t="n">
        <f aca="false">IF($N15=1,0,IF(AND($C14=P$1,$C15=P$2),1,0))</f>
        <v>0</v>
      </c>
      <c r="Q15" s="55" t="n">
        <f aca="false">IF($N15=1,0,IF(AND($C14=Q$1,$C15=Q$2),1,0))</f>
        <v>0</v>
      </c>
      <c r="R15" s="55" t="n">
        <f aca="false">IF($N15=1,0,IF(AND($C14=R$1,$C15=R$2),1,0))</f>
        <v>0</v>
      </c>
      <c r="S15" s="56" t="n">
        <f aca="false">0</f>
        <v>0</v>
      </c>
      <c r="T15" s="55" t="n">
        <f aca="false">IF($N15=1,0,IF(AND($C14=R$1,$C15=R$2),1,0))</f>
        <v>0</v>
      </c>
      <c r="U15" s="57" t="n">
        <f aca="false">IF(AND($C15=U$1,$I15=U$2),1,0)</f>
        <v>0</v>
      </c>
      <c r="V15" s="55" t="n">
        <f aca="false">IF($N15=1,0,IF(AND($C14=V$1,$C15=V$2),1,0))</f>
        <v>0</v>
      </c>
      <c r="W15" s="56" t="n">
        <f aca="false">0</f>
        <v>0</v>
      </c>
      <c r="X15" s="55" t="n">
        <f aca="false">IF($N15=1,0,IF(AND($C14=X$1,$C15=X$2),1,0))</f>
        <v>0</v>
      </c>
      <c r="Y15" s="55" t="n">
        <f aca="false">IF($N15=1,0,IF(AND($C14=Y$1,$C15=Y$2),1,0))</f>
        <v>0</v>
      </c>
      <c r="Z15" s="56" t="n">
        <f aca="false">0</f>
        <v>0</v>
      </c>
      <c r="AA15" s="55" t="n">
        <f aca="false">IF($N15=1,0,IF(AND($C14=AA$1,$C15=AA$2),1,0))</f>
        <v>0</v>
      </c>
      <c r="AB15" s="57" t="n">
        <f aca="false">IF(AND($C15=AB$1,$I15=AB$2),1,0)</f>
        <v>0</v>
      </c>
      <c r="AC15" s="55" t="n">
        <f aca="false">IF($N15=1,0,IF(AND($C14=AC$1,$C15=AC$2),1,0))</f>
        <v>0</v>
      </c>
      <c r="AD15" s="55" t="n">
        <f aca="false">IF($N15=1,0,IF(AND($C14=AD$1,$C15=AD$2),1,0))</f>
        <v>0</v>
      </c>
      <c r="AE15" s="56" t="n">
        <f aca="false">0</f>
        <v>0</v>
      </c>
      <c r="AF15" s="55" t="n">
        <f aca="false">IF($N15=1,0,IF(AND($C14=AF$1,$C15=AF$2),1,0))</f>
        <v>0</v>
      </c>
      <c r="AG15" s="56" t="n">
        <f aca="false">0</f>
        <v>0</v>
      </c>
      <c r="AH15" s="55" t="n">
        <f aca="false">IF($N15=1,0,IF(AND($C14=AH$1,$C15=AH$2),1,0))</f>
        <v>0</v>
      </c>
      <c r="AI15" s="57" t="n">
        <f aca="false">IF(AND($C15=AI$1,$I15=AI$2),1,0)</f>
        <v>0</v>
      </c>
      <c r="AJ15" s="55" t="n">
        <f aca="false">IF($N15=1,0,IF(AND($C14=AJ$1,$C15=AJ$2),1,0))</f>
        <v>0</v>
      </c>
      <c r="AK15" s="55" t="n">
        <f aca="false">IF($N15=1,0,IF(AND($C14=AK$1,$C15=AK$2),1,0))</f>
        <v>0</v>
      </c>
      <c r="AL15" s="55" t="n">
        <f aca="false">IF($N15=1,0,IF(AND($C14=AL$1,$C15=AL$2),1,0))</f>
        <v>0</v>
      </c>
      <c r="AM15" s="55" t="n">
        <f aca="false">IF($N15=1,0,IF(AND($C14=AM$1,$C15=AM$2),1,0))</f>
        <v>0</v>
      </c>
      <c r="AN15" s="56" t="n">
        <f aca="false">0</f>
        <v>0</v>
      </c>
      <c r="AO15" s="55" t="n">
        <f aca="false">IF($N15=1,0,IF(AND($C14=AO$1,$C15=AO$2),1,0))</f>
        <v>0</v>
      </c>
      <c r="AP15" s="57" t="n">
        <f aca="false">IF(AND($C15=AP$1,$I15=AP$2),1,0)</f>
        <v>0</v>
      </c>
      <c r="AQ15" s="56" t="n">
        <f aca="false">0</f>
        <v>0</v>
      </c>
      <c r="AR15" s="56" t="n">
        <f aca="false">0</f>
        <v>0</v>
      </c>
      <c r="AS15" s="56" t="n">
        <f aca="false">0</f>
        <v>0</v>
      </c>
      <c r="AT15" s="56" t="n">
        <f aca="false">0</f>
        <v>0</v>
      </c>
      <c r="AU15" s="56" t="n">
        <f aca="false">0</f>
        <v>0</v>
      </c>
      <c r="AV15" s="56" t="n">
        <f aca="false">0</f>
        <v>0</v>
      </c>
      <c r="AW15" s="56" t="n">
        <f aca="false">0</f>
        <v>0</v>
      </c>
      <c r="AX15" s="55" t="n">
        <f aca="false">IF($N15=1,0,IF(AND($C14=AX$1,$C15=AX$2),1,0))</f>
        <v>0</v>
      </c>
      <c r="AY15" s="55" t="n">
        <f aca="false">IF($N15=1,0,IF(AND($C14=AY$1,$C15=AY$2),1,0))</f>
        <v>0</v>
      </c>
      <c r="AZ15" s="55" t="n">
        <f aca="false">IF($N15=1,0,IF(AND($C14=AZ$1,$C15=AZ$2),1,0))</f>
        <v>0</v>
      </c>
      <c r="BA15" s="55" t="n">
        <f aca="false">IF($N15=1,0,IF(AND($C14=BA$1,$C15=BA$2),1,0))</f>
        <v>0</v>
      </c>
      <c r="BB15" s="56" t="n">
        <f aca="false">0</f>
        <v>0</v>
      </c>
      <c r="BC15" s="56" t="n">
        <f aca="false">IF($N15=1,0,IF(AND($C14=BC$1,$C15=BC$2),1,0))</f>
        <v>0</v>
      </c>
      <c r="BD15" s="57" t="n">
        <f aca="false">IF(AND($C15=BD$1,$I15=BD$2),1,0)</f>
        <v>0</v>
      </c>
      <c r="BE15" s="56" t="n">
        <f aca="false">0</f>
        <v>0</v>
      </c>
      <c r="BF15" s="56" t="n">
        <f aca="false">0</f>
        <v>0</v>
      </c>
      <c r="BG15" s="56" t="n">
        <f aca="false">0</f>
        <v>0</v>
      </c>
      <c r="BH15" s="56" t="n">
        <f aca="false">0</f>
        <v>0</v>
      </c>
      <c r="BI15" s="56" t="n">
        <f aca="false">0</f>
        <v>0</v>
      </c>
      <c r="BJ15" s="56" t="n">
        <f aca="false">0</f>
        <v>0</v>
      </c>
      <c r="BK15" s="56" t="n">
        <f aca="false">0</f>
        <v>0</v>
      </c>
      <c r="BL15" s="58" t="n">
        <f aca="false">SUM(N15:BK15)</f>
        <v>1</v>
      </c>
    </row>
    <row r="16" customFormat="false" ht="14.4" hidden="false" customHeight="false" outlineLevel="0" collapsed="false">
      <c r="A16" s="52" t="str">
        <f aca="false">VLOOKUP(D16,$BX$90:$BZ$136,3,1)&amp;D16</f>
        <v>D3</v>
      </c>
      <c r="B16" s="52" t="str">
        <f aca="false">SUBSTITUTE(SUBSTITUTE(H16,"/",""),".html","")</f>
        <v>links</v>
      </c>
      <c r="C16" s="52" t="str">
        <f aca="false">IF(OR(B16=index,B16=links,B16=guides),B16,IF(LEFT(B16,5)=onion,onion,extreme))</f>
        <v>links</v>
      </c>
      <c r="D16" s="53" t="n">
        <v>3</v>
      </c>
      <c r="E16" s="53" t="s">
        <v>46</v>
      </c>
      <c r="F16" s="53" t="s">
        <v>47</v>
      </c>
      <c r="G16" s="54" t="n">
        <v>0.00142361111111111</v>
      </c>
      <c r="H16" s="53" t="s">
        <v>17</v>
      </c>
      <c r="I16" s="53" t="n">
        <v>12</v>
      </c>
      <c r="J16" s="52" t="n">
        <f aca="false">IF(I16="?",VLOOKUP(C16,$BO$89:$BP$94,2,0),I16)</f>
        <v>12</v>
      </c>
      <c r="K16" s="52" t="n">
        <f aca="false">SUMIFS($J$10:$J$1000,$A$10:$A$1000,A16)</f>
        <v>139.574468085106</v>
      </c>
      <c r="L16" s="52" t="n">
        <f aca="false">IF(D16=D15,J16+L15,J16)</f>
        <v>18</v>
      </c>
      <c r="M16" s="52" t="str">
        <f aca="false">LEFT(A16,1)</f>
        <v>D</v>
      </c>
      <c r="N16" s="55" t="n">
        <f aca="false">IF(D16-D15&gt;0,1,0)</f>
        <v>0</v>
      </c>
      <c r="O16" s="56" t="n">
        <f aca="false">0</f>
        <v>0</v>
      </c>
      <c r="P16" s="55" t="n">
        <f aca="false">IF($N16=1,0,IF(AND($C15=P$1,$C16=P$2),1,0))</f>
        <v>1</v>
      </c>
      <c r="Q16" s="55" t="n">
        <f aca="false">IF($N16=1,0,IF(AND($C15=Q$1,$C16=Q$2),1,0))</f>
        <v>0</v>
      </c>
      <c r="R16" s="55" t="n">
        <f aca="false">IF($N16=1,0,IF(AND($C15=R$1,$C16=R$2),1,0))</f>
        <v>0</v>
      </c>
      <c r="S16" s="56" t="n">
        <f aca="false">0</f>
        <v>0</v>
      </c>
      <c r="T16" s="55" t="n">
        <f aca="false">IF($N16=1,0,IF(AND($C15=R$1,$C16=R$2),1,0))</f>
        <v>0</v>
      </c>
      <c r="U16" s="57" t="n">
        <f aca="false">IF(AND($C16=U$1,$I16=U$2),1,0)</f>
        <v>0</v>
      </c>
      <c r="V16" s="55" t="n">
        <f aca="false">IF($N16=1,0,IF(AND($C15=V$1,$C16=V$2),1,0))</f>
        <v>0</v>
      </c>
      <c r="W16" s="56" t="n">
        <f aca="false">0</f>
        <v>0</v>
      </c>
      <c r="X16" s="55" t="n">
        <f aca="false">IF($N16=1,0,IF(AND($C15=X$1,$C16=X$2),1,0))</f>
        <v>0</v>
      </c>
      <c r="Y16" s="55" t="n">
        <f aca="false">IF($N16=1,0,IF(AND($C15=Y$1,$C16=Y$2),1,0))</f>
        <v>0</v>
      </c>
      <c r="Z16" s="56" t="n">
        <f aca="false">0</f>
        <v>0</v>
      </c>
      <c r="AA16" s="55" t="n">
        <f aca="false">IF($N16=1,0,IF(AND($C15=AA$1,$C16=AA$2),1,0))</f>
        <v>0</v>
      </c>
      <c r="AB16" s="57" t="n">
        <f aca="false">IF(AND($C16=AB$1,$I16=AB$2),1,0)</f>
        <v>0</v>
      </c>
      <c r="AC16" s="55" t="n">
        <f aca="false">IF($N16=1,0,IF(AND($C15=AC$1,$C16=AC$2),1,0))</f>
        <v>0</v>
      </c>
      <c r="AD16" s="55" t="n">
        <f aca="false">IF($N16=1,0,IF(AND($C15=AD$1,$C16=AD$2),1,0))</f>
        <v>0</v>
      </c>
      <c r="AE16" s="56" t="n">
        <f aca="false">0</f>
        <v>0</v>
      </c>
      <c r="AF16" s="55" t="n">
        <f aca="false">IF($N16=1,0,IF(AND($C15=AF$1,$C16=AF$2),1,0))</f>
        <v>0</v>
      </c>
      <c r="AG16" s="56" t="n">
        <f aca="false">0</f>
        <v>0</v>
      </c>
      <c r="AH16" s="55" t="n">
        <f aca="false">IF($N16=1,0,IF(AND($C15=AH$1,$C16=AH$2),1,0))</f>
        <v>0</v>
      </c>
      <c r="AI16" s="57" t="n">
        <f aca="false">IF(AND($C16=AI$1,$I16=AI$2),1,0)</f>
        <v>0</v>
      </c>
      <c r="AJ16" s="55" t="n">
        <f aca="false">IF($N16=1,0,IF(AND($C15=AJ$1,$C16=AJ$2),1,0))</f>
        <v>0</v>
      </c>
      <c r="AK16" s="55" t="n">
        <f aca="false">IF($N16=1,0,IF(AND($C15=AK$1,$C16=AK$2),1,0))</f>
        <v>0</v>
      </c>
      <c r="AL16" s="55" t="n">
        <f aca="false">IF($N16=1,0,IF(AND($C15=AL$1,$C16=AL$2),1,0))</f>
        <v>0</v>
      </c>
      <c r="AM16" s="55" t="n">
        <f aca="false">IF($N16=1,0,IF(AND($C15=AM$1,$C16=AM$2),1,0))</f>
        <v>0</v>
      </c>
      <c r="AN16" s="56" t="n">
        <f aca="false">0</f>
        <v>0</v>
      </c>
      <c r="AO16" s="55" t="n">
        <f aca="false">IF($N16=1,0,IF(AND($C15=AO$1,$C16=AO$2),1,0))</f>
        <v>0</v>
      </c>
      <c r="AP16" s="57" t="n">
        <f aca="false">IF(AND($C16=AP$1,$I16=AP$2),1,0)</f>
        <v>0</v>
      </c>
      <c r="AQ16" s="56" t="n">
        <f aca="false">0</f>
        <v>0</v>
      </c>
      <c r="AR16" s="56" t="n">
        <f aca="false">0</f>
        <v>0</v>
      </c>
      <c r="AS16" s="56" t="n">
        <f aca="false">0</f>
        <v>0</v>
      </c>
      <c r="AT16" s="56" t="n">
        <f aca="false">0</f>
        <v>0</v>
      </c>
      <c r="AU16" s="56" t="n">
        <f aca="false">0</f>
        <v>0</v>
      </c>
      <c r="AV16" s="56" t="n">
        <f aca="false">0</f>
        <v>0</v>
      </c>
      <c r="AW16" s="56" t="n">
        <f aca="false">0</f>
        <v>0</v>
      </c>
      <c r="AX16" s="55" t="n">
        <f aca="false">IF($N16=1,0,IF(AND($C15=AX$1,$C16=AX$2),1,0))</f>
        <v>0</v>
      </c>
      <c r="AY16" s="55" t="n">
        <f aca="false">IF($N16=1,0,IF(AND($C15=AY$1,$C16=AY$2),1,0))</f>
        <v>0</v>
      </c>
      <c r="AZ16" s="55" t="n">
        <f aca="false">IF($N16=1,0,IF(AND($C15=AZ$1,$C16=AZ$2),1,0))</f>
        <v>0</v>
      </c>
      <c r="BA16" s="55" t="n">
        <f aca="false">IF($N16=1,0,IF(AND($C15=BA$1,$C16=BA$2),1,0))</f>
        <v>0</v>
      </c>
      <c r="BB16" s="56" t="n">
        <f aca="false">0</f>
        <v>0</v>
      </c>
      <c r="BC16" s="56" t="n">
        <f aca="false">IF($N16=1,0,IF(AND($C15=BC$1,$C16=BC$2),1,0))</f>
        <v>0</v>
      </c>
      <c r="BD16" s="57" t="n">
        <f aca="false">IF(AND($C16=BD$1,$I16=BD$2),1,0)</f>
        <v>0</v>
      </c>
      <c r="BE16" s="56" t="n">
        <f aca="false">0</f>
        <v>0</v>
      </c>
      <c r="BF16" s="56" t="n">
        <f aca="false">0</f>
        <v>0</v>
      </c>
      <c r="BG16" s="56" t="n">
        <f aca="false">0</f>
        <v>0</v>
      </c>
      <c r="BH16" s="56" t="n">
        <f aca="false">0</f>
        <v>0</v>
      </c>
      <c r="BI16" s="56" t="n">
        <f aca="false">0</f>
        <v>0</v>
      </c>
      <c r="BJ16" s="56" t="n">
        <f aca="false">0</f>
        <v>0</v>
      </c>
      <c r="BK16" s="56" t="n">
        <f aca="false">0</f>
        <v>0</v>
      </c>
      <c r="BL16" s="58" t="n">
        <f aca="false">SUM(N16:BK16)</f>
        <v>1</v>
      </c>
    </row>
    <row r="17" customFormat="false" ht="14.4" hidden="false" customHeight="false" outlineLevel="0" collapsed="false">
      <c r="A17" s="52" t="str">
        <f aca="false">VLOOKUP(D17,$BX$90:$BZ$136,3,1)&amp;D17</f>
        <v>D3</v>
      </c>
      <c r="B17" s="52" t="str">
        <f aca="false">SUBSTITUTE(SUBSTITUTE(H17,"/",""),".html","")</f>
        <v>onion-directorygroups-cat</v>
      </c>
      <c r="C17" s="52" t="str">
        <f aca="false">IF(OR(B17=index,B17=links,B17=guides),B17,IF(LEFT(B17,5)=onion,onion,extreme))</f>
        <v>onion</v>
      </c>
      <c r="D17" s="53" t="n">
        <v>3</v>
      </c>
      <c r="E17" s="53" t="s">
        <v>46</v>
      </c>
      <c r="F17" s="53" t="s">
        <v>47</v>
      </c>
      <c r="G17" s="54" t="n">
        <v>0.00142361111111111</v>
      </c>
      <c r="H17" s="53" t="s">
        <v>20</v>
      </c>
      <c r="I17" s="53" t="n">
        <v>3</v>
      </c>
      <c r="J17" s="52" t="n">
        <f aca="false">IF(I17="?",VLOOKUP(C17,$BO$89:$BP$94,2,0),I17)</f>
        <v>3</v>
      </c>
      <c r="K17" s="52" t="n">
        <f aca="false">SUMIFS($J$10:$J$1000,$A$10:$A$1000,A17)</f>
        <v>139.574468085106</v>
      </c>
      <c r="L17" s="52" t="n">
        <f aca="false">IF(D17=D16,J17+L16,J17)</f>
        <v>21</v>
      </c>
      <c r="M17" s="52" t="str">
        <f aca="false">LEFT(A17,1)</f>
        <v>D</v>
      </c>
      <c r="N17" s="55" t="n">
        <f aca="false">IF(D17-D16&gt;0,1,0)</f>
        <v>0</v>
      </c>
      <c r="O17" s="56" t="n">
        <f aca="false">0</f>
        <v>0</v>
      </c>
      <c r="P17" s="55" t="n">
        <f aca="false">IF($N17=1,0,IF(AND($C16=P$1,$C17=P$2),1,0))</f>
        <v>0</v>
      </c>
      <c r="Q17" s="55" t="n">
        <f aca="false">IF($N17=1,0,IF(AND($C16=Q$1,$C17=Q$2),1,0))</f>
        <v>0</v>
      </c>
      <c r="R17" s="55" t="n">
        <f aca="false">IF($N17=1,0,IF(AND($C16=R$1,$C17=R$2),1,0))</f>
        <v>0</v>
      </c>
      <c r="S17" s="56" t="n">
        <f aca="false">0</f>
        <v>0</v>
      </c>
      <c r="T17" s="55" t="n">
        <f aca="false">IF($N17=1,0,IF(AND($C16=R$1,$C17=R$2),1,0))</f>
        <v>0</v>
      </c>
      <c r="U17" s="57" t="n">
        <f aca="false">IF(AND($C17=U$1,$I17=U$2),1,0)</f>
        <v>0</v>
      </c>
      <c r="V17" s="55" t="n">
        <f aca="false">IF($N17=1,0,IF(AND($C16=V$1,$C17=V$2),1,0))</f>
        <v>0</v>
      </c>
      <c r="W17" s="56" t="n">
        <f aca="false">0</f>
        <v>0</v>
      </c>
      <c r="X17" s="55" t="n">
        <f aca="false">IF($N17=1,0,IF(AND($C16=X$1,$C17=X$2),1,0))</f>
        <v>0</v>
      </c>
      <c r="Y17" s="55" t="n">
        <f aca="false">IF($N17=1,0,IF(AND($C16=Y$1,$C17=Y$2),1,0))</f>
        <v>1</v>
      </c>
      <c r="Z17" s="56" t="n">
        <f aca="false">0</f>
        <v>0</v>
      </c>
      <c r="AA17" s="55" t="n">
        <f aca="false">IF($N17=1,0,IF(AND($C16=AA$1,$C17=AA$2),1,0))</f>
        <v>0</v>
      </c>
      <c r="AB17" s="57" t="n">
        <f aca="false">IF(AND($C17=AB$1,$I17=AB$2),1,0)</f>
        <v>0</v>
      </c>
      <c r="AC17" s="55" t="n">
        <f aca="false">IF($N17=1,0,IF(AND($C16=AC$1,$C17=AC$2),1,0))</f>
        <v>0</v>
      </c>
      <c r="AD17" s="55" t="n">
        <f aca="false">IF($N17=1,0,IF(AND($C16=AD$1,$C17=AD$2),1,0))</f>
        <v>0</v>
      </c>
      <c r="AE17" s="56" t="n">
        <f aca="false">0</f>
        <v>0</v>
      </c>
      <c r="AF17" s="55" t="n">
        <f aca="false">IF($N17=1,0,IF(AND($C16=AF$1,$C17=AF$2),1,0))</f>
        <v>0</v>
      </c>
      <c r="AG17" s="56" t="n">
        <f aca="false">0</f>
        <v>0</v>
      </c>
      <c r="AH17" s="55" t="n">
        <f aca="false">IF($N17=1,0,IF(AND($C16=AH$1,$C17=AH$2),1,0))</f>
        <v>0</v>
      </c>
      <c r="AI17" s="57" t="n">
        <f aca="false">IF(AND($C17=AI$1,$I17=AI$2),1,0)</f>
        <v>0</v>
      </c>
      <c r="AJ17" s="55" t="n">
        <f aca="false">IF($N17=1,0,IF(AND($C16=AJ$1,$C17=AJ$2),1,0))</f>
        <v>0</v>
      </c>
      <c r="AK17" s="55" t="n">
        <f aca="false">IF($N17=1,0,IF(AND($C16=AK$1,$C17=AK$2),1,0))</f>
        <v>0</v>
      </c>
      <c r="AL17" s="55" t="n">
        <f aca="false">IF($N17=1,0,IF(AND($C16=AL$1,$C17=AL$2),1,0))</f>
        <v>0</v>
      </c>
      <c r="AM17" s="55" t="n">
        <f aca="false">IF($N17=1,0,IF(AND($C16=AM$1,$C17=AM$2),1,0))</f>
        <v>0</v>
      </c>
      <c r="AN17" s="56" t="n">
        <f aca="false">0</f>
        <v>0</v>
      </c>
      <c r="AO17" s="55" t="n">
        <f aca="false">IF($N17=1,0,IF(AND($C16=AO$1,$C17=AO$2),1,0))</f>
        <v>0</v>
      </c>
      <c r="AP17" s="57" t="n">
        <f aca="false">IF(AND($C17=AP$1,$I17=AP$2),1,0)</f>
        <v>0</v>
      </c>
      <c r="AQ17" s="56" t="n">
        <f aca="false">0</f>
        <v>0</v>
      </c>
      <c r="AR17" s="56" t="n">
        <f aca="false">0</f>
        <v>0</v>
      </c>
      <c r="AS17" s="56" t="n">
        <f aca="false">0</f>
        <v>0</v>
      </c>
      <c r="AT17" s="56" t="n">
        <f aca="false">0</f>
        <v>0</v>
      </c>
      <c r="AU17" s="56" t="n">
        <f aca="false">0</f>
        <v>0</v>
      </c>
      <c r="AV17" s="56" t="n">
        <f aca="false">0</f>
        <v>0</v>
      </c>
      <c r="AW17" s="56" t="n">
        <f aca="false">0</f>
        <v>0</v>
      </c>
      <c r="AX17" s="55" t="n">
        <f aca="false">IF($N17=1,0,IF(AND($C16=AX$1,$C17=AX$2),1,0))</f>
        <v>0</v>
      </c>
      <c r="AY17" s="55" t="n">
        <f aca="false">IF($N17=1,0,IF(AND($C16=AY$1,$C17=AY$2),1,0))</f>
        <v>0</v>
      </c>
      <c r="AZ17" s="55" t="n">
        <f aca="false">IF($N17=1,0,IF(AND($C16=AZ$1,$C17=AZ$2),1,0))</f>
        <v>0</v>
      </c>
      <c r="BA17" s="55" t="n">
        <f aca="false">IF($N17=1,0,IF(AND($C16=BA$1,$C17=BA$2),1,0))</f>
        <v>0</v>
      </c>
      <c r="BB17" s="56" t="n">
        <f aca="false">0</f>
        <v>0</v>
      </c>
      <c r="BC17" s="56" t="n">
        <f aca="false">IF($N17=1,0,IF(AND($C16=BC$1,$C17=BC$2),1,0))</f>
        <v>0</v>
      </c>
      <c r="BD17" s="57" t="n">
        <f aca="false">IF(AND($C17=BD$1,$I17=BD$2),1,0)</f>
        <v>0</v>
      </c>
      <c r="BE17" s="56" t="n">
        <f aca="false">0</f>
        <v>0</v>
      </c>
      <c r="BF17" s="56" t="n">
        <f aca="false">0</f>
        <v>0</v>
      </c>
      <c r="BG17" s="56" t="n">
        <f aca="false">0</f>
        <v>0</v>
      </c>
      <c r="BH17" s="56" t="n">
        <f aca="false">0</f>
        <v>0</v>
      </c>
      <c r="BI17" s="56" t="n">
        <f aca="false">0</f>
        <v>0</v>
      </c>
      <c r="BJ17" s="56" t="n">
        <f aca="false">0</f>
        <v>0</v>
      </c>
      <c r="BK17" s="56" t="n">
        <f aca="false">0</f>
        <v>0</v>
      </c>
      <c r="BL17" s="58" t="n">
        <f aca="false">SUM(N17:BK17)</f>
        <v>1</v>
      </c>
    </row>
    <row r="18" customFormat="false" ht="14.4" hidden="false" customHeight="false" outlineLevel="0" collapsed="false">
      <c r="A18" s="52" t="str">
        <f aca="false">VLOOKUP(D18,$BX$90:$BZ$136,3,1)&amp;D18</f>
        <v>D3</v>
      </c>
      <c r="B18" s="52" t="str">
        <f aca="false">SUBSTITUTE(SUBSTITUTE(H18,"/",""),".html","")</f>
        <v>onion-directoryforums-cat</v>
      </c>
      <c r="C18" s="52" t="str">
        <f aca="false">IF(OR(B18=index,B18=links,B18=guides),B18,IF(LEFT(B18,5)=onion,onion,extreme))</f>
        <v>onion</v>
      </c>
      <c r="D18" s="53" t="n">
        <v>3</v>
      </c>
      <c r="E18" s="53" t="s">
        <v>46</v>
      </c>
      <c r="F18" s="53" t="s">
        <v>47</v>
      </c>
      <c r="G18" s="54" t="n">
        <v>0.00142361111111111</v>
      </c>
      <c r="H18" s="53" t="s">
        <v>22</v>
      </c>
      <c r="I18" s="53" t="n">
        <v>102</v>
      </c>
      <c r="J18" s="52" t="n">
        <f aca="false">IF(I18="?",VLOOKUP(C18,$BO$89:$BP$94,2,0),I18)</f>
        <v>102</v>
      </c>
      <c r="K18" s="52" t="n">
        <f aca="false">SUMIFS($J$10:$J$1000,$A$10:$A$1000,A18)</f>
        <v>139.574468085106</v>
      </c>
      <c r="L18" s="52" t="n">
        <f aca="false">IF(D18=D17,J18+L17,J18)</f>
        <v>123</v>
      </c>
      <c r="M18" s="52" t="str">
        <f aca="false">LEFT(A18,1)</f>
        <v>D</v>
      </c>
      <c r="N18" s="55" t="n">
        <f aca="false">IF(D18-D17&gt;0,1,0)</f>
        <v>0</v>
      </c>
      <c r="O18" s="56" t="n">
        <f aca="false">0</f>
        <v>0</v>
      </c>
      <c r="P18" s="55" t="n">
        <f aca="false">IF($N18=1,0,IF(AND($C17=P$1,$C18=P$2),1,0))</f>
        <v>0</v>
      </c>
      <c r="Q18" s="55" t="n">
        <f aca="false">IF($N18=1,0,IF(AND($C17=Q$1,$C18=Q$2),1,0))</f>
        <v>0</v>
      </c>
      <c r="R18" s="55" t="n">
        <f aca="false">IF($N18=1,0,IF(AND($C17=R$1,$C18=R$2),1,0))</f>
        <v>0</v>
      </c>
      <c r="S18" s="56" t="n">
        <f aca="false">0</f>
        <v>0</v>
      </c>
      <c r="T18" s="55" t="n">
        <f aca="false">IF($N18=1,0,IF(AND($C17=R$1,$C18=R$2),1,0))</f>
        <v>0</v>
      </c>
      <c r="U18" s="57" t="n">
        <f aca="false">IF(AND($C18=U$1,$I18=U$2),1,0)</f>
        <v>0</v>
      </c>
      <c r="V18" s="55" t="n">
        <f aca="false">IF($N18=1,0,IF(AND($C17=V$1,$C18=V$2),1,0))</f>
        <v>0</v>
      </c>
      <c r="W18" s="56" t="n">
        <f aca="false">0</f>
        <v>0</v>
      </c>
      <c r="X18" s="55" t="n">
        <f aca="false">IF($N18=1,0,IF(AND($C17=X$1,$C18=X$2),1,0))</f>
        <v>0</v>
      </c>
      <c r="Y18" s="55" t="n">
        <f aca="false">IF($N18=1,0,IF(AND($C17=Y$1,$C18=Y$2),1,0))</f>
        <v>0</v>
      </c>
      <c r="Z18" s="56" t="n">
        <f aca="false">0</f>
        <v>0</v>
      </c>
      <c r="AA18" s="55" t="n">
        <f aca="false">IF($N18=1,0,IF(AND($C17=AA$1,$C18=AA$2),1,0))</f>
        <v>0</v>
      </c>
      <c r="AB18" s="57" t="n">
        <f aca="false">IF(AND($C18=AB$1,$I18=AB$2),1,0)</f>
        <v>0</v>
      </c>
      <c r="AC18" s="55" t="n">
        <f aca="false">IF($N18=1,0,IF(AND($C17=AC$1,$C18=AC$2),1,0))</f>
        <v>0</v>
      </c>
      <c r="AD18" s="55" t="n">
        <f aca="false">IF($N18=1,0,IF(AND($C17=AD$1,$C18=AD$2),1,0))</f>
        <v>0</v>
      </c>
      <c r="AE18" s="56" t="n">
        <f aca="false">0</f>
        <v>0</v>
      </c>
      <c r="AF18" s="55" t="n">
        <f aca="false">IF($N18=1,0,IF(AND($C17=AF$1,$C18=AF$2),1,0))</f>
        <v>0</v>
      </c>
      <c r="AG18" s="56" t="n">
        <f aca="false">0</f>
        <v>0</v>
      </c>
      <c r="AH18" s="55" t="n">
        <f aca="false">IF($N18=1,0,IF(AND($C17=AH$1,$C18=AH$2),1,0))</f>
        <v>0</v>
      </c>
      <c r="AI18" s="57" t="n">
        <f aca="false">IF(AND($C18=AI$1,$I18=AI$2),1,0)</f>
        <v>0</v>
      </c>
      <c r="AJ18" s="55" t="n">
        <f aca="false">IF($N18=1,0,IF(AND($C17=AJ$1,$C18=AJ$2),1,0))</f>
        <v>0</v>
      </c>
      <c r="AK18" s="55" t="n">
        <f aca="false">IF($N18=1,0,IF(AND($C17=AK$1,$C18=AK$2),1,0))</f>
        <v>0</v>
      </c>
      <c r="AL18" s="55" t="n">
        <f aca="false">IF($N18=1,0,IF(AND($C17=AL$1,$C18=AL$2),1,0))</f>
        <v>0</v>
      </c>
      <c r="AM18" s="55" t="n">
        <f aca="false">IF($N18=1,0,IF(AND($C17=AM$1,$C18=AM$2),1,0))</f>
        <v>1</v>
      </c>
      <c r="AN18" s="56" t="n">
        <f aca="false">0</f>
        <v>0</v>
      </c>
      <c r="AO18" s="55" t="n">
        <f aca="false">IF($N18=1,0,IF(AND($C17=AO$1,$C18=AO$2),1,0))</f>
        <v>0</v>
      </c>
      <c r="AP18" s="57" t="n">
        <f aca="false">IF(AND($C18=AP$1,$I18=AP$2),1,0)</f>
        <v>0</v>
      </c>
      <c r="AQ18" s="56" t="n">
        <f aca="false">0</f>
        <v>0</v>
      </c>
      <c r="AR18" s="56" t="n">
        <f aca="false">0</f>
        <v>0</v>
      </c>
      <c r="AS18" s="56" t="n">
        <f aca="false">0</f>
        <v>0</v>
      </c>
      <c r="AT18" s="56" t="n">
        <f aca="false">0</f>
        <v>0</v>
      </c>
      <c r="AU18" s="56" t="n">
        <f aca="false">0</f>
        <v>0</v>
      </c>
      <c r="AV18" s="56" t="n">
        <f aca="false">0</f>
        <v>0</v>
      </c>
      <c r="AW18" s="56" t="n">
        <f aca="false">0</f>
        <v>0</v>
      </c>
      <c r="AX18" s="55" t="n">
        <f aca="false">IF($N18=1,0,IF(AND($C17=AX$1,$C18=AX$2),1,0))</f>
        <v>0</v>
      </c>
      <c r="AY18" s="55" t="n">
        <f aca="false">IF($N18=1,0,IF(AND($C17=AY$1,$C18=AY$2),1,0))</f>
        <v>0</v>
      </c>
      <c r="AZ18" s="55" t="n">
        <f aca="false">IF($N18=1,0,IF(AND($C17=AZ$1,$C18=AZ$2),1,0))</f>
        <v>0</v>
      </c>
      <c r="BA18" s="55" t="n">
        <f aca="false">IF($N18=1,0,IF(AND($C17=BA$1,$C18=BA$2),1,0))</f>
        <v>0</v>
      </c>
      <c r="BB18" s="56" t="n">
        <f aca="false">0</f>
        <v>0</v>
      </c>
      <c r="BC18" s="56" t="n">
        <f aca="false">IF($N18=1,0,IF(AND($C17=BC$1,$C18=BC$2),1,0))</f>
        <v>0</v>
      </c>
      <c r="BD18" s="57" t="n">
        <f aca="false">IF(AND($C18=BD$1,$I18=BD$2),1,0)</f>
        <v>0</v>
      </c>
      <c r="BE18" s="56" t="n">
        <f aca="false">0</f>
        <v>0</v>
      </c>
      <c r="BF18" s="56" t="n">
        <f aca="false">0</f>
        <v>0</v>
      </c>
      <c r="BG18" s="56" t="n">
        <f aca="false">0</f>
        <v>0</v>
      </c>
      <c r="BH18" s="56" t="n">
        <f aca="false">0</f>
        <v>0</v>
      </c>
      <c r="BI18" s="56" t="n">
        <f aca="false">0</f>
        <v>0</v>
      </c>
      <c r="BJ18" s="56" t="n">
        <f aca="false">0</f>
        <v>0</v>
      </c>
      <c r="BK18" s="56" t="n">
        <f aca="false">0</f>
        <v>0</v>
      </c>
      <c r="BL18" s="58" t="n">
        <f aca="false">SUM(N18:BK18)</f>
        <v>1</v>
      </c>
    </row>
    <row r="19" customFormat="false" ht="14.4" hidden="false" customHeight="false" outlineLevel="0" collapsed="false">
      <c r="A19" s="52" t="str">
        <f aca="false">VLOOKUP(D19,$BX$90:$BZ$136,3,1)&amp;D19</f>
        <v>D3</v>
      </c>
      <c r="B19" s="52" t="str">
        <f aca="false">SUBSTITUTE(SUBSTITUTE(H19,"/",""),".html","")</f>
        <v>onion-directorycarding-cat</v>
      </c>
      <c r="C19" s="52" t="str">
        <f aca="false">IF(OR(B19=index,B19=links,B19=guides),B19,IF(LEFT(B19,5)=onion,onion,extreme))</f>
        <v>onion</v>
      </c>
      <c r="D19" s="53" t="n">
        <v>3</v>
      </c>
      <c r="E19" s="53" t="s">
        <v>46</v>
      </c>
      <c r="F19" s="53" t="s">
        <v>47</v>
      </c>
      <c r="G19" s="54" t="n">
        <v>0.00142361111111111</v>
      </c>
      <c r="H19" s="53" t="s">
        <v>26</v>
      </c>
      <c r="I19" s="53" t="s">
        <v>43</v>
      </c>
      <c r="J19" s="52" t="n">
        <f aca="false">IF(I19="?",VLOOKUP(C19,$BO$89:$BP$94,2,0),I19)</f>
        <v>16.5744680851064</v>
      </c>
      <c r="K19" s="52" t="n">
        <f aca="false">SUMIFS($J$10:$J$1000,$A$10:$A$1000,A19)</f>
        <v>139.574468085106</v>
      </c>
      <c r="L19" s="52" t="n">
        <f aca="false">IF(D19=D18,J19+L18,J19)</f>
        <v>139.574468085106</v>
      </c>
      <c r="M19" s="52" t="str">
        <f aca="false">LEFT(A19,1)</f>
        <v>D</v>
      </c>
      <c r="N19" s="55" t="n">
        <f aca="false">IF(D19-D18&gt;0,1,0)</f>
        <v>0</v>
      </c>
      <c r="O19" s="56" t="n">
        <f aca="false">0</f>
        <v>0</v>
      </c>
      <c r="P19" s="55" t="n">
        <f aca="false">IF($N19=1,0,IF(AND($C18=P$1,$C19=P$2),1,0))</f>
        <v>0</v>
      </c>
      <c r="Q19" s="55" t="n">
        <f aca="false">IF($N19=1,0,IF(AND($C18=Q$1,$C19=Q$2),1,0))</f>
        <v>0</v>
      </c>
      <c r="R19" s="55" t="n">
        <f aca="false">IF($N19=1,0,IF(AND($C18=R$1,$C19=R$2),1,0))</f>
        <v>0</v>
      </c>
      <c r="S19" s="56" t="n">
        <f aca="false">0</f>
        <v>0</v>
      </c>
      <c r="T19" s="55" t="n">
        <f aca="false">IF($N19=1,0,IF(AND($C18=R$1,$C19=R$2),1,0))</f>
        <v>0</v>
      </c>
      <c r="U19" s="57" t="n">
        <f aca="false">IF(AND($C19=U$1,$I19=U$2),1,0)</f>
        <v>0</v>
      </c>
      <c r="V19" s="55" t="n">
        <f aca="false">IF($N19=1,0,IF(AND($C18=V$1,$C19=V$2),1,0))</f>
        <v>0</v>
      </c>
      <c r="W19" s="56" t="n">
        <f aca="false">0</f>
        <v>0</v>
      </c>
      <c r="X19" s="55" t="n">
        <f aca="false">IF($N19=1,0,IF(AND($C18=X$1,$C19=X$2),1,0))</f>
        <v>0</v>
      </c>
      <c r="Y19" s="55" t="n">
        <f aca="false">IF($N19=1,0,IF(AND($C18=Y$1,$C19=Y$2),1,0))</f>
        <v>0</v>
      </c>
      <c r="Z19" s="56" t="n">
        <f aca="false">0</f>
        <v>0</v>
      </c>
      <c r="AA19" s="55" t="n">
        <f aca="false">IF($N19=1,0,IF(AND($C18=AA$1,$C19=AA$2),1,0))</f>
        <v>0</v>
      </c>
      <c r="AB19" s="57" t="n">
        <f aca="false">IF(AND($C19=AB$1,$I19=AB$2),1,0)</f>
        <v>0</v>
      </c>
      <c r="AC19" s="55" t="n">
        <f aca="false">IF($N19=1,0,IF(AND($C18=AC$1,$C19=AC$2),1,0))</f>
        <v>0</v>
      </c>
      <c r="AD19" s="55" t="n">
        <f aca="false">IF($N19=1,0,IF(AND($C18=AD$1,$C19=AD$2),1,0))</f>
        <v>0</v>
      </c>
      <c r="AE19" s="56" t="n">
        <f aca="false">0</f>
        <v>0</v>
      </c>
      <c r="AF19" s="55" t="n">
        <f aca="false">IF($N19=1,0,IF(AND($C18=AF$1,$C19=AF$2),1,0))</f>
        <v>0</v>
      </c>
      <c r="AG19" s="56" t="n">
        <f aca="false">0</f>
        <v>0</v>
      </c>
      <c r="AH19" s="55" t="n">
        <f aca="false">IF($N19=1,0,IF(AND($C18=AH$1,$C19=AH$2),1,0))</f>
        <v>0</v>
      </c>
      <c r="AI19" s="57" t="n">
        <f aca="false">IF(AND($C19=AI$1,$I19=AI$2),1,0)</f>
        <v>0</v>
      </c>
      <c r="AJ19" s="55" t="n">
        <f aca="false">IF($N19=1,0,IF(AND($C18=AJ$1,$C19=AJ$2),1,0))</f>
        <v>0</v>
      </c>
      <c r="AK19" s="55" t="n">
        <f aca="false">IF($N19=1,0,IF(AND($C18=AK$1,$C19=AK$2),1,0))</f>
        <v>0</v>
      </c>
      <c r="AL19" s="55" t="n">
        <f aca="false">IF($N19=1,0,IF(AND($C18=AL$1,$C19=AL$2),1,0))</f>
        <v>0</v>
      </c>
      <c r="AM19" s="55" t="n">
        <f aca="false">IF($N19=1,0,IF(AND($C18=AM$1,$C19=AM$2),1,0))</f>
        <v>1</v>
      </c>
      <c r="AN19" s="56" t="n">
        <f aca="false">0</f>
        <v>0</v>
      </c>
      <c r="AO19" s="55" t="n">
        <f aca="false">IF($N19=1,0,IF(AND($C18=AO$1,$C19=AO$2),1,0))</f>
        <v>0</v>
      </c>
      <c r="AP19" s="57" t="n">
        <f aca="false">IF(AND($C19=AP$1,$I19=AP$2),1,0)</f>
        <v>1</v>
      </c>
      <c r="AQ19" s="56" t="n">
        <f aca="false">0</f>
        <v>0</v>
      </c>
      <c r="AR19" s="56" t="n">
        <f aca="false">0</f>
        <v>0</v>
      </c>
      <c r="AS19" s="56" t="n">
        <f aca="false">0</f>
        <v>0</v>
      </c>
      <c r="AT19" s="56" t="n">
        <f aca="false">0</f>
        <v>0</v>
      </c>
      <c r="AU19" s="56" t="n">
        <f aca="false">0</f>
        <v>0</v>
      </c>
      <c r="AV19" s="56" t="n">
        <f aca="false">0</f>
        <v>0</v>
      </c>
      <c r="AW19" s="56" t="n">
        <f aca="false">0</f>
        <v>0</v>
      </c>
      <c r="AX19" s="55" t="n">
        <f aca="false">IF($N19=1,0,IF(AND($C18=AX$1,$C19=AX$2),1,0))</f>
        <v>0</v>
      </c>
      <c r="AY19" s="55" t="n">
        <f aca="false">IF($N19=1,0,IF(AND($C18=AY$1,$C19=AY$2),1,0))</f>
        <v>0</v>
      </c>
      <c r="AZ19" s="55" t="n">
        <f aca="false">IF($N19=1,0,IF(AND($C18=AZ$1,$C19=AZ$2),1,0))</f>
        <v>0</v>
      </c>
      <c r="BA19" s="55" t="n">
        <f aca="false">IF($N19=1,0,IF(AND($C18=BA$1,$C19=BA$2),1,0))</f>
        <v>0</v>
      </c>
      <c r="BB19" s="56" t="n">
        <f aca="false">0</f>
        <v>0</v>
      </c>
      <c r="BC19" s="56" t="n">
        <f aca="false">IF($N19=1,0,IF(AND($C18=BC$1,$C19=BC$2),1,0))</f>
        <v>0</v>
      </c>
      <c r="BD19" s="57" t="n">
        <f aca="false">IF(AND($C19=BD$1,$I19=BD$2),1,0)</f>
        <v>0</v>
      </c>
      <c r="BE19" s="56" t="n">
        <f aca="false">0</f>
        <v>0</v>
      </c>
      <c r="BF19" s="56" t="n">
        <f aca="false">0</f>
        <v>0</v>
      </c>
      <c r="BG19" s="56" t="n">
        <f aca="false">0</f>
        <v>0</v>
      </c>
      <c r="BH19" s="56" t="n">
        <f aca="false">0</f>
        <v>0</v>
      </c>
      <c r="BI19" s="56" t="n">
        <f aca="false">0</f>
        <v>0</v>
      </c>
      <c r="BJ19" s="56" t="n">
        <f aca="false">0</f>
        <v>0</v>
      </c>
      <c r="BK19" s="56" t="n">
        <f aca="false">0</f>
        <v>0</v>
      </c>
      <c r="BL19" s="58" t="n">
        <f aca="false">SUM(N19:BK19)</f>
        <v>2</v>
      </c>
    </row>
    <row r="20" customFormat="false" ht="14.4" hidden="false" customHeight="false" outlineLevel="0" collapsed="false">
      <c r="A20" s="52" t="str">
        <f aca="false">VLOOKUP(D20,$BX$90:$BZ$136,3,1)&amp;D20</f>
        <v>B4</v>
      </c>
      <c r="B20" s="52" t="str">
        <f aca="false">SUBSTITUTE(SUBSTITUTE(H20,"/",""),".html","")</f>
        <v>index</v>
      </c>
      <c r="C20" s="52" t="str">
        <f aca="false">IF(OR(B20=index,B20=links,B20=guides),B20,IF(LEFT(B20,5)=onion,onion,extreme))</f>
        <v>index</v>
      </c>
      <c r="D20" s="53" t="n">
        <v>4</v>
      </c>
      <c r="E20" s="53" t="s">
        <v>48</v>
      </c>
      <c r="F20" s="53" t="s">
        <v>49</v>
      </c>
      <c r="G20" s="54" t="n">
        <v>0.000590277777777778</v>
      </c>
      <c r="H20" s="53" t="s">
        <v>18</v>
      </c>
      <c r="I20" s="53" t="n">
        <v>24</v>
      </c>
      <c r="J20" s="52" t="n">
        <f aca="false">IF(I20="?",VLOOKUP(C20,$BO$89:$BP$94,2,0),I20)</f>
        <v>24</v>
      </c>
      <c r="K20" s="52" t="n">
        <f aca="false">SUMIFS($J$10:$J$1000,$A$10:$A$1000,A20)</f>
        <v>70.8611111111111</v>
      </c>
      <c r="L20" s="52" t="n">
        <f aca="false">IF(D20=D19,J20+L19,J20)</f>
        <v>24</v>
      </c>
      <c r="M20" s="52" t="str">
        <f aca="false">LEFT(A20,1)</f>
        <v>B</v>
      </c>
      <c r="N20" s="55" t="n">
        <f aca="false">IF(D20-D19&gt;0,1,0)</f>
        <v>1</v>
      </c>
      <c r="O20" s="56" t="n">
        <f aca="false">0</f>
        <v>0</v>
      </c>
      <c r="P20" s="55" t="n">
        <f aca="false">IF($N20=1,0,IF(AND($C19=P$1,$C20=P$2),1,0))</f>
        <v>0</v>
      </c>
      <c r="Q20" s="55" t="n">
        <f aca="false">IF($N20=1,0,IF(AND($C19=Q$1,$C20=Q$2),1,0))</f>
        <v>0</v>
      </c>
      <c r="R20" s="55" t="n">
        <f aca="false">IF($N20=1,0,IF(AND($C19=R$1,$C20=R$2),1,0))</f>
        <v>0</v>
      </c>
      <c r="S20" s="56" t="n">
        <f aca="false">0</f>
        <v>0</v>
      </c>
      <c r="T20" s="55" t="n">
        <f aca="false">IF($N20=1,0,IF(AND($C19=R$1,$C20=R$2),1,0))</f>
        <v>0</v>
      </c>
      <c r="U20" s="57" t="n">
        <f aca="false">IF(AND($C20=U$1,$I20=U$2),1,0)</f>
        <v>0</v>
      </c>
      <c r="V20" s="55" t="n">
        <f aca="false">IF($N20=1,0,IF(AND($C19=V$1,$C20=V$2),1,0))</f>
        <v>0</v>
      </c>
      <c r="W20" s="56" t="n">
        <f aca="false">0</f>
        <v>0</v>
      </c>
      <c r="X20" s="55" t="n">
        <f aca="false">IF($N20=1,0,IF(AND($C19=X$1,$C20=X$2),1,0))</f>
        <v>0</v>
      </c>
      <c r="Y20" s="55" t="n">
        <f aca="false">IF($N20=1,0,IF(AND($C19=Y$1,$C20=Y$2),1,0))</f>
        <v>0</v>
      </c>
      <c r="Z20" s="56" t="n">
        <f aca="false">0</f>
        <v>0</v>
      </c>
      <c r="AA20" s="55" t="n">
        <f aca="false">IF($N20=1,0,IF(AND($C19=AA$1,$C20=AA$2),1,0))</f>
        <v>0</v>
      </c>
      <c r="AB20" s="57" t="n">
        <f aca="false">IF(AND($C20=AB$1,$I20=AB$2),1,0)</f>
        <v>0</v>
      </c>
      <c r="AC20" s="55" t="n">
        <f aca="false">IF($N20=1,0,IF(AND($C19=AC$1,$C20=AC$2),1,0))</f>
        <v>0</v>
      </c>
      <c r="AD20" s="55" t="n">
        <f aca="false">IF($N20=1,0,IF(AND($C19=AD$1,$C20=AD$2),1,0))</f>
        <v>0</v>
      </c>
      <c r="AE20" s="56" t="n">
        <f aca="false">0</f>
        <v>0</v>
      </c>
      <c r="AF20" s="55" t="n">
        <f aca="false">IF($N20=1,0,IF(AND($C19=AF$1,$C20=AF$2),1,0))</f>
        <v>0</v>
      </c>
      <c r="AG20" s="56" t="n">
        <f aca="false">0</f>
        <v>0</v>
      </c>
      <c r="AH20" s="55" t="n">
        <f aca="false">IF($N20=1,0,IF(AND($C19=AH$1,$C20=AH$2),1,0))</f>
        <v>0</v>
      </c>
      <c r="AI20" s="57" t="n">
        <f aca="false">IF(AND($C20=AI$1,$I20=AI$2),1,0)</f>
        <v>0</v>
      </c>
      <c r="AJ20" s="55" t="n">
        <f aca="false">IF($N20=1,0,IF(AND($C19=AJ$1,$C20=AJ$2),1,0))</f>
        <v>0</v>
      </c>
      <c r="AK20" s="55" t="n">
        <f aca="false">IF($N20=1,0,IF(AND($C19=AK$1,$C20=AK$2),1,0))</f>
        <v>0</v>
      </c>
      <c r="AL20" s="55" t="n">
        <f aca="false">IF($N20=1,0,IF(AND($C19=AL$1,$C20=AL$2),1,0))</f>
        <v>0</v>
      </c>
      <c r="AM20" s="55" t="n">
        <f aca="false">IF($N20=1,0,IF(AND($C19=AM$1,$C20=AM$2),1,0))</f>
        <v>0</v>
      </c>
      <c r="AN20" s="56" t="n">
        <f aca="false">0</f>
        <v>0</v>
      </c>
      <c r="AO20" s="55" t="n">
        <f aca="false">IF($N20=1,0,IF(AND($C19=AO$1,$C20=AO$2),1,0))</f>
        <v>0</v>
      </c>
      <c r="AP20" s="57" t="n">
        <f aca="false">IF(AND($C20=AP$1,$I20=AP$2),1,0)</f>
        <v>0</v>
      </c>
      <c r="AQ20" s="56" t="n">
        <f aca="false">0</f>
        <v>0</v>
      </c>
      <c r="AR20" s="56" t="n">
        <f aca="false">0</f>
        <v>0</v>
      </c>
      <c r="AS20" s="56" t="n">
        <f aca="false">0</f>
        <v>0</v>
      </c>
      <c r="AT20" s="56" t="n">
        <f aca="false">0</f>
        <v>0</v>
      </c>
      <c r="AU20" s="56" t="n">
        <f aca="false">0</f>
        <v>0</v>
      </c>
      <c r="AV20" s="56" t="n">
        <f aca="false">0</f>
        <v>0</v>
      </c>
      <c r="AW20" s="56" t="n">
        <f aca="false">0</f>
        <v>0</v>
      </c>
      <c r="AX20" s="55" t="n">
        <f aca="false">IF($N20=1,0,IF(AND($C19=AX$1,$C20=AX$2),1,0))</f>
        <v>0</v>
      </c>
      <c r="AY20" s="55" t="n">
        <f aca="false">IF($N20=1,0,IF(AND($C19=AY$1,$C20=AY$2),1,0))</f>
        <v>0</v>
      </c>
      <c r="AZ20" s="55" t="n">
        <f aca="false">IF($N20=1,0,IF(AND($C19=AZ$1,$C20=AZ$2),1,0))</f>
        <v>0</v>
      </c>
      <c r="BA20" s="55" t="n">
        <f aca="false">IF($N20=1,0,IF(AND($C19=BA$1,$C20=BA$2),1,0))</f>
        <v>0</v>
      </c>
      <c r="BB20" s="56" t="n">
        <f aca="false">0</f>
        <v>0</v>
      </c>
      <c r="BC20" s="56" t="n">
        <f aca="false">IF($N20=1,0,IF(AND($C19=BC$1,$C20=BC$2),1,0))</f>
        <v>0</v>
      </c>
      <c r="BD20" s="57" t="n">
        <f aca="false">IF(AND($C20=BD$1,$I20=BD$2),1,0)</f>
        <v>0</v>
      </c>
      <c r="BE20" s="56" t="n">
        <f aca="false">0</f>
        <v>0</v>
      </c>
      <c r="BF20" s="56" t="n">
        <f aca="false">0</f>
        <v>0</v>
      </c>
      <c r="BG20" s="56" t="n">
        <f aca="false">0</f>
        <v>0</v>
      </c>
      <c r="BH20" s="56" t="n">
        <f aca="false">0</f>
        <v>0</v>
      </c>
      <c r="BI20" s="56" t="n">
        <f aca="false">0</f>
        <v>0</v>
      </c>
      <c r="BJ20" s="56" t="n">
        <f aca="false">0</f>
        <v>0</v>
      </c>
      <c r="BK20" s="56" t="n">
        <f aca="false">0</f>
        <v>0</v>
      </c>
      <c r="BL20" s="58" t="n">
        <f aca="false">SUM(N20:BK20)</f>
        <v>1</v>
      </c>
    </row>
    <row r="21" customFormat="false" ht="14.4" hidden="false" customHeight="false" outlineLevel="0" collapsed="false">
      <c r="A21" s="52" t="str">
        <f aca="false">VLOOKUP(D21,$BX$90:$BZ$136,3,1)&amp;D21</f>
        <v>B4</v>
      </c>
      <c r="B21" s="52" t="str">
        <f aca="false">SUBSTITUTE(SUBSTITUTE(H21,"/",""),".html","")</f>
        <v>links</v>
      </c>
      <c r="C21" s="52" t="str">
        <f aca="false">IF(OR(B21=index,B21=links,B21=guides),B21,IF(LEFT(B21,5)=onion,onion,extreme))</f>
        <v>links</v>
      </c>
      <c r="D21" s="53" t="n">
        <v>4</v>
      </c>
      <c r="E21" s="53" t="s">
        <v>48</v>
      </c>
      <c r="F21" s="53" t="s">
        <v>49</v>
      </c>
      <c r="G21" s="54" t="n">
        <v>0.000590277777777778</v>
      </c>
      <c r="H21" s="53" t="s">
        <v>17</v>
      </c>
      <c r="I21" s="53" t="n">
        <v>27</v>
      </c>
      <c r="J21" s="52" t="n">
        <f aca="false">IF(I21="?",VLOOKUP(C21,$BO$89:$BP$94,2,0),I21)</f>
        <v>27</v>
      </c>
      <c r="K21" s="52" t="n">
        <f aca="false">SUMIFS($J$10:$J$1000,$A$10:$A$1000,A21)</f>
        <v>70.8611111111111</v>
      </c>
      <c r="L21" s="52" t="n">
        <f aca="false">IF(D21=D20,J21+L20,J21)</f>
        <v>51</v>
      </c>
      <c r="M21" s="52" t="str">
        <f aca="false">LEFT(A21,1)</f>
        <v>B</v>
      </c>
      <c r="N21" s="55" t="n">
        <f aca="false">IF(D21-D20&gt;0,1,0)</f>
        <v>0</v>
      </c>
      <c r="O21" s="56" t="n">
        <f aca="false">0</f>
        <v>0</v>
      </c>
      <c r="P21" s="55" t="n">
        <f aca="false">IF($N21=1,0,IF(AND($C20=P$1,$C21=P$2),1,0))</f>
        <v>1</v>
      </c>
      <c r="Q21" s="55" t="n">
        <f aca="false">IF($N21=1,0,IF(AND($C20=Q$1,$C21=Q$2),1,0))</f>
        <v>0</v>
      </c>
      <c r="R21" s="55" t="n">
        <f aca="false">IF($N21=1,0,IF(AND($C20=R$1,$C21=R$2),1,0))</f>
        <v>0</v>
      </c>
      <c r="S21" s="56" t="n">
        <f aca="false">0</f>
        <v>0</v>
      </c>
      <c r="T21" s="55" t="n">
        <f aca="false">IF($N21=1,0,IF(AND($C20=R$1,$C21=R$2),1,0))</f>
        <v>0</v>
      </c>
      <c r="U21" s="57" t="n">
        <f aca="false">IF(AND($C21=U$1,$I21=U$2),1,0)</f>
        <v>0</v>
      </c>
      <c r="V21" s="55" t="n">
        <f aca="false">IF($N21=1,0,IF(AND($C20=V$1,$C21=V$2),1,0))</f>
        <v>0</v>
      </c>
      <c r="W21" s="56" t="n">
        <f aca="false">0</f>
        <v>0</v>
      </c>
      <c r="X21" s="55" t="n">
        <f aca="false">IF($N21=1,0,IF(AND($C20=X$1,$C21=X$2),1,0))</f>
        <v>0</v>
      </c>
      <c r="Y21" s="55" t="n">
        <f aca="false">IF($N21=1,0,IF(AND($C20=Y$1,$C21=Y$2),1,0))</f>
        <v>0</v>
      </c>
      <c r="Z21" s="56" t="n">
        <f aca="false">0</f>
        <v>0</v>
      </c>
      <c r="AA21" s="55" t="n">
        <f aca="false">IF($N21=1,0,IF(AND($C20=AA$1,$C21=AA$2),1,0))</f>
        <v>0</v>
      </c>
      <c r="AB21" s="57" t="n">
        <f aca="false">IF(AND($C21=AB$1,$I21=AB$2),1,0)</f>
        <v>0</v>
      </c>
      <c r="AC21" s="55" t="n">
        <f aca="false">IF($N21=1,0,IF(AND($C20=AC$1,$C21=AC$2),1,0))</f>
        <v>0</v>
      </c>
      <c r="AD21" s="55" t="n">
        <f aca="false">IF($N21=1,0,IF(AND($C20=AD$1,$C21=AD$2),1,0))</f>
        <v>0</v>
      </c>
      <c r="AE21" s="56" t="n">
        <f aca="false">0</f>
        <v>0</v>
      </c>
      <c r="AF21" s="55" t="n">
        <f aca="false">IF($N21=1,0,IF(AND($C20=AF$1,$C21=AF$2),1,0))</f>
        <v>0</v>
      </c>
      <c r="AG21" s="56" t="n">
        <f aca="false">0</f>
        <v>0</v>
      </c>
      <c r="AH21" s="55" t="n">
        <f aca="false">IF($N21=1,0,IF(AND($C20=AH$1,$C21=AH$2),1,0))</f>
        <v>0</v>
      </c>
      <c r="AI21" s="57" t="n">
        <f aca="false">IF(AND($C21=AI$1,$I21=AI$2),1,0)</f>
        <v>0</v>
      </c>
      <c r="AJ21" s="55" t="n">
        <f aca="false">IF($N21=1,0,IF(AND($C20=AJ$1,$C21=AJ$2),1,0))</f>
        <v>0</v>
      </c>
      <c r="AK21" s="55" t="n">
        <f aca="false">IF($N21=1,0,IF(AND($C20=AK$1,$C21=AK$2),1,0))</f>
        <v>0</v>
      </c>
      <c r="AL21" s="55" t="n">
        <f aca="false">IF($N21=1,0,IF(AND($C20=AL$1,$C21=AL$2),1,0))</f>
        <v>0</v>
      </c>
      <c r="AM21" s="55" t="n">
        <f aca="false">IF($N21=1,0,IF(AND($C20=AM$1,$C21=AM$2),1,0))</f>
        <v>0</v>
      </c>
      <c r="AN21" s="56" t="n">
        <f aca="false">0</f>
        <v>0</v>
      </c>
      <c r="AO21" s="55" t="n">
        <f aca="false">IF($N21=1,0,IF(AND($C20=AO$1,$C21=AO$2),1,0))</f>
        <v>0</v>
      </c>
      <c r="AP21" s="57" t="n">
        <f aca="false">IF(AND($C21=AP$1,$I21=AP$2),1,0)</f>
        <v>0</v>
      </c>
      <c r="AQ21" s="56" t="n">
        <f aca="false">0</f>
        <v>0</v>
      </c>
      <c r="AR21" s="56" t="n">
        <f aca="false">0</f>
        <v>0</v>
      </c>
      <c r="AS21" s="56" t="n">
        <f aca="false">0</f>
        <v>0</v>
      </c>
      <c r="AT21" s="56" t="n">
        <f aca="false">0</f>
        <v>0</v>
      </c>
      <c r="AU21" s="56" t="n">
        <f aca="false">0</f>
        <v>0</v>
      </c>
      <c r="AV21" s="56" t="n">
        <f aca="false">0</f>
        <v>0</v>
      </c>
      <c r="AW21" s="56" t="n">
        <f aca="false">0</f>
        <v>0</v>
      </c>
      <c r="AX21" s="55" t="n">
        <f aca="false">IF($N21=1,0,IF(AND($C20=AX$1,$C21=AX$2),1,0))</f>
        <v>0</v>
      </c>
      <c r="AY21" s="55" t="n">
        <f aca="false">IF($N21=1,0,IF(AND($C20=AY$1,$C21=AY$2),1,0))</f>
        <v>0</v>
      </c>
      <c r="AZ21" s="55" t="n">
        <f aca="false">IF($N21=1,0,IF(AND($C20=AZ$1,$C21=AZ$2),1,0))</f>
        <v>0</v>
      </c>
      <c r="BA21" s="55" t="n">
        <f aca="false">IF($N21=1,0,IF(AND($C20=BA$1,$C21=BA$2),1,0))</f>
        <v>0</v>
      </c>
      <c r="BB21" s="56" t="n">
        <f aca="false">0</f>
        <v>0</v>
      </c>
      <c r="BC21" s="56" t="n">
        <f aca="false">IF($N21=1,0,IF(AND($C20=BC$1,$C21=BC$2),1,0))</f>
        <v>0</v>
      </c>
      <c r="BD21" s="57" t="n">
        <f aca="false">IF(AND($C21=BD$1,$I21=BD$2),1,0)</f>
        <v>0</v>
      </c>
      <c r="BE21" s="56" t="n">
        <f aca="false">0</f>
        <v>0</v>
      </c>
      <c r="BF21" s="56" t="n">
        <f aca="false">0</f>
        <v>0</v>
      </c>
      <c r="BG21" s="56" t="n">
        <f aca="false">0</f>
        <v>0</v>
      </c>
      <c r="BH21" s="56" t="n">
        <f aca="false">0</f>
        <v>0</v>
      </c>
      <c r="BI21" s="56" t="n">
        <f aca="false">0</f>
        <v>0</v>
      </c>
      <c r="BJ21" s="56" t="n">
        <f aca="false">0</f>
        <v>0</v>
      </c>
      <c r="BK21" s="56" t="n">
        <f aca="false">0</f>
        <v>0</v>
      </c>
      <c r="BL21" s="58" t="n">
        <f aca="false">SUM(N21:BK21)</f>
        <v>1</v>
      </c>
    </row>
    <row r="22" customFormat="false" ht="14.4" hidden="false" customHeight="false" outlineLevel="0" collapsed="false">
      <c r="A22" s="52" t="str">
        <f aca="false">VLOOKUP(D22,$BX$90:$BZ$136,3,1)&amp;D22</f>
        <v>B4</v>
      </c>
      <c r="B22" s="52" t="str">
        <f aca="false">SUBSTITUTE(SUBSTITUTE(H22,"/",""),".html","")</f>
        <v>index</v>
      </c>
      <c r="C22" s="52" t="str">
        <f aca="false">IF(OR(B22=index,B22=links,B22=guides),B22,IF(LEFT(B22,5)=onion,onion,extreme))</f>
        <v>index</v>
      </c>
      <c r="D22" s="53" t="n">
        <v>4</v>
      </c>
      <c r="E22" s="53" t="s">
        <v>48</v>
      </c>
      <c r="F22" s="53" t="s">
        <v>49</v>
      </c>
      <c r="G22" s="54" t="n">
        <v>0.000590277777777778</v>
      </c>
      <c r="H22" s="53" t="s">
        <v>18</v>
      </c>
      <c r="I22" s="53" t="s">
        <v>43</v>
      </c>
      <c r="J22" s="52" t="n">
        <f aca="false">IF(I22="?",VLOOKUP(C22,$BO$89:$BP$94,2,0),I22)</f>
        <v>19.8611111111111</v>
      </c>
      <c r="K22" s="52" t="n">
        <f aca="false">SUMIFS($J$10:$J$1000,$A$10:$A$1000,A22)</f>
        <v>70.8611111111111</v>
      </c>
      <c r="L22" s="52" t="n">
        <f aca="false">IF(D22=D21,J22+L21,J22)</f>
        <v>70.8611111111111</v>
      </c>
      <c r="M22" s="52" t="str">
        <f aca="false">LEFT(A22,1)</f>
        <v>B</v>
      </c>
      <c r="N22" s="55" t="n">
        <f aca="false">IF(D22-D21&gt;0,1,0)</f>
        <v>0</v>
      </c>
      <c r="O22" s="56" t="n">
        <f aca="false">0</f>
        <v>0</v>
      </c>
      <c r="P22" s="55" t="n">
        <f aca="false">IF($N22=1,0,IF(AND($C21=P$1,$C22=P$2),1,0))</f>
        <v>0</v>
      </c>
      <c r="Q22" s="55" t="n">
        <f aca="false">IF($N22=1,0,IF(AND($C21=Q$1,$C22=Q$2),1,0))</f>
        <v>0</v>
      </c>
      <c r="R22" s="55" t="n">
        <f aca="false">IF($N22=1,0,IF(AND($C21=R$1,$C22=R$2),1,0))</f>
        <v>0</v>
      </c>
      <c r="S22" s="56" t="n">
        <f aca="false">0</f>
        <v>0</v>
      </c>
      <c r="T22" s="55" t="n">
        <f aca="false">IF($N22=1,0,IF(AND($C21=R$1,$C22=R$2),1,0))</f>
        <v>0</v>
      </c>
      <c r="U22" s="57" t="n">
        <f aca="false">IF(AND($C22=U$1,$I22=U$2),1,0)</f>
        <v>1</v>
      </c>
      <c r="V22" s="55" t="n">
        <f aca="false">IF($N22=1,0,IF(AND($C21=V$1,$C22=V$2),1,0))</f>
        <v>1</v>
      </c>
      <c r="W22" s="56" t="n">
        <f aca="false">0</f>
        <v>0</v>
      </c>
      <c r="X22" s="55" t="n">
        <f aca="false">IF($N22=1,0,IF(AND($C21=X$1,$C22=X$2),1,0))</f>
        <v>0</v>
      </c>
      <c r="Y22" s="55" t="n">
        <f aca="false">IF($N22=1,0,IF(AND($C21=Y$1,$C22=Y$2),1,0))</f>
        <v>0</v>
      </c>
      <c r="Z22" s="56" t="n">
        <f aca="false">0</f>
        <v>0</v>
      </c>
      <c r="AA22" s="55" t="n">
        <f aca="false">IF($N22=1,0,IF(AND($C21=AA$1,$C22=AA$2),1,0))</f>
        <v>0</v>
      </c>
      <c r="AB22" s="57" t="n">
        <f aca="false">IF(AND($C22=AB$1,$I22=AB$2),1,0)</f>
        <v>0</v>
      </c>
      <c r="AC22" s="55" t="n">
        <f aca="false">IF($N22=1,0,IF(AND($C21=AC$1,$C22=AC$2),1,0))</f>
        <v>0</v>
      </c>
      <c r="AD22" s="55" t="n">
        <f aca="false">IF($N22=1,0,IF(AND($C21=AD$1,$C22=AD$2),1,0))</f>
        <v>0</v>
      </c>
      <c r="AE22" s="56" t="n">
        <f aca="false">0</f>
        <v>0</v>
      </c>
      <c r="AF22" s="55" t="n">
        <f aca="false">IF($N22=1,0,IF(AND($C21=AF$1,$C22=AF$2),1,0))</f>
        <v>0</v>
      </c>
      <c r="AG22" s="56" t="n">
        <f aca="false">0</f>
        <v>0</v>
      </c>
      <c r="AH22" s="55" t="n">
        <f aca="false">IF($N22=1,0,IF(AND($C21=AH$1,$C22=AH$2),1,0))</f>
        <v>0</v>
      </c>
      <c r="AI22" s="57" t="n">
        <f aca="false">IF(AND($C22=AI$1,$I22=AI$2),1,0)</f>
        <v>0</v>
      </c>
      <c r="AJ22" s="55" t="n">
        <f aca="false">IF($N22=1,0,IF(AND($C21=AJ$1,$C22=AJ$2),1,0))</f>
        <v>0</v>
      </c>
      <c r="AK22" s="55" t="n">
        <f aca="false">IF($N22=1,0,IF(AND($C21=AK$1,$C22=AK$2),1,0))</f>
        <v>0</v>
      </c>
      <c r="AL22" s="55" t="n">
        <f aca="false">IF($N22=1,0,IF(AND($C21=AL$1,$C22=AL$2),1,0))</f>
        <v>0</v>
      </c>
      <c r="AM22" s="55" t="n">
        <f aca="false">IF($N22=1,0,IF(AND($C21=AM$1,$C22=AM$2),1,0))</f>
        <v>0</v>
      </c>
      <c r="AN22" s="56" t="n">
        <f aca="false">0</f>
        <v>0</v>
      </c>
      <c r="AO22" s="55" t="n">
        <f aca="false">IF($N22=1,0,IF(AND($C21=AO$1,$C22=AO$2),1,0))</f>
        <v>0</v>
      </c>
      <c r="AP22" s="57" t="n">
        <f aca="false">IF(AND($C22=AP$1,$I22=AP$2),1,0)</f>
        <v>0</v>
      </c>
      <c r="AQ22" s="56" t="n">
        <f aca="false">0</f>
        <v>0</v>
      </c>
      <c r="AR22" s="56" t="n">
        <f aca="false">0</f>
        <v>0</v>
      </c>
      <c r="AS22" s="56" t="n">
        <f aca="false">0</f>
        <v>0</v>
      </c>
      <c r="AT22" s="56" t="n">
        <f aca="false">0</f>
        <v>0</v>
      </c>
      <c r="AU22" s="56" t="n">
        <f aca="false">0</f>
        <v>0</v>
      </c>
      <c r="AV22" s="56" t="n">
        <f aca="false">0</f>
        <v>0</v>
      </c>
      <c r="AW22" s="56" t="n">
        <f aca="false">0</f>
        <v>0</v>
      </c>
      <c r="AX22" s="55" t="n">
        <f aca="false">IF($N22=1,0,IF(AND($C21=AX$1,$C22=AX$2),1,0))</f>
        <v>0</v>
      </c>
      <c r="AY22" s="55" t="n">
        <f aca="false">IF($N22=1,0,IF(AND($C21=AY$1,$C22=AY$2),1,0))</f>
        <v>0</v>
      </c>
      <c r="AZ22" s="55" t="n">
        <f aca="false">IF($N22=1,0,IF(AND($C21=AZ$1,$C22=AZ$2),1,0))</f>
        <v>0</v>
      </c>
      <c r="BA22" s="55" t="n">
        <f aca="false">IF($N22=1,0,IF(AND($C21=BA$1,$C22=BA$2),1,0))</f>
        <v>0</v>
      </c>
      <c r="BB22" s="56" t="n">
        <f aca="false">0</f>
        <v>0</v>
      </c>
      <c r="BC22" s="56" t="n">
        <f aca="false">IF($N22=1,0,IF(AND($C21=BC$1,$C22=BC$2),1,0))</f>
        <v>0</v>
      </c>
      <c r="BD22" s="57" t="n">
        <f aca="false">IF(AND($C22=BD$1,$I22=BD$2),1,0)</f>
        <v>0</v>
      </c>
      <c r="BE22" s="56" t="n">
        <f aca="false">0</f>
        <v>0</v>
      </c>
      <c r="BF22" s="56" t="n">
        <f aca="false">0</f>
        <v>0</v>
      </c>
      <c r="BG22" s="56" t="n">
        <f aca="false">0</f>
        <v>0</v>
      </c>
      <c r="BH22" s="56" t="n">
        <f aca="false">0</f>
        <v>0</v>
      </c>
      <c r="BI22" s="56" t="n">
        <f aca="false">0</f>
        <v>0</v>
      </c>
      <c r="BJ22" s="56" t="n">
        <f aca="false">0</f>
        <v>0</v>
      </c>
      <c r="BK22" s="56" t="n">
        <f aca="false">0</f>
        <v>0</v>
      </c>
      <c r="BL22" s="58" t="n">
        <f aca="false">SUM(N22:BK22)</f>
        <v>2</v>
      </c>
    </row>
    <row r="23" customFormat="false" ht="14.4" hidden="false" customHeight="false" outlineLevel="0" collapsed="false">
      <c r="A23" s="52" t="str">
        <f aca="false">VLOOKUP(D23,$BX$90:$BZ$136,3,1)&amp;D23</f>
        <v>D5</v>
      </c>
      <c r="B23" s="52" t="str">
        <f aca="false">SUBSTITUTE(SUBSTITUTE(H23,"/",""),".html","")</f>
        <v>index</v>
      </c>
      <c r="C23" s="52" t="str">
        <f aca="false">IF(OR(B23=index,B23=links,B23=guides),B23,IF(LEFT(B23,5)=onion,onion,extreme))</f>
        <v>index</v>
      </c>
      <c r="D23" s="53" t="n">
        <v>5</v>
      </c>
      <c r="E23" s="53" t="s">
        <v>50</v>
      </c>
      <c r="F23" s="53" t="s">
        <v>51</v>
      </c>
      <c r="G23" s="54" t="n">
        <v>0.000775462962962963</v>
      </c>
      <c r="H23" s="53" t="s">
        <v>18</v>
      </c>
      <c r="I23" s="53" t="n">
        <v>34</v>
      </c>
      <c r="J23" s="52" t="n">
        <f aca="false">IF(I23="?",VLOOKUP(C23,$BO$89:$BP$94,2,0),I23)</f>
        <v>34</v>
      </c>
      <c r="K23" s="52" t="n">
        <f aca="false">SUMIFS($J$10:$J$1000,$A$10:$A$1000,A23)</f>
        <v>83.5744680851064</v>
      </c>
      <c r="L23" s="52" t="n">
        <f aca="false">IF(D23=D22,J23+L22,J23)</f>
        <v>34</v>
      </c>
      <c r="M23" s="52" t="str">
        <f aca="false">LEFT(A23,1)</f>
        <v>D</v>
      </c>
      <c r="N23" s="55" t="n">
        <f aca="false">IF(D23-D22&gt;0,1,0)</f>
        <v>1</v>
      </c>
      <c r="O23" s="56" t="n">
        <f aca="false">0</f>
        <v>0</v>
      </c>
      <c r="P23" s="55" t="n">
        <f aca="false">IF($N23=1,0,IF(AND($C22=P$1,$C23=P$2),1,0))</f>
        <v>0</v>
      </c>
      <c r="Q23" s="55" t="n">
        <f aca="false">IF($N23=1,0,IF(AND($C22=Q$1,$C23=Q$2),1,0))</f>
        <v>0</v>
      </c>
      <c r="R23" s="55" t="n">
        <f aca="false">IF($N23=1,0,IF(AND($C22=R$1,$C23=R$2),1,0))</f>
        <v>0</v>
      </c>
      <c r="S23" s="56" t="n">
        <f aca="false">0</f>
        <v>0</v>
      </c>
      <c r="T23" s="55" t="n">
        <f aca="false">IF($N23=1,0,IF(AND($C22=R$1,$C23=R$2),1,0))</f>
        <v>0</v>
      </c>
      <c r="U23" s="57" t="n">
        <f aca="false">IF(AND($C23=U$1,$I23=U$2),1,0)</f>
        <v>0</v>
      </c>
      <c r="V23" s="55" t="n">
        <f aca="false">IF($N23=1,0,IF(AND($C22=V$1,$C23=V$2),1,0))</f>
        <v>0</v>
      </c>
      <c r="W23" s="56" t="n">
        <f aca="false">0</f>
        <v>0</v>
      </c>
      <c r="X23" s="55" t="n">
        <f aca="false">IF($N23=1,0,IF(AND($C22=X$1,$C23=X$2),1,0))</f>
        <v>0</v>
      </c>
      <c r="Y23" s="55" t="n">
        <f aca="false">IF($N23=1,0,IF(AND($C22=Y$1,$C23=Y$2),1,0))</f>
        <v>0</v>
      </c>
      <c r="Z23" s="56" t="n">
        <f aca="false">0</f>
        <v>0</v>
      </c>
      <c r="AA23" s="55" t="n">
        <f aca="false">IF($N23=1,0,IF(AND($C22=AA$1,$C23=AA$2),1,0))</f>
        <v>0</v>
      </c>
      <c r="AB23" s="57" t="n">
        <f aca="false">IF(AND($C23=AB$1,$I23=AB$2),1,0)</f>
        <v>0</v>
      </c>
      <c r="AC23" s="55" t="n">
        <f aca="false">IF($N23=1,0,IF(AND($C22=AC$1,$C23=AC$2),1,0))</f>
        <v>0</v>
      </c>
      <c r="AD23" s="55" t="n">
        <f aca="false">IF($N23=1,0,IF(AND($C22=AD$1,$C23=AD$2),1,0))</f>
        <v>0</v>
      </c>
      <c r="AE23" s="56" t="n">
        <f aca="false">0</f>
        <v>0</v>
      </c>
      <c r="AF23" s="55" t="n">
        <f aca="false">IF($N23=1,0,IF(AND($C22=AF$1,$C23=AF$2),1,0))</f>
        <v>0</v>
      </c>
      <c r="AG23" s="56" t="n">
        <f aca="false">0</f>
        <v>0</v>
      </c>
      <c r="AH23" s="55" t="n">
        <f aca="false">IF($N23=1,0,IF(AND($C22=AH$1,$C23=AH$2),1,0))</f>
        <v>0</v>
      </c>
      <c r="AI23" s="57" t="n">
        <f aca="false">IF(AND($C23=AI$1,$I23=AI$2),1,0)</f>
        <v>0</v>
      </c>
      <c r="AJ23" s="55" t="n">
        <f aca="false">IF($N23=1,0,IF(AND($C22=AJ$1,$C23=AJ$2),1,0))</f>
        <v>0</v>
      </c>
      <c r="AK23" s="55" t="n">
        <f aca="false">IF($N23=1,0,IF(AND($C22=AK$1,$C23=AK$2),1,0))</f>
        <v>0</v>
      </c>
      <c r="AL23" s="55" t="n">
        <f aca="false">IF($N23=1,0,IF(AND($C22=AL$1,$C23=AL$2),1,0))</f>
        <v>0</v>
      </c>
      <c r="AM23" s="55" t="n">
        <f aca="false">IF($N23=1,0,IF(AND($C22=AM$1,$C23=AM$2),1,0))</f>
        <v>0</v>
      </c>
      <c r="AN23" s="56" t="n">
        <f aca="false">0</f>
        <v>0</v>
      </c>
      <c r="AO23" s="55" t="n">
        <f aca="false">IF($N23=1,0,IF(AND($C22=AO$1,$C23=AO$2),1,0))</f>
        <v>0</v>
      </c>
      <c r="AP23" s="57" t="n">
        <f aca="false">IF(AND($C23=AP$1,$I23=AP$2),1,0)</f>
        <v>0</v>
      </c>
      <c r="AQ23" s="56" t="n">
        <f aca="false">0</f>
        <v>0</v>
      </c>
      <c r="AR23" s="56" t="n">
        <f aca="false">0</f>
        <v>0</v>
      </c>
      <c r="AS23" s="56" t="n">
        <f aca="false">0</f>
        <v>0</v>
      </c>
      <c r="AT23" s="56" t="n">
        <f aca="false">0</f>
        <v>0</v>
      </c>
      <c r="AU23" s="56" t="n">
        <f aca="false">0</f>
        <v>0</v>
      </c>
      <c r="AV23" s="56" t="n">
        <f aca="false">0</f>
        <v>0</v>
      </c>
      <c r="AW23" s="56" t="n">
        <f aca="false">0</f>
        <v>0</v>
      </c>
      <c r="AX23" s="55" t="n">
        <f aca="false">IF($N23=1,0,IF(AND($C22=AX$1,$C23=AX$2),1,0))</f>
        <v>0</v>
      </c>
      <c r="AY23" s="55" t="n">
        <f aca="false">IF($N23=1,0,IF(AND($C22=AY$1,$C23=AY$2),1,0))</f>
        <v>0</v>
      </c>
      <c r="AZ23" s="55" t="n">
        <f aca="false">IF($N23=1,0,IF(AND($C22=AZ$1,$C23=AZ$2),1,0))</f>
        <v>0</v>
      </c>
      <c r="BA23" s="55" t="n">
        <f aca="false">IF($N23=1,0,IF(AND($C22=BA$1,$C23=BA$2),1,0))</f>
        <v>0</v>
      </c>
      <c r="BB23" s="56" t="n">
        <f aca="false">0</f>
        <v>0</v>
      </c>
      <c r="BC23" s="56" t="n">
        <f aca="false">IF($N23=1,0,IF(AND($C22=BC$1,$C23=BC$2),1,0))</f>
        <v>0</v>
      </c>
      <c r="BD23" s="57" t="n">
        <f aca="false">IF(AND($C23=BD$1,$I23=BD$2),1,0)</f>
        <v>0</v>
      </c>
      <c r="BE23" s="56" t="n">
        <f aca="false">0</f>
        <v>0</v>
      </c>
      <c r="BF23" s="56" t="n">
        <f aca="false">0</f>
        <v>0</v>
      </c>
      <c r="BG23" s="56" t="n">
        <f aca="false">0</f>
        <v>0</v>
      </c>
      <c r="BH23" s="56" t="n">
        <f aca="false">0</f>
        <v>0</v>
      </c>
      <c r="BI23" s="56" t="n">
        <f aca="false">0</f>
        <v>0</v>
      </c>
      <c r="BJ23" s="56" t="n">
        <f aca="false">0</f>
        <v>0</v>
      </c>
      <c r="BK23" s="56" t="n">
        <f aca="false">0</f>
        <v>0</v>
      </c>
      <c r="BL23" s="58" t="n">
        <f aca="false">SUM(N23:BK23)</f>
        <v>1</v>
      </c>
    </row>
    <row r="24" customFormat="false" ht="14.4" hidden="false" customHeight="false" outlineLevel="0" collapsed="false">
      <c r="A24" s="52" t="str">
        <f aca="false">VLOOKUP(D24,$BX$90:$BZ$136,3,1)&amp;D24</f>
        <v>D5</v>
      </c>
      <c r="B24" s="52" t="str">
        <f aca="false">SUBSTITUTE(SUBSTITUTE(H24,"/",""),".html","")</f>
        <v>links</v>
      </c>
      <c r="C24" s="52" t="str">
        <f aca="false">IF(OR(B24=index,B24=links,B24=guides),B24,IF(LEFT(B24,5)=onion,onion,extreme))</f>
        <v>links</v>
      </c>
      <c r="D24" s="53" t="n">
        <v>5</v>
      </c>
      <c r="E24" s="53" t="s">
        <v>50</v>
      </c>
      <c r="F24" s="53" t="s">
        <v>51</v>
      </c>
      <c r="G24" s="54" t="n">
        <v>0.000775462962962963</v>
      </c>
      <c r="H24" s="53" t="s">
        <v>17</v>
      </c>
      <c r="I24" s="53" t="n">
        <v>33</v>
      </c>
      <c r="J24" s="52" t="n">
        <f aca="false">IF(I24="?",VLOOKUP(C24,$BO$89:$BP$94,2,0),I24)</f>
        <v>33</v>
      </c>
      <c r="K24" s="52" t="n">
        <f aca="false">SUMIFS($J$10:$J$1000,$A$10:$A$1000,A24)</f>
        <v>83.5744680851064</v>
      </c>
      <c r="L24" s="52" t="n">
        <f aca="false">IF(D24=D23,J24+L23,J24)</f>
        <v>67</v>
      </c>
      <c r="M24" s="52" t="str">
        <f aca="false">LEFT(A24,1)</f>
        <v>D</v>
      </c>
      <c r="N24" s="55" t="n">
        <f aca="false">IF(D24-D23&gt;0,1,0)</f>
        <v>0</v>
      </c>
      <c r="O24" s="56" t="n">
        <f aca="false">0</f>
        <v>0</v>
      </c>
      <c r="P24" s="55" t="n">
        <f aca="false">IF($N24=1,0,IF(AND($C23=P$1,$C24=P$2),1,0))</f>
        <v>1</v>
      </c>
      <c r="Q24" s="55" t="n">
        <f aca="false">IF($N24=1,0,IF(AND($C23=Q$1,$C24=Q$2),1,0))</f>
        <v>0</v>
      </c>
      <c r="R24" s="55" t="n">
        <f aca="false">IF($N24=1,0,IF(AND($C23=R$1,$C24=R$2),1,0))</f>
        <v>0</v>
      </c>
      <c r="S24" s="56" t="n">
        <f aca="false">0</f>
        <v>0</v>
      </c>
      <c r="T24" s="55" t="n">
        <f aca="false">IF($N24=1,0,IF(AND($C23=R$1,$C24=R$2),1,0))</f>
        <v>0</v>
      </c>
      <c r="U24" s="57" t="n">
        <f aca="false">IF(AND($C24=U$1,$I24=U$2),1,0)</f>
        <v>0</v>
      </c>
      <c r="V24" s="55" t="n">
        <f aca="false">IF($N24=1,0,IF(AND($C23=V$1,$C24=V$2),1,0))</f>
        <v>0</v>
      </c>
      <c r="W24" s="56" t="n">
        <f aca="false">0</f>
        <v>0</v>
      </c>
      <c r="X24" s="55" t="n">
        <f aca="false">IF($N24=1,0,IF(AND($C23=X$1,$C24=X$2),1,0))</f>
        <v>0</v>
      </c>
      <c r="Y24" s="55" t="n">
        <f aca="false">IF($N24=1,0,IF(AND($C23=Y$1,$C24=Y$2),1,0))</f>
        <v>0</v>
      </c>
      <c r="Z24" s="56" t="n">
        <f aca="false">0</f>
        <v>0</v>
      </c>
      <c r="AA24" s="55" t="n">
        <f aca="false">IF($N24=1,0,IF(AND($C23=AA$1,$C24=AA$2),1,0))</f>
        <v>0</v>
      </c>
      <c r="AB24" s="57" t="n">
        <f aca="false">IF(AND($C24=AB$1,$I24=AB$2),1,0)</f>
        <v>0</v>
      </c>
      <c r="AC24" s="55" t="n">
        <f aca="false">IF($N24=1,0,IF(AND($C23=AC$1,$C24=AC$2),1,0))</f>
        <v>0</v>
      </c>
      <c r="AD24" s="55" t="n">
        <f aca="false">IF($N24=1,0,IF(AND($C23=AD$1,$C24=AD$2),1,0))</f>
        <v>0</v>
      </c>
      <c r="AE24" s="56" t="n">
        <f aca="false">0</f>
        <v>0</v>
      </c>
      <c r="AF24" s="55" t="n">
        <f aca="false">IF($N24=1,0,IF(AND($C23=AF$1,$C24=AF$2),1,0))</f>
        <v>0</v>
      </c>
      <c r="AG24" s="56" t="n">
        <f aca="false">0</f>
        <v>0</v>
      </c>
      <c r="AH24" s="55" t="n">
        <f aca="false">IF($N24=1,0,IF(AND($C23=AH$1,$C24=AH$2),1,0))</f>
        <v>0</v>
      </c>
      <c r="AI24" s="57" t="n">
        <f aca="false">IF(AND($C24=AI$1,$I24=AI$2),1,0)</f>
        <v>0</v>
      </c>
      <c r="AJ24" s="55" t="n">
        <f aca="false">IF($N24=1,0,IF(AND($C23=AJ$1,$C24=AJ$2),1,0))</f>
        <v>0</v>
      </c>
      <c r="AK24" s="55" t="n">
        <f aca="false">IF($N24=1,0,IF(AND($C23=AK$1,$C24=AK$2),1,0))</f>
        <v>0</v>
      </c>
      <c r="AL24" s="55" t="n">
        <f aca="false">IF($N24=1,0,IF(AND($C23=AL$1,$C24=AL$2),1,0))</f>
        <v>0</v>
      </c>
      <c r="AM24" s="55" t="n">
        <f aca="false">IF($N24=1,0,IF(AND($C23=AM$1,$C24=AM$2),1,0))</f>
        <v>0</v>
      </c>
      <c r="AN24" s="56" t="n">
        <f aca="false">0</f>
        <v>0</v>
      </c>
      <c r="AO24" s="55" t="n">
        <f aca="false">IF($N24=1,0,IF(AND($C23=AO$1,$C24=AO$2),1,0))</f>
        <v>0</v>
      </c>
      <c r="AP24" s="57" t="n">
        <f aca="false">IF(AND($C24=AP$1,$I24=AP$2),1,0)</f>
        <v>0</v>
      </c>
      <c r="AQ24" s="56" t="n">
        <f aca="false">0</f>
        <v>0</v>
      </c>
      <c r="AR24" s="56" t="n">
        <f aca="false">0</f>
        <v>0</v>
      </c>
      <c r="AS24" s="56" t="n">
        <f aca="false">0</f>
        <v>0</v>
      </c>
      <c r="AT24" s="56" t="n">
        <f aca="false">0</f>
        <v>0</v>
      </c>
      <c r="AU24" s="56" t="n">
        <f aca="false">0</f>
        <v>0</v>
      </c>
      <c r="AV24" s="56" t="n">
        <f aca="false">0</f>
        <v>0</v>
      </c>
      <c r="AW24" s="56" t="n">
        <f aca="false">0</f>
        <v>0</v>
      </c>
      <c r="AX24" s="55" t="n">
        <f aca="false">IF($N24=1,0,IF(AND($C23=AX$1,$C24=AX$2),1,0))</f>
        <v>0</v>
      </c>
      <c r="AY24" s="55" t="n">
        <f aca="false">IF($N24=1,0,IF(AND($C23=AY$1,$C24=AY$2),1,0))</f>
        <v>0</v>
      </c>
      <c r="AZ24" s="55" t="n">
        <f aca="false">IF($N24=1,0,IF(AND($C23=AZ$1,$C24=AZ$2),1,0))</f>
        <v>0</v>
      </c>
      <c r="BA24" s="55" t="n">
        <f aca="false">IF($N24=1,0,IF(AND($C23=BA$1,$C24=BA$2),1,0))</f>
        <v>0</v>
      </c>
      <c r="BB24" s="56" t="n">
        <f aca="false">0</f>
        <v>0</v>
      </c>
      <c r="BC24" s="56" t="n">
        <f aca="false">IF($N24=1,0,IF(AND($C23=BC$1,$C24=BC$2),1,0))</f>
        <v>0</v>
      </c>
      <c r="BD24" s="57" t="n">
        <f aca="false">IF(AND($C24=BD$1,$I24=BD$2),1,0)</f>
        <v>0</v>
      </c>
      <c r="BE24" s="56" t="n">
        <f aca="false">0</f>
        <v>0</v>
      </c>
      <c r="BF24" s="56" t="n">
        <f aca="false">0</f>
        <v>0</v>
      </c>
      <c r="BG24" s="56" t="n">
        <f aca="false">0</f>
        <v>0</v>
      </c>
      <c r="BH24" s="56" t="n">
        <f aca="false">0</f>
        <v>0</v>
      </c>
      <c r="BI24" s="56" t="n">
        <f aca="false">0</f>
        <v>0</v>
      </c>
      <c r="BJ24" s="56" t="n">
        <f aca="false">0</f>
        <v>0</v>
      </c>
      <c r="BK24" s="56" t="n">
        <f aca="false">0</f>
        <v>0</v>
      </c>
      <c r="BL24" s="58" t="n">
        <f aca="false">SUM(N24:BK24)</f>
        <v>1</v>
      </c>
    </row>
    <row r="25" customFormat="false" ht="14.4" hidden="false" customHeight="false" outlineLevel="0" collapsed="false">
      <c r="A25" s="52" t="str">
        <f aca="false">VLOOKUP(D25,$BX$90:$BZ$136,3,1)&amp;D25</f>
        <v>D5</v>
      </c>
      <c r="B25" s="52" t="str">
        <f aca="false">SUBSTITUTE(SUBSTITUTE(H25,"/",""),".html","")</f>
        <v>onion-directorygroups-cat</v>
      </c>
      <c r="C25" s="52" t="str">
        <f aca="false">IF(OR(B25=index,B25=links,B25=guides),B25,IF(LEFT(B25,5)=onion,onion,extreme))</f>
        <v>onion</v>
      </c>
      <c r="D25" s="53" t="n">
        <v>5</v>
      </c>
      <c r="E25" s="53" t="s">
        <v>50</v>
      </c>
      <c r="F25" s="53" t="s">
        <v>51</v>
      </c>
      <c r="G25" s="54" t="n">
        <v>0.000775462962962963</v>
      </c>
      <c r="H25" s="53" t="s">
        <v>20</v>
      </c>
      <c r="I25" s="53" t="s">
        <v>43</v>
      </c>
      <c r="J25" s="52" t="n">
        <f aca="false">IF(I25="?",VLOOKUP(C25,$BO$89:$BP$94,2,0),I25)</f>
        <v>16.5744680851064</v>
      </c>
      <c r="K25" s="52" t="n">
        <f aca="false">SUMIFS($J$10:$J$1000,$A$10:$A$1000,A25)</f>
        <v>83.5744680851064</v>
      </c>
      <c r="L25" s="52" t="n">
        <f aca="false">IF(D25=D24,J25+L24,J25)</f>
        <v>83.5744680851064</v>
      </c>
      <c r="M25" s="52" t="str">
        <f aca="false">LEFT(A25,1)</f>
        <v>D</v>
      </c>
      <c r="N25" s="55" t="n">
        <f aca="false">IF(D25-D24&gt;0,1,0)</f>
        <v>0</v>
      </c>
      <c r="O25" s="56" t="n">
        <f aca="false">0</f>
        <v>0</v>
      </c>
      <c r="P25" s="55" t="n">
        <f aca="false">IF($N25=1,0,IF(AND($C24=P$1,$C25=P$2),1,0))</f>
        <v>0</v>
      </c>
      <c r="Q25" s="55" t="n">
        <f aca="false">IF($N25=1,0,IF(AND($C24=Q$1,$C25=Q$2),1,0))</f>
        <v>0</v>
      </c>
      <c r="R25" s="55" t="n">
        <f aca="false">IF($N25=1,0,IF(AND($C24=R$1,$C25=R$2),1,0))</f>
        <v>0</v>
      </c>
      <c r="S25" s="56" t="n">
        <f aca="false">0</f>
        <v>0</v>
      </c>
      <c r="T25" s="55" t="n">
        <f aca="false">IF($N25=1,0,IF(AND($C24=R$1,$C25=R$2),1,0))</f>
        <v>0</v>
      </c>
      <c r="U25" s="57" t="n">
        <f aca="false">IF(AND($C25=U$1,$I25=U$2),1,0)</f>
        <v>0</v>
      </c>
      <c r="V25" s="55" t="n">
        <f aca="false">IF($N25=1,0,IF(AND($C24=V$1,$C25=V$2),1,0))</f>
        <v>0</v>
      </c>
      <c r="W25" s="56" t="n">
        <f aca="false">0</f>
        <v>0</v>
      </c>
      <c r="X25" s="55" t="n">
        <f aca="false">IF($N25=1,0,IF(AND($C24=X$1,$C25=X$2),1,0))</f>
        <v>0</v>
      </c>
      <c r="Y25" s="55" t="n">
        <f aca="false">IF($N25=1,0,IF(AND($C24=Y$1,$C25=Y$2),1,0))</f>
        <v>1</v>
      </c>
      <c r="Z25" s="56" t="n">
        <f aca="false">0</f>
        <v>0</v>
      </c>
      <c r="AA25" s="55" t="n">
        <f aca="false">IF($N25=1,0,IF(AND($C24=AA$1,$C25=AA$2),1,0))</f>
        <v>0</v>
      </c>
      <c r="AB25" s="57" t="n">
        <f aca="false">IF(AND($C25=AB$1,$I25=AB$2),1,0)</f>
        <v>0</v>
      </c>
      <c r="AC25" s="55" t="n">
        <f aca="false">IF($N25=1,0,IF(AND($C24=AC$1,$C25=AC$2),1,0))</f>
        <v>0</v>
      </c>
      <c r="AD25" s="55" t="n">
        <f aca="false">IF($N25=1,0,IF(AND($C24=AD$1,$C25=AD$2),1,0))</f>
        <v>0</v>
      </c>
      <c r="AE25" s="56" t="n">
        <f aca="false">0</f>
        <v>0</v>
      </c>
      <c r="AF25" s="55" t="n">
        <f aca="false">IF($N25=1,0,IF(AND($C24=AF$1,$C25=AF$2),1,0))</f>
        <v>0</v>
      </c>
      <c r="AG25" s="56" t="n">
        <f aca="false">0</f>
        <v>0</v>
      </c>
      <c r="AH25" s="55" t="n">
        <f aca="false">IF($N25=1,0,IF(AND($C24=AH$1,$C25=AH$2),1,0))</f>
        <v>0</v>
      </c>
      <c r="AI25" s="57" t="n">
        <f aca="false">IF(AND($C25=AI$1,$I25=AI$2),1,0)</f>
        <v>0</v>
      </c>
      <c r="AJ25" s="55" t="n">
        <f aca="false">IF($N25=1,0,IF(AND($C24=AJ$1,$C25=AJ$2),1,0))</f>
        <v>0</v>
      </c>
      <c r="AK25" s="55" t="n">
        <f aca="false">IF($N25=1,0,IF(AND($C24=AK$1,$C25=AK$2),1,0))</f>
        <v>0</v>
      </c>
      <c r="AL25" s="55" t="n">
        <f aca="false">IF($N25=1,0,IF(AND($C24=AL$1,$C25=AL$2),1,0))</f>
        <v>0</v>
      </c>
      <c r="AM25" s="55" t="n">
        <f aca="false">IF($N25=1,0,IF(AND($C24=AM$1,$C25=AM$2),1,0))</f>
        <v>0</v>
      </c>
      <c r="AN25" s="56" t="n">
        <f aca="false">0</f>
        <v>0</v>
      </c>
      <c r="AO25" s="55" t="n">
        <f aca="false">IF($N25=1,0,IF(AND($C24=AO$1,$C25=AO$2),1,0))</f>
        <v>0</v>
      </c>
      <c r="AP25" s="57" t="n">
        <f aca="false">IF(AND($C25=AP$1,$I25=AP$2),1,0)</f>
        <v>1</v>
      </c>
      <c r="AQ25" s="56" t="n">
        <f aca="false">0</f>
        <v>0</v>
      </c>
      <c r="AR25" s="56" t="n">
        <f aca="false">0</f>
        <v>0</v>
      </c>
      <c r="AS25" s="56" t="n">
        <f aca="false">0</f>
        <v>0</v>
      </c>
      <c r="AT25" s="56" t="n">
        <f aca="false">0</f>
        <v>0</v>
      </c>
      <c r="AU25" s="56" t="n">
        <f aca="false">0</f>
        <v>0</v>
      </c>
      <c r="AV25" s="56" t="n">
        <f aca="false">0</f>
        <v>0</v>
      </c>
      <c r="AW25" s="56" t="n">
        <f aca="false">0</f>
        <v>0</v>
      </c>
      <c r="AX25" s="55" t="n">
        <f aca="false">IF($N25=1,0,IF(AND($C24=AX$1,$C25=AX$2),1,0))</f>
        <v>0</v>
      </c>
      <c r="AY25" s="55" t="n">
        <f aca="false">IF($N25=1,0,IF(AND($C24=AY$1,$C25=AY$2),1,0))</f>
        <v>0</v>
      </c>
      <c r="AZ25" s="55" t="n">
        <f aca="false">IF($N25=1,0,IF(AND($C24=AZ$1,$C25=AZ$2),1,0))</f>
        <v>0</v>
      </c>
      <c r="BA25" s="55" t="n">
        <f aca="false">IF($N25=1,0,IF(AND($C24=BA$1,$C25=BA$2),1,0))</f>
        <v>0</v>
      </c>
      <c r="BB25" s="56" t="n">
        <f aca="false">0</f>
        <v>0</v>
      </c>
      <c r="BC25" s="56" t="n">
        <f aca="false">IF($N25=1,0,IF(AND($C24=BC$1,$C25=BC$2),1,0))</f>
        <v>0</v>
      </c>
      <c r="BD25" s="57" t="n">
        <f aca="false">IF(AND($C25=BD$1,$I25=BD$2),1,0)</f>
        <v>0</v>
      </c>
      <c r="BE25" s="56" t="n">
        <f aca="false">0</f>
        <v>0</v>
      </c>
      <c r="BF25" s="56" t="n">
        <f aca="false">0</f>
        <v>0</v>
      </c>
      <c r="BG25" s="56" t="n">
        <f aca="false">0</f>
        <v>0</v>
      </c>
      <c r="BH25" s="56" t="n">
        <f aca="false">0</f>
        <v>0</v>
      </c>
      <c r="BI25" s="56" t="n">
        <f aca="false">0</f>
        <v>0</v>
      </c>
      <c r="BJ25" s="56" t="n">
        <f aca="false">0</f>
        <v>0</v>
      </c>
      <c r="BK25" s="56" t="n">
        <f aca="false">0</f>
        <v>0</v>
      </c>
      <c r="BL25" s="58" t="n">
        <f aca="false">SUM(N25:BK25)</f>
        <v>2</v>
      </c>
    </row>
    <row r="26" customFormat="false" ht="14.4" hidden="false" customHeight="false" outlineLevel="0" collapsed="false">
      <c r="A26" s="52" t="str">
        <f aca="false">VLOOKUP(D26,$BX$90:$BZ$136,3,1)&amp;D26</f>
        <v>A6</v>
      </c>
      <c r="B26" s="52" t="str">
        <f aca="false">SUBSTITUTE(SUBSTITUTE(H26,"/",""),".html","")</f>
        <v>index</v>
      </c>
      <c r="C26" s="52" t="str">
        <f aca="false">IF(OR(B26=index,B26=links,B26=guides),B26,IF(LEFT(B26,5)=onion,onion,extreme))</f>
        <v>index</v>
      </c>
      <c r="D26" s="53" t="n">
        <v>6</v>
      </c>
      <c r="E26" s="53" t="s">
        <v>52</v>
      </c>
      <c r="F26" s="53" t="s">
        <v>52</v>
      </c>
      <c r="G26" s="54" t="n">
        <v>0</v>
      </c>
      <c r="H26" s="53" t="s">
        <v>18</v>
      </c>
      <c r="I26" s="53" t="s">
        <v>43</v>
      </c>
      <c r="J26" s="52" t="n">
        <f aca="false">IF(I26="?",VLOOKUP(C26,$BO$89:$BP$94,2,0),I26)</f>
        <v>19.8611111111111</v>
      </c>
      <c r="K26" s="52" t="n">
        <f aca="false">SUMIFS($J$10:$J$1000,$A$10:$A$1000,A26)</f>
        <v>19.8611111111111</v>
      </c>
      <c r="L26" s="52" t="n">
        <f aca="false">IF(D26=D25,J26+L25,J26)</f>
        <v>19.8611111111111</v>
      </c>
      <c r="M26" s="52" t="str">
        <f aca="false">LEFT(A26,1)</f>
        <v>A</v>
      </c>
      <c r="N26" s="55" t="n">
        <f aca="false">IF(D26-D25&gt;0,1,0)</f>
        <v>1</v>
      </c>
      <c r="O26" s="56" t="n">
        <f aca="false">0</f>
        <v>0</v>
      </c>
      <c r="P26" s="55" t="n">
        <f aca="false">IF($N26=1,0,IF(AND($C25=P$1,$C26=P$2),1,0))</f>
        <v>0</v>
      </c>
      <c r="Q26" s="55" t="n">
        <f aca="false">IF($N26=1,0,IF(AND($C25=Q$1,$C26=Q$2),1,0))</f>
        <v>0</v>
      </c>
      <c r="R26" s="55" t="n">
        <f aca="false">IF($N26=1,0,IF(AND($C25=R$1,$C26=R$2),1,0))</f>
        <v>0</v>
      </c>
      <c r="S26" s="56" t="n">
        <f aca="false">0</f>
        <v>0</v>
      </c>
      <c r="T26" s="55" t="n">
        <f aca="false">IF($N26=1,0,IF(AND($C25=R$1,$C26=R$2),1,0))</f>
        <v>0</v>
      </c>
      <c r="U26" s="57" t="n">
        <f aca="false">IF(AND($C26=U$1,$I26=U$2),1,0)</f>
        <v>1</v>
      </c>
      <c r="V26" s="55" t="n">
        <f aca="false">IF($N26=1,0,IF(AND($C25=V$1,$C26=V$2),1,0))</f>
        <v>0</v>
      </c>
      <c r="W26" s="56" t="n">
        <f aca="false">0</f>
        <v>0</v>
      </c>
      <c r="X26" s="55" t="n">
        <f aca="false">IF($N26=1,0,IF(AND($C25=X$1,$C26=X$2),1,0))</f>
        <v>0</v>
      </c>
      <c r="Y26" s="55" t="n">
        <f aca="false">IF($N26=1,0,IF(AND($C25=Y$1,$C26=Y$2),1,0))</f>
        <v>0</v>
      </c>
      <c r="Z26" s="56" t="n">
        <f aca="false">0</f>
        <v>0</v>
      </c>
      <c r="AA26" s="55" t="n">
        <f aca="false">IF($N26=1,0,IF(AND($C25=AA$1,$C26=AA$2),1,0))</f>
        <v>0</v>
      </c>
      <c r="AB26" s="57" t="n">
        <f aca="false">IF(AND($C26=AB$1,$I26=AB$2),1,0)</f>
        <v>0</v>
      </c>
      <c r="AC26" s="55" t="n">
        <f aca="false">IF($N26=1,0,IF(AND($C25=AC$1,$C26=AC$2),1,0))</f>
        <v>0</v>
      </c>
      <c r="AD26" s="55" t="n">
        <f aca="false">IF($N26=1,0,IF(AND($C25=AD$1,$C26=AD$2),1,0))</f>
        <v>0</v>
      </c>
      <c r="AE26" s="56" t="n">
        <f aca="false">0</f>
        <v>0</v>
      </c>
      <c r="AF26" s="55" t="n">
        <f aca="false">IF($N26=1,0,IF(AND($C25=AF$1,$C26=AF$2),1,0))</f>
        <v>0</v>
      </c>
      <c r="AG26" s="56" t="n">
        <f aca="false">0</f>
        <v>0</v>
      </c>
      <c r="AH26" s="55" t="n">
        <f aca="false">IF($N26=1,0,IF(AND($C25=AH$1,$C26=AH$2),1,0))</f>
        <v>0</v>
      </c>
      <c r="AI26" s="57" t="n">
        <f aca="false">IF(AND($C26=AI$1,$I26=AI$2),1,0)</f>
        <v>0</v>
      </c>
      <c r="AJ26" s="55" t="n">
        <f aca="false">IF($N26=1,0,IF(AND($C25=AJ$1,$C26=AJ$2),1,0))</f>
        <v>0</v>
      </c>
      <c r="AK26" s="55" t="n">
        <f aca="false">IF($N26=1,0,IF(AND($C25=AK$1,$C26=AK$2),1,0))</f>
        <v>0</v>
      </c>
      <c r="AL26" s="55" t="n">
        <f aca="false">IF($N26=1,0,IF(AND($C25=AL$1,$C26=AL$2),1,0))</f>
        <v>0</v>
      </c>
      <c r="AM26" s="55" t="n">
        <f aca="false">IF($N26=1,0,IF(AND($C25=AM$1,$C26=AM$2),1,0))</f>
        <v>0</v>
      </c>
      <c r="AN26" s="56" t="n">
        <f aca="false">0</f>
        <v>0</v>
      </c>
      <c r="AO26" s="55" t="n">
        <f aca="false">IF($N26=1,0,IF(AND($C25=AO$1,$C26=AO$2),1,0))</f>
        <v>0</v>
      </c>
      <c r="AP26" s="57" t="n">
        <f aca="false">IF(AND($C26=AP$1,$I26=AP$2),1,0)</f>
        <v>0</v>
      </c>
      <c r="AQ26" s="56" t="n">
        <f aca="false">0</f>
        <v>0</v>
      </c>
      <c r="AR26" s="56" t="n">
        <f aca="false">0</f>
        <v>0</v>
      </c>
      <c r="AS26" s="56" t="n">
        <f aca="false">0</f>
        <v>0</v>
      </c>
      <c r="AT26" s="56" t="n">
        <f aca="false">0</f>
        <v>0</v>
      </c>
      <c r="AU26" s="56" t="n">
        <f aca="false">0</f>
        <v>0</v>
      </c>
      <c r="AV26" s="56" t="n">
        <f aca="false">0</f>
        <v>0</v>
      </c>
      <c r="AW26" s="56" t="n">
        <f aca="false">0</f>
        <v>0</v>
      </c>
      <c r="AX26" s="55" t="n">
        <f aca="false">IF($N26=1,0,IF(AND($C25=AX$1,$C26=AX$2),1,0))</f>
        <v>0</v>
      </c>
      <c r="AY26" s="55" t="n">
        <f aca="false">IF($N26=1,0,IF(AND($C25=AY$1,$C26=AY$2),1,0))</f>
        <v>0</v>
      </c>
      <c r="AZ26" s="55" t="n">
        <f aca="false">IF($N26=1,0,IF(AND($C25=AZ$1,$C26=AZ$2),1,0))</f>
        <v>0</v>
      </c>
      <c r="BA26" s="55" t="n">
        <f aca="false">IF($N26=1,0,IF(AND($C25=BA$1,$C26=BA$2),1,0))</f>
        <v>0</v>
      </c>
      <c r="BB26" s="56" t="n">
        <f aca="false">0</f>
        <v>0</v>
      </c>
      <c r="BC26" s="56" t="n">
        <f aca="false">IF($N26=1,0,IF(AND($C25=BC$1,$C26=BC$2),1,0))</f>
        <v>0</v>
      </c>
      <c r="BD26" s="57" t="n">
        <f aca="false">IF(AND($C26=BD$1,$I26=BD$2),1,0)</f>
        <v>0</v>
      </c>
      <c r="BE26" s="56" t="n">
        <f aca="false">0</f>
        <v>0</v>
      </c>
      <c r="BF26" s="56" t="n">
        <f aca="false">0</f>
        <v>0</v>
      </c>
      <c r="BG26" s="56" t="n">
        <f aca="false">0</f>
        <v>0</v>
      </c>
      <c r="BH26" s="56" t="n">
        <f aca="false">0</f>
        <v>0</v>
      </c>
      <c r="BI26" s="56" t="n">
        <f aca="false">0</f>
        <v>0</v>
      </c>
      <c r="BJ26" s="56" t="n">
        <f aca="false">0</f>
        <v>0</v>
      </c>
      <c r="BK26" s="56" t="n">
        <f aca="false">0</f>
        <v>0</v>
      </c>
      <c r="BL26" s="58" t="n">
        <f aca="false">SUM(N26:BK26)</f>
        <v>2</v>
      </c>
    </row>
    <row r="27" customFormat="false" ht="14.4" hidden="false" customHeight="false" outlineLevel="0" collapsed="false">
      <c r="A27" s="52" t="str">
        <f aca="false">VLOOKUP(D27,$BX$90:$BZ$136,3,1)&amp;D27</f>
        <v>F7</v>
      </c>
      <c r="B27" s="52" t="str">
        <f aca="false">SUBSTITUTE(SUBSTITUTE(H27,"/",""),".html","")</f>
        <v>index</v>
      </c>
      <c r="C27" s="52" t="str">
        <f aca="false">IF(OR(B27=index,B27=links,B27=guides),B27,IF(LEFT(B27,5)=onion,onion,extreme))</f>
        <v>index</v>
      </c>
      <c r="D27" s="53" t="n">
        <v>7</v>
      </c>
      <c r="E27" s="53" t="s">
        <v>53</v>
      </c>
      <c r="F27" s="53" t="s">
        <v>54</v>
      </c>
      <c r="G27" s="54" t="n">
        <v>0.00130787037037037</v>
      </c>
      <c r="H27" s="53" t="s">
        <v>18</v>
      </c>
      <c r="I27" s="53" t="n">
        <v>18</v>
      </c>
      <c r="J27" s="52" t="n">
        <f aca="false">IF(I27="?",VLOOKUP(C27,$BO$89:$BP$94,2,0),I27)</f>
        <v>18</v>
      </c>
      <c r="K27" s="52" t="n">
        <f aca="false">SUMIFS($J$10:$J$1000,$A$10:$A$1000,A27)</f>
        <v>128.5</v>
      </c>
      <c r="L27" s="52" t="n">
        <f aca="false">IF(D27=D26,J27+L26,J27)</f>
        <v>18</v>
      </c>
      <c r="M27" s="52" t="str">
        <f aca="false">LEFT(A27,1)</f>
        <v>F</v>
      </c>
      <c r="N27" s="55" t="n">
        <f aca="false">IF(D27-D26&gt;0,1,0)</f>
        <v>1</v>
      </c>
      <c r="O27" s="56" t="n">
        <f aca="false">0</f>
        <v>0</v>
      </c>
      <c r="P27" s="55" t="n">
        <f aca="false">IF($N27=1,0,IF(AND($C26=P$1,$C27=P$2),1,0))</f>
        <v>0</v>
      </c>
      <c r="Q27" s="55" t="n">
        <f aca="false">IF($N27=1,0,IF(AND($C26=Q$1,$C27=Q$2),1,0))</f>
        <v>0</v>
      </c>
      <c r="R27" s="55" t="n">
        <f aca="false">IF($N27=1,0,IF(AND($C26=R$1,$C27=R$2),1,0))</f>
        <v>0</v>
      </c>
      <c r="S27" s="56" t="n">
        <f aca="false">0</f>
        <v>0</v>
      </c>
      <c r="T27" s="55" t="n">
        <f aca="false">IF($N27=1,0,IF(AND($C26=R$1,$C27=R$2),1,0))</f>
        <v>0</v>
      </c>
      <c r="U27" s="57" t="n">
        <f aca="false">IF(AND($C27=U$1,$I27=U$2),1,0)</f>
        <v>0</v>
      </c>
      <c r="V27" s="55" t="n">
        <f aca="false">IF($N27=1,0,IF(AND($C26=V$1,$C27=V$2),1,0))</f>
        <v>0</v>
      </c>
      <c r="W27" s="56" t="n">
        <f aca="false">0</f>
        <v>0</v>
      </c>
      <c r="X27" s="55" t="n">
        <f aca="false">IF($N27=1,0,IF(AND($C26=X$1,$C27=X$2),1,0))</f>
        <v>0</v>
      </c>
      <c r="Y27" s="55" t="n">
        <f aca="false">IF($N27=1,0,IF(AND($C26=Y$1,$C27=Y$2),1,0))</f>
        <v>0</v>
      </c>
      <c r="Z27" s="56" t="n">
        <f aca="false">0</f>
        <v>0</v>
      </c>
      <c r="AA27" s="55" t="n">
        <f aca="false">IF($N27=1,0,IF(AND($C26=AA$1,$C27=AA$2),1,0))</f>
        <v>0</v>
      </c>
      <c r="AB27" s="57" t="n">
        <f aca="false">IF(AND($C27=AB$1,$I27=AB$2),1,0)</f>
        <v>0</v>
      </c>
      <c r="AC27" s="55" t="n">
        <f aca="false">IF($N27=1,0,IF(AND($C26=AC$1,$C27=AC$2),1,0))</f>
        <v>0</v>
      </c>
      <c r="AD27" s="55" t="n">
        <f aca="false">IF($N27=1,0,IF(AND($C26=AD$1,$C27=AD$2),1,0))</f>
        <v>0</v>
      </c>
      <c r="AE27" s="56" t="n">
        <f aca="false">0</f>
        <v>0</v>
      </c>
      <c r="AF27" s="55" t="n">
        <f aca="false">IF($N27=1,0,IF(AND($C26=AF$1,$C27=AF$2),1,0))</f>
        <v>0</v>
      </c>
      <c r="AG27" s="56" t="n">
        <f aca="false">0</f>
        <v>0</v>
      </c>
      <c r="AH27" s="55" t="n">
        <f aca="false">IF($N27=1,0,IF(AND($C26=AH$1,$C27=AH$2),1,0))</f>
        <v>0</v>
      </c>
      <c r="AI27" s="57" t="n">
        <f aca="false">IF(AND($C27=AI$1,$I27=AI$2),1,0)</f>
        <v>0</v>
      </c>
      <c r="AJ27" s="55" t="n">
        <f aca="false">IF($N27=1,0,IF(AND($C26=AJ$1,$C27=AJ$2),1,0))</f>
        <v>0</v>
      </c>
      <c r="AK27" s="55" t="n">
        <f aca="false">IF($N27=1,0,IF(AND($C26=AK$1,$C27=AK$2),1,0))</f>
        <v>0</v>
      </c>
      <c r="AL27" s="55" t="n">
        <f aca="false">IF($N27=1,0,IF(AND($C26=AL$1,$C27=AL$2),1,0))</f>
        <v>0</v>
      </c>
      <c r="AM27" s="55" t="n">
        <f aca="false">IF($N27=1,0,IF(AND($C26=AM$1,$C27=AM$2),1,0))</f>
        <v>0</v>
      </c>
      <c r="AN27" s="56" t="n">
        <f aca="false">0</f>
        <v>0</v>
      </c>
      <c r="AO27" s="55" t="n">
        <f aca="false">IF($N27=1,0,IF(AND($C26=AO$1,$C27=AO$2),1,0))</f>
        <v>0</v>
      </c>
      <c r="AP27" s="57" t="n">
        <f aca="false">IF(AND($C27=AP$1,$I27=AP$2),1,0)</f>
        <v>0</v>
      </c>
      <c r="AQ27" s="56" t="n">
        <f aca="false">0</f>
        <v>0</v>
      </c>
      <c r="AR27" s="56" t="n">
        <f aca="false">0</f>
        <v>0</v>
      </c>
      <c r="AS27" s="56" t="n">
        <f aca="false">0</f>
        <v>0</v>
      </c>
      <c r="AT27" s="56" t="n">
        <f aca="false">0</f>
        <v>0</v>
      </c>
      <c r="AU27" s="56" t="n">
        <f aca="false">0</f>
        <v>0</v>
      </c>
      <c r="AV27" s="56" t="n">
        <f aca="false">0</f>
        <v>0</v>
      </c>
      <c r="AW27" s="56" t="n">
        <f aca="false">0</f>
        <v>0</v>
      </c>
      <c r="AX27" s="55" t="n">
        <f aca="false">IF($N27=1,0,IF(AND($C26=AX$1,$C27=AX$2),1,0))</f>
        <v>0</v>
      </c>
      <c r="AY27" s="55" t="n">
        <f aca="false">IF($N27=1,0,IF(AND($C26=AY$1,$C27=AY$2),1,0))</f>
        <v>0</v>
      </c>
      <c r="AZ27" s="55" t="n">
        <f aca="false">IF($N27=1,0,IF(AND($C26=AZ$1,$C27=AZ$2),1,0))</f>
        <v>0</v>
      </c>
      <c r="BA27" s="55" t="n">
        <f aca="false">IF($N27=1,0,IF(AND($C26=BA$1,$C27=BA$2),1,0))</f>
        <v>0</v>
      </c>
      <c r="BB27" s="56" t="n">
        <f aca="false">0</f>
        <v>0</v>
      </c>
      <c r="BC27" s="56" t="n">
        <f aca="false">IF($N27=1,0,IF(AND($C26=BC$1,$C27=BC$2),1,0))</f>
        <v>0</v>
      </c>
      <c r="BD27" s="57" t="n">
        <f aca="false">IF(AND($C27=BD$1,$I27=BD$2),1,0)</f>
        <v>0</v>
      </c>
      <c r="BE27" s="56" t="n">
        <f aca="false">0</f>
        <v>0</v>
      </c>
      <c r="BF27" s="56" t="n">
        <f aca="false">0</f>
        <v>0</v>
      </c>
      <c r="BG27" s="56" t="n">
        <f aca="false">0</f>
        <v>0</v>
      </c>
      <c r="BH27" s="56" t="n">
        <f aca="false">0</f>
        <v>0</v>
      </c>
      <c r="BI27" s="56" t="n">
        <f aca="false">0</f>
        <v>0</v>
      </c>
      <c r="BJ27" s="56" t="n">
        <f aca="false">0</f>
        <v>0</v>
      </c>
      <c r="BK27" s="56" t="n">
        <f aca="false">0</f>
        <v>0</v>
      </c>
      <c r="BL27" s="58" t="n">
        <f aca="false">SUM(N27:BK27)</f>
        <v>1</v>
      </c>
    </row>
    <row r="28" customFormat="false" ht="14.4" hidden="false" customHeight="false" outlineLevel="0" collapsed="false">
      <c r="A28" s="52" t="str">
        <f aca="false">VLOOKUP(D28,$BX$90:$BZ$136,3,1)&amp;D28</f>
        <v>F7</v>
      </c>
      <c r="B28" s="52" t="str">
        <f aca="false">SUBSTITUTE(SUBSTITUTE(H28,"/",""),".html","")</f>
        <v>links</v>
      </c>
      <c r="C28" s="52" t="str">
        <f aca="false">IF(OR(B28=index,B28=links,B28=guides),B28,IF(LEFT(B28,5)=onion,onion,extreme))</f>
        <v>links</v>
      </c>
      <c r="D28" s="53" t="n">
        <v>7</v>
      </c>
      <c r="E28" s="53" t="s">
        <v>53</v>
      </c>
      <c r="F28" s="53" t="s">
        <v>54</v>
      </c>
      <c r="G28" s="54" t="n">
        <v>0.00130787037037037</v>
      </c>
      <c r="H28" s="53" t="s">
        <v>17</v>
      </c>
      <c r="I28" s="53" t="n">
        <v>3</v>
      </c>
      <c r="J28" s="52" t="n">
        <f aca="false">IF(I28="?",VLOOKUP(C28,$BO$89:$BP$94,2,0),I28)</f>
        <v>3</v>
      </c>
      <c r="K28" s="52" t="n">
        <f aca="false">SUMIFS($J$10:$J$1000,$A$10:$A$1000,A28)</f>
        <v>128.5</v>
      </c>
      <c r="L28" s="52" t="n">
        <f aca="false">IF(D28=D27,J28+L27,J28)</f>
        <v>21</v>
      </c>
      <c r="M28" s="52" t="str">
        <f aca="false">LEFT(A28,1)</f>
        <v>F</v>
      </c>
      <c r="N28" s="55" t="n">
        <f aca="false">IF(D28-D27&gt;0,1,0)</f>
        <v>0</v>
      </c>
      <c r="O28" s="56" t="n">
        <f aca="false">0</f>
        <v>0</v>
      </c>
      <c r="P28" s="55" t="n">
        <f aca="false">IF($N28=1,0,IF(AND($C27=P$1,$C28=P$2),1,0))</f>
        <v>1</v>
      </c>
      <c r="Q28" s="55" t="n">
        <f aca="false">IF($N28=1,0,IF(AND($C27=Q$1,$C28=Q$2),1,0))</f>
        <v>0</v>
      </c>
      <c r="R28" s="55" t="n">
        <f aca="false">IF($N28=1,0,IF(AND($C27=R$1,$C28=R$2),1,0))</f>
        <v>0</v>
      </c>
      <c r="S28" s="56" t="n">
        <f aca="false">0</f>
        <v>0</v>
      </c>
      <c r="T28" s="55" t="n">
        <f aca="false">IF($N28=1,0,IF(AND($C27=R$1,$C28=R$2),1,0))</f>
        <v>0</v>
      </c>
      <c r="U28" s="57" t="n">
        <f aca="false">IF(AND($C28=U$1,$I28=U$2),1,0)</f>
        <v>0</v>
      </c>
      <c r="V28" s="55" t="n">
        <f aca="false">IF($N28=1,0,IF(AND($C27=V$1,$C28=V$2),1,0))</f>
        <v>0</v>
      </c>
      <c r="W28" s="56" t="n">
        <f aca="false">0</f>
        <v>0</v>
      </c>
      <c r="X28" s="55" t="n">
        <f aca="false">IF($N28=1,0,IF(AND($C27=X$1,$C28=X$2),1,0))</f>
        <v>0</v>
      </c>
      <c r="Y28" s="55" t="n">
        <f aca="false">IF($N28=1,0,IF(AND($C27=Y$1,$C28=Y$2),1,0))</f>
        <v>0</v>
      </c>
      <c r="Z28" s="56" t="n">
        <f aca="false">0</f>
        <v>0</v>
      </c>
      <c r="AA28" s="55" t="n">
        <f aca="false">IF($N28=1,0,IF(AND($C27=AA$1,$C28=AA$2),1,0))</f>
        <v>0</v>
      </c>
      <c r="AB28" s="57" t="n">
        <f aca="false">IF(AND($C28=AB$1,$I28=AB$2),1,0)</f>
        <v>0</v>
      </c>
      <c r="AC28" s="55" t="n">
        <f aca="false">IF($N28=1,0,IF(AND($C27=AC$1,$C28=AC$2),1,0))</f>
        <v>0</v>
      </c>
      <c r="AD28" s="55" t="n">
        <f aca="false">IF($N28=1,0,IF(AND($C27=AD$1,$C28=AD$2),1,0))</f>
        <v>0</v>
      </c>
      <c r="AE28" s="56" t="n">
        <f aca="false">0</f>
        <v>0</v>
      </c>
      <c r="AF28" s="55" t="n">
        <f aca="false">IF($N28=1,0,IF(AND($C27=AF$1,$C28=AF$2),1,0))</f>
        <v>0</v>
      </c>
      <c r="AG28" s="56" t="n">
        <f aca="false">0</f>
        <v>0</v>
      </c>
      <c r="AH28" s="55" t="n">
        <f aca="false">IF($N28=1,0,IF(AND($C27=AH$1,$C28=AH$2),1,0))</f>
        <v>0</v>
      </c>
      <c r="AI28" s="57" t="n">
        <f aca="false">IF(AND($C28=AI$1,$I28=AI$2),1,0)</f>
        <v>0</v>
      </c>
      <c r="AJ28" s="55" t="n">
        <f aca="false">IF($N28=1,0,IF(AND($C27=AJ$1,$C28=AJ$2),1,0))</f>
        <v>0</v>
      </c>
      <c r="AK28" s="55" t="n">
        <f aca="false">IF($N28=1,0,IF(AND($C27=AK$1,$C28=AK$2),1,0))</f>
        <v>0</v>
      </c>
      <c r="AL28" s="55" t="n">
        <f aca="false">IF($N28=1,0,IF(AND($C27=AL$1,$C28=AL$2),1,0))</f>
        <v>0</v>
      </c>
      <c r="AM28" s="55" t="n">
        <f aca="false">IF($N28=1,0,IF(AND($C27=AM$1,$C28=AM$2),1,0))</f>
        <v>0</v>
      </c>
      <c r="AN28" s="56" t="n">
        <f aca="false">0</f>
        <v>0</v>
      </c>
      <c r="AO28" s="55" t="n">
        <f aca="false">IF($N28=1,0,IF(AND($C27=AO$1,$C28=AO$2),1,0))</f>
        <v>0</v>
      </c>
      <c r="AP28" s="57" t="n">
        <f aca="false">IF(AND($C28=AP$1,$I28=AP$2),1,0)</f>
        <v>0</v>
      </c>
      <c r="AQ28" s="56" t="n">
        <f aca="false">0</f>
        <v>0</v>
      </c>
      <c r="AR28" s="56" t="n">
        <f aca="false">0</f>
        <v>0</v>
      </c>
      <c r="AS28" s="56" t="n">
        <f aca="false">0</f>
        <v>0</v>
      </c>
      <c r="AT28" s="56" t="n">
        <f aca="false">0</f>
        <v>0</v>
      </c>
      <c r="AU28" s="56" t="n">
        <f aca="false">0</f>
        <v>0</v>
      </c>
      <c r="AV28" s="56" t="n">
        <f aca="false">0</f>
        <v>0</v>
      </c>
      <c r="AW28" s="56" t="n">
        <f aca="false">0</f>
        <v>0</v>
      </c>
      <c r="AX28" s="55" t="n">
        <f aca="false">IF($N28=1,0,IF(AND($C27=AX$1,$C28=AX$2),1,0))</f>
        <v>0</v>
      </c>
      <c r="AY28" s="55" t="n">
        <f aca="false">IF($N28=1,0,IF(AND($C27=AY$1,$C28=AY$2),1,0))</f>
        <v>0</v>
      </c>
      <c r="AZ28" s="55" t="n">
        <f aca="false">IF($N28=1,0,IF(AND($C27=AZ$1,$C28=AZ$2),1,0))</f>
        <v>0</v>
      </c>
      <c r="BA28" s="55" t="n">
        <f aca="false">IF($N28=1,0,IF(AND($C27=BA$1,$C28=BA$2),1,0))</f>
        <v>0</v>
      </c>
      <c r="BB28" s="56" t="n">
        <f aca="false">0</f>
        <v>0</v>
      </c>
      <c r="BC28" s="56" t="n">
        <f aca="false">IF($N28=1,0,IF(AND($C27=BC$1,$C28=BC$2),1,0))</f>
        <v>0</v>
      </c>
      <c r="BD28" s="57" t="n">
        <f aca="false">IF(AND($C28=BD$1,$I28=BD$2),1,0)</f>
        <v>0</v>
      </c>
      <c r="BE28" s="56" t="n">
        <f aca="false">0</f>
        <v>0</v>
      </c>
      <c r="BF28" s="56" t="n">
        <f aca="false">0</f>
        <v>0</v>
      </c>
      <c r="BG28" s="56" t="n">
        <f aca="false">0</f>
        <v>0</v>
      </c>
      <c r="BH28" s="56" t="n">
        <f aca="false">0</f>
        <v>0</v>
      </c>
      <c r="BI28" s="56" t="n">
        <f aca="false">0</f>
        <v>0</v>
      </c>
      <c r="BJ28" s="56" t="n">
        <f aca="false">0</f>
        <v>0</v>
      </c>
      <c r="BK28" s="56" t="n">
        <f aca="false">0</f>
        <v>0</v>
      </c>
      <c r="BL28" s="58" t="n">
        <f aca="false">SUM(N28:BK28)</f>
        <v>1</v>
      </c>
    </row>
    <row r="29" customFormat="false" ht="14.4" hidden="false" customHeight="false" outlineLevel="0" collapsed="false">
      <c r="A29" s="52" t="str">
        <f aca="false">VLOOKUP(D29,$BX$90:$BZ$136,3,1)&amp;D29</f>
        <v>F7</v>
      </c>
      <c r="B29" s="52" t="str">
        <f aca="false">SUBSTITUTE(SUBSTITUTE(H29,"/",""),".html","")</f>
        <v>guides</v>
      </c>
      <c r="C29" s="52" t="str">
        <f aca="false">IF(OR(B29=index,B29=links,B29=guides),B29,IF(LEFT(B29,5)=onion,onion,extreme))</f>
        <v>guides</v>
      </c>
      <c r="D29" s="53" t="n">
        <v>7</v>
      </c>
      <c r="E29" s="53" t="s">
        <v>53</v>
      </c>
      <c r="F29" s="53" t="s">
        <v>54</v>
      </c>
      <c r="G29" s="54" t="n">
        <v>0.00130787037037037</v>
      </c>
      <c r="H29" s="53" t="s">
        <v>16</v>
      </c>
      <c r="I29" s="53" t="n">
        <v>20</v>
      </c>
      <c r="J29" s="52" t="n">
        <f aca="false">IF(I29="?",VLOOKUP(C29,$BO$89:$BP$94,2,0),I29)</f>
        <v>20</v>
      </c>
      <c r="K29" s="52" t="n">
        <f aca="false">SUMIFS($J$10:$J$1000,$A$10:$A$1000,A29)</f>
        <v>128.5</v>
      </c>
      <c r="L29" s="52" t="n">
        <f aca="false">IF(D29=D28,J29+L28,J29)</f>
        <v>41</v>
      </c>
      <c r="M29" s="52" t="str">
        <f aca="false">LEFT(A29,1)</f>
        <v>F</v>
      </c>
      <c r="N29" s="55" t="n">
        <f aca="false">IF(D29-D28&gt;0,1,0)</f>
        <v>0</v>
      </c>
      <c r="O29" s="56" t="n">
        <f aca="false">0</f>
        <v>0</v>
      </c>
      <c r="P29" s="55" t="n">
        <f aca="false">IF($N29=1,0,IF(AND($C28=P$1,$C29=P$2),1,0))</f>
        <v>0</v>
      </c>
      <c r="Q29" s="55" t="n">
        <f aca="false">IF($N29=1,0,IF(AND($C28=Q$1,$C29=Q$2),1,0))</f>
        <v>0</v>
      </c>
      <c r="R29" s="55" t="n">
        <f aca="false">IF($N29=1,0,IF(AND($C28=R$1,$C29=R$2),1,0))</f>
        <v>0</v>
      </c>
      <c r="S29" s="56" t="n">
        <f aca="false">0</f>
        <v>0</v>
      </c>
      <c r="T29" s="55" t="n">
        <f aca="false">IF($N29=1,0,IF(AND($C28=R$1,$C29=R$2),1,0))</f>
        <v>0</v>
      </c>
      <c r="U29" s="57" t="n">
        <f aca="false">IF(AND($C29=U$1,$I29=U$2),1,0)</f>
        <v>0</v>
      </c>
      <c r="V29" s="55" t="n">
        <f aca="false">IF($N29=1,0,IF(AND($C28=V$1,$C29=V$2),1,0))</f>
        <v>0</v>
      </c>
      <c r="W29" s="56" t="n">
        <f aca="false">0</f>
        <v>0</v>
      </c>
      <c r="X29" s="55" t="n">
        <f aca="false">IF($N29=1,0,IF(AND($C28=X$1,$C29=X$2),1,0))</f>
        <v>1</v>
      </c>
      <c r="Y29" s="55" t="n">
        <f aca="false">IF($N29=1,0,IF(AND($C28=Y$1,$C29=Y$2),1,0))</f>
        <v>0</v>
      </c>
      <c r="Z29" s="56" t="n">
        <f aca="false">0</f>
        <v>0</v>
      </c>
      <c r="AA29" s="55" t="n">
        <f aca="false">IF($N29=1,0,IF(AND($C28=AA$1,$C29=AA$2),1,0))</f>
        <v>0</v>
      </c>
      <c r="AB29" s="57" t="n">
        <f aca="false">IF(AND($C29=AB$1,$I29=AB$2),1,0)</f>
        <v>0</v>
      </c>
      <c r="AC29" s="55" t="n">
        <f aca="false">IF($N29=1,0,IF(AND($C28=AC$1,$C29=AC$2),1,0))</f>
        <v>0</v>
      </c>
      <c r="AD29" s="55" t="n">
        <f aca="false">IF($N29=1,0,IF(AND($C28=AD$1,$C29=AD$2),1,0))</f>
        <v>0</v>
      </c>
      <c r="AE29" s="56" t="n">
        <f aca="false">0</f>
        <v>0</v>
      </c>
      <c r="AF29" s="55" t="n">
        <f aca="false">IF($N29=1,0,IF(AND($C28=AF$1,$C29=AF$2),1,0))</f>
        <v>0</v>
      </c>
      <c r="AG29" s="56" t="n">
        <f aca="false">0</f>
        <v>0</v>
      </c>
      <c r="AH29" s="55" t="n">
        <f aca="false">IF($N29=1,0,IF(AND($C28=AH$1,$C29=AH$2),1,0))</f>
        <v>0</v>
      </c>
      <c r="AI29" s="57" t="n">
        <f aca="false">IF(AND($C29=AI$1,$I29=AI$2),1,0)</f>
        <v>0</v>
      </c>
      <c r="AJ29" s="55" t="n">
        <f aca="false">IF($N29=1,0,IF(AND($C28=AJ$1,$C29=AJ$2),1,0))</f>
        <v>0</v>
      </c>
      <c r="AK29" s="55" t="n">
        <f aca="false">IF($N29=1,0,IF(AND($C28=AK$1,$C29=AK$2),1,0))</f>
        <v>0</v>
      </c>
      <c r="AL29" s="55" t="n">
        <f aca="false">IF($N29=1,0,IF(AND($C28=AL$1,$C29=AL$2),1,0))</f>
        <v>0</v>
      </c>
      <c r="AM29" s="55" t="n">
        <f aca="false">IF($N29=1,0,IF(AND($C28=AM$1,$C29=AM$2),1,0))</f>
        <v>0</v>
      </c>
      <c r="AN29" s="56" t="n">
        <f aca="false">0</f>
        <v>0</v>
      </c>
      <c r="AO29" s="55" t="n">
        <f aca="false">IF($N29=1,0,IF(AND($C28=AO$1,$C29=AO$2),1,0))</f>
        <v>0</v>
      </c>
      <c r="AP29" s="57" t="n">
        <f aca="false">IF(AND($C29=AP$1,$I29=AP$2),1,0)</f>
        <v>0</v>
      </c>
      <c r="AQ29" s="56" t="n">
        <f aca="false">0</f>
        <v>0</v>
      </c>
      <c r="AR29" s="56" t="n">
        <f aca="false">0</f>
        <v>0</v>
      </c>
      <c r="AS29" s="56" t="n">
        <f aca="false">0</f>
        <v>0</v>
      </c>
      <c r="AT29" s="56" t="n">
        <f aca="false">0</f>
        <v>0</v>
      </c>
      <c r="AU29" s="56" t="n">
        <f aca="false">0</f>
        <v>0</v>
      </c>
      <c r="AV29" s="56" t="n">
        <f aca="false">0</f>
        <v>0</v>
      </c>
      <c r="AW29" s="56" t="n">
        <f aca="false">0</f>
        <v>0</v>
      </c>
      <c r="AX29" s="55" t="n">
        <f aca="false">IF($N29=1,0,IF(AND($C28=AX$1,$C29=AX$2),1,0))</f>
        <v>0</v>
      </c>
      <c r="AY29" s="55" t="n">
        <f aca="false">IF($N29=1,0,IF(AND($C28=AY$1,$C29=AY$2),1,0))</f>
        <v>0</v>
      </c>
      <c r="AZ29" s="55" t="n">
        <f aca="false">IF($N29=1,0,IF(AND($C28=AZ$1,$C29=AZ$2),1,0))</f>
        <v>0</v>
      </c>
      <c r="BA29" s="55" t="n">
        <f aca="false">IF($N29=1,0,IF(AND($C28=BA$1,$C29=BA$2),1,0))</f>
        <v>0</v>
      </c>
      <c r="BB29" s="56" t="n">
        <f aca="false">0</f>
        <v>0</v>
      </c>
      <c r="BC29" s="56" t="n">
        <f aca="false">IF($N29=1,0,IF(AND($C28=BC$1,$C29=BC$2),1,0))</f>
        <v>0</v>
      </c>
      <c r="BD29" s="57" t="n">
        <f aca="false">IF(AND($C29=BD$1,$I29=BD$2),1,0)</f>
        <v>0</v>
      </c>
      <c r="BE29" s="56" t="n">
        <f aca="false">0</f>
        <v>0</v>
      </c>
      <c r="BF29" s="56" t="n">
        <f aca="false">0</f>
        <v>0</v>
      </c>
      <c r="BG29" s="56" t="n">
        <f aca="false">0</f>
        <v>0</v>
      </c>
      <c r="BH29" s="56" t="n">
        <f aca="false">0</f>
        <v>0</v>
      </c>
      <c r="BI29" s="56" t="n">
        <f aca="false">0</f>
        <v>0</v>
      </c>
      <c r="BJ29" s="56" t="n">
        <f aca="false">0</f>
        <v>0</v>
      </c>
      <c r="BK29" s="56" t="n">
        <f aca="false">0</f>
        <v>0</v>
      </c>
      <c r="BL29" s="58" t="n">
        <f aca="false">SUM(N29:BK29)</f>
        <v>1</v>
      </c>
    </row>
    <row r="30" customFormat="false" ht="14.4" hidden="false" customHeight="false" outlineLevel="0" collapsed="false">
      <c r="A30" s="52" t="str">
        <f aca="false">VLOOKUP(D30,$BX$90:$BZ$136,3,1)&amp;D30</f>
        <v>F7</v>
      </c>
      <c r="B30" s="52" t="str">
        <f aca="false">SUBSTITUTE(SUBSTITUTE(H30,"/",""),".html","")</f>
        <v>guidesisis-group</v>
      </c>
      <c r="C30" s="52" t="str">
        <f aca="false">IF(OR(B30=index,B30=links,B30=guides),B30,IF(LEFT(B30,5)=onion,onion,extreme))</f>
        <v>extreme</v>
      </c>
      <c r="D30" s="53" t="n">
        <v>7</v>
      </c>
      <c r="E30" s="53" t="s">
        <v>53</v>
      </c>
      <c r="F30" s="53" t="s">
        <v>54</v>
      </c>
      <c r="G30" s="54" t="n">
        <v>0.00130787037037037</v>
      </c>
      <c r="H30" s="53" t="s">
        <v>55</v>
      </c>
      <c r="I30" s="53" t="n">
        <v>72</v>
      </c>
      <c r="J30" s="52" t="n">
        <f aca="false">IF(I30="?",VLOOKUP(C30,$BO$89:$BP$94,2,0),I30)</f>
        <v>72</v>
      </c>
      <c r="K30" s="52" t="n">
        <f aca="false">SUMIFS($J$10:$J$1000,$A$10:$A$1000,A30)</f>
        <v>128.5</v>
      </c>
      <c r="L30" s="52" t="n">
        <f aca="false">IF(D30=D29,J30+L29,J30)</f>
        <v>113</v>
      </c>
      <c r="M30" s="52" t="str">
        <f aca="false">LEFT(A30,1)</f>
        <v>F</v>
      </c>
      <c r="N30" s="55" t="n">
        <f aca="false">IF(D30-D29&gt;0,1,0)</f>
        <v>0</v>
      </c>
      <c r="O30" s="56" t="n">
        <f aca="false">0</f>
        <v>0</v>
      </c>
      <c r="P30" s="55" t="n">
        <f aca="false">IF($N30=1,0,IF(AND($C29=P$1,$C30=P$2),1,0))</f>
        <v>0</v>
      </c>
      <c r="Q30" s="55" t="n">
        <f aca="false">IF($N30=1,0,IF(AND($C29=Q$1,$C30=Q$2),1,0))</f>
        <v>0</v>
      </c>
      <c r="R30" s="55" t="n">
        <f aca="false">IF($N30=1,0,IF(AND($C29=R$1,$C30=R$2),1,0))</f>
        <v>0</v>
      </c>
      <c r="S30" s="56" t="n">
        <f aca="false">0</f>
        <v>0</v>
      </c>
      <c r="T30" s="55" t="n">
        <f aca="false">IF($N30=1,0,IF(AND($C29=R$1,$C30=R$2),1,0))</f>
        <v>0</v>
      </c>
      <c r="U30" s="57" t="n">
        <f aca="false">IF(AND($C30=U$1,$I30=U$2),1,0)</f>
        <v>0</v>
      </c>
      <c r="V30" s="55" t="n">
        <f aca="false">IF($N30=1,0,IF(AND($C29=V$1,$C30=V$2),1,0))</f>
        <v>0</v>
      </c>
      <c r="W30" s="56" t="n">
        <f aca="false">0</f>
        <v>0</v>
      </c>
      <c r="X30" s="55" t="n">
        <f aca="false">IF($N30=1,0,IF(AND($C29=X$1,$C30=X$2),1,0))</f>
        <v>0</v>
      </c>
      <c r="Y30" s="55" t="n">
        <f aca="false">IF($N30=1,0,IF(AND($C29=Y$1,$C30=Y$2),1,0))</f>
        <v>0</v>
      </c>
      <c r="Z30" s="56" t="n">
        <f aca="false">0</f>
        <v>0</v>
      </c>
      <c r="AA30" s="55" t="n">
        <f aca="false">IF($N30=1,0,IF(AND($C29=AA$1,$C30=AA$2),1,0))</f>
        <v>0</v>
      </c>
      <c r="AB30" s="57" t="n">
        <f aca="false">IF(AND($C30=AB$1,$I30=AB$2),1,0)</f>
        <v>0</v>
      </c>
      <c r="AC30" s="55" t="n">
        <f aca="false">IF($N30=1,0,IF(AND($C29=AC$1,$C30=AC$2),1,0))</f>
        <v>0</v>
      </c>
      <c r="AD30" s="55" t="n">
        <f aca="false">IF($N30=1,0,IF(AND($C29=AD$1,$C30=AD$2),1,0))</f>
        <v>0</v>
      </c>
      <c r="AE30" s="56" t="n">
        <f aca="false">0</f>
        <v>0</v>
      </c>
      <c r="AF30" s="55" t="n">
        <f aca="false">IF($N30=1,0,IF(AND($C29=AF$1,$C30=AF$2),1,0))</f>
        <v>0</v>
      </c>
      <c r="AG30" s="56" t="n">
        <f aca="false">0</f>
        <v>0</v>
      </c>
      <c r="AH30" s="55" t="n">
        <f aca="false">IF($N30=1,0,IF(AND($C29=AH$1,$C30=AH$2),1,0))</f>
        <v>1</v>
      </c>
      <c r="AI30" s="57" t="n">
        <f aca="false">IF(AND($C30=AI$1,$I30=AI$2),1,0)</f>
        <v>0</v>
      </c>
      <c r="AJ30" s="55" t="n">
        <f aca="false">IF($N30=1,0,IF(AND($C29=AJ$1,$C30=AJ$2),1,0))</f>
        <v>0</v>
      </c>
      <c r="AK30" s="55" t="n">
        <f aca="false">IF($N30=1,0,IF(AND($C29=AK$1,$C30=AK$2),1,0))</f>
        <v>0</v>
      </c>
      <c r="AL30" s="55" t="n">
        <f aca="false">IF($N30=1,0,IF(AND($C29=AL$1,$C30=AL$2),1,0))</f>
        <v>0</v>
      </c>
      <c r="AM30" s="55" t="n">
        <f aca="false">IF($N30=1,0,IF(AND($C29=AM$1,$C30=AM$2),1,0))</f>
        <v>0</v>
      </c>
      <c r="AN30" s="56" t="n">
        <f aca="false">0</f>
        <v>0</v>
      </c>
      <c r="AO30" s="55" t="n">
        <f aca="false">IF($N30=1,0,IF(AND($C29=AO$1,$C30=AO$2),1,0))</f>
        <v>0</v>
      </c>
      <c r="AP30" s="57" t="n">
        <f aca="false">IF(AND($C30=AP$1,$I30=AP$2),1,0)</f>
        <v>0</v>
      </c>
      <c r="AQ30" s="56" t="n">
        <f aca="false">0</f>
        <v>0</v>
      </c>
      <c r="AR30" s="56" t="n">
        <f aca="false">0</f>
        <v>0</v>
      </c>
      <c r="AS30" s="56" t="n">
        <f aca="false">0</f>
        <v>0</v>
      </c>
      <c r="AT30" s="56" t="n">
        <f aca="false">0</f>
        <v>0</v>
      </c>
      <c r="AU30" s="56" t="n">
        <f aca="false">0</f>
        <v>0</v>
      </c>
      <c r="AV30" s="56" t="n">
        <f aca="false">0</f>
        <v>0</v>
      </c>
      <c r="AW30" s="56" t="n">
        <f aca="false">0</f>
        <v>0</v>
      </c>
      <c r="AX30" s="55" t="n">
        <f aca="false">IF($N30=1,0,IF(AND($C29=AX$1,$C30=AX$2),1,0))</f>
        <v>0</v>
      </c>
      <c r="AY30" s="55" t="n">
        <f aca="false">IF($N30=1,0,IF(AND($C29=AY$1,$C30=AY$2),1,0))</f>
        <v>0</v>
      </c>
      <c r="AZ30" s="55" t="n">
        <f aca="false">IF($N30=1,0,IF(AND($C29=AZ$1,$C30=AZ$2),1,0))</f>
        <v>0</v>
      </c>
      <c r="BA30" s="55" t="n">
        <f aca="false">IF($N30=1,0,IF(AND($C29=BA$1,$C30=BA$2),1,0))</f>
        <v>0</v>
      </c>
      <c r="BB30" s="56" t="n">
        <f aca="false">0</f>
        <v>0</v>
      </c>
      <c r="BC30" s="56" t="n">
        <f aca="false">IF($N30=1,0,IF(AND($C29=BC$1,$C30=BC$2),1,0))</f>
        <v>0</v>
      </c>
      <c r="BD30" s="57" t="n">
        <f aca="false">IF(AND($C30=BD$1,$I30=BD$2),1,0)</f>
        <v>0</v>
      </c>
      <c r="BE30" s="56" t="n">
        <f aca="false">0</f>
        <v>0</v>
      </c>
      <c r="BF30" s="56" t="n">
        <f aca="false">0</f>
        <v>0</v>
      </c>
      <c r="BG30" s="56" t="n">
        <f aca="false">0</f>
        <v>0</v>
      </c>
      <c r="BH30" s="56" t="n">
        <f aca="false">0</f>
        <v>0</v>
      </c>
      <c r="BI30" s="56" t="n">
        <f aca="false">0</f>
        <v>0</v>
      </c>
      <c r="BJ30" s="56" t="n">
        <f aca="false">0</f>
        <v>0</v>
      </c>
      <c r="BK30" s="56" t="n">
        <f aca="false">0</f>
        <v>0</v>
      </c>
      <c r="BL30" s="58" t="n">
        <f aca="false">SUM(N30:BK30)</f>
        <v>1</v>
      </c>
    </row>
    <row r="31" customFormat="false" ht="14.4" hidden="false" customHeight="false" outlineLevel="0" collapsed="false">
      <c r="A31" s="52" t="str">
        <f aca="false">VLOOKUP(D31,$BX$90:$BZ$136,3,1)&amp;D31</f>
        <v>F7</v>
      </c>
      <c r="B31" s="52" t="str">
        <f aca="false">SUBSTITUTE(SUBSTITUTE(H31,"/",""),".html","")</f>
        <v>guides</v>
      </c>
      <c r="C31" s="52" t="str">
        <f aca="false">IF(OR(B31=index,B31=links,B31=guides),B31,IF(LEFT(B31,5)=onion,onion,extreme))</f>
        <v>guides</v>
      </c>
      <c r="D31" s="53" t="n">
        <v>7</v>
      </c>
      <c r="E31" s="53" t="s">
        <v>53</v>
      </c>
      <c r="F31" s="53" t="s">
        <v>54</v>
      </c>
      <c r="G31" s="54" t="n">
        <v>0.00130787037037037</v>
      </c>
      <c r="H31" s="53" t="s">
        <v>16</v>
      </c>
      <c r="I31" s="53" t="s">
        <v>43</v>
      </c>
      <c r="J31" s="52" t="n">
        <f aca="false">IF(I31="?",VLOOKUP(C31,$BO$89:$BP$94,2,0),I31)</f>
        <v>15.5</v>
      </c>
      <c r="K31" s="52" t="n">
        <f aca="false">SUMIFS($J$10:$J$1000,$A$10:$A$1000,A31)</f>
        <v>128.5</v>
      </c>
      <c r="L31" s="52" t="n">
        <f aca="false">IF(D31=D30,J31+L30,J31)</f>
        <v>128.5</v>
      </c>
      <c r="M31" s="52" t="str">
        <f aca="false">LEFT(A31,1)</f>
        <v>F</v>
      </c>
      <c r="N31" s="55" t="n">
        <f aca="false">IF(D31-D30&gt;0,1,0)</f>
        <v>0</v>
      </c>
      <c r="O31" s="56" t="n">
        <f aca="false">0</f>
        <v>0</v>
      </c>
      <c r="P31" s="55" t="n">
        <f aca="false">IF($N31=1,0,IF(AND($C30=P$1,$C31=P$2),1,0))</f>
        <v>0</v>
      </c>
      <c r="Q31" s="55" t="n">
        <f aca="false">IF($N31=1,0,IF(AND($C30=Q$1,$C31=Q$2),1,0))</f>
        <v>0</v>
      </c>
      <c r="R31" s="55" t="n">
        <f aca="false">IF($N31=1,0,IF(AND($C30=R$1,$C31=R$2),1,0))</f>
        <v>0</v>
      </c>
      <c r="S31" s="56" t="n">
        <f aca="false">0</f>
        <v>0</v>
      </c>
      <c r="T31" s="55" t="n">
        <f aca="false">IF($N31=1,0,IF(AND($C30=R$1,$C31=R$2),1,0))</f>
        <v>0</v>
      </c>
      <c r="U31" s="57" t="n">
        <f aca="false">IF(AND($C31=U$1,$I31=U$2),1,0)</f>
        <v>0</v>
      </c>
      <c r="V31" s="55" t="n">
        <f aca="false">IF($N31=1,0,IF(AND($C30=V$1,$C31=V$2),1,0))</f>
        <v>0</v>
      </c>
      <c r="W31" s="56" t="n">
        <f aca="false">0</f>
        <v>0</v>
      </c>
      <c r="X31" s="55" t="n">
        <f aca="false">IF($N31=1,0,IF(AND($C30=X$1,$C31=X$2),1,0))</f>
        <v>0</v>
      </c>
      <c r="Y31" s="55" t="n">
        <f aca="false">IF($N31=1,0,IF(AND($C30=Y$1,$C31=Y$2),1,0))</f>
        <v>0</v>
      </c>
      <c r="Z31" s="56" t="n">
        <f aca="false">0</f>
        <v>0</v>
      </c>
      <c r="AA31" s="55" t="n">
        <f aca="false">IF($N31=1,0,IF(AND($C30=AA$1,$C31=AA$2),1,0))</f>
        <v>0</v>
      </c>
      <c r="AB31" s="57" t="n">
        <f aca="false">IF(AND($C31=AB$1,$I31=AB$2),1,0)</f>
        <v>0</v>
      </c>
      <c r="AC31" s="55" t="n">
        <f aca="false">IF($N31=1,0,IF(AND($C30=AC$1,$C31=AC$2),1,0))</f>
        <v>0</v>
      </c>
      <c r="AD31" s="55" t="n">
        <f aca="false">IF($N31=1,0,IF(AND($C30=AD$1,$C31=AD$2),1,0))</f>
        <v>0</v>
      </c>
      <c r="AE31" s="56" t="n">
        <f aca="false">0</f>
        <v>0</v>
      </c>
      <c r="AF31" s="55" t="n">
        <f aca="false">IF($N31=1,0,IF(AND($C30=AF$1,$C31=AF$2),1,0))</f>
        <v>0</v>
      </c>
      <c r="AG31" s="56" t="n">
        <f aca="false">0</f>
        <v>0</v>
      </c>
      <c r="AH31" s="55" t="n">
        <f aca="false">IF($N31=1,0,IF(AND($C30=AH$1,$C31=AH$2),1,0))</f>
        <v>0</v>
      </c>
      <c r="AI31" s="57" t="n">
        <f aca="false">IF(AND($C31=AI$1,$I31=AI$2),1,0)</f>
        <v>1</v>
      </c>
      <c r="AJ31" s="55" t="n">
        <f aca="false">IF($N31=1,0,IF(AND($C30=AJ$1,$C31=AJ$2),1,0))</f>
        <v>0</v>
      </c>
      <c r="AK31" s="55" t="n">
        <f aca="false">IF($N31=1,0,IF(AND($C30=AK$1,$C31=AK$2),1,0))</f>
        <v>0</v>
      </c>
      <c r="AL31" s="55" t="n">
        <f aca="false">IF($N31=1,0,IF(AND($C30=AL$1,$C31=AL$2),1,0))</f>
        <v>0</v>
      </c>
      <c r="AM31" s="55" t="n">
        <f aca="false">IF($N31=1,0,IF(AND($C30=AM$1,$C31=AM$2),1,0))</f>
        <v>0</v>
      </c>
      <c r="AN31" s="56" t="n">
        <f aca="false">0</f>
        <v>0</v>
      </c>
      <c r="AO31" s="55" t="n">
        <f aca="false">IF($N31=1,0,IF(AND($C30=AO$1,$C31=AO$2),1,0))</f>
        <v>0</v>
      </c>
      <c r="AP31" s="57" t="n">
        <f aca="false">IF(AND($C31=AP$1,$I31=AP$2),1,0)</f>
        <v>0</v>
      </c>
      <c r="AQ31" s="56" t="n">
        <f aca="false">0</f>
        <v>0</v>
      </c>
      <c r="AR31" s="56" t="n">
        <f aca="false">0</f>
        <v>0</v>
      </c>
      <c r="AS31" s="56" t="n">
        <f aca="false">0</f>
        <v>0</v>
      </c>
      <c r="AT31" s="56" t="n">
        <f aca="false">0</f>
        <v>0</v>
      </c>
      <c r="AU31" s="56" t="n">
        <f aca="false">0</f>
        <v>0</v>
      </c>
      <c r="AV31" s="56" t="n">
        <f aca="false">0</f>
        <v>0</v>
      </c>
      <c r="AW31" s="56" t="n">
        <f aca="false">0</f>
        <v>0</v>
      </c>
      <c r="AX31" s="55" t="n">
        <f aca="false">IF($N31=1,0,IF(AND($C30=AX$1,$C31=AX$2),1,0))</f>
        <v>0</v>
      </c>
      <c r="AY31" s="55" t="n">
        <f aca="false">IF($N31=1,0,IF(AND($C30=AY$1,$C31=AY$2),1,0))</f>
        <v>0</v>
      </c>
      <c r="AZ31" s="55" t="n">
        <f aca="false">IF($N31=1,0,IF(AND($C30=AZ$1,$C31=AZ$2),1,0))</f>
        <v>1</v>
      </c>
      <c r="BA31" s="55" t="n">
        <f aca="false">IF($N31=1,0,IF(AND($C30=BA$1,$C31=BA$2),1,0))</f>
        <v>0</v>
      </c>
      <c r="BB31" s="56" t="n">
        <f aca="false">0</f>
        <v>0</v>
      </c>
      <c r="BC31" s="56" t="n">
        <f aca="false">IF($N31=1,0,IF(AND($C30=BC$1,$C31=BC$2),1,0))</f>
        <v>0</v>
      </c>
      <c r="BD31" s="57" t="n">
        <f aca="false">IF(AND($C31=BD$1,$I31=BD$2),1,0)</f>
        <v>0</v>
      </c>
      <c r="BE31" s="56" t="n">
        <f aca="false">0</f>
        <v>0</v>
      </c>
      <c r="BF31" s="56" t="n">
        <f aca="false">0</f>
        <v>0</v>
      </c>
      <c r="BG31" s="56" t="n">
        <f aca="false">0</f>
        <v>0</v>
      </c>
      <c r="BH31" s="56" t="n">
        <f aca="false">0</f>
        <v>0</v>
      </c>
      <c r="BI31" s="56" t="n">
        <f aca="false">0</f>
        <v>0</v>
      </c>
      <c r="BJ31" s="56" t="n">
        <f aca="false">0</f>
        <v>0</v>
      </c>
      <c r="BK31" s="56" t="n">
        <f aca="false">0</f>
        <v>0</v>
      </c>
      <c r="BL31" s="58" t="n">
        <f aca="false">SUM(N31:BK31)</f>
        <v>2</v>
      </c>
    </row>
    <row r="32" customFormat="false" ht="14.4" hidden="false" customHeight="false" outlineLevel="0" collapsed="false">
      <c r="A32" s="52" t="str">
        <f aca="false">VLOOKUP(D32,$BX$90:$BZ$136,3,1)&amp;D32</f>
        <v>D8</v>
      </c>
      <c r="B32" s="52" t="str">
        <f aca="false">SUBSTITUTE(SUBSTITUTE(H32,"/",""),".html","")</f>
        <v>index</v>
      </c>
      <c r="C32" s="52" t="str">
        <f aca="false">IF(OR(B32=index,B32=links,B32=guides),B32,IF(LEFT(B32,5)=onion,onion,extreme))</f>
        <v>index</v>
      </c>
      <c r="D32" s="53" t="n">
        <v>8</v>
      </c>
      <c r="E32" s="53" t="s">
        <v>65</v>
      </c>
      <c r="F32" s="53" t="s">
        <v>66</v>
      </c>
      <c r="G32" s="54" t="n">
        <v>0.00068287037037037</v>
      </c>
      <c r="H32" s="53" t="s">
        <v>18</v>
      </c>
      <c r="I32" s="59" t="n">
        <v>16</v>
      </c>
      <c r="J32" s="52" t="n">
        <f aca="false">IF(I32="?",VLOOKUP(C32,$BO$89:$BP$94,2,0),I32)</f>
        <v>16</v>
      </c>
      <c r="K32" s="52" t="n">
        <f aca="false">SUMIFS($J$10:$J$1000,$A$10:$A$1000,A32)</f>
        <v>75.5744680851064</v>
      </c>
      <c r="L32" s="52" t="n">
        <f aca="false">IF(D32=D31,J32+L31,J32)</f>
        <v>16</v>
      </c>
      <c r="M32" s="52" t="str">
        <f aca="false">LEFT(A32,1)</f>
        <v>D</v>
      </c>
      <c r="N32" s="55" t="n">
        <f aca="false">IF(D32-D31&gt;0,1,0)</f>
        <v>1</v>
      </c>
      <c r="O32" s="56" t="n">
        <f aca="false">0</f>
        <v>0</v>
      </c>
      <c r="P32" s="55" t="n">
        <f aca="false">IF($N32=1,0,IF(AND($C31=P$1,$C32=P$2),1,0))</f>
        <v>0</v>
      </c>
      <c r="Q32" s="55" t="n">
        <f aca="false">IF($N32=1,0,IF(AND($C31=Q$1,$C32=Q$2),1,0))</f>
        <v>0</v>
      </c>
      <c r="R32" s="55" t="n">
        <f aca="false">IF($N32=1,0,IF(AND($C31=R$1,$C32=R$2),1,0))</f>
        <v>0</v>
      </c>
      <c r="S32" s="56" t="n">
        <f aca="false">0</f>
        <v>0</v>
      </c>
      <c r="T32" s="55" t="n">
        <f aca="false">IF($N32=1,0,IF(AND($C31=R$1,$C32=R$2),1,0))</f>
        <v>0</v>
      </c>
      <c r="U32" s="57" t="n">
        <f aca="false">IF(AND($C32=U$1,$I32=U$2),1,0)</f>
        <v>0</v>
      </c>
      <c r="V32" s="55" t="n">
        <f aca="false">IF($N32=1,0,IF(AND($C31=V$1,$C32=V$2),1,0))</f>
        <v>0</v>
      </c>
      <c r="W32" s="56" t="n">
        <f aca="false">0</f>
        <v>0</v>
      </c>
      <c r="X32" s="55" t="n">
        <f aca="false">IF($N32=1,0,IF(AND($C31=X$1,$C32=X$2),1,0))</f>
        <v>0</v>
      </c>
      <c r="Y32" s="55" t="n">
        <f aca="false">IF($N32=1,0,IF(AND($C31=Y$1,$C32=Y$2),1,0))</f>
        <v>0</v>
      </c>
      <c r="Z32" s="56" t="n">
        <f aca="false">0</f>
        <v>0</v>
      </c>
      <c r="AA32" s="55" t="n">
        <f aca="false">IF($N32=1,0,IF(AND($C31=AA$1,$C32=AA$2),1,0))</f>
        <v>0</v>
      </c>
      <c r="AB32" s="57" t="n">
        <f aca="false">IF(AND($C32=AB$1,$I32=AB$2),1,0)</f>
        <v>0</v>
      </c>
      <c r="AC32" s="55" t="n">
        <f aca="false">IF($N32=1,0,IF(AND($C31=AC$1,$C32=AC$2),1,0))</f>
        <v>0</v>
      </c>
      <c r="AD32" s="55" t="n">
        <f aca="false">IF($N32=1,0,IF(AND($C31=AD$1,$C32=AD$2),1,0))</f>
        <v>0</v>
      </c>
      <c r="AE32" s="56" t="n">
        <f aca="false">0</f>
        <v>0</v>
      </c>
      <c r="AF32" s="55" t="n">
        <f aca="false">IF($N32=1,0,IF(AND($C31=AF$1,$C32=AF$2),1,0))</f>
        <v>0</v>
      </c>
      <c r="AG32" s="56" t="n">
        <f aca="false">0</f>
        <v>0</v>
      </c>
      <c r="AH32" s="55" t="n">
        <f aca="false">IF($N32=1,0,IF(AND($C31=AH$1,$C32=AH$2),1,0))</f>
        <v>0</v>
      </c>
      <c r="AI32" s="57" t="n">
        <f aca="false">IF(AND($C32=AI$1,$I32=AI$2),1,0)</f>
        <v>0</v>
      </c>
      <c r="AJ32" s="55" t="n">
        <f aca="false">IF($N32=1,0,IF(AND($C31=AJ$1,$C32=AJ$2),1,0))</f>
        <v>0</v>
      </c>
      <c r="AK32" s="55" t="n">
        <f aca="false">IF($N32=1,0,IF(AND($C31=AK$1,$C32=AK$2),1,0))</f>
        <v>0</v>
      </c>
      <c r="AL32" s="55" t="n">
        <f aca="false">IF($N32=1,0,IF(AND($C31=AL$1,$C32=AL$2),1,0))</f>
        <v>0</v>
      </c>
      <c r="AM32" s="55" t="n">
        <f aca="false">IF($N32=1,0,IF(AND($C31=AM$1,$C32=AM$2),1,0))</f>
        <v>0</v>
      </c>
      <c r="AN32" s="56" t="n">
        <f aca="false">0</f>
        <v>0</v>
      </c>
      <c r="AO32" s="55" t="n">
        <f aca="false">IF($N32=1,0,IF(AND($C31=AO$1,$C32=AO$2),1,0))</f>
        <v>0</v>
      </c>
      <c r="AP32" s="57" t="n">
        <f aca="false">IF(AND($C32=AP$1,$I32=AP$2),1,0)</f>
        <v>0</v>
      </c>
      <c r="AQ32" s="56" t="n">
        <f aca="false">0</f>
        <v>0</v>
      </c>
      <c r="AR32" s="56" t="n">
        <f aca="false">0</f>
        <v>0</v>
      </c>
      <c r="AS32" s="56" t="n">
        <f aca="false">0</f>
        <v>0</v>
      </c>
      <c r="AT32" s="56" t="n">
        <f aca="false">0</f>
        <v>0</v>
      </c>
      <c r="AU32" s="56" t="n">
        <f aca="false">0</f>
        <v>0</v>
      </c>
      <c r="AV32" s="56" t="n">
        <f aca="false">0</f>
        <v>0</v>
      </c>
      <c r="AW32" s="56" t="n">
        <f aca="false">0</f>
        <v>0</v>
      </c>
      <c r="AX32" s="55" t="n">
        <f aca="false">IF($N32=1,0,IF(AND($C31=AX$1,$C32=AX$2),1,0))</f>
        <v>0</v>
      </c>
      <c r="AY32" s="55" t="n">
        <f aca="false">IF($N32=1,0,IF(AND($C31=AY$1,$C32=AY$2),1,0))</f>
        <v>0</v>
      </c>
      <c r="AZ32" s="55" t="n">
        <f aca="false">IF($N32=1,0,IF(AND($C31=AZ$1,$C32=AZ$2),1,0))</f>
        <v>0</v>
      </c>
      <c r="BA32" s="55" t="n">
        <f aca="false">IF($N32=1,0,IF(AND($C31=BA$1,$C32=BA$2),1,0))</f>
        <v>0</v>
      </c>
      <c r="BB32" s="56" t="n">
        <f aca="false">0</f>
        <v>0</v>
      </c>
      <c r="BC32" s="56" t="n">
        <f aca="false">IF($N32=1,0,IF(AND($C31=BC$1,$C32=BC$2),1,0))</f>
        <v>0</v>
      </c>
      <c r="BD32" s="57" t="n">
        <f aca="false">IF(AND($C32=BD$1,$I32=BD$2),1,0)</f>
        <v>0</v>
      </c>
      <c r="BE32" s="56" t="n">
        <f aca="false">0</f>
        <v>0</v>
      </c>
      <c r="BF32" s="56" t="n">
        <f aca="false">0</f>
        <v>0</v>
      </c>
      <c r="BG32" s="56" t="n">
        <f aca="false">0</f>
        <v>0</v>
      </c>
      <c r="BH32" s="56" t="n">
        <f aca="false">0</f>
        <v>0</v>
      </c>
      <c r="BI32" s="56" t="n">
        <f aca="false">0</f>
        <v>0</v>
      </c>
      <c r="BJ32" s="56" t="n">
        <f aca="false">0</f>
        <v>0</v>
      </c>
      <c r="BK32" s="56" t="n">
        <f aca="false">0</f>
        <v>0</v>
      </c>
      <c r="BL32" s="58" t="n">
        <f aca="false">SUM(N32:BK32)</f>
        <v>1</v>
      </c>
    </row>
    <row r="33" customFormat="false" ht="14.4" hidden="false" customHeight="false" outlineLevel="0" collapsed="false">
      <c r="A33" s="52" t="str">
        <f aca="false">VLOOKUP(D33,$BX$90:$BZ$136,3,1)&amp;D33</f>
        <v>D8</v>
      </c>
      <c r="B33" s="52" t="str">
        <f aca="false">SUBSTITUTE(SUBSTITUTE(H33,"/",""),".html","")</f>
        <v>onion-directory</v>
      </c>
      <c r="C33" s="52" t="str">
        <f aca="false">IF(OR(B33=index,B33=links,B33=guides),B33,IF(LEFT(B33,5)=onion,onion,extreme))</f>
        <v>onion</v>
      </c>
      <c r="D33" s="53" t="n">
        <v>8</v>
      </c>
      <c r="E33" s="53" t="s">
        <v>65</v>
      </c>
      <c r="F33" s="53" t="s">
        <v>66</v>
      </c>
      <c r="G33" s="54" t="n">
        <v>0.00068287037037037</v>
      </c>
      <c r="H33" s="53" t="s">
        <v>67</v>
      </c>
      <c r="I33" s="59" t="n">
        <v>8</v>
      </c>
      <c r="J33" s="52" t="n">
        <f aca="false">IF(I33="?",VLOOKUP(C33,$BO$89:$BP$94,2,0),I33)</f>
        <v>8</v>
      </c>
      <c r="K33" s="52" t="n">
        <f aca="false">SUMIFS($J$10:$J$1000,$A$10:$A$1000,A33)</f>
        <v>75.5744680851064</v>
      </c>
      <c r="L33" s="52" t="n">
        <f aca="false">IF(D33=D32,J33+L32,J33)</f>
        <v>24</v>
      </c>
      <c r="M33" s="52" t="str">
        <f aca="false">LEFT(A33,1)</f>
        <v>D</v>
      </c>
      <c r="N33" s="55" t="n">
        <f aca="false">IF(D33-D32&gt;0,1,0)</f>
        <v>0</v>
      </c>
      <c r="O33" s="56" t="n">
        <f aca="false">0</f>
        <v>0</v>
      </c>
      <c r="P33" s="55" t="n">
        <f aca="false">IF($N33=1,0,IF(AND($C32=P$1,$C33=P$2),1,0))</f>
        <v>0</v>
      </c>
      <c r="Q33" s="55" t="n">
        <f aca="false">IF($N33=1,0,IF(AND($C32=Q$1,$C33=Q$2),1,0))</f>
        <v>0</v>
      </c>
      <c r="R33" s="55" t="n">
        <f aca="false">IF($N33=1,0,IF(AND($C32=R$1,$C33=R$2),1,0))</f>
        <v>1</v>
      </c>
      <c r="S33" s="56" t="n">
        <f aca="false">0</f>
        <v>0</v>
      </c>
      <c r="T33" s="55" t="n">
        <f aca="false">IF($N33=1,0,IF(AND($C32=R$1,$C33=R$2),1,0))</f>
        <v>1</v>
      </c>
      <c r="U33" s="57" t="n">
        <f aca="false">IF(AND($C33=U$1,$I33=U$2),1,0)</f>
        <v>0</v>
      </c>
      <c r="V33" s="55" t="n">
        <f aca="false">IF($N33=1,0,IF(AND($C32=V$1,$C33=V$2),1,0))</f>
        <v>0</v>
      </c>
      <c r="W33" s="56" t="n">
        <f aca="false">0</f>
        <v>0</v>
      </c>
      <c r="X33" s="55" t="n">
        <f aca="false">IF($N33=1,0,IF(AND($C32=X$1,$C33=X$2),1,0))</f>
        <v>0</v>
      </c>
      <c r="Y33" s="55" t="n">
        <f aca="false">IF($N33=1,0,IF(AND($C32=Y$1,$C33=Y$2),1,0))</f>
        <v>0</v>
      </c>
      <c r="Z33" s="56" t="n">
        <f aca="false">0</f>
        <v>0</v>
      </c>
      <c r="AA33" s="55" t="n">
        <f aca="false">IF($N33=1,0,IF(AND($C32=AA$1,$C33=AA$2),1,0))</f>
        <v>0</v>
      </c>
      <c r="AB33" s="57" t="n">
        <f aca="false">IF(AND($C33=AB$1,$I33=AB$2),1,0)</f>
        <v>0</v>
      </c>
      <c r="AC33" s="55" t="n">
        <f aca="false">IF($N33=1,0,IF(AND($C32=AC$1,$C33=AC$2),1,0))</f>
        <v>0</v>
      </c>
      <c r="AD33" s="55" t="n">
        <f aca="false">IF($N33=1,0,IF(AND($C32=AD$1,$C33=AD$2),1,0))</f>
        <v>0</v>
      </c>
      <c r="AE33" s="56" t="n">
        <f aca="false">0</f>
        <v>0</v>
      </c>
      <c r="AF33" s="55" t="n">
        <f aca="false">IF($N33=1,0,IF(AND($C32=AF$1,$C33=AF$2),1,0))</f>
        <v>0</v>
      </c>
      <c r="AG33" s="56" t="n">
        <f aca="false">0</f>
        <v>0</v>
      </c>
      <c r="AH33" s="55" t="n">
        <f aca="false">IF($N33=1,0,IF(AND($C32=AH$1,$C33=AH$2),1,0))</f>
        <v>0</v>
      </c>
      <c r="AI33" s="57" t="n">
        <f aca="false">IF(AND($C33=AI$1,$I33=AI$2),1,0)</f>
        <v>0</v>
      </c>
      <c r="AJ33" s="55" t="n">
        <f aca="false">IF($N33=1,0,IF(AND($C32=AJ$1,$C33=AJ$2),1,0))</f>
        <v>0</v>
      </c>
      <c r="AK33" s="55" t="n">
        <f aca="false">IF($N33=1,0,IF(AND($C32=AK$1,$C33=AK$2),1,0))</f>
        <v>0</v>
      </c>
      <c r="AL33" s="55" t="n">
        <f aca="false">IF($N33=1,0,IF(AND($C32=AL$1,$C33=AL$2),1,0))</f>
        <v>0</v>
      </c>
      <c r="AM33" s="55" t="n">
        <f aca="false">IF($N33=1,0,IF(AND($C32=AM$1,$C33=AM$2),1,0))</f>
        <v>0</v>
      </c>
      <c r="AN33" s="56" t="n">
        <f aca="false">0</f>
        <v>0</v>
      </c>
      <c r="AO33" s="55" t="n">
        <f aca="false">IF($N33=1,0,IF(AND($C32=AO$1,$C33=AO$2),1,0))</f>
        <v>0</v>
      </c>
      <c r="AP33" s="57" t="n">
        <f aca="false">IF(AND($C33=AP$1,$I33=AP$2),1,0)</f>
        <v>0</v>
      </c>
      <c r="AQ33" s="56" t="n">
        <f aca="false">0</f>
        <v>0</v>
      </c>
      <c r="AR33" s="56" t="n">
        <f aca="false">0</f>
        <v>0</v>
      </c>
      <c r="AS33" s="56" t="n">
        <f aca="false">0</f>
        <v>0</v>
      </c>
      <c r="AT33" s="56" t="n">
        <f aca="false">0</f>
        <v>0</v>
      </c>
      <c r="AU33" s="56" t="n">
        <f aca="false">0</f>
        <v>0</v>
      </c>
      <c r="AV33" s="56" t="n">
        <f aca="false">0</f>
        <v>0</v>
      </c>
      <c r="AW33" s="56" t="n">
        <f aca="false">0</f>
        <v>0</v>
      </c>
      <c r="AX33" s="55" t="n">
        <f aca="false">IF($N33=1,0,IF(AND($C32=AX$1,$C33=AX$2),1,0))</f>
        <v>0</v>
      </c>
      <c r="AY33" s="55" t="n">
        <f aca="false">IF($N33=1,0,IF(AND($C32=AY$1,$C33=AY$2),1,0))</f>
        <v>0</v>
      </c>
      <c r="AZ33" s="55" t="n">
        <f aca="false">IF($N33=1,0,IF(AND($C32=AZ$1,$C33=AZ$2),1,0))</f>
        <v>0</v>
      </c>
      <c r="BA33" s="55" t="n">
        <f aca="false">IF($N33=1,0,IF(AND($C32=BA$1,$C33=BA$2),1,0))</f>
        <v>0</v>
      </c>
      <c r="BB33" s="56" t="n">
        <f aca="false">0</f>
        <v>0</v>
      </c>
      <c r="BC33" s="56" t="n">
        <f aca="false">IF($N33=1,0,IF(AND($C32=BC$1,$C33=BC$2),1,0))</f>
        <v>0</v>
      </c>
      <c r="BD33" s="57" t="n">
        <f aca="false">IF(AND($C33=BD$1,$I33=BD$2),1,0)</f>
        <v>0</v>
      </c>
      <c r="BE33" s="56" t="n">
        <f aca="false">0</f>
        <v>0</v>
      </c>
      <c r="BF33" s="56" t="n">
        <f aca="false">0</f>
        <v>0</v>
      </c>
      <c r="BG33" s="56" t="n">
        <f aca="false">0</f>
        <v>0</v>
      </c>
      <c r="BH33" s="56" t="n">
        <f aca="false">0</f>
        <v>0</v>
      </c>
      <c r="BI33" s="56" t="n">
        <f aca="false">0</f>
        <v>0</v>
      </c>
      <c r="BJ33" s="56" t="n">
        <f aca="false">0</f>
        <v>0</v>
      </c>
      <c r="BK33" s="56" t="n">
        <f aca="false">0</f>
        <v>0</v>
      </c>
      <c r="BL33" s="58" t="n">
        <f aca="false">SUM(N33:BK33)</f>
        <v>2</v>
      </c>
    </row>
    <row r="34" customFormat="false" ht="14.4" hidden="false" customHeight="false" outlineLevel="0" collapsed="false">
      <c r="A34" s="52" t="str">
        <f aca="false">VLOOKUP(D34,$BX$90:$BZ$136,3,1)&amp;D34</f>
        <v>D8</v>
      </c>
      <c r="B34" s="52" t="str">
        <f aca="false">SUBSTITUTE(SUBSTITUTE(H34,"/",""),".html","")</f>
        <v>onion-directorycyber-cat</v>
      </c>
      <c r="C34" s="52" t="str">
        <f aca="false">IF(OR(B34=index,B34=links,B34=guides),B34,IF(LEFT(B34,5)=onion,onion,extreme))</f>
        <v>onion</v>
      </c>
      <c r="D34" s="53" t="n">
        <v>8</v>
      </c>
      <c r="E34" s="53" t="s">
        <v>65</v>
      </c>
      <c r="F34" s="53" t="s">
        <v>66</v>
      </c>
      <c r="G34" s="54" t="n">
        <v>0.00068287037037037</v>
      </c>
      <c r="H34" s="53" t="s">
        <v>27</v>
      </c>
      <c r="I34" s="59" t="n">
        <v>7</v>
      </c>
      <c r="J34" s="52" t="n">
        <f aca="false">IF(I34="?",VLOOKUP(C34,$BO$89:$BP$94,2,0),I34)</f>
        <v>7</v>
      </c>
      <c r="K34" s="52" t="n">
        <f aca="false">SUMIFS($J$10:$J$1000,$A$10:$A$1000,A34)</f>
        <v>75.5744680851064</v>
      </c>
      <c r="L34" s="52" t="n">
        <f aca="false">IF(D34=D33,J34+L33,J34)</f>
        <v>31</v>
      </c>
      <c r="M34" s="52" t="str">
        <f aca="false">LEFT(A34,1)</f>
        <v>D</v>
      </c>
      <c r="N34" s="55" t="n">
        <f aca="false">IF(D34-D33&gt;0,1,0)</f>
        <v>0</v>
      </c>
      <c r="O34" s="56" t="n">
        <f aca="false">0</f>
        <v>0</v>
      </c>
      <c r="P34" s="55" t="n">
        <f aca="false">IF($N34=1,0,IF(AND($C33=P$1,$C34=P$2),1,0))</f>
        <v>0</v>
      </c>
      <c r="Q34" s="55" t="n">
        <f aca="false">IF($N34=1,0,IF(AND($C33=Q$1,$C34=Q$2),1,0))</f>
        <v>0</v>
      </c>
      <c r="R34" s="55" t="n">
        <f aca="false">IF($N34=1,0,IF(AND($C33=R$1,$C34=R$2),1,0))</f>
        <v>0</v>
      </c>
      <c r="S34" s="56" t="n">
        <f aca="false">0</f>
        <v>0</v>
      </c>
      <c r="T34" s="55" t="n">
        <f aca="false">IF($N34=1,0,IF(AND($C33=R$1,$C34=R$2),1,0))</f>
        <v>0</v>
      </c>
      <c r="U34" s="57" t="n">
        <f aca="false">IF(AND($C34=U$1,$I34=U$2),1,0)</f>
        <v>0</v>
      </c>
      <c r="V34" s="55" t="n">
        <f aca="false">IF($N34=1,0,IF(AND($C33=V$1,$C34=V$2),1,0))</f>
        <v>0</v>
      </c>
      <c r="W34" s="56" t="n">
        <f aca="false">0</f>
        <v>0</v>
      </c>
      <c r="X34" s="55" t="n">
        <f aca="false">IF($N34=1,0,IF(AND($C33=X$1,$C34=X$2),1,0))</f>
        <v>0</v>
      </c>
      <c r="Y34" s="55" t="n">
        <f aca="false">IF($N34=1,0,IF(AND($C33=Y$1,$C34=Y$2),1,0))</f>
        <v>0</v>
      </c>
      <c r="Z34" s="56" t="n">
        <f aca="false">0</f>
        <v>0</v>
      </c>
      <c r="AA34" s="55" t="n">
        <f aca="false">IF($N34=1,0,IF(AND($C33=AA$1,$C34=AA$2),1,0))</f>
        <v>0</v>
      </c>
      <c r="AB34" s="57" t="n">
        <f aca="false">IF(AND($C34=AB$1,$I34=AB$2),1,0)</f>
        <v>0</v>
      </c>
      <c r="AC34" s="55" t="n">
        <f aca="false">IF($N34=1,0,IF(AND($C33=AC$1,$C34=AC$2),1,0))</f>
        <v>0</v>
      </c>
      <c r="AD34" s="55" t="n">
        <f aca="false">IF($N34=1,0,IF(AND($C33=AD$1,$C34=AD$2),1,0))</f>
        <v>0</v>
      </c>
      <c r="AE34" s="56" t="n">
        <f aca="false">0</f>
        <v>0</v>
      </c>
      <c r="AF34" s="55" t="n">
        <f aca="false">IF($N34=1,0,IF(AND($C33=AF$1,$C34=AF$2),1,0))</f>
        <v>0</v>
      </c>
      <c r="AG34" s="56" t="n">
        <f aca="false">0</f>
        <v>0</v>
      </c>
      <c r="AH34" s="55" t="n">
        <f aca="false">IF($N34=1,0,IF(AND($C33=AH$1,$C34=AH$2),1,0))</f>
        <v>0</v>
      </c>
      <c r="AI34" s="57" t="n">
        <f aca="false">IF(AND($C34=AI$1,$I34=AI$2),1,0)</f>
        <v>0</v>
      </c>
      <c r="AJ34" s="55" t="n">
        <f aca="false">IF($N34=1,0,IF(AND($C33=AJ$1,$C34=AJ$2),1,0))</f>
        <v>0</v>
      </c>
      <c r="AK34" s="55" t="n">
        <f aca="false">IF($N34=1,0,IF(AND($C33=AK$1,$C34=AK$2),1,0))</f>
        <v>0</v>
      </c>
      <c r="AL34" s="55" t="n">
        <f aca="false">IF($N34=1,0,IF(AND($C33=AL$1,$C34=AL$2),1,0))</f>
        <v>0</v>
      </c>
      <c r="AM34" s="55" t="n">
        <f aca="false">IF($N34=1,0,IF(AND($C33=AM$1,$C34=AM$2),1,0))</f>
        <v>1</v>
      </c>
      <c r="AN34" s="56" t="n">
        <f aca="false">0</f>
        <v>0</v>
      </c>
      <c r="AO34" s="55" t="n">
        <f aca="false">IF($N34=1,0,IF(AND($C33=AO$1,$C34=AO$2),1,0))</f>
        <v>0</v>
      </c>
      <c r="AP34" s="57" t="n">
        <f aca="false">IF(AND($C34=AP$1,$I34=AP$2),1,0)</f>
        <v>0</v>
      </c>
      <c r="AQ34" s="56" t="n">
        <f aca="false">0</f>
        <v>0</v>
      </c>
      <c r="AR34" s="56" t="n">
        <f aca="false">0</f>
        <v>0</v>
      </c>
      <c r="AS34" s="56" t="n">
        <f aca="false">0</f>
        <v>0</v>
      </c>
      <c r="AT34" s="56" t="n">
        <f aca="false">0</f>
        <v>0</v>
      </c>
      <c r="AU34" s="56" t="n">
        <f aca="false">0</f>
        <v>0</v>
      </c>
      <c r="AV34" s="56" t="n">
        <f aca="false">0</f>
        <v>0</v>
      </c>
      <c r="AW34" s="56" t="n">
        <f aca="false">0</f>
        <v>0</v>
      </c>
      <c r="AX34" s="55" t="n">
        <f aca="false">IF($N34=1,0,IF(AND($C33=AX$1,$C34=AX$2),1,0))</f>
        <v>0</v>
      </c>
      <c r="AY34" s="55" t="n">
        <f aca="false">IF($N34=1,0,IF(AND($C33=AY$1,$C34=AY$2),1,0))</f>
        <v>0</v>
      </c>
      <c r="AZ34" s="55" t="n">
        <f aca="false">IF($N34=1,0,IF(AND($C33=AZ$1,$C34=AZ$2),1,0))</f>
        <v>0</v>
      </c>
      <c r="BA34" s="55" t="n">
        <f aca="false">IF($N34=1,0,IF(AND($C33=BA$1,$C34=BA$2),1,0))</f>
        <v>0</v>
      </c>
      <c r="BB34" s="56" t="n">
        <f aca="false">0</f>
        <v>0</v>
      </c>
      <c r="BC34" s="56" t="n">
        <f aca="false">IF($N34=1,0,IF(AND($C33=BC$1,$C34=BC$2),1,0))</f>
        <v>0</v>
      </c>
      <c r="BD34" s="57" t="n">
        <f aca="false">IF(AND($C34=BD$1,$I34=BD$2),1,0)</f>
        <v>0</v>
      </c>
      <c r="BE34" s="56" t="n">
        <f aca="false">0</f>
        <v>0</v>
      </c>
      <c r="BF34" s="56" t="n">
        <f aca="false">0</f>
        <v>0</v>
      </c>
      <c r="BG34" s="56" t="n">
        <f aca="false">0</f>
        <v>0</v>
      </c>
      <c r="BH34" s="56" t="n">
        <f aca="false">0</f>
        <v>0</v>
      </c>
      <c r="BI34" s="56" t="n">
        <f aca="false">0</f>
        <v>0</v>
      </c>
      <c r="BJ34" s="56" t="n">
        <f aca="false">0</f>
        <v>0</v>
      </c>
      <c r="BK34" s="56" t="n">
        <f aca="false">0</f>
        <v>0</v>
      </c>
      <c r="BL34" s="58" t="n">
        <f aca="false">SUM(N34:BK34)</f>
        <v>1</v>
      </c>
    </row>
    <row r="35" customFormat="false" ht="14.4" hidden="false" customHeight="false" outlineLevel="0" collapsed="false">
      <c r="A35" s="52" t="str">
        <f aca="false">VLOOKUP(D35,$BX$90:$BZ$136,3,1)&amp;D35</f>
        <v>D8</v>
      </c>
      <c r="B35" s="52" t="str">
        <f aca="false">SUBSTITUTE(SUBSTITUTE(H35,"/",""),".html","")</f>
        <v>guides</v>
      </c>
      <c r="C35" s="52" t="str">
        <f aca="false">IF(OR(B35=index,B35=links,B35=guides),B35,IF(LEFT(B35,5)=onion,onion,extreme))</f>
        <v>guides</v>
      </c>
      <c r="D35" s="53" t="n">
        <v>8</v>
      </c>
      <c r="E35" s="53" t="s">
        <v>65</v>
      </c>
      <c r="F35" s="53" t="s">
        <v>66</v>
      </c>
      <c r="G35" s="54" t="n">
        <v>0.00068287037037037</v>
      </c>
      <c r="H35" s="53" t="s">
        <v>16</v>
      </c>
      <c r="I35" s="59" t="n">
        <v>22</v>
      </c>
      <c r="J35" s="52" t="n">
        <f aca="false">IF(I35="?",VLOOKUP(C35,$BO$89:$BP$94,2,0),I35)</f>
        <v>22</v>
      </c>
      <c r="K35" s="52" t="n">
        <f aca="false">SUMIFS($J$10:$J$1000,$A$10:$A$1000,A35)</f>
        <v>75.5744680851064</v>
      </c>
      <c r="L35" s="52" t="n">
        <f aca="false">IF(D35=D34,J35+L34,J35)</f>
        <v>53</v>
      </c>
      <c r="M35" s="52" t="str">
        <f aca="false">LEFT(A35,1)</f>
        <v>D</v>
      </c>
      <c r="N35" s="55" t="n">
        <f aca="false">IF(D35-D34&gt;0,1,0)</f>
        <v>0</v>
      </c>
      <c r="O35" s="56" t="n">
        <f aca="false">0</f>
        <v>0</v>
      </c>
      <c r="P35" s="55" t="n">
        <f aca="false">IF($N35=1,0,IF(AND($C34=P$1,$C35=P$2),1,0))</f>
        <v>0</v>
      </c>
      <c r="Q35" s="55" t="n">
        <f aca="false">IF($N35=1,0,IF(AND($C34=Q$1,$C35=Q$2),1,0))</f>
        <v>0</v>
      </c>
      <c r="R35" s="55" t="n">
        <f aca="false">IF($N35=1,0,IF(AND($C34=R$1,$C35=R$2),1,0))</f>
        <v>0</v>
      </c>
      <c r="S35" s="56" t="n">
        <f aca="false">0</f>
        <v>0</v>
      </c>
      <c r="T35" s="55" t="n">
        <f aca="false">IF($N35=1,0,IF(AND($C34=R$1,$C35=R$2),1,0))</f>
        <v>0</v>
      </c>
      <c r="U35" s="57" t="n">
        <f aca="false">IF(AND($C35=U$1,$I35=U$2),1,0)</f>
        <v>0</v>
      </c>
      <c r="V35" s="55" t="n">
        <f aca="false">IF($N35=1,0,IF(AND($C34=V$1,$C35=V$2),1,0))</f>
        <v>0</v>
      </c>
      <c r="W35" s="56" t="n">
        <f aca="false">0</f>
        <v>0</v>
      </c>
      <c r="X35" s="55" t="n">
        <f aca="false">IF($N35=1,0,IF(AND($C34=X$1,$C35=X$2),1,0))</f>
        <v>0</v>
      </c>
      <c r="Y35" s="55" t="n">
        <f aca="false">IF($N35=1,0,IF(AND($C34=Y$1,$C35=Y$2),1,0))</f>
        <v>0</v>
      </c>
      <c r="Z35" s="56" t="n">
        <f aca="false">0</f>
        <v>0</v>
      </c>
      <c r="AA35" s="55" t="n">
        <f aca="false">IF($N35=1,0,IF(AND($C34=AA$1,$C35=AA$2),1,0))</f>
        <v>0</v>
      </c>
      <c r="AB35" s="57" t="n">
        <f aca="false">IF(AND($C35=AB$1,$I35=AB$2),1,0)</f>
        <v>0</v>
      </c>
      <c r="AC35" s="55" t="n">
        <f aca="false">IF($N35=1,0,IF(AND($C34=AC$1,$C35=AC$2),1,0))</f>
        <v>0</v>
      </c>
      <c r="AD35" s="55" t="n">
        <f aca="false">IF($N35=1,0,IF(AND($C34=AD$1,$C35=AD$2),1,0))</f>
        <v>0</v>
      </c>
      <c r="AE35" s="56" t="n">
        <f aca="false">0</f>
        <v>0</v>
      </c>
      <c r="AF35" s="55" t="n">
        <f aca="false">IF($N35=1,0,IF(AND($C34=AF$1,$C35=AF$2),1,0))</f>
        <v>0</v>
      </c>
      <c r="AG35" s="56" t="n">
        <f aca="false">0</f>
        <v>0</v>
      </c>
      <c r="AH35" s="55" t="n">
        <f aca="false">IF($N35=1,0,IF(AND($C34=AH$1,$C35=AH$2),1,0))</f>
        <v>0</v>
      </c>
      <c r="AI35" s="57" t="n">
        <f aca="false">IF(AND($C35=AI$1,$I35=AI$2),1,0)</f>
        <v>0</v>
      </c>
      <c r="AJ35" s="55" t="n">
        <f aca="false">IF($N35=1,0,IF(AND($C34=AJ$1,$C35=AJ$2),1,0))</f>
        <v>0</v>
      </c>
      <c r="AK35" s="55" t="n">
        <f aca="false">IF($N35=1,0,IF(AND($C34=AK$1,$C35=AK$2),1,0))</f>
        <v>0</v>
      </c>
      <c r="AL35" s="55" t="n">
        <f aca="false">IF($N35=1,0,IF(AND($C34=AL$1,$C35=AL$2),1,0))</f>
        <v>1</v>
      </c>
      <c r="AM35" s="55" t="n">
        <f aca="false">IF($N35=1,0,IF(AND($C34=AM$1,$C35=AM$2),1,0))</f>
        <v>0</v>
      </c>
      <c r="AN35" s="56" t="n">
        <f aca="false">0</f>
        <v>0</v>
      </c>
      <c r="AO35" s="55" t="n">
        <f aca="false">IF($N35=1,0,IF(AND($C34=AO$1,$C35=AO$2),1,0))</f>
        <v>0</v>
      </c>
      <c r="AP35" s="57" t="n">
        <f aca="false">IF(AND($C35=AP$1,$I35=AP$2),1,0)</f>
        <v>0</v>
      </c>
      <c r="AQ35" s="56" t="n">
        <f aca="false">0</f>
        <v>0</v>
      </c>
      <c r="AR35" s="56" t="n">
        <f aca="false">0</f>
        <v>0</v>
      </c>
      <c r="AS35" s="56" t="n">
        <f aca="false">0</f>
        <v>0</v>
      </c>
      <c r="AT35" s="56" t="n">
        <f aca="false">0</f>
        <v>0</v>
      </c>
      <c r="AU35" s="56" t="n">
        <f aca="false">0</f>
        <v>0</v>
      </c>
      <c r="AV35" s="56" t="n">
        <f aca="false">0</f>
        <v>0</v>
      </c>
      <c r="AW35" s="56" t="n">
        <f aca="false">0</f>
        <v>0</v>
      </c>
      <c r="AX35" s="55" t="n">
        <f aca="false">IF($N35=1,0,IF(AND($C34=AX$1,$C35=AX$2),1,0))</f>
        <v>0</v>
      </c>
      <c r="AY35" s="55" t="n">
        <f aca="false">IF($N35=1,0,IF(AND($C34=AY$1,$C35=AY$2),1,0))</f>
        <v>0</v>
      </c>
      <c r="AZ35" s="55" t="n">
        <f aca="false">IF($N35=1,0,IF(AND($C34=AZ$1,$C35=AZ$2),1,0))</f>
        <v>0</v>
      </c>
      <c r="BA35" s="55" t="n">
        <f aca="false">IF($N35=1,0,IF(AND($C34=BA$1,$C35=BA$2),1,0))</f>
        <v>0</v>
      </c>
      <c r="BB35" s="56" t="n">
        <f aca="false">0</f>
        <v>0</v>
      </c>
      <c r="BC35" s="56" t="n">
        <f aca="false">IF($N35=1,0,IF(AND($C34=BC$1,$C35=BC$2),1,0))</f>
        <v>0</v>
      </c>
      <c r="BD35" s="57" t="n">
        <f aca="false">IF(AND($C35=BD$1,$I35=BD$2),1,0)</f>
        <v>0</v>
      </c>
      <c r="BE35" s="56" t="n">
        <f aca="false">0</f>
        <v>0</v>
      </c>
      <c r="BF35" s="56" t="n">
        <f aca="false">0</f>
        <v>0</v>
      </c>
      <c r="BG35" s="56" t="n">
        <f aca="false">0</f>
        <v>0</v>
      </c>
      <c r="BH35" s="56" t="n">
        <f aca="false">0</f>
        <v>0</v>
      </c>
      <c r="BI35" s="56" t="n">
        <f aca="false">0</f>
        <v>0</v>
      </c>
      <c r="BJ35" s="56" t="n">
        <f aca="false">0</f>
        <v>0</v>
      </c>
      <c r="BK35" s="56" t="n">
        <f aca="false">0</f>
        <v>0</v>
      </c>
      <c r="BL35" s="58" t="n">
        <f aca="false">SUM(N35:BK35)</f>
        <v>1</v>
      </c>
    </row>
    <row r="36" customFormat="false" ht="14.4" hidden="false" customHeight="false" outlineLevel="0" collapsed="false">
      <c r="A36" s="52" t="str">
        <f aca="false">VLOOKUP(D36,$BX$90:$BZ$136,3,1)&amp;D36</f>
        <v>D8</v>
      </c>
      <c r="B36" s="52" t="str">
        <f aca="false">SUBSTITUTE(SUBSTITUTE(H36,"/",""),".html","")</f>
        <v>onion-directory</v>
      </c>
      <c r="C36" s="52" t="str">
        <f aca="false">IF(OR(B36=index,B36=links,B36=guides),B36,IF(LEFT(B36,5)=onion,onion,extreme))</f>
        <v>onion</v>
      </c>
      <c r="D36" s="53" t="n">
        <v>8</v>
      </c>
      <c r="E36" s="53" t="s">
        <v>65</v>
      </c>
      <c r="F36" s="53" t="s">
        <v>66</v>
      </c>
      <c r="G36" s="54" t="n">
        <v>0.00068287037037037</v>
      </c>
      <c r="H36" s="53" t="s">
        <v>67</v>
      </c>
      <c r="I36" s="59" t="n">
        <v>2</v>
      </c>
      <c r="J36" s="52" t="n">
        <f aca="false">IF(I36="?",VLOOKUP(C36,$BO$89:$BP$94,2,0),I36)</f>
        <v>2</v>
      </c>
      <c r="K36" s="52" t="n">
        <f aca="false">SUMIFS($J$10:$J$1000,$A$10:$A$1000,A36)</f>
        <v>75.5744680851064</v>
      </c>
      <c r="L36" s="52" t="n">
        <f aca="false">IF(D36=D35,J36+L35,J36)</f>
        <v>55</v>
      </c>
      <c r="M36" s="52" t="str">
        <f aca="false">LEFT(A36,1)</f>
        <v>D</v>
      </c>
      <c r="N36" s="55" t="n">
        <f aca="false">IF(D36-D35&gt;0,1,0)</f>
        <v>0</v>
      </c>
      <c r="O36" s="56" t="n">
        <f aca="false">0</f>
        <v>0</v>
      </c>
      <c r="P36" s="55" t="n">
        <f aca="false">IF($N36=1,0,IF(AND($C35=P$1,$C36=P$2),1,0))</f>
        <v>0</v>
      </c>
      <c r="Q36" s="55" t="n">
        <f aca="false">IF($N36=1,0,IF(AND($C35=Q$1,$C36=Q$2),1,0))</f>
        <v>0</v>
      </c>
      <c r="R36" s="55" t="n">
        <f aca="false">IF($N36=1,0,IF(AND($C35=R$1,$C36=R$2),1,0))</f>
        <v>0</v>
      </c>
      <c r="S36" s="56" t="n">
        <f aca="false">0</f>
        <v>0</v>
      </c>
      <c r="T36" s="55" t="n">
        <f aca="false">IF($N36=1,0,IF(AND($C35=R$1,$C36=R$2),1,0))</f>
        <v>0</v>
      </c>
      <c r="U36" s="57" t="n">
        <f aca="false">IF(AND($C36=U$1,$I36=U$2),1,0)</f>
        <v>0</v>
      </c>
      <c r="V36" s="55" t="n">
        <f aca="false">IF($N36=1,0,IF(AND($C35=V$1,$C36=V$2),1,0))</f>
        <v>0</v>
      </c>
      <c r="W36" s="56" t="n">
        <f aca="false">0</f>
        <v>0</v>
      </c>
      <c r="X36" s="55" t="n">
        <f aca="false">IF($N36=1,0,IF(AND($C35=X$1,$C36=X$2),1,0))</f>
        <v>0</v>
      </c>
      <c r="Y36" s="55" t="n">
        <f aca="false">IF($N36=1,0,IF(AND($C35=Y$1,$C36=Y$2),1,0))</f>
        <v>0</v>
      </c>
      <c r="Z36" s="56" t="n">
        <f aca="false">0</f>
        <v>0</v>
      </c>
      <c r="AA36" s="55" t="n">
        <f aca="false">IF($N36=1,0,IF(AND($C35=AA$1,$C36=AA$2),1,0))</f>
        <v>0</v>
      </c>
      <c r="AB36" s="57" t="n">
        <f aca="false">IF(AND($C36=AB$1,$I36=AB$2),1,0)</f>
        <v>0</v>
      </c>
      <c r="AC36" s="55" t="n">
        <f aca="false">IF($N36=1,0,IF(AND($C35=AC$1,$C36=AC$2),1,0))</f>
        <v>0</v>
      </c>
      <c r="AD36" s="55" t="n">
        <f aca="false">IF($N36=1,0,IF(AND($C35=AD$1,$C36=AD$2),1,0))</f>
        <v>0</v>
      </c>
      <c r="AE36" s="56" t="n">
        <f aca="false">0</f>
        <v>0</v>
      </c>
      <c r="AF36" s="55" t="n">
        <f aca="false">IF($N36=1,0,IF(AND($C35=AF$1,$C36=AF$2),1,0))</f>
        <v>1</v>
      </c>
      <c r="AG36" s="56" t="n">
        <f aca="false">0</f>
        <v>0</v>
      </c>
      <c r="AH36" s="55" t="n">
        <f aca="false">IF($N36=1,0,IF(AND($C35=AH$1,$C36=AH$2),1,0))</f>
        <v>0</v>
      </c>
      <c r="AI36" s="57" t="n">
        <f aca="false">IF(AND($C36=AI$1,$I36=AI$2),1,0)</f>
        <v>0</v>
      </c>
      <c r="AJ36" s="55" t="n">
        <f aca="false">IF($N36=1,0,IF(AND($C35=AJ$1,$C36=AJ$2),1,0))</f>
        <v>0</v>
      </c>
      <c r="AK36" s="55" t="n">
        <f aca="false">IF($N36=1,0,IF(AND($C35=AK$1,$C36=AK$2),1,0))</f>
        <v>0</v>
      </c>
      <c r="AL36" s="55" t="n">
        <f aca="false">IF($N36=1,0,IF(AND($C35=AL$1,$C36=AL$2),1,0))</f>
        <v>0</v>
      </c>
      <c r="AM36" s="55" t="n">
        <f aca="false">IF($N36=1,0,IF(AND($C35=AM$1,$C36=AM$2),1,0))</f>
        <v>0</v>
      </c>
      <c r="AN36" s="56" t="n">
        <f aca="false">0</f>
        <v>0</v>
      </c>
      <c r="AO36" s="55" t="n">
        <f aca="false">IF($N36=1,0,IF(AND($C35=AO$1,$C36=AO$2),1,0))</f>
        <v>0</v>
      </c>
      <c r="AP36" s="57" t="n">
        <f aca="false">IF(AND($C36=AP$1,$I36=AP$2),1,0)</f>
        <v>0</v>
      </c>
      <c r="AQ36" s="56" t="n">
        <f aca="false">0</f>
        <v>0</v>
      </c>
      <c r="AR36" s="56" t="n">
        <f aca="false">0</f>
        <v>0</v>
      </c>
      <c r="AS36" s="56" t="n">
        <f aca="false">0</f>
        <v>0</v>
      </c>
      <c r="AT36" s="56" t="n">
        <f aca="false">0</f>
        <v>0</v>
      </c>
      <c r="AU36" s="56" t="n">
        <f aca="false">0</f>
        <v>0</v>
      </c>
      <c r="AV36" s="56" t="n">
        <f aca="false">0</f>
        <v>0</v>
      </c>
      <c r="AW36" s="56" t="n">
        <f aca="false">0</f>
        <v>0</v>
      </c>
      <c r="AX36" s="55" t="n">
        <f aca="false">IF($N36=1,0,IF(AND($C35=AX$1,$C36=AX$2),1,0))</f>
        <v>0</v>
      </c>
      <c r="AY36" s="55" t="n">
        <f aca="false">IF($N36=1,0,IF(AND($C35=AY$1,$C36=AY$2),1,0))</f>
        <v>0</v>
      </c>
      <c r="AZ36" s="55" t="n">
        <f aca="false">IF($N36=1,0,IF(AND($C35=AZ$1,$C36=AZ$2),1,0))</f>
        <v>0</v>
      </c>
      <c r="BA36" s="55" t="n">
        <f aca="false">IF($N36=1,0,IF(AND($C35=BA$1,$C36=BA$2),1,0))</f>
        <v>0</v>
      </c>
      <c r="BB36" s="56" t="n">
        <f aca="false">0</f>
        <v>0</v>
      </c>
      <c r="BC36" s="56" t="n">
        <f aca="false">IF($N36=1,0,IF(AND($C35=BC$1,$C36=BC$2),1,0))</f>
        <v>0</v>
      </c>
      <c r="BD36" s="57" t="n">
        <f aca="false">IF(AND($C36=BD$1,$I36=BD$2),1,0)</f>
        <v>0</v>
      </c>
      <c r="BE36" s="56" t="n">
        <f aca="false">0</f>
        <v>0</v>
      </c>
      <c r="BF36" s="56" t="n">
        <f aca="false">0</f>
        <v>0</v>
      </c>
      <c r="BG36" s="56" t="n">
        <f aca="false">0</f>
        <v>0</v>
      </c>
      <c r="BH36" s="56" t="n">
        <f aca="false">0</f>
        <v>0</v>
      </c>
      <c r="BI36" s="56" t="n">
        <f aca="false">0</f>
        <v>0</v>
      </c>
      <c r="BJ36" s="56" t="n">
        <f aca="false">0</f>
        <v>0</v>
      </c>
      <c r="BK36" s="56" t="n">
        <f aca="false">0</f>
        <v>0</v>
      </c>
      <c r="BL36" s="58" t="n">
        <f aca="false">SUM(N36:BK36)</f>
        <v>1</v>
      </c>
    </row>
    <row r="37" customFormat="false" ht="15" hidden="false" customHeight="false" outlineLevel="0" collapsed="false">
      <c r="A37" s="52" t="str">
        <f aca="false">VLOOKUP(D37,$BX$90:$BZ$136,3,1)&amp;D37</f>
        <v>D8</v>
      </c>
      <c r="B37" s="52" t="str">
        <f aca="false">SUBSTITUTE(SUBSTITUTE(H37,"/",""),".html","")</f>
        <v>onion-directorycyber-cat</v>
      </c>
      <c r="C37" s="52" t="str">
        <f aca="false">IF(OR(B37=index,B37=links,B37=guides),B37,IF(LEFT(B37,5)=onion,onion,extreme))</f>
        <v>onion</v>
      </c>
      <c r="D37" s="53" t="n">
        <v>8</v>
      </c>
      <c r="E37" s="53" t="s">
        <v>65</v>
      </c>
      <c r="F37" s="53" t="s">
        <v>66</v>
      </c>
      <c r="G37" s="54" t="n">
        <v>0.00068287037037037</v>
      </c>
      <c r="H37" s="53" t="s">
        <v>27</v>
      </c>
      <c r="I37" s="59" t="n">
        <v>4</v>
      </c>
      <c r="J37" s="52" t="n">
        <f aca="false">IF(I37="?",VLOOKUP(C37,$BO$89:$BP$94,2,0),I37)</f>
        <v>4</v>
      </c>
      <c r="K37" s="52" t="n">
        <f aca="false">SUMIFS($J$10:$J$1000,$A$10:$A$1000,A37)</f>
        <v>75.5744680851064</v>
      </c>
      <c r="L37" s="52" t="n">
        <f aca="false">IF(D37=D36,J37+L36,J37)</f>
        <v>59</v>
      </c>
      <c r="M37" s="52" t="str">
        <f aca="false">LEFT(A37,1)</f>
        <v>D</v>
      </c>
      <c r="N37" s="55" t="n">
        <f aca="false">IF(D37-D36&gt;0,1,0)</f>
        <v>0</v>
      </c>
      <c r="O37" s="56" t="n">
        <f aca="false">0</f>
        <v>0</v>
      </c>
      <c r="P37" s="55" t="n">
        <f aca="false">IF($N37=1,0,IF(AND($C36=P$1,$C37=P$2),1,0))</f>
        <v>0</v>
      </c>
      <c r="Q37" s="55" t="n">
        <f aca="false">IF($N37=1,0,IF(AND($C36=Q$1,$C37=Q$2),1,0))</f>
        <v>0</v>
      </c>
      <c r="R37" s="55" t="n">
        <f aca="false">IF($N37=1,0,IF(AND($C36=R$1,$C37=R$2),1,0))</f>
        <v>0</v>
      </c>
      <c r="S37" s="56" t="n">
        <f aca="false">0</f>
        <v>0</v>
      </c>
      <c r="T37" s="55" t="n">
        <f aca="false">IF($N37=1,0,IF(AND($C36=R$1,$C37=R$2),1,0))</f>
        <v>0</v>
      </c>
      <c r="U37" s="57" t="n">
        <f aca="false">IF(AND($C37=U$1,$I37=U$2),1,0)</f>
        <v>0</v>
      </c>
      <c r="V37" s="55" t="n">
        <f aca="false">IF($N37=1,0,IF(AND($C36=V$1,$C37=V$2),1,0))</f>
        <v>0</v>
      </c>
      <c r="W37" s="56" t="n">
        <f aca="false">0</f>
        <v>0</v>
      </c>
      <c r="X37" s="55" t="n">
        <f aca="false">IF($N37=1,0,IF(AND($C36=X$1,$C37=X$2),1,0))</f>
        <v>0</v>
      </c>
      <c r="Y37" s="55" t="n">
        <f aca="false">IF($N37=1,0,IF(AND($C36=Y$1,$C37=Y$2),1,0))</f>
        <v>0</v>
      </c>
      <c r="Z37" s="56" t="n">
        <f aca="false">0</f>
        <v>0</v>
      </c>
      <c r="AA37" s="55" t="n">
        <f aca="false">IF($N37=1,0,IF(AND($C36=AA$1,$C37=AA$2),1,0))</f>
        <v>0</v>
      </c>
      <c r="AB37" s="57" t="n">
        <f aca="false">IF(AND($C37=AB$1,$I37=AB$2),1,0)</f>
        <v>0</v>
      </c>
      <c r="AC37" s="55" t="n">
        <f aca="false">IF($N37=1,0,IF(AND($C36=AC$1,$C37=AC$2),1,0))</f>
        <v>0</v>
      </c>
      <c r="AD37" s="55" t="n">
        <f aca="false">IF($N37=1,0,IF(AND($C36=AD$1,$C37=AD$2),1,0))</f>
        <v>0</v>
      </c>
      <c r="AE37" s="56" t="n">
        <f aca="false">0</f>
        <v>0</v>
      </c>
      <c r="AF37" s="55" t="n">
        <f aca="false">IF($N37=1,0,IF(AND($C36=AF$1,$C37=AF$2),1,0))</f>
        <v>0</v>
      </c>
      <c r="AG37" s="56" t="n">
        <f aca="false">0</f>
        <v>0</v>
      </c>
      <c r="AH37" s="55" t="n">
        <f aca="false">IF($N37=1,0,IF(AND($C36=AH$1,$C37=AH$2),1,0))</f>
        <v>0</v>
      </c>
      <c r="AI37" s="57" t="n">
        <f aca="false">IF(AND($C37=AI$1,$I37=AI$2),1,0)</f>
        <v>0</v>
      </c>
      <c r="AJ37" s="55" t="n">
        <f aca="false">IF($N37=1,0,IF(AND($C36=AJ$1,$C37=AJ$2),1,0))</f>
        <v>0</v>
      </c>
      <c r="AK37" s="55" t="n">
        <f aca="false">IF($N37=1,0,IF(AND($C36=AK$1,$C37=AK$2),1,0))</f>
        <v>0</v>
      </c>
      <c r="AL37" s="55" t="n">
        <f aca="false">IF($N37=1,0,IF(AND($C36=AL$1,$C37=AL$2),1,0))</f>
        <v>0</v>
      </c>
      <c r="AM37" s="55" t="n">
        <f aca="false">IF($N37=1,0,IF(AND($C36=AM$1,$C37=AM$2),1,0))</f>
        <v>1</v>
      </c>
      <c r="AN37" s="56" t="n">
        <f aca="false">0</f>
        <v>0</v>
      </c>
      <c r="AO37" s="55" t="n">
        <f aca="false">IF($N37=1,0,IF(AND($C36=AO$1,$C37=AO$2),1,0))</f>
        <v>0</v>
      </c>
      <c r="AP37" s="57" t="n">
        <f aca="false">IF(AND($C37=AP$1,$I37=AP$2),1,0)</f>
        <v>0</v>
      </c>
      <c r="AQ37" s="56" t="n">
        <f aca="false">0</f>
        <v>0</v>
      </c>
      <c r="AR37" s="56" t="n">
        <f aca="false">0</f>
        <v>0</v>
      </c>
      <c r="AS37" s="56" t="n">
        <f aca="false">0</f>
        <v>0</v>
      </c>
      <c r="AT37" s="56" t="n">
        <f aca="false">0</f>
        <v>0</v>
      </c>
      <c r="AU37" s="56" t="n">
        <f aca="false">0</f>
        <v>0</v>
      </c>
      <c r="AV37" s="56" t="n">
        <f aca="false">0</f>
        <v>0</v>
      </c>
      <c r="AW37" s="56" t="n">
        <f aca="false">0</f>
        <v>0</v>
      </c>
      <c r="AX37" s="55" t="n">
        <f aca="false">IF($N37=1,0,IF(AND($C36=AX$1,$C37=AX$2),1,0))</f>
        <v>0</v>
      </c>
      <c r="AY37" s="55" t="n">
        <f aca="false">IF($N37=1,0,IF(AND($C36=AY$1,$C37=AY$2),1,0))</f>
        <v>0</v>
      </c>
      <c r="AZ37" s="55" t="n">
        <f aca="false">IF($N37=1,0,IF(AND($C36=AZ$1,$C37=AZ$2),1,0))</f>
        <v>0</v>
      </c>
      <c r="BA37" s="55" t="n">
        <f aca="false">IF($N37=1,0,IF(AND($C36=BA$1,$C37=BA$2),1,0))</f>
        <v>0</v>
      </c>
      <c r="BB37" s="56" t="n">
        <f aca="false">0</f>
        <v>0</v>
      </c>
      <c r="BC37" s="56" t="n">
        <f aca="false">IF($N37=1,0,IF(AND($C36=BC$1,$C37=BC$2),1,0))</f>
        <v>0</v>
      </c>
      <c r="BD37" s="57" t="n">
        <f aca="false">IF(AND($C37=BD$1,$I37=BD$2),1,0)</f>
        <v>0</v>
      </c>
      <c r="BE37" s="56" t="n">
        <f aca="false">0</f>
        <v>0</v>
      </c>
      <c r="BF37" s="56" t="n">
        <f aca="false">0</f>
        <v>0</v>
      </c>
      <c r="BG37" s="56" t="n">
        <f aca="false">0</f>
        <v>0</v>
      </c>
      <c r="BH37" s="56" t="n">
        <f aca="false">0</f>
        <v>0</v>
      </c>
      <c r="BI37" s="56" t="n">
        <f aca="false">0</f>
        <v>0</v>
      </c>
      <c r="BJ37" s="56" t="n">
        <f aca="false">0</f>
        <v>0</v>
      </c>
      <c r="BK37" s="56" t="n">
        <f aca="false">0</f>
        <v>0</v>
      </c>
      <c r="BL37" s="58" t="n">
        <f aca="false">SUM(N37:BK37)</f>
        <v>1</v>
      </c>
    </row>
    <row r="38" customFormat="false" ht="15" hidden="false" customHeight="true" outlineLevel="0" collapsed="false">
      <c r="A38" s="52" t="str">
        <f aca="false">VLOOKUP(D38,$BX$90:$BZ$136,3,1)&amp;D38</f>
        <v>D8</v>
      </c>
      <c r="B38" s="52" t="str">
        <f aca="false">SUBSTITUTE(SUBSTITUTE(H38,"/",""),".html","")</f>
        <v>onion-directoryhack-group</v>
      </c>
      <c r="C38" s="52" t="str">
        <f aca="false">IF(OR(B38=index,B38=links,B38=guides),B38,IF(LEFT(B38,5)=onion,onion,extreme))</f>
        <v>onion</v>
      </c>
      <c r="D38" s="53" t="n">
        <v>8</v>
      </c>
      <c r="E38" s="53" t="s">
        <v>65</v>
      </c>
      <c r="F38" s="53" t="s">
        <v>66</v>
      </c>
      <c r="G38" s="54" t="n">
        <v>0.00068287037037037</v>
      </c>
      <c r="H38" s="53" t="s">
        <v>68</v>
      </c>
      <c r="I38" s="59" t="s">
        <v>43</v>
      </c>
      <c r="J38" s="52" t="n">
        <f aca="false">IF(I38="?",VLOOKUP(C38,$BO$89:$BP$94,2,0),I38)</f>
        <v>16.5744680851064</v>
      </c>
      <c r="K38" s="52" t="n">
        <f aca="false">SUMIFS($J$10:$J$1000,$A$10:$A$1000,A38)</f>
        <v>75.5744680851064</v>
      </c>
      <c r="L38" s="52" t="n">
        <f aca="false">IF(D38=D37,J38+L37,J38)</f>
        <v>75.5744680851064</v>
      </c>
      <c r="M38" s="52" t="str">
        <f aca="false">LEFT(A38,1)</f>
        <v>D</v>
      </c>
      <c r="N38" s="55" t="n">
        <f aca="false">IF(D38-D37&gt;0,1,0)</f>
        <v>0</v>
      </c>
      <c r="O38" s="56" t="n">
        <f aca="false">0</f>
        <v>0</v>
      </c>
      <c r="P38" s="55" t="n">
        <f aca="false">IF($N38=1,0,IF(AND($C37=P$1,$C38=P$2),1,0))</f>
        <v>0</v>
      </c>
      <c r="Q38" s="55" t="n">
        <f aca="false">IF($N38=1,0,IF(AND($C37=Q$1,$C38=Q$2),1,0))</f>
        <v>0</v>
      </c>
      <c r="R38" s="55" t="n">
        <f aca="false">IF($N38=1,0,IF(AND($C37=R$1,$C38=R$2),1,0))</f>
        <v>0</v>
      </c>
      <c r="S38" s="56" t="n">
        <f aca="false">0</f>
        <v>0</v>
      </c>
      <c r="T38" s="55" t="n">
        <f aca="false">IF($N38=1,0,IF(AND($C37=R$1,$C38=R$2),1,0))</f>
        <v>0</v>
      </c>
      <c r="U38" s="57" t="n">
        <f aca="false">IF(AND($C38=U$1,$I38=U$2),1,0)</f>
        <v>0</v>
      </c>
      <c r="V38" s="55" t="n">
        <f aca="false">IF($N38=1,0,IF(AND($C37=V$1,$C38=V$2),1,0))</f>
        <v>0</v>
      </c>
      <c r="W38" s="56" t="n">
        <f aca="false">0</f>
        <v>0</v>
      </c>
      <c r="X38" s="55" t="n">
        <f aca="false">IF($N38=1,0,IF(AND($C37=X$1,$C38=X$2),1,0))</f>
        <v>0</v>
      </c>
      <c r="Y38" s="55" t="n">
        <f aca="false">IF($N38=1,0,IF(AND($C37=Y$1,$C38=Y$2),1,0))</f>
        <v>0</v>
      </c>
      <c r="Z38" s="56" t="n">
        <f aca="false">0</f>
        <v>0</v>
      </c>
      <c r="AA38" s="55" t="n">
        <f aca="false">IF($N38=1,0,IF(AND($C37=AA$1,$C38=AA$2),1,0))</f>
        <v>0</v>
      </c>
      <c r="AB38" s="57" t="n">
        <f aca="false">IF(AND($C38=AB$1,$I38=AB$2),1,0)</f>
        <v>0</v>
      </c>
      <c r="AC38" s="55" t="n">
        <f aca="false">IF($N38=1,0,IF(AND($C37=AC$1,$C38=AC$2),1,0))</f>
        <v>0</v>
      </c>
      <c r="AD38" s="55" t="n">
        <f aca="false">IF($N38=1,0,IF(AND($C37=AD$1,$C38=AD$2),1,0))</f>
        <v>0</v>
      </c>
      <c r="AE38" s="56" t="n">
        <f aca="false">0</f>
        <v>0</v>
      </c>
      <c r="AF38" s="55" t="n">
        <f aca="false">IF($N38=1,0,IF(AND($C37=AF$1,$C38=AF$2),1,0))</f>
        <v>0</v>
      </c>
      <c r="AG38" s="56" t="n">
        <f aca="false">0</f>
        <v>0</v>
      </c>
      <c r="AH38" s="55" t="n">
        <f aca="false">IF($N38=1,0,IF(AND($C37=AH$1,$C38=AH$2),1,0))</f>
        <v>0</v>
      </c>
      <c r="AI38" s="57" t="n">
        <f aca="false">IF(AND($C38=AI$1,$I38=AI$2),1,0)</f>
        <v>0</v>
      </c>
      <c r="AJ38" s="55" t="n">
        <f aca="false">IF($N38=1,0,IF(AND($C37=AJ$1,$C38=AJ$2),1,0))</f>
        <v>0</v>
      </c>
      <c r="AK38" s="55" t="n">
        <f aca="false">IF($N38=1,0,IF(AND($C37=AK$1,$C38=AK$2),1,0))</f>
        <v>0</v>
      </c>
      <c r="AL38" s="55" t="n">
        <f aca="false">IF($N38=1,0,IF(AND($C37=AL$1,$C38=AL$2),1,0))</f>
        <v>0</v>
      </c>
      <c r="AM38" s="55" t="n">
        <f aca="false">IF($N38=1,0,IF(AND($C37=AM$1,$C38=AM$2),1,0))</f>
        <v>1</v>
      </c>
      <c r="AN38" s="56" t="n">
        <f aca="false">0</f>
        <v>0</v>
      </c>
      <c r="AO38" s="55" t="n">
        <f aca="false">IF($N38=1,0,IF(AND($C37=AO$1,$C38=AO$2),1,0))</f>
        <v>0</v>
      </c>
      <c r="AP38" s="57" t="n">
        <f aca="false">IF(AND($C38=AP$1,$I38=AP$2),1,0)</f>
        <v>1</v>
      </c>
      <c r="AQ38" s="56" t="n">
        <f aca="false">0</f>
        <v>0</v>
      </c>
      <c r="AR38" s="56" t="n">
        <f aca="false">0</f>
        <v>0</v>
      </c>
      <c r="AS38" s="56" t="n">
        <f aca="false">0</f>
        <v>0</v>
      </c>
      <c r="AT38" s="56" t="n">
        <f aca="false">0</f>
        <v>0</v>
      </c>
      <c r="AU38" s="56" t="n">
        <f aca="false">0</f>
        <v>0</v>
      </c>
      <c r="AV38" s="56" t="n">
        <f aca="false">0</f>
        <v>0</v>
      </c>
      <c r="AW38" s="56" t="n">
        <f aca="false">0</f>
        <v>0</v>
      </c>
      <c r="AX38" s="55" t="n">
        <f aca="false">IF($N38=1,0,IF(AND($C37=AX$1,$C38=AX$2),1,0))</f>
        <v>0</v>
      </c>
      <c r="AY38" s="55" t="n">
        <f aca="false">IF($N38=1,0,IF(AND($C37=AY$1,$C38=AY$2),1,0))</f>
        <v>0</v>
      </c>
      <c r="AZ38" s="55" t="n">
        <f aca="false">IF($N38=1,0,IF(AND($C37=AZ$1,$C38=AZ$2),1,0))</f>
        <v>0</v>
      </c>
      <c r="BA38" s="55" t="n">
        <f aca="false">IF($N38=1,0,IF(AND($C37=BA$1,$C38=BA$2),1,0))</f>
        <v>0</v>
      </c>
      <c r="BB38" s="56" t="n">
        <f aca="false">0</f>
        <v>0</v>
      </c>
      <c r="BC38" s="56" t="n">
        <f aca="false">IF($N38=1,0,IF(AND($C37=BC$1,$C38=BC$2),1,0))</f>
        <v>0</v>
      </c>
      <c r="BD38" s="57" t="n">
        <f aca="false">IF(AND($C38=BD$1,$I38=BD$2),1,0)</f>
        <v>0</v>
      </c>
      <c r="BE38" s="56" t="n">
        <f aca="false">0</f>
        <v>0</v>
      </c>
      <c r="BF38" s="56" t="n">
        <f aca="false">0</f>
        <v>0</v>
      </c>
      <c r="BG38" s="56" t="n">
        <f aca="false">0</f>
        <v>0</v>
      </c>
      <c r="BH38" s="56" t="n">
        <f aca="false">0</f>
        <v>0</v>
      </c>
      <c r="BI38" s="56" t="n">
        <f aca="false">0</f>
        <v>0</v>
      </c>
      <c r="BJ38" s="56" t="n">
        <f aca="false">0</f>
        <v>0</v>
      </c>
      <c r="BK38" s="56" t="n">
        <f aca="false">0</f>
        <v>0</v>
      </c>
      <c r="BL38" s="58" t="n">
        <f aca="false">SUM(N38:BK38)</f>
        <v>2</v>
      </c>
      <c r="BO38" s="60" t="s">
        <v>274</v>
      </c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</row>
    <row r="39" customFormat="false" ht="15" hidden="false" customHeight="false" outlineLevel="0" collapsed="false">
      <c r="A39" s="52" t="str">
        <f aca="false">VLOOKUP(D39,$BX$90:$BZ$136,3,1)&amp;D39</f>
        <v>D9</v>
      </c>
      <c r="B39" s="52" t="str">
        <f aca="false">SUBSTITUTE(SUBSTITUTE(H39,"/",""),".html","")</f>
        <v>index</v>
      </c>
      <c r="C39" s="52" t="str">
        <f aca="false">IF(OR(B39=index,B39=links,B39=guides),B39,IF(LEFT(B39,5)=onion,onion,extreme))</f>
        <v>index</v>
      </c>
      <c r="D39" s="53" t="n">
        <v>9</v>
      </c>
      <c r="E39" s="53" t="s">
        <v>70</v>
      </c>
      <c r="F39" s="53" t="s">
        <v>71</v>
      </c>
      <c r="G39" s="54" t="n">
        <v>0.000833333333333333</v>
      </c>
      <c r="H39" s="53" t="s">
        <v>72</v>
      </c>
      <c r="I39" s="59" t="n">
        <v>7</v>
      </c>
      <c r="J39" s="52" t="n">
        <f aca="false">IF(I39="?",VLOOKUP(C39,$BO$89:$BP$94,2,0),I39)</f>
        <v>7</v>
      </c>
      <c r="K39" s="52" t="n">
        <f aca="false">SUMIFS($J$10:$J$1000,$A$10:$A$1000,A39)</f>
        <v>88.5744680851064</v>
      </c>
      <c r="L39" s="52" t="n">
        <f aca="false">IF(D39=D38,J39+L38,J39)</f>
        <v>7</v>
      </c>
      <c r="M39" s="52" t="str">
        <f aca="false">LEFT(A39,1)</f>
        <v>D</v>
      </c>
      <c r="N39" s="55" t="n">
        <f aca="false">IF(D39-D38&gt;0,1,0)</f>
        <v>1</v>
      </c>
      <c r="O39" s="56" t="n">
        <f aca="false">0</f>
        <v>0</v>
      </c>
      <c r="P39" s="55" t="n">
        <f aca="false">IF($N39=1,0,IF(AND($C38=P$1,$C39=P$2),1,0))</f>
        <v>0</v>
      </c>
      <c r="Q39" s="55" t="n">
        <f aca="false">IF($N39=1,0,IF(AND($C38=Q$1,$C39=Q$2),1,0))</f>
        <v>0</v>
      </c>
      <c r="R39" s="55" t="n">
        <f aca="false">IF($N39=1,0,IF(AND($C38=R$1,$C39=R$2),1,0))</f>
        <v>0</v>
      </c>
      <c r="S39" s="56" t="n">
        <f aca="false">0</f>
        <v>0</v>
      </c>
      <c r="T39" s="55" t="n">
        <f aca="false">IF($N39=1,0,IF(AND($C38=R$1,$C39=R$2),1,0))</f>
        <v>0</v>
      </c>
      <c r="U39" s="57" t="n">
        <f aca="false">IF(AND($C39=U$1,$I39=U$2),1,0)</f>
        <v>0</v>
      </c>
      <c r="V39" s="55" t="n">
        <f aca="false">IF($N39=1,0,IF(AND($C38=V$1,$C39=V$2),1,0))</f>
        <v>0</v>
      </c>
      <c r="W39" s="56" t="n">
        <f aca="false">0</f>
        <v>0</v>
      </c>
      <c r="X39" s="55" t="n">
        <f aca="false">IF($N39=1,0,IF(AND($C38=X$1,$C39=X$2),1,0))</f>
        <v>0</v>
      </c>
      <c r="Y39" s="55" t="n">
        <f aca="false">IF($N39=1,0,IF(AND($C38=Y$1,$C39=Y$2),1,0))</f>
        <v>0</v>
      </c>
      <c r="Z39" s="56" t="n">
        <f aca="false">0</f>
        <v>0</v>
      </c>
      <c r="AA39" s="55" t="n">
        <f aca="false">IF($N39=1,0,IF(AND($C38=AA$1,$C39=AA$2),1,0))</f>
        <v>0</v>
      </c>
      <c r="AB39" s="57" t="n">
        <f aca="false">IF(AND($C39=AB$1,$I39=AB$2),1,0)</f>
        <v>0</v>
      </c>
      <c r="AC39" s="55" t="n">
        <f aca="false">IF($N39=1,0,IF(AND($C38=AC$1,$C39=AC$2),1,0))</f>
        <v>0</v>
      </c>
      <c r="AD39" s="55" t="n">
        <f aca="false">IF($N39=1,0,IF(AND($C38=AD$1,$C39=AD$2),1,0))</f>
        <v>0</v>
      </c>
      <c r="AE39" s="56" t="n">
        <f aca="false">0</f>
        <v>0</v>
      </c>
      <c r="AF39" s="55" t="n">
        <f aca="false">IF($N39=1,0,IF(AND($C38=AF$1,$C39=AF$2),1,0))</f>
        <v>0</v>
      </c>
      <c r="AG39" s="56" t="n">
        <f aca="false">0</f>
        <v>0</v>
      </c>
      <c r="AH39" s="55" t="n">
        <f aca="false">IF($N39=1,0,IF(AND($C38=AH$1,$C39=AH$2),1,0))</f>
        <v>0</v>
      </c>
      <c r="AI39" s="57" t="n">
        <f aca="false">IF(AND($C39=AI$1,$I39=AI$2),1,0)</f>
        <v>0</v>
      </c>
      <c r="AJ39" s="55" t="n">
        <f aca="false">IF($N39=1,0,IF(AND($C38=AJ$1,$C39=AJ$2),1,0))</f>
        <v>0</v>
      </c>
      <c r="AK39" s="55" t="n">
        <f aca="false">IF($N39=1,0,IF(AND($C38=AK$1,$C39=AK$2),1,0))</f>
        <v>0</v>
      </c>
      <c r="AL39" s="55" t="n">
        <f aca="false">IF($N39=1,0,IF(AND($C38=AL$1,$C39=AL$2),1,0))</f>
        <v>0</v>
      </c>
      <c r="AM39" s="55" t="n">
        <f aca="false">IF($N39=1,0,IF(AND($C38=AM$1,$C39=AM$2),1,0))</f>
        <v>0</v>
      </c>
      <c r="AN39" s="56" t="n">
        <f aca="false">0</f>
        <v>0</v>
      </c>
      <c r="AO39" s="55" t="n">
        <f aca="false">IF($N39=1,0,IF(AND($C38=AO$1,$C39=AO$2),1,0))</f>
        <v>0</v>
      </c>
      <c r="AP39" s="57" t="n">
        <f aca="false">IF(AND($C39=AP$1,$I39=AP$2),1,0)</f>
        <v>0</v>
      </c>
      <c r="AQ39" s="56" t="n">
        <f aca="false">0</f>
        <v>0</v>
      </c>
      <c r="AR39" s="56" t="n">
        <f aca="false">0</f>
        <v>0</v>
      </c>
      <c r="AS39" s="56" t="n">
        <f aca="false">0</f>
        <v>0</v>
      </c>
      <c r="AT39" s="56" t="n">
        <f aca="false">0</f>
        <v>0</v>
      </c>
      <c r="AU39" s="56" t="n">
        <f aca="false">0</f>
        <v>0</v>
      </c>
      <c r="AV39" s="56" t="n">
        <f aca="false">0</f>
        <v>0</v>
      </c>
      <c r="AW39" s="56" t="n">
        <f aca="false">0</f>
        <v>0</v>
      </c>
      <c r="AX39" s="55" t="n">
        <f aca="false">IF($N39=1,0,IF(AND($C38=AX$1,$C39=AX$2),1,0))</f>
        <v>0</v>
      </c>
      <c r="AY39" s="55" t="n">
        <f aca="false">IF($N39=1,0,IF(AND($C38=AY$1,$C39=AY$2),1,0))</f>
        <v>0</v>
      </c>
      <c r="AZ39" s="55" t="n">
        <f aca="false">IF($N39=1,0,IF(AND($C38=AZ$1,$C39=AZ$2),1,0))</f>
        <v>0</v>
      </c>
      <c r="BA39" s="55" t="n">
        <f aca="false">IF($N39=1,0,IF(AND($C38=BA$1,$C39=BA$2),1,0))</f>
        <v>0</v>
      </c>
      <c r="BB39" s="56" t="n">
        <f aca="false">0</f>
        <v>0</v>
      </c>
      <c r="BC39" s="56" t="n">
        <f aca="false">IF($N39=1,0,IF(AND($C38=BC$1,$C39=BC$2),1,0))</f>
        <v>0</v>
      </c>
      <c r="BD39" s="57" t="n">
        <f aca="false">IF(AND($C39=BD$1,$I39=BD$2),1,0)</f>
        <v>0</v>
      </c>
      <c r="BE39" s="56" t="n">
        <f aca="false">0</f>
        <v>0</v>
      </c>
      <c r="BF39" s="56" t="n">
        <f aca="false">0</f>
        <v>0</v>
      </c>
      <c r="BG39" s="56" t="n">
        <f aca="false">0</f>
        <v>0</v>
      </c>
      <c r="BH39" s="56" t="n">
        <f aca="false">0</f>
        <v>0</v>
      </c>
      <c r="BI39" s="56" t="n">
        <f aca="false">0</f>
        <v>0</v>
      </c>
      <c r="BJ39" s="56" t="n">
        <f aca="false">0</f>
        <v>0</v>
      </c>
      <c r="BK39" s="56" t="n">
        <f aca="false">0</f>
        <v>0</v>
      </c>
      <c r="BL39" s="58" t="n">
        <f aca="false">SUM(N39:BK39)</f>
        <v>1</v>
      </c>
      <c r="BO39" s="61" t="s">
        <v>224</v>
      </c>
      <c r="BP39" s="61" t="s">
        <v>225</v>
      </c>
      <c r="BQ39" s="62" t="s">
        <v>226</v>
      </c>
      <c r="BR39" s="62" t="s">
        <v>227</v>
      </c>
      <c r="BS39" s="62" t="s">
        <v>228</v>
      </c>
      <c r="BT39" s="62" t="s">
        <v>229</v>
      </c>
      <c r="BU39" s="62" t="s">
        <v>230</v>
      </c>
      <c r="BV39" s="63" t="s">
        <v>231</v>
      </c>
      <c r="BW39" s="61" t="s">
        <v>232</v>
      </c>
      <c r="BX39" s="62" t="s">
        <v>233</v>
      </c>
      <c r="BY39" s="62" t="s">
        <v>234</v>
      </c>
      <c r="BZ39" s="62" t="s">
        <v>235</v>
      </c>
      <c r="CA39" s="62" t="s">
        <v>236</v>
      </c>
      <c r="CB39" s="62" t="s">
        <v>237</v>
      </c>
      <c r="CC39" s="63" t="s">
        <v>238</v>
      </c>
      <c r="CD39" s="61" t="s">
        <v>239</v>
      </c>
      <c r="CE39" s="62" t="s">
        <v>240</v>
      </c>
      <c r="CF39" s="62" t="s">
        <v>241</v>
      </c>
      <c r="CG39" s="62" t="s">
        <v>242</v>
      </c>
      <c r="CH39" s="62" t="s">
        <v>243</v>
      </c>
      <c r="CI39" s="62" t="s">
        <v>244</v>
      </c>
      <c r="CJ39" s="63" t="s">
        <v>245</v>
      </c>
      <c r="CK39" s="61" t="s">
        <v>246</v>
      </c>
      <c r="CL39" s="62" t="s">
        <v>247</v>
      </c>
      <c r="CM39" s="62" t="s">
        <v>248</v>
      </c>
      <c r="CN39" s="62" t="s">
        <v>249</v>
      </c>
      <c r="CO39" s="62" t="s">
        <v>250</v>
      </c>
      <c r="CP39" s="62" t="s">
        <v>251</v>
      </c>
      <c r="CQ39" s="62" t="s">
        <v>252</v>
      </c>
      <c r="CR39" s="61" t="s">
        <v>253</v>
      </c>
      <c r="CS39" s="62" t="s">
        <v>254</v>
      </c>
      <c r="CT39" s="62" t="s">
        <v>255</v>
      </c>
      <c r="CU39" s="62" t="s">
        <v>256</v>
      </c>
      <c r="CV39" s="62" t="s">
        <v>257</v>
      </c>
      <c r="CW39" s="62" t="s">
        <v>258</v>
      </c>
      <c r="CX39" s="63" t="s">
        <v>259</v>
      </c>
      <c r="CY39" s="61" t="s">
        <v>260</v>
      </c>
      <c r="CZ39" s="62" t="s">
        <v>261</v>
      </c>
      <c r="DA39" s="62" t="s">
        <v>262</v>
      </c>
      <c r="DB39" s="62" t="s">
        <v>263</v>
      </c>
      <c r="DC39" s="62" t="s">
        <v>264</v>
      </c>
      <c r="DD39" s="62" t="s">
        <v>265</v>
      </c>
      <c r="DE39" s="63" t="s">
        <v>266</v>
      </c>
      <c r="DF39" s="61" t="s">
        <v>267</v>
      </c>
      <c r="DG39" s="62" t="s">
        <v>268</v>
      </c>
      <c r="DH39" s="62" t="s">
        <v>269</v>
      </c>
      <c r="DI39" s="62" t="s">
        <v>270</v>
      </c>
      <c r="DJ39" s="62" t="s">
        <v>271</v>
      </c>
      <c r="DK39" s="62" t="s">
        <v>272</v>
      </c>
      <c r="DL39" s="63" t="s">
        <v>273</v>
      </c>
    </row>
    <row r="40" customFormat="false" ht="15" hidden="false" customHeight="false" outlineLevel="0" collapsed="false">
      <c r="A40" s="52" t="str">
        <f aca="false">VLOOKUP(D40,$BX$90:$BZ$136,3,1)&amp;D40</f>
        <v>D9</v>
      </c>
      <c r="B40" s="52" t="str">
        <f aca="false">SUBSTITUTE(SUBSTITUTE(H40,"/",""),".html","")</f>
        <v>onion-directory</v>
      </c>
      <c r="C40" s="52" t="str">
        <f aca="false">IF(OR(B40=index,B40=links,B40=guides),B40,IF(LEFT(B40,5)=onion,onion,extreme))</f>
        <v>onion</v>
      </c>
      <c r="D40" s="53" t="n">
        <v>9</v>
      </c>
      <c r="E40" s="53" t="s">
        <v>70</v>
      </c>
      <c r="F40" s="53" t="s">
        <v>71</v>
      </c>
      <c r="G40" s="54" t="n">
        <v>0.000833333333333333</v>
      </c>
      <c r="H40" s="53" t="s">
        <v>73</v>
      </c>
      <c r="I40" s="53" t="n">
        <v>9</v>
      </c>
      <c r="J40" s="52" t="n">
        <f aca="false">IF(I40="?",VLOOKUP(C40,$BO$89:$BP$94,2,0),I40)</f>
        <v>9</v>
      </c>
      <c r="K40" s="52" t="n">
        <f aca="false">SUMIFS($J$10:$J$1000,$A$10:$A$1000,A40)</f>
        <v>88.5744680851064</v>
      </c>
      <c r="L40" s="52" t="n">
        <f aca="false">IF(D40=D39,J40+L39,J40)</f>
        <v>16</v>
      </c>
      <c r="M40" s="52" t="str">
        <f aca="false">LEFT(A40,1)</f>
        <v>D</v>
      </c>
      <c r="N40" s="55" t="n">
        <f aca="false">IF(D40-D39&gt;0,1,0)</f>
        <v>0</v>
      </c>
      <c r="O40" s="56" t="n">
        <f aca="false">0</f>
        <v>0</v>
      </c>
      <c r="P40" s="55" t="n">
        <f aca="false">IF($N40=1,0,IF(AND($C39=P$1,$C40=P$2),1,0))</f>
        <v>0</v>
      </c>
      <c r="Q40" s="55" t="n">
        <f aca="false">IF($N40=1,0,IF(AND($C39=Q$1,$C40=Q$2),1,0))</f>
        <v>0</v>
      </c>
      <c r="R40" s="55" t="n">
        <f aca="false">IF($N40=1,0,IF(AND($C39=R$1,$C40=R$2),1,0))</f>
        <v>1</v>
      </c>
      <c r="S40" s="56" t="n">
        <f aca="false">0</f>
        <v>0</v>
      </c>
      <c r="T40" s="55" t="n">
        <f aca="false">IF($N40=1,0,IF(AND($C39=R$1,$C40=R$2),1,0))</f>
        <v>1</v>
      </c>
      <c r="U40" s="57" t="n">
        <f aca="false">IF(AND($C40=U$1,$I40=U$2),1,0)</f>
        <v>0</v>
      </c>
      <c r="V40" s="55" t="n">
        <f aca="false">IF($N40=1,0,IF(AND($C39=V$1,$C40=V$2),1,0))</f>
        <v>0</v>
      </c>
      <c r="W40" s="56" t="n">
        <f aca="false">0</f>
        <v>0</v>
      </c>
      <c r="X40" s="55" t="n">
        <f aca="false">IF($N40=1,0,IF(AND($C39=X$1,$C40=X$2),1,0))</f>
        <v>0</v>
      </c>
      <c r="Y40" s="55" t="n">
        <f aca="false">IF($N40=1,0,IF(AND($C39=Y$1,$C40=Y$2),1,0))</f>
        <v>0</v>
      </c>
      <c r="Z40" s="56" t="n">
        <f aca="false">0</f>
        <v>0</v>
      </c>
      <c r="AA40" s="55" t="n">
        <f aca="false">IF($N40=1,0,IF(AND($C39=AA$1,$C40=AA$2),1,0))</f>
        <v>0</v>
      </c>
      <c r="AB40" s="57" t="n">
        <f aca="false">IF(AND($C40=AB$1,$I40=AB$2),1,0)</f>
        <v>0</v>
      </c>
      <c r="AC40" s="55" t="n">
        <f aca="false">IF($N40=1,0,IF(AND($C39=AC$1,$C40=AC$2),1,0))</f>
        <v>0</v>
      </c>
      <c r="AD40" s="55" t="n">
        <f aca="false">IF($N40=1,0,IF(AND($C39=AD$1,$C40=AD$2),1,0))</f>
        <v>0</v>
      </c>
      <c r="AE40" s="56" t="n">
        <f aca="false">0</f>
        <v>0</v>
      </c>
      <c r="AF40" s="55" t="n">
        <f aca="false">IF($N40=1,0,IF(AND($C39=AF$1,$C40=AF$2),1,0))</f>
        <v>0</v>
      </c>
      <c r="AG40" s="56" t="n">
        <f aca="false">0</f>
        <v>0</v>
      </c>
      <c r="AH40" s="55" t="n">
        <f aca="false">IF($N40=1,0,IF(AND($C39=AH$1,$C40=AH$2),1,0))</f>
        <v>0</v>
      </c>
      <c r="AI40" s="57" t="n">
        <f aca="false">IF(AND($C40=AI$1,$I40=AI$2),1,0)</f>
        <v>0</v>
      </c>
      <c r="AJ40" s="55" t="n">
        <f aca="false">IF($N40=1,0,IF(AND($C39=AJ$1,$C40=AJ$2),1,0))</f>
        <v>0</v>
      </c>
      <c r="AK40" s="55" t="n">
        <f aca="false">IF($N40=1,0,IF(AND($C39=AK$1,$C40=AK$2),1,0))</f>
        <v>0</v>
      </c>
      <c r="AL40" s="55" t="n">
        <f aca="false">IF($N40=1,0,IF(AND($C39=AL$1,$C40=AL$2),1,0))</f>
        <v>0</v>
      </c>
      <c r="AM40" s="55" t="n">
        <f aca="false">IF($N40=1,0,IF(AND($C39=AM$1,$C40=AM$2),1,0))</f>
        <v>0</v>
      </c>
      <c r="AN40" s="56" t="n">
        <f aca="false">0</f>
        <v>0</v>
      </c>
      <c r="AO40" s="55" t="n">
        <f aca="false">IF($N40=1,0,IF(AND($C39=AO$1,$C40=AO$2),1,0))</f>
        <v>0</v>
      </c>
      <c r="AP40" s="57" t="n">
        <f aca="false">IF(AND($C40=AP$1,$I40=AP$2),1,0)</f>
        <v>0</v>
      </c>
      <c r="AQ40" s="56" t="n">
        <f aca="false">0</f>
        <v>0</v>
      </c>
      <c r="AR40" s="56" t="n">
        <f aca="false">0</f>
        <v>0</v>
      </c>
      <c r="AS40" s="56" t="n">
        <f aca="false">0</f>
        <v>0</v>
      </c>
      <c r="AT40" s="56" t="n">
        <f aca="false">0</f>
        <v>0</v>
      </c>
      <c r="AU40" s="56" t="n">
        <f aca="false">0</f>
        <v>0</v>
      </c>
      <c r="AV40" s="56" t="n">
        <f aca="false">0</f>
        <v>0</v>
      </c>
      <c r="AW40" s="56" t="n">
        <f aca="false">0</f>
        <v>0</v>
      </c>
      <c r="AX40" s="55" t="n">
        <f aca="false">IF($N40=1,0,IF(AND($C39=AX$1,$C40=AX$2),1,0))</f>
        <v>0</v>
      </c>
      <c r="AY40" s="55" t="n">
        <f aca="false">IF($N40=1,0,IF(AND($C39=AY$1,$C40=AY$2),1,0))</f>
        <v>0</v>
      </c>
      <c r="AZ40" s="55" t="n">
        <f aca="false">IF($N40=1,0,IF(AND($C39=AZ$1,$C40=AZ$2),1,0))</f>
        <v>0</v>
      </c>
      <c r="BA40" s="55" t="n">
        <f aca="false">IF($N40=1,0,IF(AND($C39=BA$1,$C40=BA$2),1,0))</f>
        <v>0</v>
      </c>
      <c r="BB40" s="56" t="n">
        <f aca="false">0</f>
        <v>0</v>
      </c>
      <c r="BC40" s="56" t="n">
        <f aca="false">IF($N40=1,0,IF(AND($C39=BC$1,$C40=BC$2),1,0))</f>
        <v>0</v>
      </c>
      <c r="BD40" s="57" t="n">
        <f aca="false">IF(AND($C40=BD$1,$I40=BD$2),1,0)</f>
        <v>0</v>
      </c>
      <c r="BE40" s="56" t="n">
        <f aca="false">0</f>
        <v>0</v>
      </c>
      <c r="BF40" s="56" t="n">
        <f aca="false">0</f>
        <v>0</v>
      </c>
      <c r="BG40" s="56" t="n">
        <f aca="false">0</f>
        <v>0</v>
      </c>
      <c r="BH40" s="56" t="n">
        <f aca="false">0</f>
        <v>0</v>
      </c>
      <c r="BI40" s="56" t="n">
        <f aca="false">0</f>
        <v>0</v>
      </c>
      <c r="BJ40" s="56" t="n">
        <f aca="false">0</f>
        <v>0</v>
      </c>
      <c r="BK40" s="56" t="n">
        <f aca="false">0</f>
        <v>0</v>
      </c>
      <c r="BL40" s="58" t="n">
        <f aca="false">SUM(N40:BK40)</f>
        <v>2</v>
      </c>
      <c r="BO40" s="64" t="n">
        <f aca="false">N4</f>
        <v>34</v>
      </c>
      <c r="BP40" s="65" t="n">
        <f aca="false">O5</f>
        <v>0</v>
      </c>
      <c r="BQ40" s="65" t="n">
        <f aca="false">P5</f>
        <v>6</v>
      </c>
      <c r="BR40" s="65" t="n">
        <f aca="false">Q5</f>
        <v>2</v>
      </c>
      <c r="BS40" s="65" t="n">
        <f aca="false">R5</f>
        <v>25</v>
      </c>
      <c r="BT40" s="65" t="n">
        <f aca="false">S5</f>
        <v>0</v>
      </c>
      <c r="BU40" s="65" t="n">
        <f aca="false">T5</f>
        <v>25</v>
      </c>
      <c r="BV40" s="65" t="n">
        <f aca="false">U5</f>
        <v>6</v>
      </c>
      <c r="BW40" s="65" t="n">
        <f aca="false">V5</f>
        <v>1</v>
      </c>
      <c r="BX40" s="65" t="n">
        <f aca="false">W5</f>
        <v>0</v>
      </c>
      <c r="BY40" s="65" t="n">
        <f aca="false">X5</f>
        <v>3</v>
      </c>
      <c r="BZ40" s="65" t="n">
        <f aca="false">Y5</f>
        <v>2</v>
      </c>
      <c r="CA40" s="65" t="n">
        <f aca="false">Z5</f>
        <v>0</v>
      </c>
      <c r="CB40" s="65" t="n">
        <f aca="false">AA5</f>
        <v>0</v>
      </c>
      <c r="CC40" s="65" t="n">
        <f aca="false">AB5</f>
        <v>1</v>
      </c>
      <c r="CD40" s="65" t="n">
        <f aca="false">AC5</f>
        <v>2</v>
      </c>
      <c r="CE40" s="65" t="n">
        <f aca="false">AD5</f>
        <v>0</v>
      </c>
      <c r="CF40" s="65" t="n">
        <f aca="false">AE5</f>
        <v>0</v>
      </c>
      <c r="CG40" s="65" t="n">
        <f aca="false">AF5</f>
        <v>3</v>
      </c>
      <c r="CH40" s="65" t="n">
        <f aca="false">AG5</f>
        <v>0</v>
      </c>
      <c r="CI40" s="65" t="n">
        <f aca="false">AH5</f>
        <v>36</v>
      </c>
      <c r="CJ40" s="65" t="n">
        <f aca="false">AI5</f>
        <v>4</v>
      </c>
      <c r="CK40" s="65" t="n">
        <f aca="false">AJ5</f>
        <v>4</v>
      </c>
      <c r="CL40" s="65" t="n">
        <f aca="false">AK5</f>
        <v>1</v>
      </c>
      <c r="CM40" s="65" t="n">
        <f aca="false">AL5</f>
        <v>20</v>
      </c>
      <c r="CN40" s="65" t="n">
        <f aca="false">AM5</f>
        <v>65</v>
      </c>
      <c r="CO40" s="65" t="n">
        <f aca="false">AN5</f>
        <v>0</v>
      </c>
      <c r="CP40" s="65" t="n">
        <f aca="false">AO5</f>
        <v>4</v>
      </c>
      <c r="CQ40" s="65" t="n">
        <f aca="false">AP5</f>
        <v>17</v>
      </c>
      <c r="CR40" s="65" t="n">
        <f aca="false">AQ5</f>
        <v>0</v>
      </c>
      <c r="CS40" s="65" t="n">
        <f aca="false">AR5</f>
        <v>0</v>
      </c>
      <c r="CT40" s="65" t="n">
        <f aca="false">AS5</f>
        <v>0</v>
      </c>
      <c r="CU40" s="65" t="n">
        <f aca="false">AT5</f>
        <v>0</v>
      </c>
      <c r="CV40" s="65" t="n">
        <f aca="false">AU5</f>
        <v>0</v>
      </c>
      <c r="CW40" s="65" t="n">
        <f aca="false">AV5</f>
        <v>0</v>
      </c>
      <c r="CX40" s="65" t="n">
        <f aca="false">AW5</f>
        <v>0</v>
      </c>
      <c r="CY40" s="65" t="n">
        <f aca="false">AX5</f>
        <v>1</v>
      </c>
      <c r="CZ40" s="65" t="n">
        <f aca="false">AY5</f>
        <v>0</v>
      </c>
      <c r="DA40" s="65" t="n">
        <f aca="false">AZ5</f>
        <v>20</v>
      </c>
      <c r="DB40" s="65" t="n">
        <f aca="false">BA5</f>
        <v>16</v>
      </c>
      <c r="DC40" s="65" t="n">
        <f aca="false">BB5</f>
        <v>0</v>
      </c>
      <c r="DD40" s="65" t="n">
        <f aca="false">BC5</f>
        <v>2</v>
      </c>
      <c r="DE40" s="65" t="n">
        <f aca="false">BD5</f>
        <v>6</v>
      </c>
      <c r="DF40" s="65" t="n">
        <f aca="false">BE5</f>
        <v>0</v>
      </c>
      <c r="DG40" s="65" t="n">
        <f aca="false">BF5</f>
        <v>0</v>
      </c>
      <c r="DH40" s="65" t="n">
        <f aca="false">BG5</f>
        <v>0</v>
      </c>
      <c r="DI40" s="65" t="n">
        <f aca="false">BH5</f>
        <v>0</v>
      </c>
      <c r="DJ40" s="65" t="n">
        <f aca="false">BI5</f>
        <v>0</v>
      </c>
      <c r="DK40" s="65" t="n">
        <f aca="false">BJ5</f>
        <v>0</v>
      </c>
      <c r="DL40" s="66" t="n">
        <f aca="false">BK5</f>
        <v>0</v>
      </c>
    </row>
    <row r="41" customFormat="false" ht="14.4" hidden="false" customHeight="false" outlineLevel="0" collapsed="false">
      <c r="A41" s="52" t="str">
        <f aca="false">VLOOKUP(D41,$BX$90:$BZ$136,3,1)&amp;D41</f>
        <v>D9</v>
      </c>
      <c r="B41" s="52" t="str">
        <f aca="false">SUBSTITUTE(SUBSTITUTE(H41,"/",""),".html","")</f>
        <v>guides</v>
      </c>
      <c r="C41" s="52" t="str">
        <f aca="false">IF(OR(B41=index,B41=links,B41=guides),B41,IF(LEFT(B41,5)=onion,onion,extreme))</f>
        <v>guides</v>
      </c>
      <c r="D41" s="53" t="n">
        <v>9</v>
      </c>
      <c r="E41" s="53" t="s">
        <v>70</v>
      </c>
      <c r="F41" s="53" t="s">
        <v>71</v>
      </c>
      <c r="G41" s="54" t="n">
        <v>0.000833333333333333</v>
      </c>
      <c r="H41" s="53" t="s">
        <v>74</v>
      </c>
      <c r="I41" s="59" t="n">
        <v>7</v>
      </c>
      <c r="J41" s="52" t="n">
        <f aca="false">IF(I41="?",VLOOKUP(C41,$BO$89:$BP$94,2,0),I41)</f>
        <v>7</v>
      </c>
      <c r="K41" s="52" t="n">
        <f aca="false">SUMIFS($J$10:$J$1000,$A$10:$A$1000,A41)</f>
        <v>88.5744680851064</v>
      </c>
      <c r="L41" s="52" t="n">
        <f aca="false">IF(D41=D40,J41+L40,J41)</f>
        <v>23</v>
      </c>
      <c r="M41" s="52" t="str">
        <f aca="false">LEFT(A41,1)</f>
        <v>D</v>
      </c>
      <c r="N41" s="55" t="n">
        <f aca="false">IF(D41-D40&gt;0,1,0)</f>
        <v>0</v>
      </c>
      <c r="O41" s="56" t="n">
        <f aca="false">0</f>
        <v>0</v>
      </c>
      <c r="P41" s="55" t="n">
        <f aca="false">IF($N41=1,0,IF(AND($C40=P$1,$C41=P$2),1,0))</f>
        <v>0</v>
      </c>
      <c r="Q41" s="55" t="n">
        <f aca="false">IF($N41=1,0,IF(AND($C40=Q$1,$C41=Q$2),1,0))</f>
        <v>0</v>
      </c>
      <c r="R41" s="55" t="n">
        <f aca="false">IF($N41=1,0,IF(AND($C40=R$1,$C41=R$2),1,0))</f>
        <v>0</v>
      </c>
      <c r="S41" s="56" t="n">
        <f aca="false">0</f>
        <v>0</v>
      </c>
      <c r="T41" s="55" t="n">
        <f aca="false">IF($N41=1,0,IF(AND($C40=R$1,$C41=R$2),1,0))</f>
        <v>0</v>
      </c>
      <c r="U41" s="57" t="n">
        <f aca="false">IF(AND($C41=U$1,$I41=U$2),1,0)</f>
        <v>0</v>
      </c>
      <c r="V41" s="55" t="n">
        <f aca="false">IF($N41=1,0,IF(AND($C40=V$1,$C41=V$2),1,0))</f>
        <v>0</v>
      </c>
      <c r="W41" s="56" t="n">
        <f aca="false">0</f>
        <v>0</v>
      </c>
      <c r="X41" s="55" t="n">
        <f aca="false">IF($N41=1,0,IF(AND($C40=X$1,$C41=X$2),1,0))</f>
        <v>0</v>
      </c>
      <c r="Y41" s="55" t="n">
        <f aca="false">IF($N41=1,0,IF(AND($C40=Y$1,$C41=Y$2),1,0))</f>
        <v>0</v>
      </c>
      <c r="Z41" s="56" t="n">
        <f aca="false">0</f>
        <v>0</v>
      </c>
      <c r="AA41" s="55" t="n">
        <f aca="false">IF($N41=1,0,IF(AND($C40=AA$1,$C41=AA$2),1,0))</f>
        <v>0</v>
      </c>
      <c r="AB41" s="57" t="n">
        <f aca="false">IF(AND($C41=AB$1,$I41=AB$2),1,0)</f>
        <v>0</v>
      </c>
      <c r="AC41" s="55" t="n">
        <f aca="false">IF($N41=1,0,IF(AND($C40=AC$1,$C41=AC$2),1,0))</f>
        <v>0</v>
      </c>
      <c r="AD41" s="55" t="n">
        <f aca="false">IF($N41=1,0,IF(AND($C40=AD$1,$C41=AD$2),1,0))</f>
        <v>0</v>
      </c>
      <c r="AE41" s="56" t="n">
        <f aca="false">0</f>
        <v>0</v>
      </c>
      <c r="AF41" s="55" t="n">
        <f aca="false">IF($N41=1,0,IF(AND($C40=AF$1,$C41=AF$2),1,0))</f>
        <v>0</v>
      </c>
      <c r="AG41" s="56" t="n">
        <f aca="false">0</f>
        <v>0</v>
      </c>
      <c r="AH41" s="55" t="n">
        <f aca="false">IF($N41=1,0,IF(AND($C40=AH$1,$C41=AH$2),1,0))</f>
        <v>0</v>
      </c>
      <c r="AI41" s="57" t="n">
        <f aca="false">IF(AND($C41=AI$1,$I41=AI$2),1,0)</f>
        <v>0</v>
      </c>
      <c r="AJ41" s="55" t="n">
        <f aca="false">IF($N41=1,0,IF(AND($C40=AJ$1,$C41=AJ$2),1,0))</f>
        <v>0</v>
      </c>
      <c r="AK41" s="55" t="n">
        <f aca="false">IF($N41=1,0,IF(AND($C40=AK$1,$C41=AK$2),1,0))</f>
        <v>0</v>
      </c>
      <c r="AL41" s="55" t="n">
        <f aca="false">IF($N41=1,0,IF(AND($C40=AL$1,$C41=AL$2),1,0))</f>
        <v>1</v>
      </c>
      <c r="AM41" s="55" t="n">
        <f aca="false">IF($N41=1,0,IF(AND($C40=AM$1,$C41=AM$2),1,0))</f>
        <v>0</v>
      </c>
      <c r="AN41" s="56" t="n">
        <f aca="false">0</f>
        <v>0</v>
      </c>
      <c r="AO41" s="55" t="n">
        <f aca="false">IF($N41=1,0,IF(AND($C40=AO$1,$C41=AO$2),1,0))</f>
        <v>0</v>
      </c>
      <c r="AP41" s="57" t="n">
        <f aca="false">IF(AND($C41=AP$1,$I41=AP$2),1,0)</f>
        <v>0</v>
      </c>
      <c r="AQ41" s="56" t="n">
        <f aca="false">0</f>
        <v>0</v>
      </c>
      <c r="AR41" s="56" t="n">
        <f aca="false">0</f>
        <v>0</v>
      </c>
      <c r="AS41" s="56" t="n">
        <f aca="false">0</f>
        <v>0</v>
      </c>
      <c r="AT41" s="56" t="n">
        <f aca="false">0</f>
        <v>0</v>
      </c>
      <c r="AU41" s="56" t="n">
        <f aca="false">0</f>
        <v>0</v>
      </c>
      <c r="AV41" s="56" t="n">
        <f aca="false">0</f>
        <v>0</v>
      </c>
      <c r="AW41" s="56" t="n">
        <f aca="false">0</f>
        <v>0</v>
      </c>
      <c r="AX41" s="55" t="n">
        <f aca="false">IF($N41=1,0,IF(AND($C40=AX$1,$C41=AX$2),1,0))</f>
        <v>0</v>
      </c>
      <c r="AY41" s="55" t="n">
        <f aca="false">IF($N41=1,0,IF(AND($C40=AY$1,$C41=AY$2),1,0))</f>
        <v>0</v>
      </c>
      <c r="AZ41" s="55" t="n">
        <f aca="false">IF($N41=1,0,IF(AND($C40=AZ$1,$C41=AZ$2),1,0))</f>
        <v>0</v>
      </c>
      <c r="BA41" s="55" t="n">
        <f aca="false">IF($N41=1,0,IF(AND($C40=BA$1,$C41=BA$2),1,0))</f>
        <v>0</v>
      </c>
      <c r="BB41" s="56" t="n">
        <f aca="false">0</f>
        <v>0</v>
      </c>
      <c r="BC41" s="56" t="n">
        <f aca="false">IF($N41=1,0,IF(AND($C40=BC$1,$C41=BC$2),1,0))</f>
        <v>0</v>
      </c>
      <c r="BD41" s="57" t="n">
        <f aca="false">IF(AND($C41=BD$1,$I41=BD$2),1,0)</f>
        <v>0</v>
      </c>
      <c r="BE41" s="56" t="n">
        <f aca="false">0</f>
        <v>0</v>
      </c>
      <c r="BF41" s="56" t="n">
        <f aca="false">0</f>
        <v>0</v>
      </c>
      <c r="BG41" s="56" t="n">
        <f aca="false">0</f>
        <v>0</v>
      </c>
      <c r="BH41" s="56" t="n">
        <f aca="false">0</f>
        <v>0</v>
      </c>
      <c r="BI41" s="56" t="n">
        <f aca="false">0</f>
        <v>0</v>
      </c>
      <c r="BJ41" s="56" t="n">
        <f aca="false">0</f>
        <v>0</v>
      </c>
      <c r="BK41" s="56" t="n">
        <f aca="false">0</f>
        <v>0</v>
      </c>
      <c r="BL41" s="58" t="n">
        <f aca="false">SUM(N41:BK41)</f>
        <v>1</v>
      </c>
    </row>
    <row r="42" customFormat="false" ht="15" hidden="false" customHeight="false" outlineLevel="0" collapsed="false">
      <c r="A42" s="52" t="str">
        <f aca="false">VLOOKUP(D42,$BX$90:$BZ$136,3,1)&amp;D42</f>
        <v>D9</v>
      </c>
      <c r="B42" s="52" t="str">
        <f aca="false">SUBSTITUTE(SUBSTITUTE(H42,"/",""),".html","")</f>
        <v>prices</v>
      </c>
      <c r="C42" s="52" t="str">
        <f aca="false">IF(OR(B42=index,B42=links,B42=guides),B42,IF(LEFT(B42,5)=onion,onion,extreme))</f>
        <v>extreme</v>
      </c>
      <c r="D42" s="53" t="n">
        <v>9</v>
      </c>
      <c r="E42" s="53" t="s">
        <v>70</v>
      </c>
      <c r="F42" s="53" t="s">
        <v>71</v>
      </c>
      <c r="G42" s="54" t="n">
        <v>0.000833333333333333</v>
      </c>
      <c r="H42" s="53" t="s">
        <v>75</v>
      </c>
      <c r="I42" s="59" t="n">
        <v>2</v>
      </c>
      <c r="J42" s="52" t="n">
        <f aca="false">IF(I42="?",VLOOKUP(C42,$BO$89:$BP$94,2,0),I42)</f>
        <v>2</v>
      </c>
      <c r="K42" s="52" t="n">
        <f aca="false">SUMIFS($J$10:$J$1000,$A$10:$A$1000,A42)</f>
        <v>88.5744680851064</v>
      </c>
      <c r="L42" s="52" t="n">
        <f aca="false">IF(D42=D41,J42+L41,J42)</f>
        <v>25</v>
      </c>
      <c r="M42" s="52" t="str">
        <f aca="false">LEFT(A42,1)</f>
        <v>D</v>
      </c>
      <c r="N42" s="55" t="n">
        <f aca="false">IF(D42-D41&gt;0,1,0)</f>
        <v>0</v>
      </c>
      <c r="O42" s="56" t="n">
        <f aca="false">0</f>
        <v>0</v>
      </c>
      <c r="P42" s="55" t="n">
        <f aca="false">IF($N42=1,0,IF(AND($C41=P$1,$C42=P$2),1,0))</f>
        <v>0</v>
      </c>
      <c r="Q42" s="55" t="n">
        <f aca="false">IF($N42=1,0,IF(AND($C41=Q$1,$C42=Q$2),1,0))</f>
        <v>0</v>
      </c>
      <c r="R42" s="55" t="n">
        <f aca="false">IF($N42=1,0,IF(AND($C41=R$1,$C42=R$2),1,0))</f>
        <v>0</v>
      </c>
      <c r="S42" s="56" t="n">
        <f aca="false">0</f>
        <v>0</v>
      </c>
      <c r="T42" s="55" t="n">
        <f aca="false">IF($N42=1,0,IF(AND($C41=R$1,$C42=R$2),1,0))</f>
        <v>0</v>
      </c>
      <c r="U42" s="57" t="n">
        <f aca="false">IF(AND($C42=U$1,$I42=U$2),1,0)</f>
        <v>0</v>
      </c>
      <c r="V42" s="55" t="n">
        <f aca="false">IF($N42=1,0,IF(AND($C41=V$1,$C42=V$2),1,0))</f>
        <v>0</v>
      </c>
      <c r="W42" s="56" t="n">
        <f aca="false">0</f>
        <v>0</v>
      </c>
      <c r="X42" s="55" t="n">
        <f aca="false">IF($N42=1,0,IF(AND($C41=X$1,$C42=X$2),1,0))</f>
        <v>0</v>
      </c>
      <c r="Y42" s="55" t="n">
        <f aca="false">IF($N42=1,0,IF(AND($C41=Y$1,$C42=Y$2),1,0))</f>
        <v>0</v>
      </c>
      <c r="Z42" s="56" t="n">
        <f aca="false">0</f>
        <v>0</v>
      </c>
      <c r="AA42" s="55" t="n">
        <f aca="false">IF($N42=1,0,IF(AND($C41=AA$1,$C42=AA$2),1,0))</f>
        <v>0</v>
      </c>
      <c r="AB42" s="57" t="n">
        <f aca="false">IF(AND($C42=AB$1,$I42=AB$2),1,0)</f>
        <v>0</v>
      </c>
      <c r="AC42" s="55" t="n">
        <f aca="false">IF($N42=1,0,IF(AND($C41=AC$1,$C42=AC$2),1,0))</f>
        <v>0</v>
      </c>
      <c r="AD42" s="55" t="n">
        <f aca="false">IF($N42=1,0,IF(AND($C41=AD$1,$C42=AD$2),1,0))</f>
        <v>0</v>
      </c>
      <c r="AE42" s="56" t="n">
        <f aca="false">0</f>
        <v>0</v>
      </c>
      <c r="AF42" s="55" t="n">
        <f aca="false">IF($N42=1,0,IF(AND($C41=AF$1,$C42=AF$2),1,0))</f>
        <v>0</v>
      </c>
      <c r="AG42" s="56" t="n">
        <f aca="false">0</f>
        <v>0</v>
      </c>
      <c r="AH42" s="55" t="n">
        <f aca="false">IF($N42=1,0,IF(AND($C41=AH$1,$C42=AH$2),1,0))</f>
        <v>1</v>
      </c>
      <c r="AI42" s="57" t="n">
        <f aca="false">IF(AND($C42=AI$1,$I42=AI$2),1,0)</f>
        <v>0</v>
      </c>
      <c r="AJ42" s="55" t="n">
        <f aca="false">IF($N42=1,0,IF(AND($C41=AJ$1,$C42=AJ$2),1,0))</f>
        <v>0</v>
      </c>
      <c r="AK42" s="55" t="n">
        <f aca="false">IF($N42=1,0,IF(AND($C41=AK$1,$C42=AK$2),1,0))</f>
        <v>0</v>
      </c>
      <c r="AL42" s="55" t="n">
        <f aca="false">IF($N42=1,0,IF(AND($C41=AL$1,$C42=AL$2),1,0))</f>
        <v>0</v>
      </c>
      <c r="AM42" s="55" t="n">
        <f aca="false">IF($N42=1,0,IF(AND($C41=AM$1,$C42=AM$2),1,0))</f>
        <v>0</v>
      </c>
      <c r="AN42" s="56" t="n">
        <f aca="false">0</f>
        <v>0</v>
      </c>
      <c r="AO42" s="55" t="n">
        <f aca="false">IF($N42=1,0,IF(AND($C41=AO$1,$C42=AO$2),1,0))</f>
        <v>0</v>
      </c>
      <c r="AP42" s="57" t="n">
        <f aca="false">IF(AND($C42=AP$1,$I42=AP$2),1,0)</f>
        <v>0</v>
      </c>
      <c r="AQ42" s="56" t="n">
        <f aca="false">0</f>
        <v>0</v>
      </c>
      <c r="AR42" s="56" t="n">
        <f aca="false">0</f>
        <v>0</v>
      </c>
      <c r="AS42" s="56" t="n">
        <f aca="false">0</f>
        <v>0</v>
      </c>
      <c r="AT42" s="56" t="n">
        <f aca="false">0</f>
        <v>0</v>
      </c>
      <c r="AU42" s="56" t="n">
        <f aca="false">0</f>
        <v>0</v>
      </c>
      <c r="AV42" s="56" t="n">
        <f aca="false">0</f>
        <v>0</v>
      </c>
      <c r="AW42" s="56" t="n">
        <f aca="false">0</f>
        <v>0</v>
      </c>
      <c r="AX42" s="55" t="n">
        <f aca="false">IF($N42=1,0,IF(AND($C41=AX$1,$C42=AX$2),1,0))</f>
        <v>0</v>
      </c>
      <c r="AY42" s="55" t="n">
        <f aca="false">IF($N42=1,0,IF(AND($C41=AY$1,$C42=AY$2),1,0))</f>
        <v>0</v>
      </c>
      <c r="AZ42" s="55" t="n">
        <f aca="false">IF($N42=1,0,IF(AND($C41=AZ$1,$C42=AZ$2),1,0))</f>
        <v>0</v>
      </c>
      <c r="BA42" s="55" t="n">
        <f aca="false">IF($N42=1,0,IF(AND($C41=BA$1,$C42=BA$2),1,0))</f>
        <v>0</v>
      </c>
      <c r="BB42" s="56" t="n">
        <f aca="false">0</f>
        <v>0</v>
      </c>
      <c r="BC42" s="56" t="n">
        <f aca="false">IF($N42=1,0,IF(AND($C41=BC$1,$C42=BC$2),1,0))</f>
        <v>0</v>
      </c>
      <c r="BD42" s="57" t="n">
        <f aca="false">IF(AND($C42=BD$1,$I42=BD$2),1,0)</f>
        <v>0</v>
      </c>
      <c r="BE42" s="56" t="n">
        <f aca="false">0</f>
        <v>0</v>
      </c>
      <c r="BF42" s="56" t="n">
        <f aca="false">0</f>
        <v>0</v>
      </c>
      <c r="BG42" s="56" t="n">
        <f aca="false">0</f>
        <v>0</v>
      </c>
      <c r="BH42" s="56" t="n">
        <f aca="false">0</f>
        <v>0</v>
      </c>
      <c r="BI42" s="56" t="n">
        <f aca="false">0</f>
        <v>0</v>
      </c>
      <c r="BJ42" s="56" t="n">
        <f aca="false">0</f>
        <v>0</v>
      </c>
      <c r="BK42" s="56" t="n">
        <f aca="false">0</f>
        <v>0</v>
      </c>
      <c r="BL42" s="58" t="n">
        <f aca="false">SUM(N42:BK42)</f>
        <v>1</v>
      </c>
    </row>
    <row r="43" customFormat="false" ht="15" hidden="false" customHeight="true" outlineLevel="0" collapsed="false">
      <c r="A43" s="52" t="str">
        <f aca="false">VLOOKUP(D43,$BX$90:$BZ$136,3,1)&amp;D43</f>
        <v>D9</v>
      </c>
      <c r="B43" s="52" t="str">
        <f aca="false">SUBSTITUTE(SUBSTITUTE(H43,"/",""),".html","")</f>
        <v>guides</v>
      </c>
      <c r="C43" s="52" t="str">
        <f aca="false">IF(OR(B43=index,B43=links,B43=guides),B43,IF(LEFT(B43,5)=onion,onion,extreme))</f>
        <v>guides</v>
      </c>
      <c r="D43" s="53" t="n">
        <v>9</v>
      </c>
      <c r="E43" s="53" t="s">
        <v>70</v>
      </c>
      <c r="F43" s="53" t="s">
        <v>71</v>
      </c>
      <c r="G43" s="54" t="n">
        <v>0.000833333333333333</v>
      </c>
      <c r="H43" s="53" t="s">
        <v>74</v>
      </c>
      <c r="I43" s="59" t="n">
        <v>4</v>
      </c>
      <c r="J43" s="52" t="n">
        <f aca="false">IF(I43="?",VLOOKUP(C43,$BO$89:$BP$94,2,0),I43)</f>
        <v>4</v>
      </c>
      <c r="K43" s="52" t="n">
        <f aca="false">SUMIFS($J$10:$J$1000,$A$10:$A$1000,A43)</f>
        <v>88.5744680851064</v>
      </c>
      <c r="L43" s="52" t="n">
        <f aca="false">IF(D43=D42,J43+L42,J43)</f>
        <v>29</v>
      </c>
      <c r="M43" s="52" t="str">
        <f aca="false">LEFT(A43,1)</f>
        <v>D</v>
      </c>
      <c r="N43" s="55" t="n">
        <f aca="false">IF(D43-D42&gt;0,1,0)</f>
        <v>0</v>
      </c>
      <c r="O43" s="56" t="n">
        <f aca="false">0</f>
        <v>0</v>
      </c>
      <c r="P43" s="55" t="n">
        <f aca="false">IF($N43=1,0,IF(AND($C42=P$1,$C43=P$2),1,0))</f>
        <v>0</v>
      </c>
      <c r="Q43" s="55" t="n">
        <f aca="false">IF($N43=1,0,IF(AND($C42=Q$1,$C43=Q$2),1,0))</f>
        <v>0</v>
      </c>
      <c r="R43" s="55" t="n">
        <f aca="false">IF($N43=1,0,IF(AND($C42=R$1,$C43=R$2),1,0))</f>
        <v>0</v>
      </c>
      <c r="S43" s="56" t="n">
        <f aca="false">0</f>
        <v>0</v>
      </c>
      <c r="T43" s="55" t="n">
        <f aca="false">IF($N43=1,0,IF(AND($C42=R$1,$C43=R$2),1,0))</f>
        <v>0</v>
      </c>
      <c r="U43" s="57" t="n">
        <f aca="false">IF(AND($C43=U$1,$I43=U$2),1,0)</f>
        <v>0</v>
      </c>
      <c r="V43" s="55" t="n">
        <f aca="false">IF($N43=1,0,IF(AND($C42=V$1,$C43=V$2),1,0))</f>
        <v>0</v>
      </c>
      <c r="W43" s="56" t="n">
        <f aca="false">0</f>
        <v>0</v>
      </c>
      <c r="X43" s="55" t="n">
        <f aca="false">IF($N43=1,0,IF(AND($C42=X$1,$C43=X$2),1,0))</f>
        <v>0</v>
      </c>
      <c r="Y43" s="55" t="n">
        <f aca="false">IF($N43=1,0,IF(AND($C42=Y$1,$C43=Y$2),1,0))</f>
        <v>0</v>
      </c>
      <c r="Z43" s="56" t="n">
        <f aca="false">0</f>
        <v>0</v>
      </c>
      <c r="AA43" s="55" t="n">
        <f aca="false">IF($N43=1,0,IF(AND($C42=AA$1,$C43=AA$2),1,0))</f>
        <v>0</v>
      </c>
      <c r="AB43" s="57" t="n">
        <f aca="false">IF(AND($C43=AB$1,$I43=AB$2),1,0)</f>
        <v>0</v>
      </c>
      <c r="AC43" s="55" t="n">
        <f aca="false">IF($N43=1,0,IF(AND($C42=AC$1,$C43=AC$2),1,0))</f>
        <v>0</v>
      </c>
      <c r="AD43" s="55" t="n">
        <f aca="false">IF($N43=1,0,IF(AND($C42=AD$1,$C43=AD$2),1,0))</f>
        <v>0</v>
      </c>
      <c r="AE43" s="56" t="n">
        <f aca="false">0</f>
        <v>0</v>
      </c>
      <c r="AF43" s="55" t="n">
        <f aca="false">IF($N43=1,0,IF(AND($C42=AF$1,$C43=AF$2),1,0))</f>
        <v>0</v>
      </c>
      <c r="AG43" s="56" t="n">
        <f aca="false">0</f>
        <v>0</v>
      </c>
      <c r="AH43" s="55" t="n">
        <f aca="false">IF($N43=1,0,IF(AND($C42=AH$1,$C43=AH$2),1,0))</f>
        <v>0</v>
      </c>
      <c r="AI43" s="57" t="n">
        <f aca="false">IF(AND($C43=AI$1,$I43=AI$2),1,0)</f>
        <v>0</v>
      </c>
      <c r="AJ43" s="55" t="n">
        <f aca="false">IF($N43=1,0,IF(AND($C42=AJ$1,$C43=AJ$2),1,0))</f>
        <v>0</v>
      </c>
      <c r="AK43" s="55" t="n">
        <f aca="false">IF($N43=1,0,IF(AND($C42=AK$1,$C43=AK$2),1,0))</f>
        <v>0</v>
      </c>
      <c r="AL43" s="55" t="n">
        <f aca="false">IF($N43=1,0,IF(AND($C42=AL$1,$C43=AL$2),1,0))</f>
        <v>0</v>
      </c>
      <c r="AM43" s="55" t="n">
        <f aca="false">IF($N43=1,0,IF(AND($C42=AM$1,$C43=AM$2),1,0))</f>
        <v>0</v>
      </c>
      <c r="AN43" s="56" t="n">
        <f aca="false">0</f>
        <v>0</v>
      </c>
      <c r="AO43" s="55" t="n">
        <f aca="false">IF($N43=1,0,IF(AND($C42=AO$1,$C43=AO$2),1,0))</f>
        <v>0</v>
      </c>
      <c r="AP43" s="57" t="n">
        <f aca="false">IF(AND($C43=AP$1,$I43=AP$2),1,0)</f>
        <v>0</v>
      </c>
      <c r="AQ43" s="56" t="n">
        <f aca="false">0</f>
        <v>0</v>
      </c>
      <c r="AR43" s="56" t="n">
        <f aca="false">0</f>
        <v>0</v>
      </c>
      <c r="AS43" s="56" t="n">
        <f aca="false">0</f>
        <v>0</v>
      </c>
      <c r="AT43" s="56" t="n">
        <f aca="false">0</f>
        <v>0</v>
      </c>
      <c r="AU43" s="56" t="n">
        <f aca="false">0</f>
        <v>0</v>
      </c>
      <c r="AV43" s="56" t="n">
        <f aca="false">0</f>
        <v>0</v>
      </c>
      <c r="AW43" s="56" t="n">
        <f aca="false">0</f>
        <v>0</v>
      </c>
      <c r="AX43" s="55" t="n">
        <f aca="false">IF($N43=1,0,IF(AND($C42=AX$1,$C43=AX$2),1,0))</f>
        <v>0</v>
      </c>
      <c r="AY43" s="55" t="n">
        <f aca="false">IF($N43=1,0,IF(AND($C42=AY$1,$C43=AY$2),1,0))</f>
        <v>0</v>
      </c>
      <c r="AZ43" s="55" t="n">
        <f aca="false">IF($N43=1,0,IF(AND($C42=AZ$1,$C43=AZ$2),1,0))</f>
        <v>1</v>
      </c>
      <c r="BA43" s="55" t="n">
        <f aca="false">IF($N43=1,0,IF(AND($C42=BA$1,$C43=BA$2),1,0))</f>
        <v>0</v>
      </c>
      <c r="BB43" s="56" t="n">
        <f aca="false">0</f>
        <v>0</v>
      </c>
      <c r="BC43" s="56" t="n">
        <f aca="false">IF($N43=1,0,IF(AND($C42=BC$1,$C43=BC$2),1,0))</f>
        <v>0</v>
      </c>
      <c r="BD43" s="57" t="n">
        <f aca="false">IF(AND($C43=BD$1,$I43=BD$2),1,0)</f>
        <v>0</v>
      </c>
      <c r="BE43" s="56" t="n">
        <f aca="false">0</f>
        <v>0</v>
      </c>
      <c r="BF43" s="56" t="n">
        <f aca="false">0</f>
        <v>0</v>
      </c>
      <c r="BG43" s="56" t="n">
        <f aca="false">0</f>
        <v>0</v>
      </c>
      <c r="BH43" s="56" t="n">
        <f aca="false">0</f>
        <v>0</v>
      </c>
      <c r="BI43" s="56" t="n">
        <f aca="false">0</f>
        <v>0</v>
      </c>
      <c r="BJ43" s="56" t="n">
        <f aca="false">0</f>
        <v>0</v>
      </c>
      <c r="BK43" s="56" t="n">
        <f aca="false">0</f>
        <v>0</v>
      </c>
      <c r="BL43" s="58" t="n">
        <f aca="false">SUM(N43:BK43)</f>
        <v>1</v>
      </c>
      <c r="BO43" s="67" t="s">
        <v>275</v>
      </c>
      <c r="BP43" s="67"/>
      <c r="BQ43" s="67"/>
      <c r="BR43" s="67"/>
      <c r="BS43" s="67"/>
      <c r="BT43" s="67"/>
      <c r="BU43" s="67"/>
    </row>
    <row r="44" customFormat="false" ht="15" hidden="false" customHeight="false" outlineLevel="0" collapsed="false">
      <c r="A44" s="52" t="str">
        <f aca="false">VLOOKUP(D44,$BX$90:$BZ$136,3,1)&amp;D44</f>
        <v>D9</v>
      </c>
      <c r="B44" s="52" t="str">
        <f aca="false">SUBSTITUTE(SUBSTITUTE(H44,"/",""),".html","")</f>
        <v>guidesall-about-crypto</v>
      </c>
      <c r="C44" s="52" t="str">
        <f aca="false">IF(OR(B44=index,B44=links,B44=guides),B44,IF(LEFT(B44,5)=onion,onion,extreme))</f>
        <v>extreme</v>
      </c>
      <c r="D44" s="53" t="n">
        <v>9</v>
      </c>
      <c r="E44" s="53" t="s">
        <v>70</v>
      </c>
      <c r="F44" s="53" t="s">
        <v>71</v>
      </c>
      <c r="G44" s="54" t="n">
        <v>0.000833333333333333</v>
      </c>
      <c r="H44" s="53" t="s">
        <v>76</v>
      </c>
      <c r="I44" s="59" t="n">
        <v>4</v>
      </c>
      <c r="J44" s="52" t="n">
        <f aca="false">IF(I44="?",VLOOKUP(C44,$BO$89:$BP$94,2,0),I44)</f>
        <v>4</v>
      </c>
      <c r="K44" s="52" t="n">
        <f aca="false">SUMIFS($J$10:$J$1000,$A$10:$A$1000,A44)</f>
        <v>88.5744680851064</v>
      </c>
      <c r="L44" s="52" t="n">
        <f aca="false">IF(D44=D43,J44+L43,J44)</f>
        <v>33</v>
      </c>
      <c r="M44" s="52" t="str">
        <f aca="false">LEFT(A44,1)</f>
        <v>D</v>
      </c>
      <c r="N44" s="55" t="n">
        <f aca="false">IF(D44-D43&gt;0,1,0)</f>
        <v>0</v>
      </c>
      <c r="O44" s="56" t="n">
        <f aca="false">0</f>
        <v>0</v>
      </c>
      <c r="P44" s="55" t="n">
        <f aca="false">IF($N44=1,0,IF(AND($C43=P$1,$C44=P$2),1,0))</f>
        <v>0</v>
      </c>
      <c r="Q44" s="55" t="n">
        <f aca="false">IF($N44=1,0,IF(AND($C43=Q$1,$C44=Q$2),1,0))</f>
        <v>0</v>
      </c>
      <c r="R44" s="55" t="n">
        <f aca="false">IF($N44=1,0,IF(AND($C43=R$1,$C44=R$2),1,0))</f>
        <v>0</v>
      </c>
      <c r="S44" s="56" t="n">
        <f aca="false">0</f>
        <v>0</v>
      </c>
      <c r="T44" s="55" t="n">
        <f aca="false">IF($N44=1,0,IF(AND($C43=R$1,$C44=R$2),1,0))</f>
        <v>0</v>
      </c>
      <c r="U44" s="57" t="n">
        <f aca="false">IF(AND($C44=U$1,$I44=U$2),1,0)</f>
        <v>0</v>
      </c>
      <c r="V44" s="55" t="n">
        <f aca="false">IF($N44=1,0,IF(AND($C43=V$1,$C44=V$2),1,0))</f>
        <v>0</v>
      </c>
      <c r="W44" s="56" t="n">
        <f aca="false">0</f>
        <v>0</v>
      </c>
      <c r="X44" s="55" t="n">
        <f aca="false">IF($N44=1,0,IF(AND($C43=X$1,$C44=X$2),1,0))</f>
        <v>0</v>
      </c>
      <c r="Y44" s="55" t="n">
        <f aca="false">IF($N44=1,0,IF(AND($C43=Y$1,$C44=Y$2),1,0))</f>
        <v>0</v>
      </c>
      <c r="Z44" s="56" t="n">
        <f aca="false">0</f>
        <v>0</v>
      </c>
      <c r="AA44" s="55" t="n">
        <f aca="false">IF($N44=1,0,IF(AND($C43=AA$1,$C44=AA$2),1,0))</f>
        <v>0</v>
      </c>
      <c r="AB44" s="57" t="n">
        <f aca="false">IF(AND($C44=AB$1,$I44=AB$2),1,0)</f>
        <v>0</v>
      </c>
      <c r="AC44" s="55" t="n">
        <f aca="false">IF($N44=1,0,IF(AND($C43=AC$1,$C44=AC$2),1,0))</f>
        <v>0</v>
      </c>
      <c r="AD44" s="55" t="n">
        <f aca="false">IF($N44=1,0,IF(AND($C43=AD$1,$C44=AD$2),1,0))</f>
        <v>0</v>
      </c>
      <c r="AE44" s="56" t="n">
        <f aca="false">0</f>
        <v>0</v>
      </c>
      <c r="AF44" s="55" t="n">
        <f aca="false">IF($N44=1,0,IF(AND($C43=AF$1,$C44=AF$2),1,0))</f>
        <v>0</v>
      </c>
      <c r="AG44" s="56" t="n">
        <f aca="false">0</f>
        <v>0</v>
      </c>
      <c r="AH44" s="55" t="n">
        <f aca="false">IF($N44=1,0,IF(AND($C43=AH$1,$C44=AH$2),1,0))</f>
        <v>1</v>
      </c>
      <c r="AI44" s="57" t="n">
        <f aca="false">IF(AND($C44=AI$1,$I44=AI$2),1,0)</f>
        <v>0</v>
      </c>
      <c r="AJ44" s="55" t="n">
        <f aca="false">IF($N44=1,0,IF(AND($C43=AJ$1,$C44=AJ$2),1,0))</f>
        <v>0</v>
      </c>
      <c r="AK44" s="55" t="n">
        <f aca="false">IF($N44=1,0,IF(AND($C43=AK$1,$C44=AK$2),1,0))</f>
        <v>0</v>
      </c>
      <c r="AL44" s="55" t="n">
        <f aca="false">IF($N44=1,0,IF(AND($C43=AL$1,$C44=AL$2),1,0))</f>
        <v>0</v>
      </c>
      <c r="AM44" s="55" t="n">
        <f aca="false">IF($N44=1,0,IF(AND($C43=AM$1,$C44=AM$2),1,0))</f>
        <v>0</v>
      </c>
      <c r="AN44" s="56" t="n">
        <f aca="false">0</f>
        <v>0</v>
      </c>
      <c r="AO44" s="55" t="n">
        <f aca="false">IF($N44=1,0,IF(AND($C43=AO$1,$C44=AO$2),1,0))</f>
        <v>0</v>
      </c>
      <c r="AP44" s="57" t="n">
        <f aca="false">IF(AND($C44=AP$1,$I44=AP$2),1,0)</f>
        <v>0</v>
      </c>
      <c r="AQ44" s="56" t="n">
        <f aca="false">0</f>
        <v>0</v>
      </c>
      <c r="AR44" s="56" t="n">
        <f aca="false">0</f>
        <v>0</v>
      </c>
      <c r="AS44" s="56" t="n">
        <f aca="false">0</f>
        <v>0</v>
      </c>
      <c r="AT44" s="56" t="n">
        <f aca="false">0</f>
        <v>0</v>
      </c>
      <c r="AU44" s="56" t="n">
        <f aca="false">0</f>
        <v>0</v>
      </c>
      <c r="AV44" s="56" t="n">
        <f aca="false">0</f>
        <v>0</v>
      </c>
      <c r="AW44" s="56" t="n">
        <f aca="false">0</f>
        <v>0</v>
      </c>
      <c r="AX44" s="55" t="n">
        <f aca="false">IF($N44=1,0,IF(AND($C43=AX$1,$C44=AX$2),1,0))</f>
        <v>0</v>
      </c>
      <c r="AY44" s="55" t="n">
        <f aca="false">IF($N44=1,0,IF(AND($C43=AY$1,$C44=AY$2),1,0))</f>
        <v>0</v>
      </c>
      <c r="AZ44" s="55" t="n">
        <f aca="false">IF($N44=1,0,IF(AND($C43=AZ$1,$C44=AZ$2),1,0))</f>
        <v>0</v>
      </c>
      <c r="BA44" s="55" t="n">
        <f aca="false">IF($N44=1,0,IF(AND($C43=BA$1,$C44=BA$2),1,0))</f>
        <v>0</v>
      </c>
      <c r="BB44" s="56" t="n">
        <f aca="false">0</f>
        <v>0</v>
      </c>
      <c r="BC44" s="56" t="n">
        <f aca="false">IF($N44=1,0,IF(AND($C43=BC$1,$C44=BC$2),1,0))</f>
        <v>0</v>
      </c>
      <c r="BD44" s="57" t="n">
        <f aca="false">IF(AND($C44=BD$1,$I44=BD$2),1,0)</f>
        <v>0</v>
      </c>
      <c r="BE44" s="56" t="n">
        <f aca="false">0</f>
        <v>0</v>
      </c>
      <c r="BF44" s="56" t="n">
        <f aca="false">0</f>
        <v>0</v>
      </c>
      <c r="BG44" s="56" t="n">
        <f aca="false">0</f>
        <v>0</v>
      </c>
      <c r="BH44" s="56" t="n">
        <f aca="false">0</f>
        <v>0</v>
      </c>
      <c r="BI44" s="56" t="n">
        <f aca="false">0</f>
        <v>0</v>
      </c>
      <c r="BJ44" s="56" t="n">
        <f aca="false">0</f>
        <v>0</v>
      </c>
      <c r="BK44" s="56" t="n">
        <f aca="false">0</f>
        <v>0</v>
      </c>
      <c r="BL44" s="58" t="n">
        <f aca="false">SUM(N44:BK44)</f>
        <v>1</v>
      </c>
      <c r="BO44" s="61" t="s">
        <v>190</v>
      </c>
      <c r="BP44" s="62" t="s">
        <v>192</v>
      </c>
      <c r="BQ44" s="62" t="s">
        <v>194</v>
      </c>
      <c r="BR44" s="62" t="s">
        <v>196</v>
      </c>
      <c r="BS44" s="62" t="s">
        <v>199</v>
      </c>
      <c r="BT44" s="62" t="s">
        <v>201</v>
      </c>
      <c r="BU44" s="63" t="s">
        <v>204</v>
      </c>
      <c r="BV44" s="68" t="s">
        <v>276</v>
      </c>
    </row>
    <row r="45" customFormat="false" ht="14.4" hidden="false" customHeight="false" outlineLevel="0" collapsed="false">
      <c r="A45" s="52" t="str">
        <f aca="false">VLOOKUP(D45,$BX$90:$BZ$136,3,1)&amp;D45</f>
        <v>D9</v>
      </c>
      <c r="B45" s="52" t="str">
        <f aca="false">SUBSTITUTE(SUBSTITUTE(H45,"/",""),".html","")</f>
        <v>Onion-directory</v>
      </c>
      <c r="C45" s="52" t="str">
        <f aca="false">IF(OR(B45=index,B45=links,B45=guides),B45,IF(LEFT(B45,5)=onion,onion,extreme))</f>
        <v>onion</v>
      </c>
      <c r="D45" s="53" t="n">
        <v>9</v>
      </c>
      <c r="E45" s="53" t="s">
        <v>70</v>
      </c>
      <c r="F45" s="53" t="s">
        <v>71</v>
      </c>
      <c r="G45" s="54" t="n">
        <v>0.000833333333333333</v>
      </c>
      <c r="H45" s="53" t="s">
        <v>77</v>
      </c>
      <c r="I45" s="59" t="n">
        <v>9</v>
      </c>
      <c r="J45" s="52" t="n">
        <f aca="false">IF(I45="?",VLOOKUP(C45,$BO$89:$BP$94,2,0),I45)</f>
        <v>9</v>
      </c>
      <c r="K45" s="52" t="n">
        <f aca="false">SUMIFS($J$10:$J$1000,$A$10:$A$1000,A45)</f>
        <v>88.5744680851064</v>
      </c>
      <c r="L45" s="52" t="n">
        <f aca="false">IF(D45=D44,J45+L44,J45)</f>
        <v>42</v>
      </c>
      <c r="M45" s="52" t="str">
        <f aca="false">LEFT(A45,1)</f>
        <v>D</v>
      </c>
      <c r="N45" s="55" t="n">
        <f aca="false">IF(D45-D44&gt;0,1,0)</f>
        <v>0</v>
      </c>
      <c r="O45" s="56" t="n">
        <f aca="false">0</f>
        <v>0</v>
      </c>
      <c r="P45" s="55" t="n">
        <f aca="false">IF($N45=1,0,IF(AND($C44=P$1,$C45=P$2),1,0))</f>
        <v>0</v>
      </c>
      <c r="Q45" s="55" t="n">
        <f aca="false">IF($N45=1,0,IF(AND($C44=Q$1,$C45=Q$2),1,0))</f>
        <v>0</v>
      </c>
      <c r="R45" s="55" t="n">
        <f aca="false">IF($N45=1,0,IF(AND($C44=R$1,$C45=R$2),1,0))</f>
        <v>0</v>
      </c>
      <c r="S45" s="56" t="n">
        <f aca="false">0</f>
        <v>0</v>
      </c>
      <c r="T45" s="55" t="n">
        <f aca="false">IF($N45=1,0,IF(AND($C44=R$1,$C45=R$2),1,0))</f>
        <v>0</v>
      </c>
      <c r="U45" s="57" t="n">
        <f aca="false">IF(AND($C45=U$1,$I45=U$2),1,0)</f>
        <v>0</v>
      </c>
      <c r="V45" s="55" t="n">
        <f aca="false">IF($N45=1,0,IF(AND($C44=V$1,$C45=V$2),1,0))</f>
        <v>0</v>
      </c>
      <c r="W45" s="56" t="n">
        <f aca="false">0</f>
        <v>0</v>
      </c>
      <c r="X45" s="55" t="n">
        <f aca="false">IF($N45=1,0,IF(AND($C44=X$1,$C45=X$2),1,0))</f>
        <v>0</v>
      </c>
      <c r="Y45" s="55" t="n">
        <f aca="false">IF($N45=1,0,IF(AND($C44=Y$1,$C45=Y$2),1,0))</f>
        <v>0</v>
      </c>
      <c r="Z45" s="56" t="n">
        <f aca="false">0</f>
        <v>0</v>
      </c>
      <c r="AA45" s="55" t="n">
        <f aca="false">IF($N45=1,0,IF(AND($C44=AA$1,$C45=AA$2),1,0))</f>
        <v>0</v>
      </c>
      <c r="AB45" s="57" t="n">
        <f aca="false">IF(AND($C45=AB$1,$I45=AB$2),1,0)</f>
        <v>0</v>
      </c>
      <c r="AC45" s="55" t="n">
        <f aca="false">IF($N45=1,0,IF(AND($C44=AC$1,$C45=AC$2),1,0))</f>
        <v>0</v>
      </c>
      <c r="AD45" s="55" t="n">
        <f aca="false">IF($N45=1,0,IF(AND($C44=AD$1,$C45=AD$2),1,0))</f>
        <v>0</v>
      </c>
      <c r="AE45" s="56" t="n">
        <f aca="false">0</f>
        <v>0</v>
      </c>
      <c r="AF45" s="55" t="n">
        <f aca="false">IF($N45=1,0,IF(AND($C44=AF$1,$C45=AF$2),1,0))</f>
        <v>0</v>
      </c>
      <c r="AG45" s="56" t="n">
        <f aca="false">0</f>
        <v>0</v>
      </c>
      <c r="AH45" s="55" t="n">
        <f aca="false">IF($N45=1,0,IF(AND($C44=AH$1,$C45=AH$2),1,0))</f>
        <v>0</v>
      </c>
      <c r="AI45" s="57" t="n">
        <f aca="false">IF(AND($C45=AI$1,$I45=AI$2),1,0)</f>
        <v>0</v>
      </c>
      <c r="AJ45" s="55" t="n">
        <f aca="false">IF($N45=1,0,IF(AND($C44=AJ$1,$C45=AJ$2),1,0))</f>
        <v>0</v>
      </c>
      <c r="AK45" s="55" t="n">
        <f aca="false">IF($N45=1,0,IF(AND($C44=AK$1,$C45=AK$2),1,0))</f>
        <v>0</v>
      </c>
      <c r="AL45" s="55" t="n">
        <f aca="false">IF($N45=1,0,IF(AND($C44=AL$1,$C45=AL$2),1,0))</f>
        <v>0</v>
      </c>
      <c r="AM45" s="55" t="n">
        <f aca="false">IF($N45=1,0,IF(AND($C44=AM$1,$C45=AM$2),1,0))</f>
        <v>0</v>
      </c>
      <c r="AN45" s="56" t="n">
        <f aca="false">0</f>
        <v>0</v>
      </c>
      <c r="AO45" s="55" t="n">
        <f aca="false">IF($N45=1,0,IF(AND($C44=AO$1,$C45=AO$2),1,0))</f>
        <v>0</v>
      </c>
      <c r="AP45" s="57" t="n">
        <f aca="false">IF(AND($C45=AP$1,$I45=AP$2),1,0)</f>
        <v>0</v>
      </c>
      <c r="AQ45" s="56" t="n">
        <f aca="false">0</f>
        <v>0</v>
      </c>
      <c r="AR45" s="56" t="n">
        <f aca="false">0</f>
        <v>0</v>
      </c>
      <c r="AS45" s="56" t="n">
        <f aca="false">0</f>
        <v>0</v>
      </c>
      <c r="AT45" s="56" t="n">
        <f aca="false">0</f>
        <v>0</v>
      </c>
      <c r="AU45" s="56" t="n">
        <f aca="false">0</f>
        <v>0</v>
      </c>
      <c r="AV45" s="56" t="n">
        <f aca="false">0</f>
        <v>0</v>
      </c>
      <c r="AW45" s="56" t="n">
        <f aca="false">0</f>
        <v>0</v>
      </c>
      <c r="AX45" s="55" t="n">
        <f aca="false">IF($N45=1,0,IF(AND($C44=AX$1,$C45=AX$2),1,0))</f>
        <v>0</v>
      </c>
      <c r="AY45" s="55" t="n">
        <f aca="false">IF($N45=1,0,IF(AND($C44=AY$1,$C45=AY$2),1,0))</f>
        <v>0</v>
      </c>
      <c r="AZ45" s="55" t="n">
        <f aca="false">IF($N45=1,0,IF(AND($C44=AZ$1,$C45=AZ$2),1,0))</f>
        <v>0</v>
      </c>
      <c r="BA45" s="55" t="n">
        <f aca="false">IF($N45=1,0,IF(AND($C44=BA$1,$C45=BA$2),1,0))</f>
        <v>1</v>
      </c>
      <c r="BB45" s="56" t="n">
        <f aca="false">0</f>
        <v>0</v>
      </c>
      <c r="BC45" s="56" t="n">
        <f aca="false">IF($N45=1,0,IF(AND($C44=BC$1,$C45=BC$2),1,0))</f>
        <v>0</v>
      </c>
      <c r="BD45" s="57" t="n">
        <f aca="false">IF(AND($C45=BD$1,$I45=BD$2),1,0)</f>
        <v>0</v>
      </c>
      <c r="BE45" s="56" t="n">
        <f aca="false">0</f>
        <v>0</v>
      </c>
      <c r="BF45" s="56" t="n">
        <f aca="false">0</f>
        <v>0</v>
      </c>
      <c r="BG45" s="56" t="n">
        <f aca="false">0</f>
        <v>0</v>
      </c>
      <c r="BH45" s="56" t="n">
        <f aca="false">0</f>
        <v>0</v>
      </c>
      <c r="BI45" s="56" t="n">
        <f aca="false">0</f>
        <v>0</v>
      </c>
      <c r="BJ45" s="56" t="n">
        <f aca="false">0</f>
        <v>0</v>
      </c>
      <c r="BK45" s="56" t="n">
        <f aca="false">0</f>
        <v>0</v>
      </c>
      <c r="BL45" s="58" t="n">
        <f aca="false">SUM(N45:BK45)</f>
        <v>1</v>
      </c>
      <c r="BN45" s="69" t="s">
        <v>190</v>
      </c>
      <c r="BO45" s="70" t="n">
        <f aca="false" t="array" ref="BO45:BO45">INDEX($BP$40:$DL$40,0,MATCH($BN45&amp;BO$44,$BP$39:$DL$39))</f>
        <v>0</v>
      </c>
      <c r="BP45" s="71" t="n">
        <f aca="false" t="array" ref="BP45:BP45">INDEX($BP$40:$DL$40,0,MATCH($BN45&amp;BP$44,$BP$39:$DL$39))</f>
        <v>6</v>
      </c>
      <c r="BQ45" s="71" t="n">
        <f aca="false" t="array" ref="BQ45:BQ45">INDEX($BP$40:$DL$40,0,MATCH($BN45&amp;BQ$44,$BP$39:$DL$39))</f>
        <v>2</v>
      </c>
      <c r="BR45" s="71" t="n">
        <f aca="false" t="array" ref="BR45:BR45">INDEX($BP$40:$DL$40,0,MATCH($BN45&amp;BR$44,$BP$39:$DL$39))</f>
        <v>25</v>
      </c>
      <c r="BS45" s="71" t="n">
        <f aca="false" t="array" ref="BS45:BS45">INDEX($BP$40:$DL$40,0,MATCH($BN45&amp;BS$44,$BP$39:$DL$39))</f>
        <v>0</v>
      </c>
      <c r="BT45" s="71" t="n">
        <f aca="false" t="array" ref="BT45:BT45">INDEX($BP$40:$DL$40,0,MATCH($BN45&amp;BT$44,$BP$39:$DL$39))</f>
        <v>25</v>
      </c>
      <c r="BU45" s="72" t="n">
        <f aca="false" t="array" ref="BU45:BU45">INDEX($BP$40:$DL$40,0,MATCH($BN45&amp;BU$44,$BP$39:$DL$39))</f>
        <v>6</v>
      </c>
      <c r="BV45" s="68" t="str">
        <f aca="false">IF(SUM(BO45:BU51)=SUM(BL10:BL260)-BO40,"OK","CHECKDATA")</f>
        <v>OK</v>
      </c>
    </row>
    <row r="46" customFormat="false" ht="14.4" hidden="false" customHeight="false" outlineLevel="0" collapsed="false">
      <c r="A46" s="52" t="str">
        <f aca="false">VLOOKUP(D46,$BX$90:$BZ$136,3,1)&amp;D46</f>
        <v>D9</v>
      </c>
      <c r="B46" s="52" t="str">
        <f aca="false">SUBSTITUTE(SUBSTITUTE(H46,"/",""),".html","")</f>
        <v>onion-directorycyber-cat</v>
      </c>
      <c r="C46" s="52" t="str">
        <f aca="false">IF(OR(B46=index,B46=links,B46=guides),B46,IF(LEFT(B46,5)=onion,onion,extreme))</f>
        <v>onion</v>
      </c>
      <c r="D46" s="53" t="n">
        <v>9</v>
      </c>
      <c r="E46" s="53" t="s">
        <v>70</v>
      </c>
      <c r="F46" s="53" t="s">
        <v>71</v>
      </c>
      <c r="G46" s="54" t="n">
        <v>0.000833333333333333</v>
      </c>
      <c r="H46" s="53" t="s">
        <v>78</v>
      </c>
      <c r="I46" s="59" t="n">
        <v>9</v>
      </c>
      <c r="J46" s="52" t="n">
        <f aca="false">IF(I46="?",VLOOKUP(C46,$BO$89:$BP$94,2,0),I46)</f>
        <v>9</v>
      </c>
      <c r="K46" s="52" t="n">
        <f aca="false">SUMIFS($J$10:$J$1000,$A$10:$A$1000,A46)</f>
        <v>88.5744680851064</v>
      </c>
      <c r="L46" s="52" t="n">
        <f aca="false">IF(D46=D45,J46+L45,J46)</f>
        <v>51</v>
      </c>
      <c r="M46" s="52" t="str">
        <f aca="false">LEFT(A46,1)</f>
        <v>D</v>
      </c>
      <c r="N46" s="55" t="n">
        <f aca="false">IF(D46-D45&gt;0,1,0)</f>
        <v>0</v>
      </c>
      <c r="O46" s="56" t="n">
        <f aca="false">0</f>
        <v>0</v>
      </c>
      <c r="P46" s="55" t="n">
        <f aca="false">IF($N46=1,0,IF(AND($C45=P$1,$C46=P$2),1,0))</f>
        <v>0</v>
      </c>
      <c r="Q46" s="55" t="n">
        <f aca="false">IF($N46=1,0,IF(AND($C45=Q$1,$C46=Q$2),1,0))</f>
        <v>0</v>
      </c>
      <c r="R46" s="55" t="n">
        <f aca="false">IF($N46=1,0,IF(AND($C45=R$1,$C46=R$2),1,0))</f>
        <v>0</v>
      </c>
      <c r="S46" s="56" t="n">
        <f aca="false">0</f>
        <v>0</v>
      </c>
      <c r="T46" s="55" t="n">
        <f aca="false">IF($N46=1,0,IF(AND($C45=R$1,$C46=R$2),1,0))</f>
        <v>0</v>
      </c>
      <c r="U46" s="57" t="n">
        <f aca="false">IF(AND($C46=U$1,$I46=U$2),1,0)</f>
        <v>0</v>
      </c>
      <c r="V46" s="55" t="n">
        <f aca="false">IF($N46=1,0,IF(AND($C45=V$1,$C46=V$2),1,0))</f>
        <v>0</v>
      </c>
      <c r="W46" s="56" t="n">
        <f aca="false">0</f>
        <v>0</v>
      </c>
      <c r="X46" s="55" t="n">
        <f aca="false">IF($N46=1,0,IF(AND($C45=X$1,$C46=X$2),1,0))</f>
        <v>0</v>
      </c>
      <c r="Y46" s="55" t="n">
        <f aca="false">IF($N46=1,0,IF(AND($C45=Y$1,$C46=Y$2),1,0))</f>
        <v>0</v>
      </c>
      <c r="Z46" s="56" t="n">
        <f aca="false">0</f>
        <v>0</v>
      </c>
      <c r="AA46" s="55" t="n">
        <f aca="false">IF($N46=1,0,IF(AND($C45=AA$1,$C46=AA$2),1,0))</f>
        <v>0</v>
      </c>
      <c r="AB46" s="57" t="n">
        <f aca="false">IF(AND($C46=AB$1,$I46=AB$2),1,0)</f>
        <v>0</v>
      </c>
      <c r="AC46" s="55" t="n">
        <f aca="false">IF($N46=1,0,IF(AND($C45=AC$1,$C46=AC$2),1,0))</f>
        <v>0</v>
      </c>
      <c r="AD46" s="55" t="n">
        <f aca="false">IF($N46=1,0,IF(AND($C45=AD$1,$C46=AD$2),1,0))</f>
        <v>0</v>
      </c>
      <c r="AE46" s="56" t="n">
        <f aca="false">0</f>
        <v>0</v>
      </c>
      <c r="AF46" s="55" t="n">
        <f aca="false">IF($N46=1,0,IF(AND($C45=AF$1,$C46=AF$2),1,0))</f>
        <v>0</v>
      </c>
      <c r="AG46" s="56" t="n">
        <f aca="false">0</f>
        <v>0</v>
      </c>
      <c r="AH46" s="55" t="n">
        <f aca="false">IF($N46=1,0,IF(AND($C45=AH$1,$C46=AH$2),1,0))</f>
        <v>0</v>
      </c>
      <c r="AI46" s="57" t="n">
        <f aca="false">IF(AND($C46=AI$1,$I46=AI$2),1,0)</f>
        <v>0</v>
      </c>
      <c r="AJ46" s="55" t="n">
        <f aca="false">IF($N46=1,0,IF(AND($C45=AJ$1,$C46=AJ$2),1,0))</f>
        <v>0</v>
      </c>
      <c r="AK46" s="55" t="n">
        <f aca="false">IF($N46=1,0,IF(AND($C45=AK$1,$C46=AK$2),1,0))</f>
        <v>0</v>
      </c>
      <c r="AL46" s="55" t="n">
        <f aca="false">IF($N46=1,0,IF(AND($C45=AL$1,$C46=AL$2),1,0))</f>
        <v>0</v>
      </c>
      <c r="AM46" s="55" t="n">
        <f aca="false">IF($N46=1,0,IF(AND($C45=AM$1,$C46=AM$2),1,0))</f>
        <v>1</v>
      </c>
      <c r="AN46" s="56" t="n">
        <f aca="false">0</f>
        <v>0</v>
      </c>
      <c r="AO46" s="55" t="n">
        <f aca="false">IF($N46=1,0,IF(AND($C45=AO$1,$C46=AO$2),1,0))</f>
        <v>0</v>
      </c>
      <c r="AP46" s="57" t="n">
        <f aca="false">IF(AND($C46=AP$1,$I46=AP$2),1,0)</f>
        <v>0</v>
      </c>
      <c r="AQ46" s="56" t="n">
        <f aca="false">0</f>
        <v>0</v>
      </c>
      <c r="AR46" s="56" t="n">
        <f aca="false">0</f>
        <v>0</v>
      </c>
      <c r="AS46" s="56" t="n">
        <f aca="false">0</f>
        <v>0</v>
      </c>
      <c r="AT46" s="56" t="n">
        <f aca="false">0</f>
        <v>0</v>
      </c>
      <c r="AU46" s="56" t="n">
        <f aca="false">0</f>
        <v>0</v>
      </c>
      <c r="AV46" s="56" t="n">
        <f aca="false">0</f>
        <v>0</v>
      </c>
      <c r="AW46" s="56" t="n">
        <f aca="false">0</f>
        <v>0</v>
      </c>
      <c r="AX46" s="55" t="n">
        <f aca="false">IF($N46=1,0,IF(AND($C45=AX$1,$C46=AX$2),1,0))</f>
        <v>0</v>
      </c>
      <c r="AY46" s="55" t="n">
        <f aca="false">IF($N46=1,0,IF(AND($C45=AY$1,$C46=AY$2),1,0))</f>
        <v>0</v>
      </c>
      <c r="AZ46" s="55" t="n">
        <f aca="false">IF($N46=1,0,IF(AND($C45=AZ$1,$C46=AZ$2),1,0))</f>
        <v>0</v>
      </c>
      <c r="BA46" s="55" t="n">
        <f aca="false">IF($N46=1,0,IF(AND($C45=BA$1,$C46=BA$2),1,0))</f>
        <v>0</v>
      </c>
      <c r="BB46" s="56" t="n">
        <f aca="false">0</f>
        <v>0</v>
      </c>
      <c r="BC46" s="56" t="n">
        <f aca="false">IF($N46=1,0,IF(AND($C45=BC$1,$C46=BC$2),1,0))</f>
        <v>0</v>
      </c>
      <c r="BD46" s="57" t="n">
        <f aca="false">IF(AND($C46=BD$1,$I46=BD$2),1,0)</f>
        <v>0</v>
      </c>
      <c r="BE46" s="56" t="n">
        <f aca="false">0</f>
        <v>0</v>
      </c>
      <c r="BF46" s="56" t="n">
        <f aca="false">0</f>
        <v>0</v>
      </c>
      <c r="BG46" s="56" t="n">
        <f aca="false">0</f>
        <v>0</v>
      </c>
      <c r="BH46" s="56" t="n">
        <f aca="false">0</f>
        <v>0</v>
      </c>
      <c r="BI46" s="56" t="n">
        <f aca="false">0</f>
        <v>0</v>
      </c>
      <c r="BJ46" s="56" t="n">
        <f aca="false">0</f>
        <v>0</v>
      </c>
      <c r="BK46" s="56" t="n">
        <f aca="false">0</f>
        <v>0</v>
      </c>
      <c r="BL46" s="58" t="n">
        <f aca="false">SUM(N46:BK46)</f>
        <v>1</v>
      </c>
      <c r="BN46" s="73" t="s">
        <v>192</v>
      </c>
      <c r="BO46" s="74" t="n">
        <f aca="false" t="array" ref="BO46:BO46">INDEX($BP$40:$DL$40,0,MATCH($BN46&amp;BO$44,$BP$39:$DL$39))</f>
        <v>1</v>
      </c>
      <c r="BP46" s="75" t="n">
        <f aca="false" t="array" ref="BP46:BP46">INDEX($BP$40:$DL$40,0,MATCH($BN46&amp;BP$44,$BP$39:$DL$39))</f>
        <v>0</v>
      </c>
      <c r="BQ46" s="75" t="n">
        <f aca="false" t="array" ref="BQ46:BQ46">INDEX($BP$40:$DL$40,0,MATCH($BN46&amp;BQ$44,$BP$39:$DL$39))</f>
        <v>3</v>
      </c>
      <c r="BR46" s="75" t="n">
        <f aca="false" t="array" ref="BR46:BR46">INDEX($BP$40:$DL$40,0,MATCH($BN46&amp;BR$44,$BP$39:$DL$39))</f>
        <v>2</v>
      </c>
      <c r="BS46" s="75" t="n">
        <f aca="false" t="array" ref="BS46:BS46">INDEX($BP$40:$DL$40,0,MATCH($BN46&amp;BS$44,$BP$39:$DL$39))</f>
        <v>0</v>
      </c>
      <c r="BT46" s="75" t="n">
        <f aca="false" t="array" ref="BT46:BT46">INDEX($BP$40:$DL$40,0,MATCH($BN46&amp;BT$44,$BP$39:$DL$39))</f>
        <v>0</v>
      </c>
      <c r="BU46" s="76" t="n">
        <f aca="false" t="array" ref="BU46:BU46">INDEX($BP$40:$DL$40,0,MATCH($BN46&amp;BU$44,$BP$39:$DL$39))</f>
        <v>1</v>
      </c>
    </row>
    <row r="47" customFormat="false" ht="14.4" hidden="false" customHeight="false" outlineLevel="0" collapsed="false">
      <c r="A47" s="52" t="str">
        <f aca="false">VLOOKUP(D47,$BX$90:$BZ$136,3,1)&amp;D47</f>
        <v>D9</v>
      </c>
      <c r="B47" s="52" t="str">
        <f aca="false">SUBSTITUTE(SUBSTITUTE(H47,"/",""),".html","")</f>
        <v>onion-directoryhack-group</v>
      </c>
      <c r="C47" s="52" t="str">
        <f aca="false">IF(OR(B47=index,B47=links,B47=guides),B47,IF(LEFT(B47,5)=onion,onion,extreme))</f>
        <v>onion</v>
      </c>
      <c r="D47" s="53" t="n">
        <v>9</v>
      </c>
      <c r="E47" s="53" t="s">
        <v>70</v>
      </c>
      <c r="F47" s="53" t="s">
        <v>71</v>
      </c>
      <c r="G47" s="54" t="n">
        <v>0.000833333333333333</v>
      </c>
      <c r="H47" s="53" t="s">
        <v>79</v>
      </c>
      <c r="I47" s="59" t="n">
        <v>11</v>
      </c>
      <c r="J47" s="52" t="n">
        <f aca="false">IF(I47="?",VLOOKUP(C47,$BO$89:$BP$94,2,0),I47)</f>
        <v>11</v>
      </c>
      <c r="K47" s="52" t="n">
        <f aca="false">SUMIFS($J$10:$J$1000,$A$10:$A$1000,A47)</f>
        <v>88.5744680851064</v>
      </c>
      <c r="L47" s="52" t="n">
        <f aca="false">IF(D47=D46,J47+L46,J47)</f>
        <v>62</v>
      </c>
      <c r="M47" s="52" t="str">
        <f aca="false">LEFT(A47,1)</f>
        <v>D</v>
      </c>
      <c r="N47" s="55" t="n">
        <f aca="false">IF(D47-D46&gt;0,1,0)</f>
        <v>0</v>
      </c>
      <c r="O47" s="56" t="n">
        <f aca="false">0</f>
        <v>0</v>
      </c>
      <c r="P47" s="55" t="n">
        <f aca="false">IF($N47=1,0,IF(AND($C46=P$1,$C47=P$2),1,0))</f>
        <v>0</v>
      </c>
      <c r="Q47" s="55" t="n">
        <f aca="false">IF($N47=1,0,IF(AND($C46=Q$1,$C47=Q$2),1,0))</f>
        <v>0</v>
      </c>
      <c r="R47" s="55" t="n">
        <f aca="false">IF($N47=1,0,IF(AND($C46=R$1,$C47=R$2),1,0))</f>
        <v>0</v>
      </c>
      <c r="S47" s="56" t="n">
        <f aca="false">0</f>
        <v>0</v>
      </c>
      <c r="T47" s="55" t="n">
        <f aca="false">IF($N47=1,0,IF(AND($C46=R$1,$C47=R$2),1,0))</f>
        <v>0</v>
      </c>
      <c r="U47" s="57" t="n">
        <f aca="false">IF(AND($C47=U$1,$I47=U$2),1,0)</f>
        <v>0</v>
      </c>
      <c r="V47" s="55" t="n">
        <f aca="false">IF($N47=1,0,IF(AND($C46=V$1,$C47=V$2),1,0))</f>
        <v>0</v>
      </c>
      <c r="W47" s="56" t="n">
        <f aca="false">0</f>
        <v>0</v>
      </c>
      <c r="X47" s="55" t="n">
        <f aca="false">IF($N47=1,0,IF(AND($C46=X$1,$C47=X$2),1,0))</f>
        <v>0</v>
      </c>
      <c r="Y47" s="55" t="n">
        <f aca="false">IF($N47=1,0,IF(AND($C46=Y$1,$C47=Y$2),1,0))</f>
        <v>0</v>
      </c>
      <c r="Z47" s="56" t="n">
        <f aca="false">0</f>
        <v>0</v>
      </c>
      <c r="AA47" s="55" t="n">
        <f aca="false">IF($N47=1,0,IF(AND($C46=AA$1,$C47=AA$2),1,0))</f>
        <v>0</v>
      </c>
      <c r="AB47" s="57" t="n">
        <f aca="false">IF(AND($C47=AB$1,$I47=AB$2),1,0)</f>
        <v>0</v>
      </c>
      <c r="AC47" s="55" t="n">
        <f aca="false">IF($N47=1,0,IF(AND($C46=AC$1,$C47=AC$2),1,0))</f>
        <v>0</v>
      </c>
      <c r="AD47" s="55" t="n">
        <f aca="false">IF($N47=1,0,IF(AND($C46=AD$1,$C47=AD$2),1,0))</f>
        <v>0</v>
      </c>
      <c r="AE47" s="56" t="n">
        <f aca="false">0</f>
        <v>0</v>
      </c>
      <c r="AF47" s="55" t="n">
        <f aca="false">IF($N47=1,0,IF(AND($C46=AF$1,$C47=AF$2),1,0))</f>
        <v>0</v>
      </c>
      <c r="AG47" s="56" t="n">
        <f aca="false">0</f>
        <v>0</v>
      </c>
      <c r="AH47" s="55" t="n">
        <f aca="false">IF($N47=1,0,IF(AND($C46=AH$1,$C47=AH$2),1,0))</f>
        <v>0</v>
      </c>
      <c r="AI47" s="57" t="n">
        <f aca="false">IF(AND($C47=AI$1,$I47=AI$2),1,0)</f>
        <v>0</v>
      </c>
      <c r="AJ47" s="55" t="n">
        <f aca="false">IF($N47=1,0,IF(AND($C46=AJ$1,$C47=AJ$2),1,0))</f>
        <v>0</v>
      </c>
      <c r="AK47" s="55" t="n">
        <f aca="false">IF($N47=1,0,IF(AND($C46=AK$1,$C47=AK$2),1,0))</f>
        <v>0</v>
      </c>
      <c r="AL47" s="55" t="n">
        <f aca="false">IF($N47=1,0,IF(AND($C46=AL$1,$C47=AL$2),1,0))</f>
        <v>0</v>
      </c>
      <c r="AM47" s="55" t="n">
        <f aca="false">IF($N47=1,0,IF(AND($C46=AM$1,$C47=AM$2),1,0))</f>
        <v>1</v>
      </c>
      <c r="AN47" s="56" t="n">
        <f aca="false">0</f>
        <v>0</v>
      </c>
      <c r="AO47" s="55" t="n">
        <f aca="false">IF($N47=1,0,IF(AND($C46=AO$1,$C47=AO$2),1,0))</f>
        <v>0</v>
      </c>
      <c r="AP47" s="57" t="n">
        <f aca="false">IF(AND($C47=AP$1,$I47=AP$2),1,0)</f>
        <v>0</v>
      </c>
      <c r="AQ47" s="56" t="n">
        <f aca="false">0</f>
        <v>0</v>
      </c>
      <c r="AR47" s="56" t="n">
        <f aca="false">0</f>
        <v>0</v>
      </c>
      <c r="AS47" s="56" t="n">
        <f aca="false">0</f>
        <v>0</v>
      </c>
      <c r="AT47" s="56" t="n">
        <f aca="false">0</f>
        <v>0</v>
      </c>
      <c r="AU47" s="56" t="n">
        <f aca="false">0</f>
        <v>0</v>
      </c>
      <c r="AV47" s="56" t="n">
        <f aca="false">0</f>
        <v>0</v>
      </c>
      <c r="AW47" s="56" t="n">
        <f aca="false">0</f>
        <v>0</v>
      </c>
      <c r="AX47" s="55" t="n">
        <f aca="false">IF($N47=1,0,IF(AND($C46=AX$1,$C47=AX$2),1,0))</f>
        <v>0</v>
      </c>
      <c r="AY47" s="55" t="n">
        <f aca="false">IF($N47=1,0,IF(AND($C46=AY$1,$C47=AY$2),1,0))</f>
        <v>0</v>
      </c>
      <c r="AZ47" s="55" t="n">
        <f aca="false">IF($N47=1,0,IF(AND($C46=AZ$1,$C47=AZ$2),1,0))</f>
        <v>0</v>
      </c>
      <c r="BA47" s="55" t="n">
        <f aca="false">IF($N47=1,0,IF(AND($C46=BA$1,$C47=BA$2),1,0))</f>
        <v>0</v>
      </c>
      <c r="BB47" s="56" t="n">
        <f aca="false">0</f>
        <v>0</v>
      </c>
      <c r="BC47" s="56" t="n">
        <f aca="false">IF($N47=1,0,IF(AND($C46=BC$1,$C47=BC$2),1,0))</f>
        <v>0</v>
      </c>
      <c r="BD47" s="57" t="n">
        <f aca="false">IF(AND($C47=BD$1,$I47=BD$2),1,0)</f>
        <v>0</v>
      </c>
      <c r="BE47" s="56" t="n">
        <f aca="false">0</f>
        <v>0</v>
      </c>
      <c r="BF47" s="56" t="n">
        <f aca="false">0</f>
        <v>0</v>
      </c>
      <c r="BG47" s="56" t="n">
        <f aca="false">0</f>
        <v>0</v>
      </c>
      <c r="BH47" s="56" t="n">
        <f aca="false">0</f>
        <v>0</v>
      </c>
      <c r="BI47" s="56" t="n">
        <f aca="false">0</f>
        <v>0</v>
      </c>
      <c r="BJ47" s="56" t="n">
        <f aca="false">0</f>
        <v>0</v>
      </c>
      <c r="BK47" s="56" t="n">
        <f aca="false">0</f>
        <v>0</v>
      </c>
      <c r="BL47" s="58" t="n">
        <f aca="false">SUM(N47:BK47)</f>
        <v>1</v>
      </c>
      <c r="BN47" s="73" t="s">
        <v>194</v>
      </c>
      <c r="BO47" s="74" t="n">
        <f aca="false" t="array" ref="BO47:BO47">INDEX($BP$40:$DL$40,0,MATCH($BN47&amp;BO$44,$BP$39:$DL$39))</f>
        <v>2</v>
      </c>
      <c r="BP47" s="75" t="n">
        <f aca="false" t="array" ref="BP47:BP47">INDEX($BP$40:$DL$40,0,MATCH($BN47&amp;BP$44,$BP$39:$DL$39))</f>
        <v>0</v>
      </c>
      <c r="BQ47" s="75" t="n">
        <f aca="false" t="array" ref="BQ47:BQ47">INDEX($BP$40:$DL$40,0,MATCH($BN47&amp;BQ$44,$BP$39:$DL$39))</f>
        <v>0</v>
      </c>
      <c r="BR47" s="75" t="n">
        <f aca="false" t="array" ref="BR47:BR47">INDEX($BP$40:$DL$40,0,MATCH($BN47&amp;BR$44,$BP$39:$DL$39))</f>
        <v>3</v>
      </c>
      <c r="BS47" s="75" t="n">
        <f aca="false" t="array" ref="BS47:BS47">INDEX($BP$40:$DL$40,0,MATCH($BN47&amp;BS$44,$BP$39:$DL$39))</f>
        <v>0</v>
      </c>
      <c r="BT47" s="75" t="n">
        <f aca="false" t="array" ref="BT47:BT47">INDEX($BP$40:$DL$40,0,MATCH($BN47&amp;BT$44,$BP$39:$DL$39))</f>
        <v>36</v>
      </c>
      <c r="BU47" s="76" t="n">
        <f aca="false" t="array" ref="BU47:BU47">INDEX($BP$40:$DL$40,0,MATCH($BN47&amp;BU$44,$BP$39:$DL$39))</f>
        <v>4</v>
      </c>
    </row>
    <row r="48" customFormat="false" ht="14.4" hidden="false" customHeight="false" outlineLevel="0" collapsed="false">
      <c r="A48" s="52" t="str">
        <f aca="false">VLOOKUP(D48,$BX$90:$BZ$136,3,1)&amp;D48</f>
        <v>D9</v>
      </c>
      <c r="B48" s="52" t="str">
        <f aca="false">SUBSTITUTE(SUBSTITUTE(H48,"/",""),".html","")</f>
        <v>Onion-directory</v>
      </c>
      <c r="C48" s="52" t="str">
        <f aca="false">IF(OR(B48=index,B48=links,B48=guides),B48,IF(LEFT(B48,5)=onion,onion,extreme))</f>
        <v>onion</v>
      </c>
      <c r="D48" s="53" t="n">
        <v>9</v>
      </c>
      <c r="E48" s="53" t="s">
        <v>70</v>
      </c>
      <c r="F48" s="53" t="s">
        <v>71</v>
      </c>
      <c r="G48" s="54" t="n">
        <v>0.000833333333333333</v>
      </c>
      <c r="H48" s="53" t="s">
        <v>77</v>
      </c>
      <c r="I48" s="59" t="n">
        <v>5</v>
      </c>
      <c r="J48" s="52" t="n">
        <f aca="false">IF(I48="?",VLOOKUP(C48,$BO$89:$BP$94,2,0),I48)</f>
        <v>5</v>
      </c>
      <c r="K48" s="52" t="n">
        <f aca="false">SUMIFS($J$10:$J$1000,$A$10:$A$1000,A48)</f>
        <v>88.5744680851064</v>
      </c>
      <c r="L48" s="52" t="n">
        <f aca="false">IF(D48=D47,J48+L47,J48)</f>
        <v>67</v>
      </c>
      <c r="M48" s="52" t="str">
        <f aca="false">LEFT(A48,1)</f>
        <v>D</v>
      </c>
      <c r="N48" s="55" t="n">
        <f aca="false">IF(D48-D47&gt;0,1,0)</f>
        <v>0</v>
      </c>
      <c r="O48" s="56" t="n">
        <f aca="false">0</f>
        <v>0</v>
      </c>
      <c r="P48" s="55" t="n">
        <f aca="false">IF($N48=1,0,IF(AND($C47=P$1,$C48=P$2),1,0))</f>
        <v>0</v>
      </c>
      <c r="Q48" s="55" t="n">
        <f aca="false">IF($N48=1,0,IF(AND($C47=Q$1,$C48=Q$2),1,0))</f>
        <v>0</v>
      </c>
      <c r="R48" s="55" t="n">
        <f aca="false">IF($N48=1,0,IF(AND($C47=R$1,$C48=R$2),1,0))</f>
        <v>0</v>
      </c>
      <c r="S48" s="56" t="n">
        <f aca="false">0</f>
        <v>0</v>
      </c>
      <c r="T48" s="55" t="n">
        <f aca="false">IF($N48=1,0,IF(AND($C47=R$1,$C48=R$2),1,0))</f>
        <v>0</v>
      </c>
      <c r="U48" s="57" t="n">
        <f aca="false">IF(AND($C48=U$1,$I48=U$2),1,0)</f>
        <v>0</v>
      </c>
      <c r="V48" s="55" t="n">
        <f aca="false">IF($N48=1,0,IF(AND($C47=V$1,$C48=V$2),1,0))</f>
        <v>0</v>
      </c>
      <c r="W48" s="56" t="n">
        <f aca="false">0</f>
        <v>0</v>
      </c>
      <c r="X48" s="55" t="n">
        <f aca="false">IF($N48=1,0,IF(AND($C47=X$1,$C48=X$2),1,0))</f>
        <v>0</v>
      </c>
      <c r="Y48" s="55" t="n">
        <f aca="false">IF($N48=1,0,IF(AND($C47=Y$1,$C48=Y$2),1,0))</f>
        <v>0</v>
      </c>
      <c r="Z48" s="56" t="n">
        <f aca="false">0</f>
        <v>0</v>
      </c>
      <c r="AA48" s="55" t="n">
        <f aca="false">IF($N48=1,0,IF(AND($C47=AA$1,$C48=AA$2),1,0))</f>
        <v>0</v>
      </c>
      <c r="AB48" s="57" t="n">
        <f aca="false">IF(AND($C48=AB$1,$I48=AB$2),1,0)</f>
        <v>0</v>
      </c>
      <c r="AC48" s="55" t="n">
        <f aca="false">IF($N48=1,0,IF(AND($C47=AC$1,$C48=AC$2),1,0))</f>
        <v>0</v>
      </c>
      <c r="AD48" s="55" t="n">
        <f aca="false">IF($N48=1,0,IF(AND($C47=AD$1,$C48=AD$2),1,0))</f>
        <v>0</v>
      </c>
      <c r="AE48" s="56" t="n">
        <f aca="false">0</f>
        <v>0</v>
      </c>
      <c r="AF48" s="55" t="n">
        <f aca="false">IF($N48=1,0,IF(AND($C47=AF$1,$C48=AF$2),1,0))</f>
        <v>0</v>
      </c>
      <c r="AG48" s="56" t="n">
        <f aca="false">0</f>
        <v>0</v>
      </c>
      <c r="AH48" s="55" t="n">
        <f aca="false">IF($N48=1,0,IF(AND($C47=AH$1,$C48=AH$2),1,0))</f>
        <v>0</v>
      </c>
      <c r="AI48" s="57" t="n">
        <f aca="false">IF(AND($C48=AI$1,$I48=AI$2),1,0)</f>
        <v>0</v>
      </c>
      <c r="AJ48" s="55" t="n">
        <f aca="false">IF($N48=1,0,IF(AND($C47=AJ$1,$C48=AJ$2),1,0))</f>
        <v>0</v>
      </c>
      <c r="AK48" s="55" t="n">
        <f aca="false">IF($N48=1,0,IF(AND($C47=AK$1,$C48=AK$2),1,0))</f>
        <v>0</v>
      </c>
      <c r="AL48" s="55" t="n">
        <f aca="false">IF($N48=1,0,IF(AND($C47=AL$1,$C48=AL$2),1,0))</f>
        <v>0</v>
      </c>
      <c r="AM48" s="55" t="n">
        <f aca="false">IF($N48=1,0,IF(AND($C47=AM$1,$C48=AM$2),1,0))</f>
        <v>1</v>
      </c>
      <c r="AN48" s="56" t="n">
        <f aca="false">0</f>
        <v>0</v>
      </c>
      <c r="AO48" s="55" t="n">
        <f aca="false">IF($N48=1,0,IF(AND($C47=AO$1,$C48=AO$2),1,0))</f>
        <v>0</v>
      </c>
      <c r="AP48" s="57" t="n">
        <f aca="false">IF(AND($C48=AP$1,$I48=AP$2),1,0)</f>
        <v>0</v>
      </c>
      <c r="AQ48" s="56" t="n">
        <f aca="false">0</f>
        <v>0</v>
      </c>
      <c r="AR48" s="56" t="n">
        <f aca="false">0</f>
        <v>0</v>
      </c>
      <c r="AS48" s="56" t="n">
        <f aca="false">0</f>
        <v>0</v>
      </c>
      <c r="AT48" s="56" t="n">
        <f aca="false">0</f>
        <v>0</v>
      </c>
      <c r="AU48" s="56" t="n">
        <f aca="false">0</f>
        <v>0</v>
      </c>
      <c r="AV48" s="56" t="n">
        <f aca="false">0</f>
        <v>0</v>
      </c>
      <c r="AW48" s="56" t="n">
        <f aca="false">0</f>
        <v>0</v>
      </c>
      <c r="AX48" s="55" t="n">
        <f aca="false">IF($N48=1,0,IF(AND($C47=AX$1,$C48=AX$2),1,0))</f>
        <v>0</v>
      </c>
      <c r="AY48" s="55" t="n">
        <f aca="false">IF($N48=1,0,IF(AND($C47=AY$1,$C48=AY$2),1,0))</f>
        <v>0</v>
      </c>
      <c r="AZ48" s="55" t="n">
        <f aca="false">IF($N48=1,0,IF(AND($C47=AZ$1,$C48=AZ$2),1,0))</f>
        <v>0</v>
      </c>
      <c r="BA48" s="55" t="n">
        <f aca="false">IF($N48=1,0,IF(AND($C47=BA$1,$C48=BA$2),1,0))</f>
        <v>0</v>
      </c>
      <c r="BB48" s="56" t="n">
        <f aca="false">0</f>
        <v>0</v>
      </c>
      <c r="BC48" s="56" t="n">
        <f aca="false">IF($N48=1,0,IF(AND($C47=BC$1,$C48=BC$2),1,0))</f>
        <v>0</v>
      </c>
      <c r="BD48" s="57" t="n">
        <f aca="false">IF(AND($C48=BD$1,$I48=BD$2),1,0)</f>
        <v>0</v>
      </c>
      <c r="BE48" s="56" t="n">
        <f aca="false">0</f>
        <v>0</v>
      </c>
      <c r="BF48" s="56" t="n">
        <f aca="false">0</f>
        <v>0</v>
      </c>
      <c r="BG48" s="56" t="n">
        <f aca="false">0</f>
        <v>0</v>
      </c>
      <c r="BH48" s="56" t="n">
        <f aca="false">0</f>
        <v>0</v>
      </c>
      <c r="BI48" s="56" t="n">
        <f aca="false">0</f>
        <v>0</v>
      </c>
      <c r="BJ48" s="56" t="n">
        <f aca="false">0</f>
        <v>0</v>
      </c>
      <c r="BK48" s="56" t="n">
        <f aca="false">0</f>
        <v>0</v>
      </c>
      <c r="BL48" s="58" t="n">
        <f aca="false">SUM(N48:BK48)</f>
        <v>1</v>
      </c>
      <c r="BN48" s="73" t="s">
        <v>196</v>
      </c>
      <c r="BO48" s="74" t="n">
        <f aca="false" t="array" ref="BO48:BO48">INDEX($BP$40:$DL$40,0,MATCH($BN48&amp;BO$44,$BP$39:$DL$39))</f>
        <v>4</v>
      </c>
      <c r="BP48" s="75" t="n">
        <f aca="false" t="array" ref="BP48:BP48">INDEX($BP$40:$DL$40,0,MATCH($BN48&amp;BP$44,$BP$39:$DL$39))</f>
        <v>1</v>
      </c>
      <c r="BQ48" s="75" t="n">
        <f aca="false" t="array" ref="BQ48:BQ48">INDEX($BP$40:$DL$40,0,MATCH($BN48&amp;BQ$44,$BP$39:$DL$39))</f>
        <v>20</v>
      </c>
      <c r="BR48" s="75" t="n">
        <f aca="false" t="array" ref="BR48:BR48">INDEX($BP$40:$DL$40,0,MATCH($BN48&amp;BR$44,$BP$39:$DL$39))</f>
        <v>65</v>
      </c>
      <c r="BS48" s="75" t="n">
        <f aca="false" t="array" ref="BS48:BS48">INDEX($BP$40:$DL$40,0,MATCH($BN48&amp;BS$44,$BP$39:$DL$39))</f>
        <v>0</v>
      </c>
      <c r="BT48" s="75" t="n">
        <f aca="false" t="array" ref="BT48:BT48">INDEX($BP$40:$DL$40,0,MATCH($BN48&amp;BT$44,$BP$39:$DL$39))</f>
        <v>4</v>
      </c>
      <c r="BU48" s="76" t="n">
        <f aca="false" t="array" ref="BU48:BU48">INDEX($BP$40:$DL$40,0,MATCH($BN48&amp;BU$44,$BP$39:$DL$39))</f>
        <v>17</v>
      </c>
    </row>
    <row r="49" customFormat="false" ht="14.4" hidden="false" customHeight="false" outlineLevel="0" collapsed="false">
      <c r="A49" s="52" t="str">
        <f aca="false">VLOOKUP(D49,$BX$90:$BZ$136,3,1)&amp;D49</f>
        <v>D9</v>
      </c>
      <c r="B49" s="52" t="str">
        <f aca="false">SUBSTITUTE(SUBSTITUTE(H49,"/",""),".html","")</f>
        <v>onion-directorycyber-cat</v>
      </c>
      <c r="C49" s="52" t="str">
        <f aca="false">IF(OR(B49=index,B49=links,B49=guides),B49,IF(LEFT(B49,5)=onion,onion,extreme))</f>
        <v>onion</v>
      </c>
      <c r="D49" s="53" t="n">
        <v>9</v>
      </c>
      <c r="E49" s="53" t="s">
        <v>70</v>
      </c>
      <c r="F49" s="53" t="s">
        <v>71</v>
      </c>
      <c r="G49" s="54" t="n">
        <v>0.000833333333333333</v>
      </c>
      <c r="H49" s="53" t="s">
        <v>78</v>
      </c>
      <c r="I49" s="59" t="n">
        <v>5</v>
      </c>
      <c r="J49" s="52" t="n">
        <f aca="false">IF(I49="?",VLOOKUP(C49,$BO$89:$BP$94,2,0),I49)</f>
        <v>5</v>
      </c>
      <c r="K49" s="52" t="n">
        <f aca="false">SUMIFS($J$10:$J$1000,$A$10:$A$1000,A49)</f>
        <v>88.5744680851064</v>
      </c>
      <c r="L49" s="52" t="n">
        <f aca="false">IF(D49=D48,J49+L48,J49)</f>
        <v>72</v>
      </c>
      <c r="M49" s="52" t="str">
        <f aca="false">LEFT(A49,1)</f>
        <v>D</v>
      </c>
      <c r="N49" s="55" t="n">
        <f aca="false">IF(D49-D48&gt;0,1,0)</f>
        <v>0</v>
      </c>
      <c r="O49" s="56" t="n">
        <f aca="false">0</f>
        <v>0</v>
      </c>
      <c r="P49" s="55" t="n">
        <f aca="false">IF($N49=1,0,IF(AND($C48=P$1,$C49=P$2),1,0))</f>
        <v>0</v>
      </c>
      <c r="Q49" s="55" t="n">
        <f aca="false">IF($N49=1,0,IF(AND($C48=Q$1,$C49=Q$2),1,0))</f>
        <v>0</v>
      </c>
      <c r="R49" s="55" t="n">
        <f aca="false">IF($N49=1,0,IF(AND($C48=R$1,$C49=R$2),1,0))</f>
        <v>0</v>
      </c>
      <c r="S49" s="56" t="n">
        <f aca="false">0</f>
        <v>0</v>
      </c>
      <c r="T49" s="55" t="n">
        <f aca="false">IF($N49=1,0,IF(AND($C48=R$1,$C49=R$2),1,0))</f>
        <v>0</v>
      </c>
      <c r="U49" s="57" t="n">
        <f aca="false">IF(AND($C49=U$1,$I49=U$2),1,0)</f>
        <v>0</v>
      </c>
      <c r="V49" s="55" t="n">
        <f aca="false">IF($N49=1,0,IF(AND($C48=V$1,$C49=V$2),1,0))</f>
        <v>0</v>
      </c>
      <c r="W49" s="56" t="n">
        <f aca="false">0</f>
        <v>0</v>
      </c>
      <c r="X49" s="55" t="n">
        <f aca="false">IF($N49=1,0,IF(AND($C48=X$1,$C49=X$2),1,0))</f>
        <v>0</v>
      </c>
      <c r="Y49" s="55" t="n">
        <f aca="false">IF($N49=1,0,IF(AND($C48=Y$1,$C49=Y$2),1,0))</f>
        <v>0</v>
      </c>
      <c r="Z49" s="56" t="n">
        <f aca="false">0</f>
        <v>0</v>
      </c>
      <c r="AA49" s="55" t="n">
        <f aca="false">IF($N49=1,0,IF(AND($C48=AA$1,$C49=AA$2),1,0))</f>
        <v>0</v>
      </c>
      <c r="AB49" s="57" t="n">
        <f aca="false">IF(AND($C49=AB$1,$I49=AB$2),1,0)</f>
        <v>0</v>
      </c>
      <c r="AC49" s="55" t="n">
        <f aca="false">IF($N49=1,0,IF(AND($C48=AC$1,$C49=AC$2),1,0))</f>
        <v>0</v>
      </c>
      <c r="AD49" s="55" t="n">
        <f aca="false">IF($N49=1,0,IF(AND($C48=AD$1,$C49=AD$2),1,0))</f>
        <v>0</v>
      </c>
      <c r="AE49" s="56" t="n">
        <f aca="false">0</f>
        <v>0</v>
      </c>
      <c r="AF49" s="55" t="n">
        <f aca="false">IF($N49=1,0,IF(AND($C48=AF$1,$C49=AF$2),1,0))</f>
        <v>0</v>
      </c>
      <c r="AG49" s="56" t="n">
        <f aca="false">0</f>
        <v>0</v>
      </c>
      <c r="AH49" s="55" t="n">
        <f aca="false">IF($N49=1,0,IF(AND($C48=AH$1,$C49=AH$2),1,0))</f>
        <v>0</v>
      </c>
      <c r="AI49" s="57" t="n">
        <f aca="false">IF(AND($C49=AI$1,$I49=AI$2),1,0)</f>
        <v>0</v>
      </c>
      <c r="AJ49" s="55" t="n">
        <f aca="false">IF($N49=1,0,IF(AND($C48=AJ$1,$C49=AJ$2),1,0))</f>
        <v>0</v>
      </c>
      <c r="AK49" s="55" t="n">
        <f aca="false">IF($N49=1,0,IF(AND($C48=AK$1,$C49=AK$2),1,0))</f>
        <v>0</v>
      </c>
      <c r="AL49" s="55" t="n">
        <f aca="false">IF($N49=1,0,IF(AND($C48=AL$1,$C49=AL$2),1,0))</f>
        <v>0</v>
      </c>
      <c r="AM49" s="55" t="n">
        <f aca="false">IF($N49=1,0,IF(AND($C48=AM$1,$C49=AM$2),1,0))</f>
        <v>1</v>
      </c>
      <c r="AN49" s="56" t="n">
        <f aca="false">0</f>
        <v>0</v>
      </c>
      <c r="AO49" s="55" t="n">
        <f aca="false">IF($N49=1,0,IF(AND($C48=AO$1,$C49=AO$2),1,0))</f>
        <v>0</v>
      </c>
      <c r="AP49" s="57" t="n">
        <f aca="false">IF(AND($C49=AP$1,$I49=AP$2),1,0)</f>
        <v>0</v>
      </c>
      <c r="AQ49" s="56" t="n">
        <f aca="false">0</f>
        <v>0</v>
      </c>
      <c r="AR49" s="56" t="n">
        <f aca="false">0</f>
        <v>0</v>
      </c>
      <c r="AS49" s="56" t="n">
        <f aca="false">0</f>
        <v>0</v>
      </c>
      <c r="AT49" s="56" t="n">
        <f aca="false">0</f>
        <v>0</v>
      </c>
      <c r="AU49" s="56" t="n">
        <f aca="false">0</f>
        <v>0</v>
      </c>
      <c r="AV49" s="56" t="n">
        <f aca="false">0</f>
        <v>0</v>
      </c>
      <c r="AW49" s="56" t="n">
        <f aca="false">0</f>
        <v>0</v>
      </c>
      <c r="AX49" s="55" t="n">
        <f aca="false">IF($N49=1,0,IF(AND($C48=AX$1,$C49=AX$2),1,0))</f>
        <v>0</v>
      </c>
      <c r="AY49" s="55" t="n">
        <f aca="false">IF($N49=1,0,IF(AND($C48=AY$1,$C49=AY$2),1,0))</f>
        <v>0</v>
      </c>
      <c r="AZ49" s="55" t="n">
        <f aca="false">IF($N49=1,0,IF(AND($C48=AZ$1,$C49=AZ$2),1,0))</f>
        <v>0</v>
      </c>
      <c r="BA49" s="55" t="n">
        <f aca="false">IF($N49=1,0,IF(AND($C48=BA$1,$C49=BA$2),1,0))</f>
        <v>0</v>
      </c>
      <c r="BB49" s="56" t="n">
        <f aca="false">0</f>
        <v>0</v>
      </c>
      <c r="BC49" s="56" t="n">
        <f aca="false">IF($N49=1,0,IF(AND($C48=BC$1,$C49=BC$2),1,0))</f>
        <v>0</v>
      </c>
      <c r="BD49" s="57" t="n">
        <f aca="false">IF(AND($C49=BD$1,$I49=BD$2),1,0)</f>
        <v>0</v>
      </c>
      <c r="BE49" s="56" t="n">
        <f aca="false">0</f>
        <v>0</v>
      </c>
      <c r="BF49" s="56" t="n">
        <f aca="false">0</f>
        <v>0</v>
      </c>
      <c r="BG49" s="56" t="n">
        <f aca="false">0</f>
        <v>0</v>
      </c>
      <c r="BH49" s="56" t="n">
        <f aca="false">0</f>
        <v>0</v>
      </c>
      <c r="BI49" s="56" t="n">
        <f aca="false">0</f>
        <v>0</v>
      </c>
      <c r="BJ49" s="56" t="n">
        <f aca="false">0</f>
        <v>0</v>
      </c>
      <c r="BK49" s="56" t="n">
        <f aca="false">0</f>
        <v>0</v>
      </c>
      <c r="BL49" s="58" t="n">
        <f aca="false">SUM(N49:BK49)</f>
        <v>1</v>
      </c>
      <c r="BN49" s="73" t="s">
        <v>199</v>
      </c>
      <c r="BO49" s="74" t="n">
        <f aca="false" t="array" ref="BO49:BO49">INDEX($BP$40:$DL$40,0,MATCH($BN49&amp;BO$44,$BP$39:$DL$39))</f>
        <v>0</v>
      </c>
      <c r="BP49" s="75" t="n">
        <f aca="false" t="array" ref="BP49:BP49">INDEX($BP$40:$DL$40,0,MATCH($BN49&amp;BP$44,$BP$39:$DL$39))</f>
        <v>0</v>
      </c>
      <c r="BQ49" s="75" t="n">
        <f aca="false" t="array" ref="BQ49:BQ49">INDEX($BP$40:$DL$40,0,MATCH($BN49&amp;BQ$44,$BP$39:$DL$39))</f>
        <v>0</v>
      </c>
      <c r="BR49" s="75" t="n">
        <f aca="false" t="array" ref="BR49:BR49">INDEX($BP$40:$DL$40,0,MATCH($BN49&amp;BR$44,$BP$39:$DL$39))</f>
        <v>0</v>
      </c>
      <c r="BS49" s="75" t="n">
        <f aca="false" t="array" ref="BS49:BS49">INDEX($BP$40:$DL$40,0,MATCH($BN49&amp;BS$44,$BP$39:$DL$39))</f>
        <v>0</v>
      </c>
      <c r="BT49" s="75" t="n">
        <f aca="false" t="array" ref="BT49:BT49">INDEX($BP$40:$DL$40,0,MATCH($BN49&amp;BT$44,$BP$39:$DL$39))</f>
        <v>0</v>
      </c>
      <c r="BU49" s="76" t="n">
        <f aca="false" t="array" ref="BU49:BU49">INDEX($BP$40:$DL$40,0,MATCH($BN49&amp;BU$44,$BP$39:$DL$39))</f>
        <v>0</v>
      </c>
    </row>
    <row r="50" customFormat="false" ht="14.4" hidden="false" customHeight="false" outlineLevel="0" collapsed="false">
      <c r="A50" s="52" t="str">
        <f aca="false">VLOOKUP(D50,$BX$90:$BZ$136,3,1)&amp;D50</f>
        <v>D9</v>
      </c>
      <c r="B50" s="52" t="str">
        <f aca="false">SUBSTITUTE(SUBSTITUTE(H50,"/",""),".html","")</f>
        <v>onion-directoryexploit-in</v>
      </c>
      <c r="C50" s="52" t="str">
        <f aca="false">IF(OR(B50=index,B50=links,B50=guides),B50,IF(LEFT(B50,5)=onion,onion,extreme))</f>
        <v>onion</v>
      </c>
      <c r="D50" s="53" t="n">
        <v>9</v>
      </c>
      <c r="E50" s="53" t="s">
        <v>70</v>
      </c>
      <c r="F50" s="53" t="s">
        <v>71</v>
      </c>
      <c r="G50" s="54" t="n">
        <v>0.000833333333333333</v>
      </c>
      <c r="H50" s="53" t="s">
        <v>80</v>
      </c>
      <c r="I50" s="59" t="s">
        <v>43</v>
      </c>
      <c r="J50" s="52" t="n">
        <f aca="false">IF(I50="?",VLOOKUP(C50,$BO$89:$BP$94,2,0),I50)</f>
        <v>16.5744680851064</v>
      </c>
      <c r="K50" s="52" t="n">
        <f aca="false">SUMIFS($J$10:$J$1000,$A$10:$A$1000,A50)</f>
        <v>88.5744680851064</v>
      </c>
      <c r="L50" s="52" t="n">
        <f aca="false">IF(D50=D49,J50+L49,J50)</f>
        <v>88.5744680851064</v>
      </c>
      <c r="M50" s="52" t="str">
        <f aca="false">LEFT(A50,1)</f>
        <v>D</v>
      </c>
      <c r="N50" s="55" t="n">
        <f aca="false">IF(D50-D49&gt;0,1,0)</f>
        <v>0</v>
      </c>
      <c r="O50" s="56" t="n">
        <f aca="false">0</f>
        <v>0</v>
      </c>
      <c r="P50" s="55" t="n">
        <f aca="false">IF($N50=1,0,IF(AND($C49=P$1,$C50=P$2),1,0))</f>
        <v>0</v>
      </c>
      <c r="Q50" s="55" t="n">
        <f aca="false">IF($N50=1,0,IF(AND($C49=Q$1,$C50=Q$2),1,0))</f>
        <v>0</v>
      </c>
      <c r="R50" s="55" t="n">
        <f aca="false">IF($N50=1,0,IF(AND($C49=R$1,$C50=R$2),1,0))</f>
        <v>0</v>
      </c>
      <c r="S50" s="56" t="n">
        <f aca="false">0</f>
        <v>0</v>
      </c>
      <c r="T50" s="55" t="n">
        <f aca="false">IF($N50=1,0,IF(AND($C49=R$1,$C50=R$2),1,0))</f>
        <v>0</v>
      </c>
      <c r="U50" s="57" t="n">
        <f aca="false">IF(AND($C50=U$1,$I50=U$2),1,0)</f>
        <v>0</v>
      </c>
      <c r="V50" s="55" t="n">
        <f aca="false">IF($N50=1,0,IF(AND($C49=V$1,$C50=V$2),1,0))</f>
        <v>0</v>
      </c>
      <c r="W50" s="56" t="n">
        <f aca="false">0</f>
        <v>0</v>
      </c>
      <c r="X50" s="55" t="n">
        <f aca="false">IF($N50=1,0,IF(AND($C49=X$1,$C50=X$2),1,0))</f>
        <v>0</v>
      </c>
      <c r="Y50" s="55" t="n">
        <f aca="false">IF($N50=1,0,IF(AND($C49=Y$1,$C50=Y$2),1,0))</f>
        <v>0</v>
      </c>
      <c r="Z50" s="56" t="n">
        <f aca="false">0</f>
        <v>0</v>
      </c>
      <c r="AA50" s="55" t="n">
        <f aca="false">IF($N50=1,0,IF(AND($C49=AA$1,$C50=AA$2),1,0))</f>
        <v>0</v>
      </c>
      <c r="AB50" s="57" t="n">
        <f aca="false">IF(AND($C50=AB$1,$I50=AB$2),1,0)</f>
        <v>0</v>
      </c>
      <c r="AC50" s="55" t="n">
        <f aca="false">IF($N50=1,0,IF(AND($C49=AC$1,$C50=AC$2),1,0))</f>
        <v>0</v>
      </c>
      <c r="AD50" s="55" t="n">
        <f aca="false">IF($N50=1,0,IF(AND($C49=AD$1,$C50=AD$2),1,0))</f>
        <v>0</v>
      </c>
      <c r="AE50" s="56" t="n">
        <f aca="false">0</f>
        <v>0</v>
      </c>
      <c r="AF50" s="55" t="n">
        <f aca="false">IF($N50=1,0,IF(AND($C49=AF$1,$C50=AF$2),1,0))</f>
        <v>0</v>
      </c>
      <c r="AG50" s="56" t="n">
        <f aca="false">0</f>
        <v>0</v>
      </c>
      <c r="AH50" s="55" t="n">
        <f aca="false">IF($N50=1,0,IF(AND($C49=AH$1,$C50=AH$2),1,0))</f>
        <v>0</v>
      </c>
      <c r="AI50" s="57" t="n">
        <f aca="false">IF(AND($C50=AI$1,$I50=AI$2),1,0)</f>
        <v>0</v>
      </c>
      <c r="AJ50" s="55" t="n">
        <f aca="false">IF($N50=1,0,IF(AND($C49=AJ$1,$C50=AJ$2),1,0))</f>
        <v>0</v>
      </c>
      <c r="AK50" s="55" t="n">
        <f aca="false">IF($N50=1,0,IF(AND($C49=AK$1,$C50=AK$2),1,0))</f>
        <v>0</v>
      </c>
      <c r="AL50" s="55" t="n">
        <f aca="false">IF($N50=1,0,IF(AND($C49=AL$1,$C50=AL$2),1,0))</f>
        <v>0</v>
      </c>
      <c r="AM50" s="55" t="n">
        <f aca="false">IF($N50=1,0,IF(AND($C49=AM$1,$C50=AM$2),1,0))</f>
        <v>1</v>
      </c>
      <c r="AN50" s="56" t="n">
        <f aca="false">0</f>
        <v>0</v>
      </c>
      <c r="AO50" s="55" t="n">
        <f aca="false">IF($N50=1,0,IF(AND($C49=AO$1,$C50=AO$2),1,0))</f>
        <v>0</v>
      </c>
      <c r="AP50" s="57" t="n">
        <f aca="false">IF(AND($C50=AP$1,$I50=AP$2),1,0)</f>
        <v>1</v>
      </c>
      <c r="AQ50" s="56" t="n">
        <f aca="false">0</f>
        <v>0</v>
      </c>
      <c r="AR50" s="56" t="n">
        <f aca="false">0</f>
        <v>0</v>
      </c>
      <c r="AS50" s="56" t="n">
        <f aca="false">0</f>
        <v>0</v>
      </c>
      <c r="AT50" s="56" t="n">
        <f aca="false">0</f>
        <v>0</v>
      </c>
      <c r="AU50" s="56" t="n">
        <f aca="false">0</f>
        <v>0</v>
      </c>
      <c r="AV50" s="56" t="n">
        <f aca="false">0</f>
        <v>0</v>
      </c>
      <c r="AW50" s="56" t="n">
        <f aca="false">0</f>
        <v>0</v>
      </c>
      <c r="AX50" s="55" t="n">
        <f aca="false">IF($N50=1,0,IF(AND($C49=AX$1,$C50=AX$2),1,0))</f>
        <v>0</v>
      </c>
      <c r="AY50" s="55" t="n">
        <f aca="false">IF($N50=1,0,IF(AND($C49=AY$1,$C50=AY$2),1,0))</f>
        <v>0</v>
      </c>
      <c r="AZ50" s="55" t="n">
        <f aca="false">IF($N50=1,0,IF(AND($C49=AZ$1,$C50=AZ$2),1,0))</f>
        <v>0</v>
      </c>
      <c r="BA50" s="55" t="n">
        <f aca="false">IF($N50=1,0,IF(AND($C49=BA$1,$C50=BA$2),1,0))</f>
        <v>0</v>
      </c>
      <c r="BB50" s="56" t="n">
        <f aca="false">0</f>
        <v>0</v>
      </c>
      <c r="BC50" s="56" t="n">
        <f aca="false">IF($N50=1,0,IF(AND($C49=BC$1,$C50=BC$2),1,0))</f>
        <v>0</v>
      </c>
      <c r="BD50" s="57" t="n">
        <f aca="false">IF(AND($C50=BD$1,$I50=BD$2),1,0)</f>
        <v>0</v>
      </c>
      <c r="BE50" s="56" t="n">
        <f aca="false">0</f>
        <v>0</v>
      </c>
      <c r="BF50" s="56" t="n">
        <f aca="false">0</f>
        <v>0</v>
      </c>
      <c r="BG50" s="56" t="n">
        <f aca="false">0</f>
        <v>0</v>
      </c>
      <c r="BH50" s="56" t="n">
        <f aca="false">0</f>
        <v>0</v>
      </c>
      <c r="BI50" s="56" t="n">
        <f aca="false">0</f>
        <v>0</v>
      </c>
      <c r="BJ50" s="56" t="n">
        <f aca="false">0</f>
        <v>0</v>
      </c>
      <c r="BK50" s="56" t="n">
        <f aca="false">0</f>
        <v>0</v>
      </c>
      <c r="BL50" s="58" t="n">
        <f aca="false">SUM(N50:BK50)</f>
        <v>2</v>
      </c>
      <c r="BN50" s="73" t="s">
        <v>201</v>
      </c>
      <c r="BO50" s="74" t="n">
        <f aca="false" t="array" ref="BO50:BO50">INDEX($BP$40:$DL$40,0,MATCH($BN50&amp;BO$44,$BP$39:$DL$39))</f>
        <v>1</v>
      </c>
      <c r="BP50" s="75" t="n">
        <f aca="false" t="array" ref="BP50:BP50">INDEX($BP$40:$DL$40,0,MATCH($BN50&amp;BP$44,$BP$39:$DL$39))</f>
        <v>0</v>
      </c>
      <c r="BQ50" s="75" t="n">
        <f aca="false" t="array" ref="BQ50:BQ50">INDEX($BP$40:$DL$40,0,MATCH($BN50&amp;BQ$44,$BP$39:$DL$39))</f>
        <v>20</v>
      </c>
      <c r="BR50" s="75" t="n">
        <f aca="false" t="array" ref="BR50:BR50">INDEX($BP$40:$DL$40,0,MATCH($BN50&amp;BR$44,$BP$39:$DL$39))</f>
        <v>16</v>
      </c>
      <c r="BS50" s="75" t="n">
        <f aca="false" t="array" ref="BS50:BS50">INDEX($BP$40:$DL$40,0,MATCH($BN50&amp;BS$44,$BP$39:$DL$39))</f>
        <v>0</v>
      </c>
      <c r="BT50" s="75" t="n">
        <f aca="false" t="array" ref="BT50:BT50">INDEX($BP$40:$DL$40,0,MATCH($BN50&amp;BT$44,$BP$39:$DL$39))</f>
        <v>2</v>
      </c>
      <c r="BU50" s="76" t="n">
        <f aca="false" t="array" ref="BU50:BU50">INDEX($BP$40:$DL$40,0,MATCH($BN50&amp;BU$44,$BP$39:$DL$39))</f>
        <v>6</v>
      </c>
    </row>
    <row r="51" customFormat="false" ht="15" hidden="false" customHeight="false" outlineLevel="0" collapsed="false">
      <c r="A51" s="52" t="str">
        <f aca="false">VLOOKUP(D51,$BX$90:$BZ$136,3,1)&amp;D51</f>
        <v>D10</v>
      </c>
      <c r="B51" s="52" t="str">
        <f aca="false">SUBSTITUTE(SUBSTITUTE(H51,"/",""),".html","")</f>
        <v>index</v>
      </c>
      <c r="C51" s="52" t="str">
        <f aca="false">IF(OR(B51=index,B51=links,B51=guides),B51,IF(LEFT(B51,5)=onion,onion,extreme))</f>
        <v>index</v>
      </c>
      <c r="D51" s="53" t="n">
        <v>10</v>
      </c>
      <c r="E51" s="53" t="s">
        <v>82</v>
      </c>
      <c r="F51" s="53" t="s">
        <v>83</v>
      </c>
      <c r="G51" s="54" t="n">
        <v>0.00222222222222222</v>
      </c>
      <c r="H51" s="53" t="s">
        <v>72</v>
      </c>
      <c r="I51" s="59" t="n">
        <v>7</v>
      </c>
      <c r="J51" s="52" t="n">
        <f aca="false">IF(I51="?",VLOOKUP(C51,$BO$89:$BP$94,2,0),I51)</f>
        <v>7</v>
      </c>
      <c r="K51" s="52" t="n">
        <f aca="false">SUMIFS($J$10:$J$1000,$A$10:$A$1000,A51)</f>
        <v>208.574468085106</v>
      </c>
      <c r="L51" s="52" t="n">
        <f aca="false">IF(D51=D50,J51+L50,J51)</f>
        <v>7</v>
      </c>
      <c r="M51" s="52" t="str">
        <f aca="false">LEFT(A51,1)</f>
        <v>D</v>
      </c>
      <c r="N51" s="55" t="n">
        <f aca="false">IF(D51-D50&gt;0,1,0)</f>
        <v>1</v>
      </c>
      <c r="O51" s="56" t="n">
        <f aca="false">0</f>
        <v>0</v>
      </c>
      <c r="P51" s="55" t="n">
        <f aca="false">IF($N51=1,0,IF(AND($C50=P$1,$C51=P$2),1,0))</f>
        <v>0</v>
      </c>
      <c r="Q51" s="55" t="n">
        <f aca="false">IF($N51=1,0,IF(AND($C50=Q$1,$C51=Q$2),1,0))</f>
        <v>0</v>
      </c>
      <c r="R51" s="55" t="n">
        <f aca="false">IF($N51=1,0,IF(AND($C50=R$1,$C51=R$2),1,0))</f>
        <v>0</v>
      </c>
      <c r="S51" s="56" t="n">
        <f aca="false">0</f>
        <v>0</v>
      </c>
      <c r="T51" s="55" t="n">
        <f aca="false">IF($N51=1,0,IF(AND($C50=R$1,$C51=R$2),1,0))</f>
        <v>0</v>
      </c>
      <c r="U51" s="57" t="n">
        <f aca="false">IF(AND($C51=U$1,$I51=U$2),1,0)</f>
        <v>0</v>
      </c>
      <c r="V51" s="55" t="n">
        <f aca="false">IF($N51=1,0,IF(AND($C50=V$1,$C51=V$2),1,0))</f>
        <v>0</v>
      </c>
      <c r="W51" s="56" t="n">
        <f aca="false">0</f>
        <v>0</v>
      </c>
      <c r="X51" s="55" t="n">
        <f aca="false">IF($N51=1,0,IF(AND($C50=X$1,$C51=X$2),1,0))</f>
        <v>0</v>
      </c>
      <c r="Y51" s="55" t="n">
        <f aca="false">IF($N51=1,0,IF(AND($C50=Y$1,$C51=Y$2),1,0))</f>
        <v>0</v>
      </c>
      <c r="Z51" s="56" t="n">
        <f aca="false">0</f>
        <v>0</v>
      </c>
      <c r="AA51" s="55" t="n">
        <f aca="false">IF($N51=1,0,IF(AND($C50=AA$1,$C51=AA$2),1,0))</f>
        <v>0</v>
      </c>
      <c r="AB51" s="57" t="n">
        <f aca="false">IF(AND($C51=AB$1,$I51=AB$2),1,0)</f>
        <v>0</v>
      </c>
      <c r="AC51" s="55" t="n">
        <f aca="false">IF($N51=1,0,IF(AND($C50=AC$1,$C51=AC$2),1,0))</f>
        <v>0</v>
      </c>
      <c r="AD51" s="55" t="n">
        <f aca="false">IF($N51=1,0,IF(AND($C50=AD$1,$C51=AD$2),1,0))</f>
        <v>0</v>
      </c>
      <c r="AE51" s="56" t="n">
        <f aca="false">0</f>
        <v>0</v>
      </c>
      <c r="AF51" s="55" t="n">
        <f aca="false">IF($N51=1,0,IF(AND($C50=AF$1,$C51=AF$2),1,0))</f>
        <v>0</v>
      </c>
      <c r="AG51" s="56" t="n">
        <f aca="false">0</f>
        <v>0</v>
      </c>
      <c r="AH51" s="55" t="n">
        <f aca="false">IF($N51=1,0,IF(AND($C50=AH$1,$C51=AH$2),1,0))</f>
        <v>0</v>
      </c>
      <c r="AI51" s="57" t="n">
        <f aca="false">IF(AND($C51=AI$1,$I51=AI$2),1,0)</f>
        <v>0</v>
      </c>
      <c r="AJ51" s="55" t="n">
        <f aca="false">IF($N51=1,0,IF(AND($C50=AJ$1,$C51=AJ$2),1,0))</f>
        <v>0</v>
      </c>
      <c r="AK51" s="55" t="n">
        <f aca="false">IF($N51=1,0,IF(AND($C50=AK$1,$C51=AK$2),1,0))</f>
        <v>0</v>
      </c>
      <c r="AL51" s="55" t="n">
        <f aca="false">IF($N51=1,0,IF(AND($C50=AL$1,$C51=AL$2),1,0))</f>
        <v>0</v>
      </c>
      <c r="AM51" s="55" t="n">
        <f aca="false">IF($N51=1,0,IF(AND($C50=AM$1,$C51=AM$2),1,0))</f>
        <v>0</v>
      </c>
      <c r="AN51" s="56" t="n">
        <f aca="false">0</f>
        <v>0</v>
      </c>
      <c r="AO51" s="55" t="n">
        <f aca="false">IF($N51=1,0,IF(AND($C50=AO$1,$C51=AO$2),1,0))</f>
        <v>0</v>
      </c>
      <c r="AP51" s="57" t="n">
        <f aca="false">IF(AND($C51=AP$1,$I51=AP$2),1,0)</f>
        <v>0</v>
      </c>
      <c r="AQ51" s="56" t="n">
        <f aca="false">0</f>
        <v>0</v>
      </c>
      <c r="AR51" s="56" t="n">
        <f aca="false">0</f>
        <v>0</v>
      </c>
      <c r="AS51" s="56" t="n">
        <f aca="false">0</f>
        <v>0</v>
      </c>
      <c r="AT51" s="56" t="n">
        <f aca="false">0</f>
        <v>0</v>
      </c>
      <c r="AU51" s="56" t="n">
        <f aca="false">0</f>
        <v>0</v>
      </c>
      <c r="AV51" s="56" t="n">
        <f aca="false">0</f>
        <v>0</v>
      </c>
      <c r="AW51" s="56" t="n">
        <f aca="false">0</f>
        <v>0</v>
      </c>
      <c r="AX51" s="55" t="n">
        <f aca="false">IF($N51=1,0,IF(AND($C50=AX$1,$C51=AX$2),1,0))</f>
        <v>0</v>
      </c>
      <c r="AY51" s="55" t="n">
        <f aca="false">IF($N51=1,0,IF(AND($C50=AY$1,$C51=AY$2),1,0))</f>
        <v>0</v>
      </c>
      <c r="AZ51" s="55" t="n">
        <f aca="false">IF($N51=1,0,IF(AND($C50=AZ$1,$C51=AZ$2),1,0))</f>
        <v>0</v>
      </c>
      <c r="BA51" s="55" t="n">
        <f aca="false">IF($N51=1,0,IF(AND($C50=BA$1,$C51=BA$2),1,0))</f>
        <v>0</v>
      </c>
      <c r="BB51" s="56" t="n">
        <f aca="false">0</f>
        <v>0</v>
      </c>
      <c r="BC51" s="56" t="n">
        <f aca="false">IF($N51=1,0,IF(AND($C50=BC$1,$C51=BC$2),1,0))</f>
        <v>0</v>
      </c>
      <c r="BD51" s="57" t="n">
        <f aca="false">IF(AND($C51=BD$1,$I51=BD$2),1,0)</f>
        <v>0</v>
      </c>
      <c r="BE51" s="56" t="n">
        <f aca="false">0</f>
        <v>0</v>
      </c>
      <c r="BF51" s="56" t="n">
        <f aca="false">0</f>
        <v>0</v>
      </c>
      <c r="BG51" s="56" t="n">
        <f aca="false">0</f>
        <v>0</v>
      </c>
      <c r="BH51" s="56" t="n">
        <f aca="false">0</f>
        <v>0</v>
      </c>
      <c r="BI51" s="56" t="n">
        <f aca="false">0</f>
        <v>0</v>
      </c>
      <c r="BJ51" s="56" t="n">
        <f aca="false">0</f>
        <v>0</v>
      </c>
      <c r="BK51" s="56" t="n">
        <f aca="false">0</f>
        <v>0</v>
      </c>
      <c r="BL51" s="58" t="n">
        <f aca="false">SUM(N51:BK51)</f>
        <v>1</v>
      </c>
      <c r="BN51" s="77" t="s">
        <v>204</v>
      </c>
      <c r="BO51" s="78" t="n">
        <f aca="false" t="array" ref="BO51:BO51">INDEX($BP$40:$DL$40,0,MATCH($BN51&amp;BO$44,$BP$39:$DL$39))</f>
        <v>0</v>
      </c>
      <c r="BP51" s="79" t="n">
        <f aca="false" t="array" ref="BP51:BP51">INDEX($BP$40:$DL$40,0,MATCH($BN51&amp;BP$44,$BP$39:$DL$39))</f>
        <v>0</v>
      </c>
      <c r="BQ51" s="79" t="n">
        <f aca="false" t="array" ref="BQ51:BQ51">INDEX($BP$40:$DL$40,0,MATCH($BN51&amp;BQ$44,$BP$39:$DL$39))</f>
        <v>0</v>
      </c>
      <c r="BR51" s="79" t="n">
        <f aca="false" t="array" ref="BR51:BR51">INDEX($BP$40:$DL$40,0,MATCH($BN51&amp;BR$44,$BP$39:$DL$39))</f>
        <v>0</v>
      </c>
      <c r="BS51" s="79" t="n">
        <f aca="false" t="array" ref="BS51:BS51">INDEX($BP$40:$DL$40,0,MATCH($BN51&amp;BS$44,$BP$39:$DL$39))</f>
        <v>0</v>
      </c>
      <c r="BT51" s="79" t="n">
        <f aca="false" t="array" ref="BT51:BT51">INDEX($BP$40:$DL$40,0,MATCH($BN51&amp;BT$44,$BP$39:$DL$39))</f>
        <v>0</v>
      </c>
      <c r="BU51" s="80" t="n">
        <f aca="false" t="array" ref="BU51:BU51">INDEX($BP$40:$DL$40,0,MATCH($BN51&amp;BU$44,$BP$39:$DL$39))</f>
        <v>0</v>
      </c>
    </row>
    <row r="52" customFormat="false" ht="14.4" hidden="false" customHeight="false" outlineLevel="0" collapsed="false">
      <c r="A52" s="52" t="str">
        <f aca="false">VLOOKUP(D52,$BX$90:$BZ$136,3,1)&amp;D52</f>
        <v>D10</v>
      </c>
      <c r="B52" s="52" t="str">
        <f aca="false">SUBSTITUTE(SUBSTITUTE(H52,"/",""),".html","")</f>
        <v>onion-directory</v>
      </c>
      <c r="C52" s="52" t="str">
        <f aca="false">IF(OR(B52=index,B52=links,B52=guides),B52,IF(LEFT(B52,5)=onion,onion,extreme))</f>
        <v>onion</v>
      </c>
      <c r="D52" s="53" t="n">
        <v>10</v>
      </c>
      <c r="E52" s="53" t="s">
        <v>82</v>
      </c>
      <c r="F52" s="53" t="s">
        <v>83</v>
      </c>
      <c r="G52" s="54" t="n">
        <v>0.00222222222222222</v>
      </c>
      <c r="H52" s="53" t="s">
        <v>73</v>
      </c>
      <c r="I52" s="59" t="n">
        <v>13</v>
      </c>
      <c r="J52" s="52" t="n">
        <f aca="false">IF(I52="?",VLOOKUP(C52,$BO$89:$BP$94,2,0),I52)</f>
        <v>13</v>
      </c>
      <c r="K52" s="52" t="n">
        <f aca="false">SUMIFS($J$10:$J$1000,$A$10:$A$1000,A52)</f>
        <v>208.574468085106</v>
      </c>
      <c r="L52" s="52" t="n">
        <f aca="false">IF(D52=D51,J52+L51,J52)</f>
        <v>20</v>
      </c>
      <c r="M52" s="52" t="str">
        <f aca="false">LEFT(A52,1)</f>
        <v>D</v>
      </c>
      <c r="N52" s="55" t="n">
        <f aca="false">IF(D52-D51&gt;0,1,0)</f>
        <v>0</v>
      </c>
      <c r="O52" s="56" t="n">
        <f aca="false">0</f>
        <v>0</v>
      </c>
      <c r="P52" s="55" t="n">
        <f aca="false">IF($N52=1,0,IF(AND($C51=P$1,$C52=P$2),1,0))</f>
        <v>0</v>
      </c>
      <c r="Q52" s="55" t="n">
        <f aca="false">IF($N52=1,0,IF(AND($C51=Q$1,$C52=Q$2),1,0))</f>
        <v>0</v>
      </c>
      <c r="R52" s="55" t="n">
        <f aca="false">IF($N52=1,0,IF(AND($C51=R$1,$C52=R$2),1,0))</f>
        <v>1</v>
      </c>
      <c r="S52" s="56" t="n">
        <f aca="false">0</f>
        <v>0</v>
      </c>
      <c r="T52" s="55" t="n">
        <f aca="false">IF($N52=1,0,IF(AND($C51=R$1,$C52=R$2),1,0))</f>
        <v>1</v>
      </c>
      <c r="U52" s="57" t="n">
        <f aca="false">IF(AND($C52=U$1,$I52=U$2),1,0)</f>
        <v>0</v>
      </c>
      <c r="V52" s="55" t="n">
        <f aca="false">IF($N52=1,0,IF(AND($C51=V$1,$C52=V$2),1,0))</f>
        <v>0</v>
      </c>
      <c r="W52" s="56" t="n">
        <f aca="false">0</f>
        <v>0</v>
      </c>
      <c r="X52" s="55" t="n">
        <f aca="false">IF($N52=1,0,IF(AND($C51=X$1,$C52=X$2),1,0))</f>
        <v>0</v>
      </c>
      <c r="Y52" s="55" t="n">
        <f aca="false">IF($N52=1,0,IF(AND($C51=Y$1,$C52=Y$2),1,0))</f>
        <v>0</v>
      </c>
      <c r="Z52" s="56" t="n">
        <f aca="false">0</f>
        <v>0</v>
      </c>
      <c r="AA52" s="55" t="n">
        <f aca="false">IF($N52=1,0,IF(AND($C51=AA$1,$C52=AA$2),1,0))</f>
        <v>0</v>
      </c>
      <c r="AB52" s="57" t="n">
        <f aca="false">IF(AND($C52=AB$1,$I52=AB$2),1,0)</f>
        <v>0</v>
      </c>
      <c r="AC52" s="55" t="n">
        <f aca="false">IF($N52=1,0,IF(AND($C51=AC$1,$C52=AC$2),1,0))</f>
        <v>0</v>
      </c>
      <c r="AD52" s="55" t="n">
        <f aca="false">IF($N52=1,0,IF(AND($C51=AD$1,$C52=AD$2),1,0))</f>
        <v>0</v>
      </c>
      <c r="AE52" s="56" t="n">
        <f aca="false">0</f>
        <v>0</v>
      </c>
      <c r="AF52" s="55" t="n">
        <f aca="false">IF($N52=1,0,IF(AND($C51=AF$1,$C52=AF$2),1,0))</f>
        <v>0</v>
      </c>
      <c r="AG52" s="56" t="n">
        <f aca="false">0</f>
        <v>0</v>
      </c>
      <c r="AH52" s="55" t="n">
        <f aca="false">IF($N52=1,0,IF(AND($C51=AH$1,$C52=AH$2),1,0))</f>
        <v>0</v>
      </c>
      <c r="AI52" s="57" t="n">
        <f aca="false">IF(AND($C52=AI$1,$I52=AI$2),1,0)</f>
        <v>0</v>
      </c>
      <c r="AJ52" s="55" t="n">
        <f aca="false">IF($N52=1,0,IF(AND($C51=AJ$1,$C52=AJ$2),1,0))</f>
        <v>0</v>
      </c>
      <c r="AK52" s="55" t="n">
        <f aca="false">IF($N52=1,0,IF(AND($C51=AK$1,$C52=AK$2),1,0))</f>
        <v>0</v>
      </c>
      <c r="AL52" s="55" t="n">
        <f aca="false">IF($N52=1,0,IF(AND($C51=AL$1,$C52=AL$2),1,0))</f>
        <v>0</v>
      </c>
      <c r="AM52" s="55" t="n">
        <f aca="false">IF($N52=1,0,IF(AND($C51=AM$1,$C52=AM$2),1,0))</f>
        <v>0</v>
      </c>
      <c r="AN52" s="56" t="n">
        <f aca="false">0</f>
        <v>0</v>
      </c>
      <c r="AO52" s="55" t="n">
        <f aca="false">IF($N52=1,0,IF(AND($C51=AO$1,$C52=AO$2),1,0))</f>
        <v>0</v>
      </c>
      <c r="AP52" s="57" t="n">
        <f aca="false">IF(AND($C52=AP$1,$I52=AP$2),1,0)</f>
        <v>0</v>
      </c>
      <c r="AQ52" s="56" t="n">
        <f aca="false">0</f>
        <v>0</v>
      </c>
      <c r="AR52" s="56" t="n">
        <f aca="false">0</f>
        <v>0</v>
      </c>
      <c r="AS52" s="56" t="n">
        <f aca="false">0</f>
        <v>0</v>
      </c>
      <c r="AT52" s="56" t="n">
        <f aca="false">0</f>
        <v>0</v>
      </c>
      <c r="AU52" s="56" t="n">
        <f aca="false">0</f>
        <v>0</v>
      </c>
      <c r="AV52" s="56" t="n">
        <f aca="false">0</f>
        <v>0</v>
      </c>
      <c r="AW52" s="56" t="n">
        <f aca="false">0</f>
        <v>0</v>
      </c>
      <c r="AX52" s="55" t="n">
        <f aca="false">IF($N52=1,0,IF(AND($C51=AX$1,$C52=AX$2),1,0))</f>
        <v>0</v>
      </c>
      <c r="AY52" s="55" t="n">
        <f aca="false">IF($N52=1,0,IF(AND($C51=AY$1,$C52=AY$2),1,0))</f>
        <v>0</v>
      </c>
      <c r="AZ52" s="55" t="n">
        <f aca="false">IF($N52=1,0,IF(AND($C51=AZ$1,$C52=AZ$2),1,0))</f>
        <v>0</v>
      </c>
      <c r="BA52" s="55" t="n">
        <f aca="false">IF($N52=1,0,IF(AND($C51=BA$1,$C52=BA$2),1,0))</f>
        <v>0</v>
      </c>
      <c r="BB52" s="56" t="n">
        <f aca="false">0</f>
        <v>0</v>
      </c>
      <c r="BC52" s="56" t="n">
        <f aca="false">IF($N52=1,0,IF(AND($C51=BC$1,$C52=BC$2),1,0))</f>
        <v>0</v>
      </c>
      <c r="BD52" s="57" t="n">
        <f aca="false">IF(AND($C52=BD$1,$I52=BD$2),1,0)</f>
        <v>0</v>
      </c>
      <c r="BE52" s="56" t="n">
        <f aca="false">0</f>
        <v>0</v>
      </c>
      <c r="BF52" s="56" t="n">
        <f aca="false">0</f>
        <v>0</v>
      </c>
      <c r="BG52" s="56" t="n">
        <f aca="false">0</f>
        <v>0</v>
      </c>
      <c r="BH52" s="56" t="n">
        <f aca="false">0</f>
        <v>0</v>
      </c>
      <c r="BI52" s="56" t="n">
        <f aca="false">0</f>
        <v>0</v>
      </c>
      <c r="BJ52" s="56" t="n">
        <f aca="false">0</f>
        <v>0</v>
      </c>
      <c r="BK52" s="56" t="n">
        <f aca="false">0</f>
        <v>0</v>
      </c>
      <c r="BL52" s="58" t="n">
        <f aca="false">SUM(N52:BK52)</f>
        <v>2</v>
      </c>
    </row>
    <row r="53" customFormat="false" ht="14.4" hidden="false" customHeight="false" outlineLevel="0" collapsed="false">
      <c r="A53" s="52" t="str">
        <f aca="false">VLOOKUP(D53,$BX$90:$BZ$136,3,1)&amp;D53</f>
        <v>D10</v>
      </c>
      <c r="B53" s="52" t="str">
        <f aca="false">SUBSTITUTE(SUBSTITUTE(H53,"/",""),".html","")</f>
        <v>onion-directoryforums-cat</v>
      </c>
      <c r="C53" s="52" t="str">
        <f aca="false">IF(OR(B53=index,B53=links,B53=guides),B53,IF(LEFT(B53,5)=onion,onion,extreme))</f>
        <v>onion</v>
      </c>
      <c r="D53" s="53" t="n">
        <v>10</v>
      </c>
      <c r="E53" s="53" t="s">
        <v>82</v>
      </c>
      <c r="F53" s="53" t="s">
        <v>83</v>
      </c>
      <c r="G53" s="54" t="n">
        <v>0.00222222222222222</v>
      </c>
      <c r="H53" s="53" t="s">
        <v>84</v>
      </c>
      <c r="I53" s="59" t="n">
        <v>2</v>
      </c>
      <c r="J53" s="52" t="n">
        <f aca="false">IF(I53="?",VLOOKUP(C53,$BO$89:$BP$94,2,0),I53)</f>
        <v>2</v>
      </c>
      <c r="K53" s="52" t="n">
        <f aca="false">SUMIFS($J$10:$J$1000,$A$10:$A$1000,A53)</f>
        <v>208.574468085106</v>
      </c>
      <c r="L53" s="52" t="n">
        <f aca="false">IF(D53=D52,J53+L52,J53)</f>
        <v>22</v>
      </c>
      <c r="M53" s="52" t="str">
        <f aca="false">LEFT(A53,1)</f>
        <v>D</v>
      </c>
      <c r="N53" s="55" t="n">
        <f aca="false">IF(D53-D52&gt;0,1,0)</f>
        <v>0</v>
      </c>
      <c r="O53" s="56" t="n">
        <f aca="false">0</f>
        <v>0</v>
      </c>
      <c r="P53" s="55" t="n">
        <f aca="false">IF($N53=1,0,IF(AND($C52=P$1,$C53=P$2),1,0))</f>
        <v>0</v>
      </c>
      <c r="Q53" s="55" t="n">
        <f aca="false">IF($N53=1,0,IF(AND($C52=Q$1,$C53=Q$2),1,0))</f>
        <v>0</v>
      </c>
      <c r="R53" s="55" t="n">
        <f aca="false">IF($N53=1,0,IF(AND($C52=R$1,$C53=R$2),1,0))</f>
        <v>0</v>
      </c>
      <c r="S53" s="56" t="n">
        <f aca="false">0</f>
        <v>0</v>
      </c>
      <c r="T53" s="55" t="n">
        <f aca="false">IF($N53=1,0,IF(AND($C52=R$1,$C53=R$2),1,0))</f>
        <v>0</v>
      </c>
      <c r="U53" s="57" t="n">
        <f aca="false">IF(AND($C53=U$1,$I53=U$2),1,0)</f>
        <v>0</v>
      </c>
      <c r="V53" s="55" t="n">
        <f aca="false">IF($N53=1,0,IF(AND($C52=V$1,$C53=V$2),1,0))</f>
        <v>0</v>
      </c>
      <c r="W53" s="56" t="n">
        <f aca="false">0</f>
        <v>0</v>
      </c>
      <c r="X53" s="55" t="n">
        <f aca="false">IF($N53=1,0,IF(AND($C52=X$1,$C53=X$2),1,0))</f>
        <v>0</v>
      </c>
      <c r="Y53" s="55" t="n">
        <f aca="false">IF($N53=1,0,IF(AND($C52=Y$1,$C53=Y$2),1,0))</f>
        <v>0</v>
      </c>
      <c r="Z53" s="56" t="n">
        <f aca="false">0</f>
        <v>0</v>
      </c>
      <c r="AA53" s="55" t="n">
        <f aca="false">IF($N53=1,0,IF(AND($C52=AA$1,$C53=AA$2),1,0))</f>
        <v>0</v>
      </c>
      <c r="AB53" s="57" t="n">
        <f aca="false">IF(AND($C53=AB$1,$I53=AB$2),1,0)</f>
        <v>0</v>
      </c>
      <c r="AC53" s="55" t="n">
        <f aca="false">IF($N53=1,0,IF(AND($C52=AC$1,$C53=AC$2),1,0))</f>
        <v>0</v>
      </c>
      <c r="AD53" s="55" t="n">
        <f aca="false">IF($N53=1,0,IF(AND($C52=AD$1,$C53=AD$2),1,0))</f>
        <v>0</v>
      </c>
      <c r="AE53" s="56" t="n">
        <f aca="false">0</f>
        <v>0</v>
      </c>
      <c r="AF53" s="55" t="n">
        <f aca="false">IF($N53=1,0,IF(AND($C52=AF$1,$C53=AF$2),1,0))</f>
        <v>0</v>
      </c>
      <c r="AG53" s="56" t="n">
        <f aca="false">0</f>
        <v>0</v>
      </c>
      <c r="AH53" s="55" t="n">
        <f aca="false">IF($N53=1,0,IF(AND($C52=AH$1,$C53=AH$2),1,0))</f>
        <v>0</v>
      </c>
      <c r="AI53" s="57" t="n">
        <f aca="false">IF(AND($C53=AI$1,$I53=AI$2),1,0)</f>
        <v>0</v>
      </c>
      <c r="AJ53" s="55" t="n">
        <f aca="false">IF($N53=1,0,IF(AND($C52=AJ$1,$C53=AJ$2),1,0))</f>
        <v>0</v>
      </c>
      <c r="AK53" s="55" t="n">
        <f aca="false">IF($N53=1,0,IF(AND($C52=AK$1,$C53=AK$2),1,0))</f>
        <v>0</v>
      </c>
      <c r="AL53" s="55" t="n">
        <f aca="false">IF($N53=1,0,IF(AND($C52=AL$1,$C53=AL$2),1,0))</f>
        <v>0</v>
      </c>
      <c r="AM53" s="55" t="n">
        <f aca="false">IF($N53=1,0,IF(AND($C52=AM$1,$C53=AM$2),1,0))</f>
        <v>1</v>
      </c>
      <c r="AN53" s="56" t="n">
        <f aca="false">0</f>
        <v>0</v>
      </c>
      <c r="AO53" s="55" t="n">
        <f aca="false">IF($N53=1,0,IF(AND($C52=AO$1,$C53=AO$2),1,0))</f>
        <v>0</v>
      </c>
      <c r="AP53" s="57" t="n">
        <f aca="false">IF(AND($C53=AP$1,$I53=AP$2),1,0)</f>
        <v>0</v>
      </c>
      <c r="AQ53" s="56" t="n">
        <f aca="false">0</f>
        <v>0</v>
      </c>
      <c r="AR53" s="56" t="n">
        <f aca="false">0</f>
        <v>0</v>
      </c>
      <c r="AS53" s="56" t="n">
        <f aca="false">0</f>
        <v>0</v>
      </c>
      <c r="AT53" s="56" t="n">
        <f aca="false">0</f>
        <v>0</v>
      </c>
      <c r="AU53" s="56" t="n">
        <f aca="false">0</f>
        <v>0</v>
      </c>
      <c r="AV53" s="56" t="n">
        <f aca="false">0</f>
        <v>0</v>
      </c>
      <c r="AW53" s="56" t="n">
        <f aca="false">0</f>
        <v>0</v>
      </c>
      <c r="AX53" s="55" t="n">
        <f aca="false">IF($N53=1,0,IF(AND($C52=AX$1,$C53=AX$2),1,0))</f>
        <v>0</v>
      </c>
      <c r="AY53" s="55" t="n">
        <f aca="false">IF($N53=1,0,IF(AND($C52=AY$1,$C53=AY$2),1,0))</f>
        <v>0</v>
      </c>
      <c r="AZ53" s="55" t="n">
        <f aca="false">IF($N53=1,0,IF(AND($C52=AZ$1,$C53=AZ$2),1,0))</f>
        <v>0</v>
      </c>
      <c r="BA53" s="55" t="n">
        <f aca="false">IF($N53=1,0,IF(AND($C52=BA$1,$C53=BA$2),1,0))</f>
        <v>0</v>
      </c>
      <c r="BB53" s="56" t="n">
        <f aca="false">0</f>
        <v>0</v>
      </c>
      <c r="BC53" s="56" t="n">
        <f aca="false">IF($N53=1,0,IF(AND($C52=BC$1,$C53=BC$2),1,0))</f>
        <v>0</v>
      </c>
      <c r="BD53" s="57" t="n">
        <f aca="false">IF(AND($C53=BD$1,$I53=BD$2),1,0)</f>
        <v>0</v>
      </c>
      <c r="BE53" s="56" t="n">
        <f aca="false">0</f>
        <v>0</v>
      </c>
      <c r="BF53" s="56" t="n">
        <f aca="false">0</f>
        <v>0</v>
      </c>
      <c r="BG53" s="56" t="n">
        <f aca="false">0</f>
        <v>0</v>
      </c>
      <c r="BH53" s="56" t="n">
        <f aca="false">0</f>
        <v>0</v>
      </c>
      <c r="BI53" s="56" t="n">
        <f aca="false">0</f>
        <v>0</v>
      </c>
      <c r="BJ53" s="56" t="n">
        <f aca="false">0</f>
        <v>0</v>
      </c>
      <c r="BK53" s="56" t="n">
        <f aca="false">0</f>
        <v>0</v>
      </c>
      <c r="BL53" s="58" t="n">
        <f aca="false">SUM(N53:BK53)</f>
        <v>1</v>
      </c>
    </row>
    <row r="54" customFormat="false" ht="15" hidden="false" customHeight="false" outlineLevel="0" collapsed="false">
      <c r="A54" s="52" t="str">
        <f aca="false">VLOOKUP(D54,$BX$90:$BZ$136,3,1)&amp;D54</f>
        <v>D10</v>
      </c>
      <c r="B54" s="52" t="str">
        <f aca="false">SUBSTITUTE(SUBSTITUTE(H54,"/",""),".html","")</f>
        <v>onion-directorycyber-cat</v>
      </c>
      <c r="C54" s="52" t="str">
        <f aca="false">IF(OR(B54=index,B54=links,B54=guides),B54,IF(LEFT(B54,5)=onion,onion,extreme))</f>
        <v>onion</v>
      </c>
      <c r="D54" s="53" t="n">
        <v>10</v>
      </c>
      <c r="E54" s="53" t="s">
        <v>82</v>
      </c>
      <c r="F54" s="53" t="s">
        <v>83</v>
      </c>
      <c r="G54" s="54" t="n">
        <v>0.00222222222222222</v>
      </c>
      <c r="H54" s="53" t="s">
        <v>78</v>
      </c>
      <c r="I54" s="59" t="n">
        <v>5</v>
      </c>
      <c r="J54" s="52" t="n">
        <f aca="false">IF(I54="?",VLOOKUP(C54,$BO$89:$BP$94,2,0),I54)</f>
        <v>5</v>
      </c>
      <c r="K54" s="52" t="n">
        <f aca="false">SUMIFS($J$10:$J$1000,$A$10:$A$1000,A54)</f>
        <v>208.574468085106</v>
      </c>
      <c r="L54" s="52" t="n">
        <f aca="false">IF(D54=D53,J54+L53,J54)</f>
        <v>27</v>
      </c>
      <c r="M54" s="52" t="str">
        <f aca="false">LEFT(A54,1)</f>
        <v>D</v>
      </c>
      <c r="N54" s="55" t="n">
        <f aca="false">IF(D54-D53&gt;0,1,0)</f>
        <v>0</v>
      </c>
      <c r="O54" s="56" t="n">
        <f aca="false">0</f>
        <v>0</v>
      </c>
      <c r="P54" s="55" t="n">
        <f aca="false">IF($N54=1,0,IF(AND($C53=P$1,$C54=P$2),1,0))</f>
        <v>0</v>
      </c>
      <c r="Q54" s="55" t="n">
        <f aca="false">IF($N54=1,0,IF(AND($C53=Q$1,$C54=Q$2),1,0))</f>
        <v>0</v>
      </c>
      <c r="R54" s="55" t="n">
        <f aca="false">IF($N54=1,0,IF(AND($C53=R$1,$C54=R$2),1,0))</f>
        <v>0</v>
      </c>
      <c r="S54" s="56" t="n">
        <f aca="false">0</f>
        <v>0</v>
      </c>
      <c r="T54" s="55" t="n">
        <f aca="false">IF($N54=1,0,IF(AND($C53=R$1,$C54=R$2),1,0))</f>
        <v>0</v>
      </c>
      <c r="U54" s="57" t="n">
        <f aca="false">IF(AND($C54=U$1,$I54=U$2),1,0)</f>
        <v>0</v>
      </c>
      <c r="V54" s="55" t="n">
        <f aca="false">IF($N54=1,0,IF(AND($C53=V$1,$C54=V$2),1,0))</f>
        <v>0</v>
      </c>
      <c r="W54" s="56" t="n">
        <f aca="false">0</f>
        <v>0</v>
      </c>
      <c r="X54" s="55" t="n">
        <f aca="false">IF($N54=1,0,IF(AND($C53=X$1,$C54=X$2),1,0))</f>
        <v>0</v>
      </c>
      <c r="Y54" s="55" t="n">
        <f aca="false">IF($N54=1,0,IF(AND($C53=Y$1,$C54=Y$2),1,0))</f>
        <v>0</v>
      </c>
      <c r="Z54" s="56" t="n">
        <f aca="false">0</f>
        <v>0</v>
      </c>
      <c r="AA54" s="55" t="n">
        <f aca="false">IF($N54=1,0,IF(AND($C53=AA$1,$C54=AA$2),1,0))</f>
        <v>0</v>
      </c>
      <c r="AB54" s="57" t="n">
        <f aca="false">IF(AND($C54=AB$1,$I54=AB$2),1,0)</f>
        <v>0</v>
      </c>
      <c r="AC54" s="55" t="n">
        <f aca="false">IF($N54=1,0,IF(AND($C53=AC$1,$C54=AC$2),1,0))</f>
        <v>0</v>
      </c>
      <c r="AD54" s="55" t="n">
        <f aca="false">IF($N54=1,0,IF(AND($C53=AD$1,$C54=AD$2),1,0))</f>
        <v>0</v>
      </c>
      <c r="AE54" s="56" t="n">
        <f aca="false">0</f>
        <v>0</v>
      </c>
      <c r="AF54" s="55" t="n">
        <f aca="false">IF($N54=1,0,IF(AND($C53=AF$1,$C54=AF$2),1,0))</f>
        <v>0</v>
      </c>
      <c r="AG54" s="56" t="n">
        <f aca="false">0</f>
        <v>0</v>
      </c>
      <c r="AH54" s="55" t="n">
        <f aca="false">IF($N54=1,0,IF(AND($C53=AH$1,$C54=AH$2),1,0))</f>
        <v>0</v>
      </c>
      <c r="AI54" s="57" t="n">
        <f aca="false">IF(AND($C54=AI$1,$I54=AI$2),1,0)</f>
        <v>0</v>
      </c>
      <c r="AJ54" s="55" t="n">
        <f aca="false">IF($N54=1,0,IF(AND($C53=AJ$1,$C54=AJ$2),1,0))</f>
        <v>0</v>
      </c>
      <c r="AK54" s="55" t="n">
        <f aca="false">IF($N54=1,0,IF(AND($C53=AK$1,$C54=AK$2),1,0))</f>
        <v>0</v>
      </c>
      <c r="AL54" s="55" t="n">
        <f aca="false">IF($N54=1,0,IF(AND($C53=AL$1,$C54=AL$2),1,0))</f>
        <v>0</v>
      </c>
      <c r="AM54" s="55" t="n">
        <f aca="false">IF($N54=1,0,IF(AND($C53=AM$1,$C54=AM$2),1,0))</f>
        <v>1</v>
      </c>
      <c r="AN54" s="56" t="n">
        <f aca="false">0</f>
        <v>0</v>
      </c>
      <c r="AO54" s="55" t="n">
        <f aca="false">IF($N54=1,0,IF(AND($C53=AO$1,$C54=AO$2),1,0))</f>
        <v>0</v>
      </c>
      <c r="AP54" s="57" t="n">
        <f aca="false">IF(AND($C54=AP$1,$I54=AP$2),1,0)</f>
        <v>0</v>
      </c>
      <c r="AQ54" s="56" t="n">
        <f aca="false">0</f>
        <v>0</v>
      </c>
      <c r="AR54" s="56" t="n">
        <f aca="false">0</f>
        <v>0</v>
      </c>
      <c r="AS54" s="56" t="n">
        <f aca="false">0</f>
        <v>0</v>
      </c>
      <c r="AT54" s="56" t="n">
        <f aca="false">0</f>
        <v>0</v>
      </c>
      <c r="AU54" s="56" t="n">
        <f aca="false">0</f>
        <v>0</v>
      </c>
      <c r="AV54" s="56" t="n">
        <f aca="false">0</f>
        <v>0</v>
      </c>
      <c r="AW54" s="56" t="n">
        <f aca="false">0</f>
        <v>0</v>
      </c>
      <c r="AX54" s="55" t="n">
        <f aca="false">IF($N54=1,0,IF(AND($C53=AX$1,$C54=AX$2),1,0))</f>
        <v>0</v>
      </c>
      <c r="AY54" s="55" t="n">
        <f aca="false">IF($N54=1,0,IF(AND($C53=AY$1,$C54=AY$2),1,0))</f>
        <v>0</v>
      </c>
      <c r="AZ54" s="55" t="n">
        <f aca="false">IF($N54=1,0,IF(AND($C53=AZ$1,$C54=AZ$2),1,0))</f>
        <v>0</v>
      </c>
      <c r="BA54" s="55" t="n">
        <f aca="false">IF($N54=1,0,IF(AND($C53=BA$1,$C54=BA$2),1,0))</f>
        <v>0</v>
      </c>
      <c r="BB54" s="56" t="n">
        <f aca="false">0</f>
        <v>0</v>
      </c>
      <c r="BC54" s="56" t="n">
        <f aca="false">IF($N54=1,0,IF(AND($C53=BC$1,$C54=BC$2),1,0))</f>
        <v>0</v>
      </c>
      <c r="BD54" s="57" t="n">
        <f aca="false">IF(AND($C54=BD$1,$I54=BD$2),1,0)</f>
        <v>0</v>
      </c>
      <c r="BE54" s="56" t="n">
        <f aca="false">0</f>
        <v>0</v>
      </c>
      <c r="BF54" s="56" t="n">
        <f aca="false">0</f>
        <v>0</v>
      </c>
      <c r="BG54" s="56" t="n">
        <f aca="false">0</f>
        <v>0</v>
      </c>
      <c r="BH54" s="56" t="n">
        <f aca="false">0</f>
        <v>0</v>
      </c>
      <c r="BI54" s="56" t="n">
        <f aca="false">0</f>
        <v>0</v>
      </c>
      <c r="BJ54" s="56" t="n">
        <f aca="false">0</f>
        <v>0</v>
      </c>
      <c r="BK54" s="56" t="n">
        <f aca="false">0</f>
        <v>0</v>
      </c>
      <c r="BL54" s="58" t="n">
        <f aca="false">SUM(N54:BK54)</f>
        <v>1</v>
      </c>
      <c r="BO54" s="81"/>
    </row>
    <row r="55" customFormat="false" ht="15" hidden="false" customHeight="false" outlineLevel="0" collapsed="false">
      <c r="A55" s="52" t="str">
        <f aca="false">VLOOKUP(D55,$BX$90:$BZ$136,3,1)&amp;D55</f>
        <v>D10</v>
      </c>
      <c r="B55" s="52" t="str">
        <f aca="false">SUBSTITUTE(SUBSTITUTE(H55,"/",""),".html","")</f>
        <v>onion-directoryexploit-in</v>
      </c>
      <c r="C55" s="52" t="str">
        <f aca="false">IF(OR(B55=index,B55=links,B55=guides),B55,IF(LEFT(B55,5)=onion,onion,extreme))</f>
        <v>onion</v>
      </c>
      <c r="D55" s="53" t="n">
        <v>10</v>
      </c>
      <c r="E55" s="53" t="s">
        <v>82</v>
      </c>
      <c r="F55" s="53" t="s">
        <v>83</v>
      </c>
      <c r="G55" s="54" t="n">
        <v>0.00222222222222222</v>
      </c>
      <c r="H55" s="53" t="s">
        <v>80</v>
      </c>
      <c r="I55" s="59" t="n">
        <v>124</v>
      </c>
      <c r="J55" s="52" t="n">
        <f aca="false">IF(I55="?",VLOOKUP(C55,$BO$89:$BP$94,2,0),I55)</f>
        <v>124</v>
      </c>
      <c r="K55" s="52" t="n">
        <f aca="false">SUMIFS($J$10:$J$1000,$A$10:$A$1000,A55)</f>
        <v>208.574468085106</v>
      </c>
      <c r="L55" s="52" t="n">
        <f aca="false">IF(D55=D54,J55+L54,J55)</f>
        <v>151</v>
      </c>
      <c r="M55" s="52" t="str">
        <f aca="false">LEFT(A55,1)</f>
        <v>D</v>
      </c>
      <c r="N55" s="55" t="n">
        <f aca="false">IF(D55-D54&gt;0,1,0)</f>
        <v>0</v>
      </c>
      <c r="O55" s="56" t="n">
        <f aca="false">0</f>
        <v>0</v>
      </c>
      <c r="P55" s="55" t="n">
        <f aca="false">IF($N55=1,0,IF(AND($C54=P$1,$C55=P$2),1,0))</f>
        <v>0</v>
      </c>
      <c r="Q55" s="55" t="n">
        <f aca="false">IF($N55=1,0,IF(AND($C54=Q$1,$C55=Q$2),1,0))</f>
        <v>0</v>
      </c>
      <c r="R55" s="55" t="n">
        <f aca="false">IF($N55=1,0,IF(AND($C54=R$1,$C55=R$2),1,0))</f>
        <v>0</v>
      </c>
      <c r="S55" s="56" t="n">
        <f aca="false">0</f>
        <v>0</v>
      </c>
      <c r="T55" s="55" t="n">
        <f aca="false">IF($N55=1,0,IF(AND($C54=R$1,$C55=R$2),1,0))</f>
        <v>0</v>
      </c>
      <c r="U55" s="57" t="n">
        <f aca="false">IF(AND($C55=U$1,$I55=U$2),1,0)</f>
        <v>0</v>
      </c>
      <c r="V55" s="55" t="n">
        <f aca="false">IF($N55=1,0,IF(AND($C54=V$1,$C55=V$2),1,0))</f>
        <v>0</v>
      </c>
      <c r="W55" s="56" t="n">
        <f aca="false">0</f>
        <v>0</v>
      </c>
      <c r="X55" s="55" t="n">
        <f aca="false">IF($N55=1,0,IF(AND($C54=X$1,$C55=X$2),1,0))</f>
        <v>0</v>
      </c>
      <c r="Y55" s="55" t="n">
        <f aca="false">IF($N55=1,0,IF(AND($C54=Y$1,$C55=Y$2),1,0))</f>
        <v>0</v>
      </c>
      <c r="Z55" s="56" t="n">
        <f aca="false">0</f>
        <v>0</v>
      </c>
      <c r="AA55" s="55" t="n">
        <f aca="false">IF($N55=1,0,IF(AND($C54=AA$1,$C55=AA$2),1,0))</f>
        <v>0</v>
      </c>
      <c r="AB55" s="57" t="n">
        <f aca="false">IF(AND($C55=AB$1,$I55=AB$2),1,0)</f>
        <v>0</v>
      </c>
      <c r="AC55" s="55" t="n">
        <f aca="false">IF($N55=1,0,IF(AND($C54=AC$1,$C55=AC$2),1,0))</f>
        <v>0</v>
      </c>
      <c r="AD55" s="55" t="n">
        <f aca="false">IF($N55=1,0,IF(AND($C54=AD$1,$C55=AD$2),1,0))</f>
        <v>0</v>
      </c>
      <c r="AE55" s="56" t="n">
        <f aca="false">0</f>
        <v>0</v>
      </c>
      <c r="AF55" s="55" t="n">
        <f aca="false">IF($N55=1,0,IF(AND($C54=AF$1,$C55=AF$2),1,0))</f>
        <v>0</v>
      </c>
      <c r="AG55" s="56" t="n">
        <f aca="false">0</f>
        <v>0</v>
      </c>
      <c r="AH55" s="55" t="n">
        <f aca="false">IF($N55=1,0,IF(AND($C54=AH$1,$C55=AH$2),1,0))</f>
        <v>0</v>
      </c>
      <c r="AI55" s="57" t="n">
        <f aca="false">IF(AND($C55=AI$1,$I55=AI$2),1,0)</f>
        <v>0</v>
      </c>
      <c r="AJ55" s="55" t="n">
        <f aca="false">IF($N55=1,0,IF(AND($C54=AJ$1,$C55=AJ$2),1,0))</f>
        <v>0</v>
      </c>
      <c r="AK55" s="55" t="n">
        <f aca="false">IF($N55=1,0,IF(AND($C54=AK$1,$C55=AK$2),1,0))</f>
        <v>0</v>
      </c>
      <c r="AL55" s="55" t="n">
        <f aca="false">IF($N55=1,0,IF(AND($C54=AL$1,$C55=AL$2),1,0))</f>
        <v>0</v>
      </c>
      <c r="AM55" s="55" t="n">
        <f aca="false">IF($N55=1,0,IF(AND($C54=AM$1,$C55=AM$2),1,0))</f>
        <v>1</v>
      </c>
      <c r="AN55" s="56" t="n">
        <f aca="false">0</f>
        <v>0</v>
      </c>
      <c r="AO55" s="55" t="n">
        <f aca="false">IF($N55=1,0,IF(AND($C54=AO$1,$C55=AO$2),1,0))</f>
        <v>0</v>
      </c>
      <c r="AP55" s="57" t="n">
        <f aca="false">IF(AND($C55=AP$1,$I55=AP$2),1,0)</f>
        <v>0</v>
      </c>
      <c r="AQ55" s="56" t="n">
        <f aca="false">0</f>
        <v>0</v>
      </c>
      <c r="AR55" s="56" t="n">
        <f aca="false">0</f>
        <v>0</v>
      </c>
      <c r="AS55" s="56" t="n">
        <f aca="false">0</f>
        <v>0</v>
      </c>
      <c r="AT55" s="56" t="n">
        <f aca="false">0</f>
        <v>0</v>
      </c>
      <c r="AU55" s="56" t="n">
        <f aca="false">0</f>
        <v>0</v>
      </c>
      <c r="AV55" s="56" t="n">
        <f aca="false">0</f>
        <v>0</v>
      </c>
      <c r="AW55" s="56" t="n">
        <f aca="false">0</f>
        <v>0</v>
      </c>
      <c r="AX55" s="55" t="n">
        <f aca="false">IF($N55=1,0,IF(AND($C54=AX$1,$C55=AX$2),1,0))</f>
        <v>0</v>
      </c>
      <c r="AY55" s="55" t="n">
        <f aca="false">IF($N55=1,0,IF(AND($C54=AY$1,$C55=AY$2),1,0))</f>
        <v>0</v>
      </c>
      <c r="AZ55" s="55" t="n">
        <f aca="false">IF($N55=1,0,IF(AND($C54=AZ$1,$C55=AZ$2),1,0))</f>
        <v>0</v>
      </c>
      <c r="BA55" s="55" t="n">
        <f aca="false">IF($N55=1,0,IF(AND($C54=BA$1,$C55=BA$2),1,0))</f>
        <v>0</v>
      </c>
      <c r="BB55" s="56" t="n">
        <f aca="false">0</f>
        <v>0</v>
      </c>
      <c r="BC55" s="56" t="n">
        <f aca="false">IF($N55=1,0,IF(AND($C54=BC$1,$C55=BC$2),1,0))</f>
        <v>0</v>
      </c>
      <c r="BD55" s="57" t="n">
        <f aca="false">IF(AND($C55=BD$1,$I55=BD$2),1,0)</f>
        <v>0</v>
      </c>
      <c r="BE55" s="56" t="n">
        <f aca="false">0</f>
        <v>0</v>
      </c>
      <c r="BF55" s="56" t="n">
        <f aca="false">0</f>
        <v>0</v>
      </c>
      <c r="BG55" s="56" t="n">
        <f aca="false">0</f>
        <v>0</v>
      </c>
      <c r="BH55" s="56" t="n">
        <f aca="false">0</f>
        <v>0</v>
      </c>
      <c r="BI55" s="56" t="n">
        <f aca="false">0</f>
        <v>0</v>
      </c>
      <c r="BJ55" s="56" t="n">
        <f aca="false">0</f>
        <v>0</v>
      </c>
      <c r="BK55" s="56" t="n">
        <f aca="false">0</f>
        <v>0</v>
      </c>
      <c r="BL55" s="58" t="n">
        <f aca="false">SUM(N55:BK55)</f>
        <v>1</v>
      </c>
      <c r="CB55" s="82" t="s">
        <v>277</v>
      </c>
      <c r="CC55" s="83"/>
      <c r="CD55" s="83"/>
      <c r="CE55" s="83"/>
      <c r="CF55" s="83"/>
      <c r="CG55" s="83"/>
      <c r="CH55" s="83"/>
      <c r="CI55" s="84"/>
    </row>
    <row r="56" customFormat="false" ht="15" hidden="false" customHeight="true" outlineLevel="0" collapsed="false">
      <c r="A56" s="52" t="str">
        <f aca="false">VLOOKUP(D56,$BX$90:$BZ$136,3,1)&amp;D56</f>
        <v>D10</v>
      </c>
      <c r="B56" s="52" t="str">
        <f aca="false">SUBSTITUTE(SUBSTITUTE(H56,"/",""),".html","")</f>
        <v>onion-directorycyber-cat</v>
      </c>
      <c r="C56" s="52" t="str">
        <f aca="false">IF(OR(B56=index,B56=links,B56=guides),B56,IF(LEFT(B56,5)=onion,onion,extreme))</f>
        <v>onion</v>
      </c>
      <c r="D56" s="53" t="n">
        <v>10</v>
      </c>
      <c r="E56" s="53" t="s">
        <v>82</v>
      </c>
      <c r="F56" s="53" t="s">
        <v>83</v>
      </c>
      <c r="G56" s="54" t="n">
        <v>0.00222222222222222</v>
      </c>
      <c r="H56" s="53" t="s">
        <v>78</v>
      </c>
      <c r="I56" s="59" t="n">
        <v>4</v>
      </c>
      <c r="J56" s="52" t="n">
        <f aca="false">IF(I56="?",VLOOKUP(C56,$BO$89:$BP$94,2,0),I56)</f>
        <v>4</v>
      </c>
      <c r="K56" s="52" t="n">
        <f aca="false">SUMIFS($J$10:$J$1000,$A$10:$A$1000,A56)</f>
        <v>208.574468085106</v>
      </c>
      <c r="L56" s="52" t="n">
        <f aca="false">IF(D56=D55,J56+L55,J56)</f>
        <v>155</v>
      </c>
      <c r="M56" s="52" t="str">
        <f aca="false">LEFT(A56,1)</f>
        <v>D</v>
      </c>
      <c r="N56" s="55" t="n">
        <f aca="false">IF(D56-D55&gt;0,1,0)</f>
        <v>0</v>
      </c>
      <c r="O56" s="56" t="n">
        <f aca="false">0</f>
        <v>0</v>
      </c>
      <c r="P56" s="55" t="n">
        <f aca="false">IF($N56=1,0,IF(AND($C55=P$1,$C56=P$2),1,0))</f>
        <v>0</v>
      </c>
      <c r="Q56" s="55" t="n">
        <f aca="false">IF($N56=1,0,IF(AND($C55=Q$1,$C56=Q$2),1,0))</f>
        <v>0</v>
      </c>
      <c r="R56" s="55" t="n">
        <f aca="false">IF($N56=1,0,IF(AND($C55=R$1,$C56=R$2),1,0))</f>
        <v>0</v>
      </c>
      <c r="S56" s="56" t="n">
        <f aca="false">0</f>
        <v>0</v>
      </c>
      <c r="T56" s="55" t="n">
        <f aca="false">IF($N56=1,0,IF(AND($C55=R$1,$C56=R$2),1,0))</f>
        <v>0</v>
      </c>
      <c r="U56" s="57" t="n">
        <f aca="false">IF(AND($C56=U$1,$I56=U$2),1,0)</f>
        <v>0</v>
      </c>
      <c r="V56" s="55" t="n">
        <f aca="false">IF($N56=1,0,IF(AND($C55=V$1,$C56=V$2),1,0))</f>
        <v>0</v>
      </c>
      <c r="W56" s="56" t="n">
        <f aca="false">0</f>
        <v>0</v>
      </c>
      <c r="X56" s="55" t="n">
        <f aca="false">IF($N56=1,0,IF(AND($C55=X$1,$C56=X$2),1,0))</f>
        <v>0</v>
      </c>
      <c r="Y56" s="55" t="n">
        <f aca="false">IF($N56=1,0,IF(AND($C55=Y$1,$C56=Y$2),1,0))</f>
        <v>0</v>
      </c>
      <c r="Z56" s="56" t="n">
        <f aca="false">0</f>
        <v>0</v>
      </c>
      <c r="AA56" s="55" t="n">
        <f aca="false">IF($N56=1,0,IF(AND($C55=AA$1,$C56=AA$2),1,0))</f>
        <v>0</v>
      </c>
      <c r="AB56" s="57" t="n">
        <f aca="false">IF(AND($C56=AB$1,$I56=AB$2),1,0)</f>
        <v>0</v>
      </c>
      <c r="AC56" s="55" t="n">
        <f aca="false">IF($N56=1,0,IF(AND($C55=AC$1,$C56=AC$2),1,0))</f>
        <v>0</v>
      </c>
      <c r="AD56" s="55" t="n">
        <f aca="false">IF($N56=1,0,IF(AND($C55=AD$1,$C56=AD$2),1,0))</f>
        <v>0</v>
      </c>
      <c r="AE56" s="56" t="n">
        <f aca="false">0</f>
        <v>0</v>
      </c>
      <c r="AF56" s="55" t="n">
        <f aca="false">IF($N56=1,0,IF(AND($C55=AF$1,$C56=AF$2),1,0))</f>
        <v>0</v>
      </c>
      <c r="AG56" s="56" t="n">
        <f aca="false">0</f>
        <v>0</v>
      </c>
      <c r="AH56" s="55" t="n">
        <f aca="false">IF($N56=1,0,IF(AND($C55=AH$1,$C56=AH$2),1,0))</f>
        <v>0</v>
      </c>
      <c r="AI56" s="57" t="n">
        <f aca="false">IF(AND($C56=AI$1,$I56=AI$2),1,0)</f>
        <v>0</v>
      </c>
      <c r="AJ56" s="55" t="n">
        <f aca="false">IF($N56=1,0,IF(AND($C55=AJ$1,$C56=AJ$2),1,0))</f>
        <v>0</v>
      </c>
      <c r="AK56" s="55" t="n">
        <f aca="false">IF($N56=1,0,IF(AND($C55=AK$1,$C56=AK$2),1,0))</f>
        <v>0</v>
      </c>
      <c r="AL56" s="55" t="n">
        <f aca="false">IF($N56=1,0,IF(AND($C55=AL$1,$C56=AL$2),1,0))</f>
        <v>0</v>
      </c>
      <c r="AM56" s="55" t="n">
        <f aca="false">IF($N56=1,0,IF(AND($C55=AM$1,$C56=AM$2),1,0))</f>
        <v>1</v>
      </c>
      <c r="AN56" s="56" t="n">
        <f aca="false">0</f>
        <v>0</v>
      </c>
      <c r="AO56" s="55" t="n">
        <f aca="false">IF($N56=1,0,IF(AND($C55=AO$1,$C56=AO$2),1,0))</f>
        <v>0</v>
      </c>
      <c r="AP56" s="57" t="n">
        <f aca="false">IF(AND($C56=AP$1,$I56=AP$2),1,0)</f>
        <v>0</v>
      </c>
      <c r="AQ56" s="56" t="n">
        <f aca="false">0</f>
        <v>0</v>
      </c>
      <c r="AR56" s="56" t="n">
        <f aca="false">0</f>
        <v>0</v>
      </c>
      <c r="AS56" s="56" t="n">
        <f aca="false">0</f>
        <v>0</v>
      </c>
      <c r="AT56" s="56" t="n">
        <f aca="false">0</f>
        <v>0</v>
      </c>
      <c r="AU56" s="56" t="n">
        <f aca="false">0</f>
        <v>0</v>
      </c>
      <c r="AV56" s="56" t="n">
        <f aca="false">0</f>
        <v>0</v>
      </c>
      <c r="AW56" s="56" t="n">
        <f aca="false">0</f>
        <v>0</v>
      </c>
      <c r="AX56" s="55" t="n">
        <f aca="false">IF($N56=1,0,IF(AND($C55=AX$1,$C56=AX$2),1,0))</f>
        <v>0</v>
      </c>
      <c r="AY56" s="55" t="n">
        <f aca="false">IF($N56=1,0,IF(AND($C55=AY$1,$C56=AY$2),1,0))</f>
        <v>0</v>
      </c>
      <c r="AZ56" s="55" t="n">
        <f aca="false">IF($N56=1,0,IF(AND($C55=AZ$1,$C56=AZ$2),1,0))</f>
        <v>0</v>
      </c>
      <c r="BA56" s="55" t="n">
        <f aca="false">IF($N56=1,0,IF(AND($C55=BA$1,$C56=BA$2),1,0))</f>
        <v>0</v>
      </c>
      <c r="BB56" s="56" t="n">
        <f aca="false">0</f>
        <v>0</v>
      </c>
      <c r="BC56" s="56" t="n">
        <f aca="false">IF($N56=1,0,IF(AND($C55=BC$1,$C56=BC$2),1,0))</f>
        <v>0</v>
      </c>
      <c r="BD56" s="57" t="n">
        <f aca="false">IF(AND($C56=BD$1,$I56=BD$2),1,0)</f>
        <v>0</v>
      </c>
      <c r="BE56" s="56" t="n">
        <f aca="false">0</f>
        <v>0</v>
      </c>
      <c r="BF56" s="56" t="n">
        <f aca="false">0</f>
        <v>0</v>
      </c>
      <c r="BG56" s="56" t="n">
        <f aca="false">0</f>
        <v>0</v>
      </c>
      <c r="BH56" s="56" t="n">
        <f aca="false">0</f>
        <v>0</v>
      </c>
      <c r="BI56" s="56" t="n">
        <f aca="false">0</f>
        <v>0</v>
      </c>
      <c r="BJ56" s="56" t="n">
        <f aca="false">0</f>
        <v>0</v>
      </c>
      <c r="BK56" s="56" t="n">
        <f aca="false">0</f>
        <v>0</v>
      </c>
      <c r="BL56" s="58" t="n">
        <f aca="false">SUM(N56:BK56)</f>
        <v>1</v>
      </c>
      <c r="BO56" s="67" t="s">
        <v>278</v>
      </c>
      <c r="BP56" s="67"/>
      <c r="BQ56" s="67"/>
      <c r="BR56" s="67"/>
      <c r="BS56" s="67"/>
      <c r="BT56" s="67"/>
      <c r="BU56" s="67"/>
      <c r="CB56" s="85" t="s">
        <v>279</v>
      </c>
      <c r="CC56" s="86"/>
      <c r="CD56" s="86"/>
      <c r="CE56" s="86"/>
      <c r="CF56" s="86"/>
      <c r="CG56" s="86"/>
      <c r="CH56" s="86"/>
      <c r="CI56" s="87"/>
    </row>
    <row r="57" customFormat="false" ht="15" hidden="false" customHeight="false" outlineLevel="0" collapsed="false">
      <c r="A57" s="52" t="str">
        <f aca="false">VLOOKUP(D57,$BX$90:$BZ$136,3,1)&amp;D57</f>
        <v>D10</v>
      </c>
      <c r="B57" s="52" t="str">
        <f aca="false">SUBSTITUTE(SUBSTITUTE(H57,"/",""),".html","")</f>
        <v>guides</v>
      </c>
      <c r="C57" s="52" t="str">
        <f aca="false">IF(OR(B57=index,B57=links,B57=guides),B57,IF(LEFT(B57,5)=onion,onion,extreme))</f>
        <v>guides</v>
      </c>
      <c r="D57" s="53" t="n">
        <v>10</v>
      </c>
      <c r="E57" s="53" t="s">
        <v>82</v>
      </c>
      <c r="F57" s="53" t="s">
        <v>83</v>
      </c>
      <c r="G57" s="54" t="n">
        <v>0.00222222222222222</v>
      </c>
      <c r="H57" s="53" t="s">
        <v>74</v>
      </c>
      <c r="I57" s="59" t="n">
        <v>5</v>
      </c>
      <c r="J57" s="52" t="n">
        <f aca="false">IF(I57="?",VLOOKUP(C57,$BO$89:$BP$94,2,0),I57)</f>
        <v>5</v>
      </c>
      <c r="K57" s="52" t="n">
        <f aca="false">SUMIFS($J$10:$J$1000,$A$10:$A$1000,A57)</f>
        <v>208.574468085106</v>
      </c>
      <c r="L57" s="52" t="n">
        <f aca="false">IF(D57=D56,J57+L56,J57)</f>
        <v>160</v>
      </c>
      <c r="M57" s="52" t="str">
        <f aca="false">LEFT(A57,1)</f>
        <v>D</v>
      </c>
      <c r="N57" s="55" t="n">
        <f aca="false">IF(D57-D56&gt;0,1,0)</f>
        <v>0</v>
      </c>
      <c r="O57" s="56" t="n">
        <f aca="false">0</f>
        <v>0</v>
      </c>
      <c r="P57" s="55" t="n">
        <f aca="false">IF($N57=1,0,IF(AND($C56=P$1,$C57=P$2),1,0))</f>
        <v>0</v>
      </c>
      <c r="Q57" s="55" t="n">
        <f aca="false">IF($N57=1,0,IF(AND($C56=Q$1,$C57=Q$2),1,0))</f>
        <v>0</v>
      </c>
      <c r="R57" s="55" t="n">
        <f aca="false">IF($N57=1,0,IF(AND($C56=R$1,$C57=R$2),1,0))</f>
        <v>0</v>
      </c>
      <c r="S57" s="56" t="n">
        <f aca="false">0</f>
        <v>0</v>
      </c>
      <c r="T57" s="55" t="n">
        <f aca="false">IF($N57=1,0,IF(AND($C56=R$1,$C57=R$2),1,0))</f>
        <v>0</v>
      </c>
      <c r="U57" s="57" t="n">
        <f aca="false">IF(AND($C57=U$1,$I57=U$2),1,0)</f>
        <v>0</v>
      </c>
      <c r="V57" s="55" t="n">
        <f aca="false">IF($N57=1,0,IF(AND($C56=V$1,$C57=V$2),1,0))</f>
        <v>0</v>
      </c>
      <c r="W57" s="56" t="n">
        <f aca="false">0</f>
        <v>0</v>
      </c>
      <c r="X57" s="55" t="n">
        <f aca="false">IF($N57=1,0,IF(AND($C56=X$1,$C57=X$2),1,0))</f>
        <v>0</v>
      </c>
      <c r="Y57" s="55" t="n">
        <f aca="false">IF($N57=1,0,IF(AND($C56=Y$1,$C57=Y$2),1,0))</f>
        <v>0</v>
      </c>
      <c r="Z57" s="56" t="n">
        <f aca="false">0</f>
        <v>0</v>
      </c>
      <c r="AA57" s="55" t="n">
        <f aca="false">IF($N57=1,0,IF(AND($C56=AA$1,$C57=AA$2),1,0))</f>
        <v>0</v>
      </c>
      <c r="AB57" s="57" t="n">
        <f aca="false">IF(AND($C57=AB$1,$I57=AB$2),1,0)</f>
        <v>0</v>
      </c>
      <c r="AC57" s="55" t="n">
        <f aca="false">IF($N57=1,0,IF(AND($C56=AC$1,$C57=AC$2),1,0))</f>
        <v>0</v>
      </c>
      <c r="AD57" s="55" t="n">
        <f aca="false">IF($N57=1,0,IF(AND($C56=AD$1,$C57=AD$2),1,0))</f>
        <v>0</v>
      </c>
      <c r="AE57" s="56" t="n">
        <f aca="false">0</f>
        <v>0</v>
      </c>
      <c r="AF57" s="55" t="n">
        <f aca="false">IF($N57=1,0,IF(AND($C56=AF$1,$C57=AF$2),1,0))</f>
        <v>0</v>
      </c>
      <c r="AG57" s="56" t="n">
        <f aca="false">0</f>
        <v>0</v>
      </c>
      <c r="AH57" s="55" t="n">
        <f aca="false">IF($N57=1,0,IF(AND($C56=AH$1,$C57=AH$2),1,0))</f>
        <v>0</v>
      </c>
      <c r="AI57" s="57" t="n">
        <f aca="false">IF(AND($C57=AI$1,$I57=AI$2),1,0)</f>
        <v>0</v>
      </c>
      <c r="AJ57" s="55" t="n">
        <f aca="false">IF($N57=1,0,IF(AND($C56=AJ$1,$C57=AJ$2),1,0))</f>
        <v>0</v>
      </c>
      <c r="AK57" s="55" t="n">
        <f aca="false">IF($N57=1,0,IF(AND($C56=AK$1,$C57=AK$2),1,0))</f>
        <v>0</v>
      </c>
      <c r="AL57" s="55" t="n">
        <f aca="false">IF($N57=1,0,IF(AND($C56=AL$1,$C57=AL$2),1,0))</f>
        <v>1</v>
      </c>
      <c r="AM57" s="55" t="n">
        <f aca="false">IF($N57=1,0,IF(AND($C56=AM$1,$C57=AM$2),1,0))</f>
        <v>0</v>
      </c>
      <c r="AN57" s="56" t="n">
        <f aca="false">0</f>
        <v>0</v>
      </c>
      <c r="AO57" s="55" t="n">
        <f aca="false">IF($N57=1,0,IF(AND($C56=AO$1,$C57=AO$2),1,0))</f>
        <v>0</v>
      </c>
      <c r="AP57" s="57" t="n">
        <f aca="false">IF(AND($C57=AP$1,$I57=AP$2),1,0)</f>
        <v>0</v>
      </c>
      <c r="AQ57" s="56" t="n">
        <f aca="false">0</f>
        <v>0</v>
      </c>
      <c r="AR57" s="56" t="n">
        <f aca="false">0</f>
        <v>0</v>
      </c>
      <c r="AS57" s="56" t="n">
        <f aca="false">0</f>
        <v>0</v>
      </c>
      <c r="AT57" s="56" t="n">
        <f aca="false">0</f>
        <v>0</v>
      </c>
      <c r="AU57" s="56" t="n">
        <f aca="false">0</f>
        <v>0</v>
      </c>
      <c r="AV57" s="56" t="n">
        <f aca="false">0</f>
        <v>0</v>
      </c>
      <c r="AW57" s="56" t="n">
        <f aca="false">0</f>
        <v>0</v>
      </c>
      <c r="AX57" s="55" t="n">
        <f aca="false">IF($N57=1,0,IF(AND($C56=AX$1,$C57=AX$2),1,0))</f>
        <v>0</v>
      </c>
      <c r="AY57" s="55" t="n">
        <f aca="false">IF($N57=1,0,IF(AND($C56=AY$1,$C57=AY$2),1,0))</f>
        <v>0</v>
      </c>
      <c r="AZ57" s="55" t="n">
        <f aca="false">IF($N57=1,0,IF(AND($C56=AZ$1,$C57=AZ$2),1,0))</f>
        <v>0</v>
      </c>
      <c r="BA57" s="55" t="n">
        <f aca="false">IF($N57=1,0,IF(AND($C56=BA$1,$C57=BA$2),1,0))</f>
        <v>0</v>
      </c>
      <c r="BB57" s="56" t="n">
        <f aca="false">0</f>
        <v>0</v>
      </c>
      <c r="BC57" s="56" t="n">
        <f aca="false">IF($N57=1,0,IF(AND($C56=BC$1,$C57=BC$2),1,0))</f>
        <v>0</v>
      </c>
      <c r="BD57" s="57" t="n">
        <f aca="false">IF(AND($C57=BD$1,$I57=BD$2),1,0)</f>
        <v>0</v>
      </c>
      <c r="BE57" s="56" t="n">
        <f aca="false">0</f>
        <v>0</v>
      </c>
      <c r="BF57" s="56" t="n">
        <f aca="false">0</f>
        <v>0</v>
      </c>
      <c r="BG57" s="56" t="n">
        <f aca="false">0</f>
        <v>0</v>
      </c>
      <c r="BH57" s="56" t="n">
        <f aca="false">0</f>
        <v>0</v>
      </c>
      <c r="BI57" s="56" t="n">
        <f aca="false">0</f>
        <v>0</v>
      </c>
      <c r="BJ57" s="56" t="n">
        <f aca="false">0</f>
        <v>0</v>
      </c>
      <c r="BK57" s="56" t="n">
        <f aca="false">0</f>
        <v>0</v>
      </c>
      <c r="BL57" s="58" t="n">
        <f aca="false">SUM(N57:BK57)</f>
        <v>1</v>
      </c>
      <c r="BO57" s="61" t="s">
        <v>190</v>
      </c>
      <c r="BP57" s="62" t="s">
        <v>192</v>
      </c>
      <c r="BQ57" s="62" t="s">
        <v>194</v>
      </c>
      <c r="BR57" s="62" t="s">
        <v>196</v>
      </c>
      <c r="BS57" s="62" t="s">
        <v>199</v>
      </c>
      <c r="BT57" s="62" t="s">
        <v>201</v>
      </c>
      <c r="BU57" s="63" t="s">
        <v>204</v>
      </c>
      <c r="CB57" s="85" t="s">
        <v>280</v>
      </c>
      <c r="CC57" s="86"/>
      <c r="CD57" s="86"/>
      <c r="CE57" s="86"/>
      <c r="CF57" s="86"/>
      <c r="CG57" s="86"/>
      <c r="CH57" s="86"/>
      <c r="CI57" s="87"/>
    </row>
    <row r="58" customFormat="false" ht="13.8" hidden="false" customHeight="false" outlineLevel="0" collapsed="false">
      <c r="A58" s="52" t="str">
        <f aca="false">VLOOKUP(D58,$BX$90:$BZ$136,3,1)&amp;D58</f>
        <v>D10</v>
      </c>
      <c r="B58" s="52" t="str">
        <f aca="false">SUBSTITUTE(SUBSTITUTE(H58,"/",""),".html","")</f>
        <v>guideshacking-guide</v>
      </c>
      <c r="C58" s="52" t="str">
        <f aca="false">IF(OR(B58=index,B58=links,B58=guides),B58,IF(LEFT(B58,5)=onion,onion,extreme))</f>
        <v>extreme</v>
      </c>
      <c r="D58" s="53" t="n">
        <v>10</v>
      </c>
      <c r="E58" s="53" t="s">
        <v>82</v>
      </c>
      <c r="F58" s="53" t="s">
        <v>83</v>
      </c>
      <c r="G58" s="54" t="n">
        <v>0.00222222222222222</v>
      </c>
      <c r="H58" s="53" t="s">
        <v>85</v>
      </c>
      <c r="I58" s="59" t="n">
        <v>26</v>
      </c>
      <c r="J58" s="52" t="n">
        <f aca="false">IF(I58="?",VLOOKUP(C58,$BO$89:$BP$94,2,0),I58)</f>
        <v>26</v>
      </c>
      <c r="K58" s="52" t="n">
        <f aca="false">SUMIFS($J$10:$J$1000,$A$10:$A$1000,A58)</f>
        <v>208.574468085106</v>
      </c>
      <c r="L58" s="52" t="n">
        <f aca="false">IF(D58=D57,J58+L57,J58)</f>
        <v>186</v>
      </c>
      <c r="M58" s="52" t="str">
        <f aca="false">LEFT(A58,1)</f>
        <v>D</v>
      </c>
      <c r="N58" s="55" t="n">
        <f aca="false">IF(D58-D57&gt;0,1,0)</f>
        <v>0</v>
      </c>
      <c r="O58" s="56" t="n">
        <f aca="false">0</f>
        <v>0</v>
      </c>
      <c r="P58" s="55" t="n">
        <f aca="false">IF($N58=1,0,IF(AND($C57=P$1,$C58=P$2),1,0))</f>
        <v>0</v>
      </c>
      <c r="Q58" s="55" t="n">
        <f aca="false">IF($N58=1,0,IF(AND($C57=Q$1,$C58=Q$2),1,0))</f>
        <v>0</v>
      </c>
      <c r="R58" s="55" t="n">
        <f aca="false">IF($N58=1,0,IF(AND($C57=R$1,$C58=R$2),1,0))</f>
        <v>0</v>
      </c>
      <c r="S58" s="56" t="n">
        <f aca="false">0</f>
        <v>0</v>
      </c>
      <c r="T58" s="55" t="n">
        <f aca="false">IF($N58=1,0,IF(AND($C57=R$1,$C58=R$2),1,0))</f>
        <v>0</v>
      </c>
      <c r="U58" s="57" t="n">
        <f aca="false">IF(AND($C58=U$1,$I58=U$2),1,0)</f>
        <v>0</v>
      </c>
      <c r="V58" s="55" t="n">
        <f aca="false">IF($N58=1,0,IF(AND($C57=V$1,$C58=V$2),1,0))</f>
        <v>0</v>
      </c>
      <c r="W58" s="56" t="n">
        <f aca="false">0</f>
        <v>0</v>
      </c>
      <c r="X58" s="55" t="n">
        <f aca="false">IF($N58=1,0,IF(AND($C57=X$1,$C58=X$2),1,0))</f>
        <v>0</v>
      </c>
      <c r="Y58" s="55" t="n">
        <f aca="false">IF($N58=1,0,IF(AND($C57=Y$1,$C58=Y$2),1,0))</f>
        <v>0</v>
      </c>
      <c r="Z58" s="56" t="n">
        <f aca="false">0</f>
        <v>0</v>
      </c>
      <c r="AA58" s="55" t="n">
        <f aca="false">IF($N58=1,0,IF(AND($C57=AA$1,$C58=AA$2),1,0))</f>
        <v>0</v>
      </c>
      <c r="AB58" s="57" t="n">
        <f aca="false">IF(AND($C58=AB$1,$I58=AB$2),1,0)</f>
        <v>0</v>
      </c>
      <c r="AC58" s="55" t="n">
        <f aca="false">IF($N58=1,0,IF(AND($C57=AC$1,$C58=AC$2),1,0))</f>
        <v>0</v>
      </c>
      <c r="AD58" s="55" t="n">
        <f aca="false">IF($N58=1,0,IF(AND($C57=AD$1,$C58=AD$2),1,0))</f>
        <v>0</v>
      </c>
      <c r="AE58" s="56" t="n">
        <f aca="false">0</f>
        <v>0</v>
      </c>
      <c r="AF58" s="55" t="n">
        <f aca="false">IF($N58=1,0,IF(AND($C57=AF$1,$C58=AF$2),1,0))</f>
        <v>0</v>
      </c>
      <c r="AG58" s="56" t="n">
        <f aca="false">0</f>
        <v>0</v>
      </c>
      <c r="AH58" s="55" t="n">
        <f aca="false">IF($N58=1,0,IF(AND($C57=AH$1,$C58=AH$2),1,0))</f>
        <v>1</v>
      </c>
      <c r="AI58" s="57" t="n">
        <f aca="false">IF(AND($C58=AI$1,$I58=AI$2),1,0)</f>
        <v>0</v>
      </c>
      <c r="AJ58" s="55" t="n">
        <f aca="false">IF($N58=1,0,IF(AND($C57=AJ$1,$C58=AJ$2),1,0))</f>
        <v>0</v>
      </c>
      <c r="AK58" s="55" t="n">
        <f aca="false">IF($N58=1,0,IF(AND($C57=AK$1,$C58=AK$2),1,0))</f>
        <v>0</v>
      </c>
      <c r="AL58" s="55" t="n">
        <f aca="false">IF($N58=1,0,IF(AND($C57=AL$1,$C58=AL$2),1,0))</f>
        <v>0</v>
      </c>
      <c r="AM58" s="55" t="n">
        <f aca="false">IF($N58=1,0,IF(AND($C57=AM$1,$C58=AM$2),1,0))</f>
        <v>0</v>
      </c>
      <c r="AN58" s="56" t="n">
        <f aca="false">0</f>
        <v>0</v>
      </c>
      <c r="AO58" s="55" t="n">
        <f aca="false">IF($N58=1,0,IF(AND($C57=AO$1,$C58=AO$2),1,0))</f>
        <v>0</v>
      </c>
      <c r="AP58" s="57" t="n">
        <f aca="false">IF(AND($C58=AP$1,$I58=AP$2),1,0)</f>
        <v>0</v>
      </c>
      <c r="AQ58" s="56" t="n">
        <f aca="false">0</f>
        <v>0</v>
      </c>
      <c r="AR58" s="56" t="n">
        <f aca="false">0</f>
        <v>0</v>
      </c>
      <c r="AS58" s="56" t="n">
        <f aca="false">0</f>
        <v>0</v>
      </c>
      <c r="AT58" s="56" t="n">
        <f aca="false">0</f>
        <v>0</v>
      </c>
      <c r="AU58" s="56" t="n">
        <f aca="false">0</f>
        <v>0</v>
      </c>
      <c r="AV58" s="56" t="n">
        <f aca="false">0</f>
        <v>0</v>
      </c>
      <c r="AW58" s="56" t="n">
        <f aca="false">0</f>
        <v>0</v>
      </c>
      <c r="AX58" s="55" t="n">
        <f aca="false">IF($N58=1,0,IF(AND($C57=AX$1,$C58=AX$2),1,0))</f>
        <v>0</v>
      </c>
      <c r="AY58" s="55" t="n">
        <f aca="false">IF($N58=1,0,IF(AND($C57=AY$1,$C58=AY$2),1,0))</f>
        <v>0</v>
      </c>
      <c r="AZ58" s="55" t="n">
        <f aca="false">IF($N58=1,0,IF(AND($C57=AZ$1,$C58=AZ$2),1,0))</f>
        <v>0</v>
      </c>
      <c r="BA58" s="55" t="n">
        <f aca="false">IF($N58=1,0,IF(AND($C57=BA$1,$C58=BA$2),1,0))</f>
        <v>0</v>
      </c>
      <c r="BB58" s="56" t="n">
        <f aca="false">0</f>
        <v>0</v>
      </c>
      <c r="BC58" s="56" t="n">
        <f aca="false">IF($N58=1,0,IF(AND($C57=BC$1,$C58=BC$2),1,0))</f>
        <v>0</v>
      </c>
      <c r="BD58" s="57" t="n">
        <f aca="false">IF(AND($C58=BD$1,$I58=BD$2),1,0)</f>
        <v>0</v>
      </c>
      <c r="BE58" s="56" t="n">
        <f aca="false">0</f>
        <v>0</v>
      </c>
      <c r="BF58" s="56" t="n">
        <f aca="false">0</f>
        <v>0</v>
      </c>
      <c r="BG58" s="56" t="n">
        <f aca="false">0</f>
        <v>0</v>
      </c>
      <c r="BH58" s="56" t="n">
        <f aca="false">0</f>
        <v>0</v>
      </c>
      <c r="BI58" s="56" t="n">
        <f aca="false">0</f>
        <v>0</v>
      </c>
      <c r="BJ58" s="56" t="n">
        <f aca="false">0</f>
        <v>0</v>
      </c>
      <c r="BK58" s="56" t="n">
        <f aca="false">0</f>
        <v>0</v>
      </c>
      <c r="BL58" s="58" t="n">
        <f aca="false">SUM(N58:BK58)</f>
        <v>1</v>
      </c>
      <c r="BN58" s="69" t="s">
        <v>190</v>
      </c>
      <c r="BO58" s="88" t="n">
        <f aca="false">BO45/(SUM($BL$10:$BL1000)-$BO$40)</f>
        <v>0</v>
      </c>
      <c r="BP58" s="89" t="n">
        <f aca="false">BP45/(SUM($BL$10:$BL1000)-$BO$40)</f>
        <v>0.0220588235294118</v>
      </c>
      <c r="BQ58" s="89" t="n">
        <f aca="false">BQ45/(SUM($BL$10:$BL1000)-$BO$40)</f>
        <v>0.00735294117647059</v>
      </c>
      <c r="BR58" s="89" t="n">
        <f aca="false">BR45/(SUM($BL$10:$BL1000)-$BO$40)</f>
        <v>0.0919117647058824</v>
      </c>
      <c r="BS58" s="89" t="n">
        <f aca="false">BS45/(SUM($BL$10:$BL1000)-$BO$40)</f>
        <v>0</v>
      </c>
      <c r="BT58" s="89" t="n">
        <f aca="false">BT45/(SUM($BL$10:$BL1000)-$BO$40)</f>
        <v>0.0919117647058824</v>
      </c>
      <c r="BU58" s="90" t="n">
        <f aca="false">BU45/(SUM($BL$10:$BL1000)-$BO$40)</f>
        <v>0.0220588235294118</v>
      </c>
      <c r="BV58" s="68" t="str">
        <f aca="false">IF(SUM(BO58:BU64)=1,"OK","Error")</f>
        <v>OK</v>
      </c>
      <c r="CB58" s="91" t="s">
        <v>281</v>
      </c>
      <c r="CC58" s="92"/>
      <c r="CD58" s="92"/>
      <c r="CE58" s="92"/>
      <c r="CF58" s="92"/>
      <c r="CG58" s="92"/>
      <c r="CH58" s="92"/>
      <c r="CI58" s="93"/>
    </row>
    <row r="59" customFormat="false" ht="13.8" hidden="false" customHeight="false" outlineLevel="0" collapsed="false">
      <c r="A59" s="52" t="str">
        <f aca="false">VLOOKUP(D59,$BX$90:$BZ$136,3,1)&amp;D59</f>
        <v>D10</v>
      </c>
      <c r="B59" s="52" t="str">
        <f aca="false">SUBSTITUTE(SUBSTITUTE(H59,"/",""),".html","")</f>
        <v>onion-directory</v>
      </c>
      <c r="C59" s="52" t="str">
        <f aca="false">IF(OR(B59=index,B59=links,B59=guides),B59,IF(LEFT(B59,5)=onion,onion,extreme))</f>
        <v>onion</v>
      </c>
      <c r="D59" s="53" t="n">
        <v>10</v>
      </c>
      <c r="E59" s="53" t="s">
        <v>82</v>
      </c>
      <c r="F59" s="53" t="s">
        <v>83</v>
      </c>
      <c r="G59" s="54" t="n">
        <v>0.00222222222222222</v>
      </c>
      <c r="H59" s="53" t="s">
        <v>73</v>
      </c>
      <c r="I59" s="59" t="n">
        <v>3</v>
      </c>
      <c r="J59" s="52" t="n">
        <f aca="false">IF(I59="?",VLOOKUP(C59,$BO$89:$BP$94,2,0),I59)</f>
        <v>3</v>
      </c>
      <c r="K59" s="52" t="n">
        <f aca="false">SUMIFS($J$10:$J$1000,$A$10:$A$1000,A59)</f>
        <v>208.574468085106</v>
      </c>
      <c r="L59" s="52" t="n">
        <f aca="false">IF(D59=D58,J59+L58,J59)</f>
        <v>189</v>
      </c>
      <c r="M59" s="52" t="str">
        <f aca="false">LEFT(A59,1)</f>
        <v>D</v>
      </c>
      <c r="N59" s="55" t="n">
        <f aca="false">IF(D59-D58&gt;0,1,0)</f>
        <v>0</v>
      </c>
      <c r="O59" s="56" t="n">
        <f aca="false">0</f>
        <v>0</v>
      </c>
      <c r="P59" s="55" t="n">
        <f aca="false">IF($N59=1,0,IF(AND($C58=P$1,$C59=P$2),1,0))</f>
        <v>0</v>
      </c>
      <c r="Q59" s="55" t="n">
        <f aca="false">IF($N59=1,0,IF(AND($C58=Q$1,$C59=Q$2),1,0))</f>
        <v>0</v>
      </c>
      <c r="R59" s="55" t="n">
        <f aca="false">IF($N59=1,0,IF(AND($C58=R$1,$C59=R$2),1,0))</f>
        <v>0</v>
      </c>
      <c r="S59" s="56" t="n">
        <f aca="false">0</f>
        <v>0</v>
      </c>
      <c r="T59" s="55" t="n">
        <f aca="false">IF($N59=1,0,IF(AND($C58=R$1,$C59=R$2),1,0))</f>
        <v>0</v>
      </c>
      <c r="U59" s="57" t="n">
        <f aca="false">IF(AND($C59=U$1,$I59=U$2),1,0)</f>
        <v>0</v>
      </c>
      <c r="V59" s="55" t="n">
        <f aca="false">IF($N59=1,0,IF(AND($C58=V$1,$C59=V$2),1,0))</f>
        <v>0</v>
      </c>
      <c r="W59" s="56" t="n">
        <f aca="false">0</f>
        <v>0</v>
      </c>
      <c r="X59" s="55" t="n">
        <f aca="false">IF($N59=1,0,IF(AND($C58=X$1,$C59=X$2),1,0))</f>
        <v>0</v>
      </c>
      <c r="Y59" s="55" t="n">
        <f aca="false">IF($N59=1,0,IF(AND($C58=Y$1,$C59=Y$2),1,0))</f>
        <v>0</v>
      </c>
      <c r="Z59" s="56" t="n">
        <f aca="false">0</f>
        <v>0</v>
      </c>
      <c r="AA59" s="55" t="n">
        <f aca="false">IF($N59=1,0,IF(AND($C58=AA$1,$C59=AA$2),1,0))</f>
        <v>0</v>
      </c>
      <c r="AB59" s="57" t="n">
        <f aca="false">IF(AND($C59=AB$1,$I59=AB$2),1,0)</f>
        <v>0</v>
      </c>
      <c r="AC59" s="55" t="n">
        <f aca="false">IF($N59=1,0,IF(AND($C58=AC$1,$C59=AC$2),1,0))</f>
        <v>0</v>
      </c>
      <c r="AD59" s="55" t="n">
        <f aca="false">IF($N59=1,0,IF(AND($C58=AD$1,$C59=AD$2),1,0))</f>
        <v>0</v>
      </c>
      <c r="AE59" s="56" t="n">
        <f aca="false">0</f>
        <v>0</v>
      </c>
      <c r="AF59" s="55" t="n">
        <f aca="false">IF($N59=1,0,IF(AND($C58=AF$1,$C59=AF$2),1,0))</f>
        <v>0</v>
      </c>
      <c r="AG59" s="56" t="n">
        <f aca="false">0</f>
        <v>0</v>
      </c>
      <c r="AH59" s="55" t="n">
        <f aca="false">IF($N59=1,0,IF(AND($C58=AH$1,$C59=AH$2),1,0))</f>
        <v>0</v>
      </c>
      <c r="AI59" s="57" t="n">
        <f aca="false">IF(AND($C59=AI$1,$I59=AI$2),1,0)</f>
        <v>0</v>
      </c>
      <c r="AJ59" s="55" t="n">
        <f aca="false">IF($N59=1,0,IF(AND($C58=AJ$1,$C59=AJ$2),1,0))</f>
        <v>0</v>
      </c>
      <c r="AK59" s="55" t="n">
        <f aca="false">IF($N59=1,0,IF(AND($C58=AK$1,$C59=AK$2),1,0))</f>
        <v>0</v>
      </c>
      <c r="AL59" s="55" t="n">
        <f aca="false">IF($N59=1,0,IF(AND($C58=AL$1,$C59=AL$2),1,0))</f>
        <v>0</v>
      </c>
      <c r="AM59" s="55" t="n">
        <f aca="false">IF($N59=1,0,IF(AND($C58=AM$1,$C59=AM$2),1,0))</f>
        <v>0</v>
      </c>
      <c r="AN59" s="56" t="n">
        <f aca="false">0</f>
        <v>0</v>
      </c>
      <c r="AO59" s="55" t="n">
        <f aca="false">IF($N59=1,0,IF(AND($C58=AO$1,$C59=AO$2),1,0))</f>
        <v>0</v>
      </c>
      <c r="AP59" s="57" t="n">
        <f aca="false">IF(AND($C59=AP$1,$I59=AP$2),1,0)</f>
        <v>0</v>
      </c>
      <c r="AQ59" s="56" t="n">
        <f aca="false">0</f>
        <v>0</v>
      </c>
      <c r="AR59" s="56" t="n">
        <f aca="false">0</f>
        <v>0</v>
      </c>
      <c r="AS59" s="56" t="n">
        <f aca="false">0</f>
        <v>0</v>
      </c>
      <c r="AT59" s="56" t="n">
        <f aca="false">0</f>
        <v>0</v>
      </c>
      <c r="AU59" s="56" t="n">
        <f aca="false">0</f>
        <v>0</v>
      </c>
      <c r="AV59" s="56" t="n">
        <f aca="false">0</f>
        <v>0</v>
      </c>
      <c r="AW59" s="56" t="n">
        <f aca="false">0</f>
        <v>0</v>
      </c>
      <c r="AX59" s="55" t="n">
        <f aca="false">IF($N59=1,0,IF(AND($C58=AX$1,$C59=AX$2),1,0))</f>
        <v>0</v>
      </c>
      <c r="AY59" s="55" t="n">
        <f aca="false">IF($N59=1,0,IF(AND($C58=AY$1,$C59=AY$2),1,0))</f>
        <v>0</v>
      </c>
      <c r="AZ59" s="55" t="n">
        <f aca="false">IF($N59=1,0,IF(AND($C58=AZ$1,$C59=AZ$2),1,0))</f>
        <v>0</v>
      </c>
      <c r="BA59" s="55" t="n">
        <f aca="false">IF($N59=1,0,IF(AND($C58=BA$1,$C59=BA$2),1,0))</f>
        <v>1</v>
      </c>
      <c r="BB59" s="56" t="n">
        <f aca="false">0</f>
        <v>0</v>
      </c>
      <c r="BC59" s="56" t="n">
        <f aca="false">IF($N59=1,0,IF(AND($C58=BC$1,$C59=BC$2),1,0))</f>
        <v>0</v>
      </c>
      <c r="BD59" s="57" t="n">
        <f aca="false">IF(AND($C59=BD$1,$I59=BD$2),1,0)</f>
        <v>0</v>
      </c>
      <c r="BE59" s="56" t="n">
        <f aca="false">0</f>
        <v>0</v>
      </c>
      <c r="BF59" s="56" t="n">
        <f aca="false">0</f>
        <v>0</v>
      </c>
      <c r="BG59" s="56" t="n">
        <f aca="false">0</f>
        <v>0</v>
      </c>
      <c r="BH59" s="56" t="n">
        <f aca="false">0</f>
        <v>0</v>
      </c>
      <c r="BI59" s="56" t="n">
        <f aca="false">0</f>
        <v>0</v>
      </c>
      <c r="BJ59" s="56" t="n">
        <f aca="false">0</f>
        <v>0</v>
      </c>
      <c r="BK59" s="56" t="n">
        <f aca="false">0</f>
        <v>0</v>
      </c>
      <c r="BL59" s="58" t="n">
        <f aca="false">SUM(N59:BK59)</f>
        <v>1</v>
      </c>
      <c r="BN59" s="73" t="s">
        <v>192</v>
      </c>
      <c r="BO59" s="94" t="n">
        <f aca="false">BO46/(SUM($BL$10:$BL1001)-$BO$40)</f>
        <v>0.00367647058823529</v>
      </c>
      <c r="BP59" s="95" t="n">
        <f aca="false">BP46/(SUM($BL$10:$BL1001)-$BO$40)</f>
        <v>0</v>
      </c>
      <c r="BQ59" s="96" t="n">
        <f aca="false">BQ46/(SUM($BL$10:$BL1001)-$BO$40)</f>
        <v>0.0110294117647059</v>
      </c>
      <c r="BR59" s="96" t="n">
        <f aca="false">BR46/(SUM($BL$10:$BL1001)-$BO$40)</f>
        <v>0.00735294117647059</v>
      </c>
      <c r="BS59" s="96" t="n">
        <f aca="false">BS46/(SUM($BL$10:$BL1001)-$BO$40)</f>
        <v>0</v>
      </c>
      <c r="BT59" s="96" t="n">
        <f aca="false">BT46/(SUM($BL$10:$BL1001)-$BO$40)</f>
        <v>0</v>
      </c>
      <c r="BU59" s="97" t="n">
        <f aca="false">BU46/(SUM($BL$10:$BL1001)-$BO$40)</f>
        <v>0.00367647058823529</v>
      </c>
    </row>
    <row r="60" customFormat="false" ht="13.8" hidden="false" customHeight="false" outlineLevel="0" collapsed="false">
      <c r="A60" s="52" t="str">
        <f aca="false">VLOOKUP(D60,$BX$90:$BZ$136,3,1)&amp;D60</f>
        <v>D10</v>
      </c>
      <c r="B60" s="52" t="str">
        <f aca="false">SUBSTITUTE(SUBSTITUTE(H60,"/",""),".html","")</f>
        <v>onion-directorycyber-cat</v>
      </c>
      <c r="C60" s="52" t="str">
        <f aca="false">IF(OR(B60=index,B60=links,B60=guides),B60,IF(LEFT(B60,5)=onion,onion,extreme))</f>
        <v>onion</v>
      </c>
      <c r="D60" s="53" t="n">
        <v>10</v>
      </c>
      <c r="E60" s="53" t="s">
        <v>82</v>
      </c>
      <c r="F60" s="53" t="s">
        <v>83</v>
      </c>
      <c r="G60" s="54" t="n">
        <v>0.00222222222222222</v>
      </c>
      <c r="H60" s="53" t="s">
        <v>78</v>
      </c>
      <c r="I60" s="59" t="n">
        <v>3</v>
      </c>
      <c r="J60" s="52" t="n">
        <f aca="false">IF(I60="?",VLOOKUP(C60,$BO$89:$BP$94,2,0),I60)</f>
        <v>3</v>
      </c>
      <c r="K60" s="52" t="n">
        <f aca="false">SUMIFS($J$10:$J$1000,$A$10:$A$1000,A60)</f>
        <v>208.574468085106</v>
      </c>
      <c r="L60" s="52" t="n">
        <f aca="false">IF(D60=D59,J60+L59,J60)</f>
        <v>192</v>
      </c>
      <c r="M60" s="52" t="str">
        <f aca="false">LEFT(A60,1)</f>
        <v>D</v>
      </c>
      <c r="N60" s="55" t="n">
        <f aca="false">IF(D60-D59&gt;0,1,0)</f>
        <v>0</v>
      </c>
      <c r="O60" s="56" t="n">
        <f aca="false">0</f>
        <v>0</v>
      </c>
      <c r="P60" s="55" t="n">
        <f aca="false">IF($N60=1,0,IF(AND($C59=P$1,$C60=P$2),1,0))</f>
        <v>0</v>
      </c>
      <c r="Q60" s="55" t="n">
        <f aca="false">IF($N60=1,0,IF(AND($C59=Q$1,$C60=Q$2),1,0))</f>
        <v>0</v>
      </c>
      <c r="R60" s="55" t="n">
        <f aca="false">IF($N60=1,0,IF(AND($C59=R$1,$C60=R$2),1,0))</f>
        <v>0</v>
      </c>
      <c r="S60" s="56" t="n">
        <f aca="false">0</f>
        <v>0</v>
      </c>
      <c r="T60" s="55" t="n">
        <f aca="false">IF($N60=1,0,IF(AND($C59=R$1,$C60=R$2),1,0))</f>
        <v>0</v>
      </c>
      <c r="U60" s="57" t="n">
        <f aca="false">IF(AND($C60=U$1,$I60=U$2),1,0)</f>
        <v>0</v>
      </c>
      <c r="V60" s="55" t="n">
        <f aca="false">IF($N60=1,0,IF(AND($C59=V$1,$C60=V$2),1,0))</f>
        <v>0</v>
      </c>
      <c r="W60" s="56" t="n">
        <f aca="false">0</f>
        <v>0</v>
      </c>
      <c r="X60" s="55" t="n">
        <f aca="false">IF($N60=1,0,IF(AND($C59=X$1,$C60=X$2),1,0))</f>
        <v>0</v>
      </c>
      <c r="Y60" s="55" t="n">
        <f aca="false">IF($N60=1,0,IF(AND($C59=Y$1,$C60=Y$2),1,0))</f>
        <v>0</v>
      </c>
      <c r="Z60" s="56" t="n">
        <f aca="false">0</f>
        <v>0</v>
      </c>
      <c r="AA60" s="55" t="n">
        <f aca="false">IF($N60=1,0,IF(AND($C59=AA$1,$C60=AA$2),1,0))</f>
        <v>0</v>
      </c>
      <c r="AB60" s="57" t="n">
        <f aca="false">IF(AND($C60=AB$1,$I60=AB$2),1,0)</f>
        <v>0</v>
      </c>
      <c r="AC60" s="55" t="n">
        <f aca="false">IF($N60=1,0,IF(AND($C59=AC$1,$C60=AC$2),1,0))</f>
        <v>0</v>
      </c>
      <c r="AD60" s="55" t="n">
        <f aca="false">IF($N60=1,0,IF(AND($C59=AD$1,$C60=AD$2),1,0))</f>
        <v>0</v>
      </c>
      <c r="AE60" s="56" t="n">
        <f aca="false">0</f>
        <v>0</v>
      </c>
      <c r="AF60" s="55" t="n">
        <f aca="false">IF($N60=1,0,IF(AND($C59=AF$1,$C60=AF$2),1,0))</f>
        <v>0</v>
      </c>
      <c r="AG60" s="56" t="n">
        <f aca="false">0</f>
        <v>0</v>
      </c>
      <c r="AH60" s="55" t="n">
        <f aca="false">IF($N60=1,0,IF(AND($C59=AH$1,$C60=AH$2),1,0))</f>
        <v>0</v>
      </c>
      <c r="AI60" s="57" t="n">
        <f aca="false">IF(AND($C60=AI$1,$I60=AI$2),1,0)</f>
        <v>0</v>
      </c>
      <c r="AJ60" s="55" t="n">
        <f aca="false">IF($N60=1,0,IF(AND($C59=AJ$1,$C60=AJ$2),1,0))</f>
        <v>0</v>
      </c>
      <c r="AK60" s="55" t="n">
        <f aca="false">IF($N60=1,0,IF(AND($C59=AK$1,$C60=AK$2),1,0))</f>
        <v>0</v>
      </c>
      <c r="AL60" s="55" t="n">
        <f aca="false">IF($N60=1,0,IF(AND($C59=AL$1,$C60=AL$2),1,0))</f>
        <v>0</v>
      </c>
      <c r="AM60" s="55" t="n">
        <f aca="false">IF($N60=1,0,IF(AND($C59=AM$1,$C60=AM$2),1,0))</f>
        <v>1</v>
      </c>
      <c r="AN60" s="56" t="n">
        <f aca="false">0</f>
        <v>0</v>
      </c>
      <c r="AO60" s="55" t="n">
        <f aca="false">IF($N60=1,0,IF(AND($C59=AO$1,$C60=AO$2),1,0))</f>
        <v>0</v>
      </c>
      <c r="AP60" s="57" t="n">
        <f aca="false">IF(AND($C60=AP$1,$I60=AP$2),1,0)</f>
        <v>0</v>
      </c>
      <c r="AQ60" s="56" t="n">
        <f aca="false">0</f>
        <v>0</v>
      </c>
      <c r="AR60" s="56" t="n">
        <f aca="false">0</f>
        <v>0</v>
      </c>
      <c r="AS60" s="56" t="n">
        <f aca="false">0</f>
        <v>0</v>
      </c>
      <c r="AT60" s="56" t="n">
        <f aca="false">0</f>
        <v>0</v>
      </c>
      <c r="AU60" s="56" t="n">
        <f aca="false">0</f>
        <v>0</v>
      </c>
      <c r="AV60" s="56" t="n">
        <f aca="false">0</f>
        <v>0</v>
      </c>
      <c r="AW60" s="56" t="n">
        <f aca="false">0</f>
        <v>0</v>
      </c>
      <c r="AX60" s="55" t="n">
        <f aca="false">IF($N60=1,0,IF(AND($C59=AX$1,$C60=AX$2),1,0))</f>
        <v>0</v>
      </c>
      <c r="AY60" s="55" t="n">
        <f aca="false">IF($N60=1,0,IF(AND($C59=AY$1,$C60=AY$2),1,0))</f>
        <v>0</v>
      </c>
      <c r="AZ60" s="55" t="n">
        <f aca="false">IF($N60=1,0,IF(AND($C59=AZ$1,$C60=AZ$2),1,0))</f>
        <v>0</v>
      </c>
      <c r="BA60" s="55" t="n">
        <f aca="false">IF($N60=1,0,IF(AND($C59=BA$1,$C60=BA$2),1,0))</f>
        <v>0</v>
      </c>
      <c r="BB60" s="56" t="n">
        <f aca="false">0</f>
        <v>0</v>
      </c>
      <c r="BC60" s="56" t="n">
        <f aca="false">IF($N60=1,0,IF(AND($C59=BC$1,$C60=BC$2),1,0))</f>
        <v>0</v>
      </c>
      <c r="BD60" s="57" t="n">
        <f aca="false">IF(AND($C60=BD$1,$I60=BD$2),1,0)</f>
        <v>0</v>
      </c>
      <c r="BE60" s="56" t="n">
        <f aca="false">0</f>
        <v>0</v>
      </c>
      <c r="BF60" s="56" t="n">
        <f aca="false">0</f>
        <v>0</v>
      </c>
      <c r="BG60" s="56" t="n">
        <f aca="false">0</f>
        <v>0</v>
      </c>
      <c r="BH60" s="56" t="n">
        <f aca="false">0</f>
        <v>0</v>
      </c>
      <c r="BI60" s="56" t="n">
        <f aca="false">0</f>
        <v>0</v>
      </c>
      <c r="BJ60" s="56" t="n">
        <f aca="false">0</f>
        <v>0</v>
      </c>
      <c r="BK60" s="56" t="n">
        <f aca="false">0</f>
        <v>0</v>
      </c>
      <c r="BL60" s="58" t="n">
        <f aca="false">SUM(N60:BK60)</f>
        <v>1</v>
      </c>
      <c r="BN60" s="73" t="s">
        <v>194</v>
      </c>
      <c r="BO60" s="94" t="n">
        <f aca="false">BO47/(SUM($BL$10:$BL1002)-$BO$40)</f>
        <v>0.00735294117647059</v>
      </c>
      <c r="BP60" s="96" t="n">
        <f aca="false">BP47/(SUM($BL$10:$BL1002)-$BO$40)</f>
        <v>0</v>
      </c>
      <c r="BQ60" s="95" t="n">
        <f aca="false">BQ47/(SUM($BL$10:$BL1002)-$BO$40)</f>
        <v>0</v>
      </c>
      <c r="BR60" s="96" t="n">
        <f aca="false">BR47/(SUM($BL$10:$BL1002)-$BO$40)</f>
        <v>0.0110294117647059</v>
      </c>
      <c r="BS60" s="96" t="n">
        <f aca="false">BS47/(SUM($BL$10:$BL1002)-$BO$40)</f>
        <v>0</v>
      </c>
      <c r="BT60" s="96" t="n">
        <f aca="false">BT47/(SUM($BL$10:$BL1002)-$BO$40)</f>
        <v>0.132352941176471</v>
      </c>
      <c r="BU60" s="97" t="n">
        <f aca="false">BU47/(SUM($BL$10:$BL1002)-$BO$40)</f>
        <v>0.0147058823529412</v>
      </c>
    </row>
    <row r="61" customFormat="false" ht="13.8" hidden="false" customHeight="false" outlineLevel="0" collapsed="false">
      <c r="A61" s="52" t="str">
        <f aca="false">VLOOKUP(D61,$BX$90:$BZ$136,3,1)&amp;D61</f>
        <v>D10</v>
      </c>
      <c r="B61" s="52" t="str">
        <f aca="false">SUBSTITUTE(SUBSTITUTE(H61,"/",""),".html","")</f>
        <v>onion-directoryhack-group</v>
      </c>
      <c r="C61" s="52" t="str">
        <f aca="false">IF(OR(B61=index,B61=links,B61=guides),B61,IF(LEFT(B61,5)=onion,onion,extreme))</f>
        <v>onion</v>
      </c>
      <c r="D61" s="53" t="n">
        <v>10</v>
      </c>
      <c r="E61" s="53" t="s">
        <v>82</v>
      </c>
      <c r="F61" s="53" t="s">
        <v>83</v>
      </c>
      <c r="G61" s="54" t="n">
        <v>0.00222222222222222</v>
      </c>
      <c r="H61" s="53" t="s">
        <v>79</v>
      </c>
      <c r="I61" s="59" t="s">
        <v>43</v>
      </c>
      <c r="J61" s="52" t="n">
        <f aca="false">IF(I61="?",VLOOKUP(C61,$BO$89:$BP$94,2,0),I61)</f>
        <v>16.5744680851064</v>
      </c>
      <c r="K61" s="52" t="n">
        <f aca="false">SUMIFS($J$10:$J$1000,$A$10:$A$1000,A61)</f>
        <v>208.574468085106</v>
      </c>
      <c r="L61" s="52" t="n">
        <f aca="false">IF(D61=D60,J61+L60,J61)</f>
        <v>208.574468085106</v>
      </c>
      <c r="M61" s="52" t="str">
        <f aca="false">LEFT(A61,1)</f>
        <v>D</v>
      </c>
      <c r="N61" s="55" t="n">
        <f aca="false">IF(D61-D60&gt;0,1,0)</f>
        <v>0</v>
      </c>
      <c r="O61" s="56" t="n">
        <f aca="false">0</f>
        <v>0</v>
      </c>
      <c r="P61" s="55" t="n">
        <f aca="false">IF($N61=1,0,IF(AND($C60=P$1,$C61=P$2),1,0))</f>
        <v>0</v>
      </c>
      <c r="Q61" s="55" t="n">
        <f aca="false">IF($N61=1,0,IF(AND($C60=Q$1,$C61=Q$2),1,0))</f>
        <v>0</v>
      </c>
      <c r="R61" s="55" t="n">
        <f aca="false">IF($N61=1,0,IF(AND($C60=R$1,$C61=R$2),1,0))</f>
        <v>0</v>
      </c>
      <c r="S61" s="56" t="n">
        <f aca="false">0</f>
        <v>0</v>
      </c>
      <c r="T61" s="55" t="n">
        <f aca="false">IF($N61=1,0,IF(AND($C60=R$1,$C61=R$2),1,0))</f>
        <v>0</v>
      </c>
      <c r="U61" s="57" t="n">
        <f aca="false">IF(AND($C61=U$1,$I61=U$2),1,0)</f>
        <v>0</v>
      </c>
      <c r="V61" s="55" t="n">
        <f aca="false">IF($N61=1,0,IF(AND($C60=V$1,$C61=V$2),1,0))</f>
        <v>0</v>
      </c>
      <c r="W61" s="56" t="n">
        <f aca="false">0</f>
        <v>0</v>
      </c>
      <c r="X61" s="55" t="n">
        <f aca="false">IF($N61=1,0,IF(AND($C60=X$1,$C61=X$2),1,0))</f>
        <v>0</v>
      </c>
      <c r="Y61" s="55" t="n">
        <f aca="false">IF($N61=1,0,IF(AND($C60=Y$1,$C61=Y$2),1,0))</f>
        <v>0</v>
      </c>
      <c r="Z61" s="56" t="n">
        <f aca="false">0</f>
        <v>0</v>
      </c>
      <c r="AA61" s="55" t="n">
        <f aca="false">IF($N61=1,0,IF(AND($C60=AA$1,$C61=AA$2),1,0))</f>
        <v>0</v>
      </c>
      <c r="AB61" s="57" t="n">
        <f aca="false">IF(AND($C61=AB$1,$I61=AB$2),1,0)</f>
        <v>0</v>
      </c>
      <c r="AC61" s="55" t="n">
        <f aca="false">IF($N61=1,0,IF(AND($C60=AC$1,$C61=AC$2),1,0))</f>
        <v>0</v>
      </c>
      <c r="AD61" s="55" t="n">
        <f aca="false">IF($N61=1,0,IF(AND($C60=AD$1,$C61=AD$2),1,0))</f>
        <v>0</v>
      </c>
      <c r="AE61" s="56" t="n">
        <f aca="false">0</f>
        <v>0</v>
      </c>
      <c r="AF61" s="55" t="n">
        <f aca="false">IF($N61=1,0,IF(AND($C60=AF$1,$C61=AF$2),1,0))</f>
        <v>0</v>
      </c>
      <c r="AG61" s="56" t="n">
        <f aca="false">0</f>
        <v>0</v>
      </c>
      <c r="AH61" s="55" t="n">
        <f aca="false">IF($N61=1,0,IF(AND($C60=AH$1,$C61=AH$2),1,0))</f>
        <v>0</v>
      </c>
      <c r="AI61" s="57" t="n">
        <f aca="false">IF(AND($C61=AI$1,$I61=AI$2),1,0)</f>
        <v>0</v>
      </c>
      <c r="AJ61" s="55" t="n">
        <f aca="false">IF($N61=1,0,IF(AND($C60=AJ$1,$C61=AJ$2),1,0))</f>
        <v>0</v>
      </c>
      <c r="AK61" s="55" t="n">
        <f aca="false">IF($N61=1,0,IF(AND($C60=AK$1,$C61=AK$2),1,0))</f>
        <v>0</v>
      </c>
      <c r="AL61" s="55" t="n">
        <f aca="false">IF($N61=1,0,IF(AND($C60=AL$1,$C61=AL$2),1,0))</f>
        <v>0</v>
      </c>
      <c r="AM61" s="55" t="n">
        <f aca="false">IF($N61=1,0,IF(AND($C60=AM$1,$C61=AM$2),1,0))</f>
        <v>1</v>
      </c>
      <c r="AN61" s="56" t="n">
        <f aca="false">0</f>
        <v>0</v>
      </c>
      <c r="AO61" s="55" t="n">
        <f aca="false">IF($N61=1,0,IF(AND($C60=AO$1,$C61=AO$2),1,0))</f>
        <v>0</v>
      </c>
      <c r="AP61" s="57" t="n">
        <f aca="false">IF(AND($C61=AP$1,$I61=AP$2),1,0)</f>
        <v>1</v>
      </c>
      <c r="AQ61" s="56" t="n">
        <f aca="false">0</f>
        <v>0</v>
      </c>
      <c r="AR61" s="56" t="n">
        <f aca="false">0</f>
        <v>0</v>
      </c>
      <c r="AS61" s="56" t="n">
        <f aca="false">0</f>
        <v>0</v>
      </c>
      <c r="AT61" s="56" t="n">
        <f aca="false">0</f>
        <v>0</v>
      </c>
      <c r="AU61" s="56" t="n">
        <f aca="false">0</f>
        <v>0</v>
      </c>
      <c r="AV61" s="56" t="n">
        <f aca="false">0</f>
        <v>0</v>
      </c>
      <c r="AW61" s="56" t="n">
        <f aca="false">0</f>
        <v>0</v>
      </c>
      <c r="AX61" s="55" t="n">
        <f aca="false">IF($N61=1,0,IF(AND($C60=AX$1,$C61=AX$2),1,0))</f>
        <v>0</v>
      </c>
      <c r="AY61" s="55" t="n">
        <f aca="false">IF($N61=1,0,IF(AND($C60=AY$1,$C61=AY$2),1,0))</f>
        <v>0</v>
      </c>
      <c r="AZ61" s="55" t="n">
        <f aca="false">IF($N61=1,0,IF(AND($C60=AZ$1,$C61=AZ$2),1,0))</f>
        <v>0</v>
      </c>
      <c r="BA61" s="55" t="n">
        <f aca="false">IF($N61=1,0,IF(AND($C60=BA$1,$C61=BA$2),1,0))</f>
        <v>0</v>
      </c>
      <c r="BB61" s="56" t="n">
        <f aca="false">0</f>
        <v>0</v>
      </c>
      <c r="BC61" s="56" t="n">
        <f aca="false">IF($N61=1,0,IF(AND($C60=BC$1,$C61=BC$2),1,0))</f>
        <v>0</v>
      </c>
      <c r="BD61" s="57" t="n">
        <f aca="false">IF(AND($C61=BD$1,$I61=BD$2),1,0)</f>
        <v>0</v>
      </c>
      <c r="BE61" s="56" t="n">
        <f aca="false">0</f>
        <v>0</v>
      </c>
      <c r="BF61" s="56" t="n">
        <f aca="false">0</f>
        <v>0</v>
      </c>
      <c r="BG61" s="56" t="n">
        <f aca="false">0</f>
        <v>0</v>
      </c>
      <c r="BH61" s="56" t="n">
        <f aca="false">0</f>
        <v>0</v>
      </c>
      <c r="BI61" s="56" t="n">
        <f aca="false">0</f>
        <v>0</v>
      </c>
      <c r="BJ61" s="56" t="n">
        <f aca="false">0</f>
        <v>0</v>
      </c>
      <c r="BK61" s="56" t="n">
        <f aca="false">0</f>
        <v>0</v>
      </c>
      <c r="BL61" s="58" t="n">
        <f aca="false">SUM(N61:BK61)</f>
        <v>2</v>
      </c>
      <c r="BN61" s="73" t="s">
        <v>196</v>
      </c>
      <c r="BO61" s="94" t="n">
        <f aca="false">BO48/(SUM($BL$10:$BL1003)-$BO$40)</f>
        <v>0.0147058823529412</v>
      </c>
      <c r="BP61" s="96" t="n">
        <f aca="false">BP48/(SUM($BL$10:$BL1003)-$BO$40)</f>
        <v>0.00367647058823529</v>
      </c>
      <c r="BQ61" s="96" t="n">
        <f aca="false">BQ48/(SUM($BL$10:$BL1003)-$BO$40)</f>
        <v>0.0735294117647059</v>
      </c>
      <c r="BR61" s="95" t="n">
        <f aca="false">BR48/(SUM($BL$10:$BL1003)-$BO$40)</f>
        <v>0.238970588235294</v>
      </c>
      <c r="BS61" s="96" t="n">
        <f aca="false">BS48/(SUM($BL$10:$BL1003)-$BO$40)</f>
        <v>0</v>
      </c>
      <c r="BT61" s="96" t="n">
        <f aca="false">BT48/(SUM($BL$10:$BL1003)-$BO$40)</f>
        <v>0.0147058823529412</v>
      </c>
      <c r="BU61" s="97" t="n">
        <f aca="false">BU48/(SUM($BL$10:$BL1003)-$BO$40)</f>
        <v>0.0625</v>
      </c>
    </row>
    <row r="62" customFormat="false" ht="13.8" hidden="false" customHeight="false" outlineLevel="0" collapsed="false">
      <c r="A62" s="52" t="str">
        <f aca="false">VLOOKUP(D62,$BX$90:$BZ$136,3,1)&amp;D62</f>
        <v>D11</v>
      </c>
      <c r="B62" s="52" t="str">
        <f aca="false">SUBSTITUTE(SUBSTITUTE(H62,"/",""),".html","")</f>
        <v>index</v>
      </c>
      <c r="C62" s="52" t="str">
        <f aca="false">IF(OR(B62=index,B62=links,B62=guides),B62,IF(LEFT(B62,5)=onion,onion,extreme))</f>
        <v>index</v>
      </c>
      <c r="D62" s="53" t="n">
        <v>11</v>
      </c>
      <c r="E62" s="53" t="s">
        <v>87</v>
      </c>
      <c r="F62" s="53" t="s">
        <v>88</v>
      </c>
      <c r="G62" s="54" t="n">
        <v>0.0003125</v>
      </c>
      <c r="H62" s="53" t="s">
        <v>72</v>
      </c>
      <c r="I62" s="59" t="n">
        <v>4</v>
      </c>
      <c r="J62" s="52" t="n">
        <f aca="false">IF(I62="?",VLOOKUP(C62,$BO$89:$BP$94,2,0),I62)</f>
        <v>4</v>
      </c>
      <c r="K62" s="52" t="n">
        <f aca="false">SUMIFS($J$10:$J$1000,$A$10:$A$1000,A62)</f>
        <v>46.8611111111111</v>
      </c>
      <c r="L62" s="52" t="n">
        <f aca="false">IF(D62=D61,J62+L61,J62)</f>
        <v>4</v>
      </c>
      <c r="M62" s="52" t="str">
        <f aca="false">LEFT(A62,1)</f>
        <v>D</v>
      </c>
      <c r="N62" s="55" t="n">
        <f aca="false">IF(D62-D61&gt;0,1,0)</f>
        <v>1</v>
      </c>
      <c r="O62" s="56" t="n">
        <f aca="false">0</f>
        <v>0</v>
      </c>
      <c r="P62" s="55" t="n">
        <f aca="false">IF($N62=1,0,IF(AND($C61=P$1,$C62=P$2),1,0))</f>
        <v>0</v>
      </c>
      <c r="Q62" s="55" t="n">
        <f aca="false">IF($N62=1,0,IF(AND($C61=Q$1,$C62=Q$2),1,0))</f>
        <v>0</v>
      </c>
      <c r="R62" s="55" t="n">
        <f aca="false">IF($N62=1,0,IF(AND($C61=R$1,$C62=R$2),1,0))</f>
        <v>0</v>
      </c>
      <c r="S62" s="56" t="n">
        <f aca="false">0</f>
        <v>0</v>
      </c>
      <c r="T62" s="55" t="n">
        <f aca="false">IF($N62=1,0,IF(AND($C61=R$1,$C62=R$2),1,0))</f>
        <v>0</v>
      </c>
      <c r="U62" s="57" t="n">
        <f aca="false">IF(AND($C62=U$1,$I62=U$2),1,0)</f>
        <v>0</v>
      </c>
      <c r="V62" s="55" t="n">
        <f aca="false">IF($N62=1,0,IF(AND($C61=V$1,$C62=V$2),1,0))</f>
        <v>0</v>
      </c>
      <c r="W62" s="56" t="n">
        <f aca="false">0</f>
        <v>0</v>
      </c>
      <c r="X62" s="55" t="n">
        <f aca="false">IF($N62=1,0,IF(AND($C61=X$1,$C62=X$2),1,0))</f>
        <v>0</v>
      </c>
      <c r="Y62" s="55" t="n">
        <f aca="false">IF($N62=1,0,IF(AND($C61=Y$1,$C62=Y$2),1,0))</f>
        <v>0</v>
      </c>
      <c r="Z62" s="56" t="n">
        <f aca="false">0</f>
        <v>0</v>
      </c>
      <c r="AA62" s="55" t="n">
        <f aca="false">IF($N62=1,0,IF(AND($C61=AA$1,$C62=AA$2),1,0))</f>
        <v>0</v>
      </c>
      <c r="AB62" s="57" t="n">
        <f aca="false">IF(AND($C62=AB$1,$I62=AB$2),1,0)</f>
        <v>0</v>
      </c>
      <c r="AC62" s="55" t="n">
        <f aca="false">IF($N62=1,0,IF(AND($C61=AC$1,$C62=AC$2),1,0))</f>
        <v>0</v>
      </c>
      <c r="AD62" s="55" t="n">
        <f aca="false">IF($N62=1,0,IF(AND($C61=AD$1,$C62=AD$2),1,0))</f>
        <v>0</v>
      </c>
      <c r="AE62" s="56" t="n">
        <f aca="false">0</f>
        <v>0</v>
      </c>
      <c r="AF62" s="55" t="n">
        <f aca="false">IF($N62=1,0,IF(AND($C61=AF$1,$C62=AF$2),1,0))</f>
        <v>0</v>
      </c>
      <c r="AG62" s="56" t="n">
        <f aca="false">0</f>
        <v>0</v>
      </c>
      <c r="AH62" s="55" t="n">
        <f aca="false">IF($N62=1,0,IF(AND($C61=AH$1,$C62=AH$2),1,0))</f>
        <v>0</v>
      </c>
      <c r="AI62" s="57" t="n">
        <f aca="false">IF(AND($C62=AI$1,$I62=AI$2),1,0)</f>
        <v>0</v>
      </c>
      <c r="AJ62" s="55" t="n">
        <f aca="false">IF($N62=1,0,IF(AND($C61=AJ$1,$C62=AJ$2),1,0))</f>
        <v>0</v>
      </c>
      <c r="AK62" s="55" t="n">
        <f aca="false">IF($N62=1,0,IF(AND($C61=AK$1,$C62=AK$2),1,0))</f>
        <v>0</v>
      </c>
      <c r="AL62" s="55" t="n">
        <f aca="false">IF($N62=1,0,IF(AND($C61=AL$1,$C62=AL$2),1,0))</f>
        <v>0</v>
      </c>
      <c r="AM62" s="55" t="n">
        <f aca="false">IF($N62=1,0,IF(AND($C61=AM$1,$C62=AM$2),1,0))</f>
        <v>0</v>
      </c>
      <c r="AN62" s="56" t="n">
        <f aca="false">0</f>
        <v>0</v>
      </c>
      <c r="AO62" s="55" t="n">
        <f aca="false">IF($N62=1,0,IF(AND($C61=AO$1,$C62=AO$2),1,0))</f>
        <v>0</v>
      </c>
      <c r="AP62" s="57" t="n">
        <f aca="false">IF(AND($C62=AP$1,$I62=AP$2),1,0)</f>
        <v>0</v>
      </c>
      <c r="AQ62" s="56" t="n">
        <f aca="false">0</f>
        <v>0</v>
      </c>
      <c r="AR62" s="56" t="n">
        <f aca="false">0</f>
        <v>0</v>
      </c>
      <c r="AS62" s="56" t="n">
        <f aca="false">0</f>
        <v>0</v>
      </c>
      <c r="AT62" s="56" t="n">
        <f aca="false">0</f>
        <v>0</v>
      </c>
      <c r="AU62" s="56" t="n">
        <f aca="false">0</f>
        <v>0</v>
      </c>
      <c r="AV62" s="56" t="n">
        <f aca="false">0</f>
        <v>0</v>
      </c>
      <c r="AW62" s="56" t="n">
        <f aca="false">0</f>
        <v>0</v>
      </c>
      <c r="AX62" s="55" t="n">
        <f aca="false">IF($N62=1,0,IF(AND($C61=AX$1,$C62=AX$2),1,0))</f>
        <v>0</v>
      </c>
      <c r="AY62" s="55" t="n">
        <f aca="false">IF($N62=1,0,IF(AND($C61=AY$1,$C62=AY$2),1,0))</f>
        <v>0</v>
      </c>
      <c r="AZ62" s="55" t="n">
        <f aca="false">IF($N62=1,0,IF(AND($C61=AZ$1,$C62=AZ$2),1,0))</f>
        <v>0</v>
      </c>
      <c r="BA62" s="55" t="n">
        <f aca="false">IF($N62=1,0,IF(AND($C61=BA$1,$C62=BA$2),1,0))</f>
        <v>0</v>
      </c>
      <c r="BB62" s="56" t="n">
        <f aca="false">0</f>
        <v>0</v>
      </c>
      <c r="BC62" s="56" t="n">
        <f aca="false">IF($N62=1,0,IF(AND($C61=BC$1,$C62=BC$2),1,0))</f>
        <v>0</v>
      </c>
      <c r="BD62" s="57" t="n">
        <f aca="false">IF(AND($C62=BD$1,$I62=BD$2),1,0)</f>
        <v>0</v>
      </c>
      <c r="BE62" s="56" t="n">
        <f aca="false">0</f>
        <v>0</v>
      </c>
      <c r="BF62" s="56" t="n">
        <f aca="false">0</f>
        <v>0</v>
      </c>
      <c r="BG62" s="56" t="n">
        <f aca="false">0</f>
        <v>0</v>
      </c>
      <c r="BH62" s="56" t="n">
        <f aca="false">0</f>
        <v>0</v>
      </c>
      <c r="BI62" s="56" t="n">
        <f aca="false">0</f>
        <v>0</v>
      </c>
      <c r="BJ62" s="56" t="n">
        <f aca="false">0</f>
        <v>0</v>
      </c>
      <c r="BK62" s="56" t="n">
        <f aca="false">0</f>
        <v>0</v>
      </c>
      <c r="BL62" s="58" t="n">
        <f aca="false">SUM(N62:BK62)</f>
        <v>1</v>
      </c>
      <c r="BN62" s="73" t="s">
        <v>199</v>
      </c>
      <c r="BO62" s="94" t="n">
        <f aca="false">BO49/(SUM($BL$10:$BL1004)-$BO$40)</f>
        <v>0</v>
      </c>
      <c r="BP62" s="96" t="n">
        <f aca="false">BP49/(SUM($BL$10:$BL1004)-$BO$40)</f>
        <v>0</v>
      </c>
      <c r="BQ62" s="96" t="n">
        <f aca="false">BQ49/(SUM($BL$10:$BL1004)-$BO$40)</f>
        <v>0</v>
      </c>
      <c r="BR62" s="96" t="n">
        <f aca="false">BR49/(SUM($BL$10:$BL1004)-$BO$40)</f>
        <v>0</v>
      </c>
      <c r="BS62" s="95" t="n">
        <f aca="false">BS49/(SUM($BL$10:$BL1004)-$BO$40)</f>
        <v>0</v>
      </c>
      <c r="BT62" s="96" t="n">
        <f aca="false">BT49/(SUM($BL$10:$BL1004)-$BO$40)</f>
        <v>0</v>
      </c>
      <c r="BU62" s="97" t="n">
        <f aca="false">BU49/(SUM($BL$10:$BL1004)-$BO$40)</f>
        <v>0</v>
      </c>
    </row>
    <row r="63" customFormat="false" ht="13.8" hidden="false" customHeight="false" outlineLevel="0" collapsed="false">
      <c r="A63" s="52" t="str">
        <f aca="false">VLOOKUP(D63,$BX$90:$BZ$136,3,1)&amp;D63</f>
        <v>D11</v>
      </c>
      <c r="B63" s="52" t="str">
        <f aca="false">SUBSTITUTE(SUBSTITUTE(H63,"/",""),".html","")</f>
        <v>Onion-directory</v>
      </c>
      <c r="C63" s="52" t="str">
        <f aca="false">IF(OR(B63=index,B63=links,B63=guides),B63,IF(LEFT(B63,5)=onion,onion,extreme))</f>
        <v>onion</v>
      </c>
      <c r="D63" s="53" t="n">
        <v>11</v>
      </c>
      <c r="E63" s="53" t="s">
        <v>87</v>
      </c>
      <c r="F63" s="53" t="s">
        <v>88</v>
      </c>
      <c r="G63" s="54" t="n">
        <v>0.0003125</v>
      </c>
      <c r="H63" s="53" t="s">
        <v>77</v>
      </c>
      <c r="I63" s="59" t="n">
        <v>5</v>
      </c>
      <c r="J63" s="52" t="n">
        <f aca="false">IF(I63="?",VLOOKUP(C63,$BO$89:$BP$94,2,0),I63)</f>
        <v>5</v>
      </c>
      <c r="K63" s="52" t="n">
        <f aca="false">SUMIFS($J$10:$J$1000,$A$10:$A$1000,A63)</f>
        <v>46.8611111111111</v>
      </c>
      <c r="L63" s="52" t="n">
        <f aca="false">IF(D63=D62,J63+L62,J63)</f>
        <v>9</v>
      </c>
      <c r="M63" s="52" t="str">
        <f aca="false">LEFT(A63,1)</f>
        <v>D</v>
      </c>
      <c r="N63" s="55" t="n">
        <f aca="false">IF(D63-D62&gt;0,1,0)</f>
        <v>0</v>
      </c>
      <c r="O63" s="56" t="n">
        <f aca="false">0</f>
        <v>0</v>
      </c>
      <c r="P63" s="55" t="n">
        <f aca="false">IF($N63=1,0,IF(AND($C62=P$1,$C63=P$2),1,0))</f>
        <v>0</v>
      </c>
      <c r="Q63" s="55" t="n">
        <f aca="false">IF($N63=1,0,IF(AND($C62=Q$1,$C63=Q$2),1,0))</f>
        <v>0</v>
      </c>
      <c r="R63" s="55" t="n">
        <f aca="false">IF($N63=1,0,IF(AND($C62=R$1,$C63=R$2),1,0))</f>
        <v>1</v>
      </c>
      <c r="S63" s="56" t="n">
        <f aca="false">0</f>
        <v>0</v>
      </c>
      <c r="T63" s="55" t="n">
        <f aca="false">IF($N63=1,0,IF(AND($C62=R$1,$C63=R$2),1,0))</f>
        <v>1</v>
      </c>
      <c r="U63" s="57" t="n">
        <f aca="false">IF(AND($C63=U$1,$I63=U$2),1,0)</f>
        <v>0</v>
      </c>
      <c r="V63" s="55" t="n">
        <f aca="false">IF($N63=1,0,IF(AND($C62=V$1,$C63=V$2),1,0))</f>
        <v>0</v>
      </c>
      <c r="W63" s="56" t="n">
        <f aca="false">0</f>
        <v>0</v>
      </c>
      <c r="X63" s="55" t="n">
        <f aca="false">IF($N63=1,0,IF(AND($C62=X$1,$C63=X$2),1,0))</f>
        <v>0</v>
      </c>
      <c r="Y63" s="55" t="n">
        <f aca="false">IF($N63=1,0,IF(AND($C62=Y$1,$C63=Y$2),1,0))</f>
        <v>0</v>
      </c>
      <c r="Z63" s="56" t="n">
        <f aca="false">0</f>
        <v>0</v>
      </c>
      <c r="AA63" s="55" t="n">
        <f aca="false">IF($N63=1,0,IF(AND($C62=AA$1,$C63=AA$2),1,0))</f>
        <v>0</v>
      </c>
      <c r="AB63" s="57" t="n">
        <f aca="false">IF(AND($C63=AB$1,$I63=AB$2),1,0)</f>
        <v>0</v>
      </c>
      <c r="AC63" s="55" t="n">
        <f aca="false">IF($N63=1,0,IF(AND($C62=AC$1,$C63=AC$2),1,0))</f>
        <v>0</v>
      </c>
      <c r="AD63" s="55" t="n">
        <f aca="false">IF($N63=1,0,IF(AND($C62=AD$1,$C63=AD$2),1,0))</f>
        <v>0</v>
      </c>
      <c r="AE63" s="56" t="n">
        <f aca="false">0</f>
        <v>0</v>
      </c>
      <c r="AF63" s="55" t="n">
        <f aca="false">IF($N63=1,0,IF(AND($C62=AF$1,$C63=AF$2),1,0))</f>
        <v>0</v>
      </c>
      <c r="AG63" s="56" t="n">
        <f aca="false">0</f>
        <v>0</v>
      </c>
      <c r="AH63" s="55" t="n">
        <f aca="false">IF($N63=1,0,IF(AND($C62=AH$1,$C63=AH$2),1,0))</f>
        <v>0</v>
      </c>
      <c r="AI63" s="57" t="n">
        <f aca="false">IF(AND($C63=AI$1,$I63=AI$2),1,0)</f>
        <v>0</v>
      </c>
      <c r="AJ63" s="55" t="n">
        <f aca="false">IF($N63=1,0,IF(AND($C62=AJ$1,$C63=AJ$2),1,0))</f>
        <v>0</v>
      </c>
      <c r="AK63" s="55" t="n">
        <f aca="false">IF($N63=1,0,IF(AND($C62=AK$1,$C63=AK$2),1,0))</f>
        <v>0</v>
      </c>
      <c r="AL63" s="55" t="n">
        <f aca="false">IF($N63=1,0,IF(AND($C62=AL$1,$C63=AL$2),1,0))</f>
        <v>0</v>
      </c>
      <c r="AM63" s="55" t="n">
        <f aca="false">IF($N63=1,0,IF(AND($C62=AM$1,$C63=AM$2),1,0))</f>
        <v>0</v>
      </c>
      <c r="AN63" s="56" t="n">
        <f aca="false">0</f>
        <v>0</v>
      </c>
      <c r="AO63" s="55" t="n">
        <f aca="false">IF($N63=1,0,IF(AND($C62=AO$1,$C63=AO$2),1,0))</f>
        <v>0</v>
      </c>
      <c r="AP63" s="57" t="n">
        <f aca="false">IF(AND($C63=AP$1,$I63=AP$2),1,0)</f>
        <v>0</v>
      </c>
      <c r="AQ63" s="56" t="n">
        <f aca="false">0</f>
        <v>0</v>
      </c>
      <c r="AR63" s="56" t="n">
        <f aca="false">0</f>
        <v>0</v>
      </c>
      <c r="AS63" s="56" t="n">
        <f aca="false">0</f>
        <v>0</v>
      </c>
      <c r="AT63" s="56" t="n">
        <f aca="false">0</f>
        <v>0</v>
      </c>
      <c r="AU63" s="56" t="n">
        <f aca="false">0</f>
        <v>0</v>
      </c>
      <c r="AV63" s="56" t="n">
        <f aca="false">0</f>
        <v>0</v>
      </c>
      <c r="AW63" s="56" t="n">
        <f aca="false">0</f>
        <v>0</v>
      </c>
      <c r="AX63" s="55" t="n">
        <f aca="false">IF($N63=1,0,IF(AND($C62=AX$1,$C63=AX$2),1,0))</f>
        <v>0</v>
      </c>
      <c r="AY63" s="55" t="n">
        <f aca="false">IF($N63=1,0,IF(AND($C62=AY$1,$C63=AY$2),1,0))</f>
        <v>0</v>
      </c>
      <c r="AZ63" s="55" t="n">
        <f aca="false">IF($N63=1,0,IF(AND($C62=AZ$1,$C63=AZ$2),1,0))</f>
        <v>0</v>
      </c>
      <c r="BA63" s="55" t="n">
        <f aca="false">IF($N63=1,0,IF(AND($C62=BA$1,$C63=BA$2),1,0))</f>
        <v>0</v>
      </c>
      <c r="BB63" s="56" t="n">
        <f aca="false">0</f>
        <v>0</v>
      </c>
      <c r="BC63" s="56" t="n">
        <f aca="false">IF($N63=1,0,IF(AND($C62=BC$1,$C63=BC$2),1,0))</f>
        <v>0</v>
      </c>
      <c r="BD63" s="57" t="n">
        <f aca="false">IF(AND($C63=BD$1,$I63=BD$2),1,0)</f>
        <v>0</v>
      </c>
      <c r="BE63" s="56" t="n">
        <f aca="false">0</f>
        <v>0</v>
      </c>
      <c r="BF63" s="56" t="n">
        <f aca="false">0</f>
        <v>0</v>
      </c>
      <c r="BG63" s="56" t="n">
        <f aca="false">0</f>
        <v>0</v>
      </c>
      <c r="BH63" s="56" t="n">
        <f aca="false">0</f>
        <v>0</v>
      </c>
      <c r="BI63" s="56" t="n">
        <f aca="false">0</f>
        <v>0</v>
      </c>
      <c r="BJ63" s="56" t="n">
        <f aca="false">0</f>
        <v>0</v>
      </c>
      <c r="BK63" s="56" t="n">
        <f aca="false">0</f>
        <v>0</v>
      </c>
      <c r="BL63" s="58" t="n">
        <f aca="false">SUM(N63:BK63)</f>
        <v>2</v>
      </c>
      <c r="BN63" s="73" t="s">
        <v>201</v>
      </c>
      <c r="BO63" s="94" t="n">
        <f aca="false">BO50/(SUM($BL$10:$BL1005)-$BO$40)</f>
        <v>0.00367647058823529</v>
      </c>
      <c r="BP63" s="96" t="n">
        <f aca="false">BP50/(SUM($BL$10:$BL1005)-$BO$40)</f>
        <v>0</v>
      </c>
      <c r="BQ63" s="96" t="n">
        <f aca="false">BQ50/(SUM($BL$10:$BL1005)-$BO$40)</f>
        <v>0.0735294117647059</v>
      </c>
      <c r="BR63" s="96" t="n">
        <f aca="false">BR50/(SUM($BL$10:$BL1005)-$BO$40)</f>
        <v>0.0588235294117647</v>
      </c>
      <c r="BS63" s="96" t="n">
        <f aca="false">BS50/(SUM($BL$10:$BL1005)-$BO$40)</f>
        <v>0</v>
      </c>
      <c r="BT63" s="98" t="n">
        <f aca="false">BT50/(SUM($BL$10:$BL1005)-$BO$40)</f>
        <v>0.00735294117647059</v>
      </c>
      <c r="BU63" s="97" t="n">
        <f aca="false">BU50/(SUM($BL$10:$BL1005)-$BO$40)</f>
        <v>0.0220588235294118</v>
      </c>
    </row>
    <row r="64" customFormat="false" ht="13.8" hidden="false" customHeight="false" outlineLevel="0" collapsed="false">
      <c r="A64" s="52" t="str">
        <f aca="false">VLOOKUP(D64,$BX$90:$BZ$136,3,1)&amp;D64</f>
        <v>D11</v>
      </c>
      <c r="B64" s="52" t="str">
        <f aca="false">SUBSTITUTE(SUBSTITUTE(H64,"/",""),".html","")</f>
        <v>onion-directorygroups-cat</v>
      </c>
      <c r="C64" s="52" t="str">
        <f aca="false">IF(OR(B64=index,B64=links,B64=guides),B64,IF(LEFT(B64,5)=onion,onion,extreme))</f>
        <v>onion</v>
      </c>
      <c r="D64" s="53" t="n">
        <v>11</v>
      </c>
      <c r="E64" s="53" t="s">
        <v>87</v>
      </c>
      <c r="F64" s="53" t="s">
        <v>88</v>
      </c>
      <c r="G64" s="54" t="n">
        <v>0.0003125</v>
      </c>
      <c r="H64" s="53" t="s">
        <v>90</v>
      </c>
      <c r="I64" s="59" t="n">
        <v>6</v>
      </c>
      <c r="J64" s="52" t="n">
        <f aca="false">IF(I64="?",VLOOKUP(C64,$BO$89:$BP$94,2,0),I64)</f>
        <v>6</v>
      </c>
      <c r="K64" s="52" t="n">
        <f aca="false">SUMIFS($J$10:$J$1000,$A$10:$A$1000,A64)</f>
        <v>46.8611111111111</v>
      </c>
      <c r="L64" s="52" t="n">
        <f aca="false">IF(D64=D63,J64+L63,J64)</f>
        <v>15</v>
      </c>
      <c r="M64" s="52" t="str">
        <f aca="false">LEFT(A64,1)</f>
        <v>D</v>
      </c>
      <c r="N64" s="55" t="n">
        <f aca="false">IF(D64-D63&gt;0,1,0)</f>
        <v>0</v>
      </c>
      <c r="O64" s="56" t="n">
        <f aca="false">0</f>
        <v>0</v>
      </c>
      <c r="P64" s="55" t="n">
        <f aca="false">IF($N64=1,0,IF(AND($C63=P$1,$C64=P$2),1,0))</f>
        <v>0</v>
      </c>
      <c r="Q64" s="55" t="n">
        <f aca="false">IF($N64=1,0,IF(AND($C63=Q$1,$C64=Q$2),1,0))</f>
        <v>0</v>
      </c>
      <c r="R64" s="55" t="n">
        <f aca="false">IF($N64=1,0,IF(AND($C63=R$1,$C64=R$2),1,0))</f>
        <v>0</v>
      </c>
      <c r="S64" s="56" t="n">
        <f aca="false">0</f>
        <v>0</v>
      </c>
      <c r="T64" s="55" t="n">
        <f aca="false">IF($N64=1,0,IF(AND($C63=R$1,$C64=R$2),1,0))</f>
        <v>0</v>
      </c>
      <c r="U64" s="57" t="n">
        <f aca="false">IF(AND($C64=U$1,$I64=U$2),1,0)</f>
        <v>0</v>
      </c>
      <c r="V64" s="55" t="n">
        <f aca="false">IF($N64=1,0,IF(AND($C63=V$1,$C64=V$2),1,0))</f>
        <v>0</v>
      </c>
      <c r="W64" s="56" t="n">
        <f aca="false">0</f>
        <v>0</v>
      </c>
      <c r="X64" s="55" t="n">
        <f aca="false">IF($N64=1,0,IF(AND($C63=X$1,$C64=X$2),1,0))</f>
        <v>0</v>
      </c>
      <c r="Y64" s="55" t="n">
        <f aca="false">IF($N64=1,0,IF(AND($C63=Y$1,$C64=Y$2),1,0))</f>
        <v>0</v>
      </c>
      <c r="Z64" s="56" t="n">
        <f aca="false">0</f>
        <v>0</v>
      </c>
      <c r="AA64" s="55" t="n">
        <f aca="false">IF($N64=1,0,IF(AND($C63=AA$1,$C64=AA$2),1,0))</f>
        <v>0</v>
      </c>
      <c r="AB64" s="57" t="n">
        <f aca="false">IF(AND($C64=AB$1,$I64=AB$2),1,0)</f>
        <v>0</v>
      </c>
      <c r="AC64" s="55" t="n">
        <f aca="false">IF($N64=1,0,IF(AND($C63=AC$1,$C64=AC$2),1,0))</f>
        <v>0</v>
      </c>
      <c r="AD64" s="55" t="n">
        <f aca="false">IF($N64=1,0,IF(AND($C63=AD$1,$C64=AD$2),1,0))</f>
        <v>0</v>
      </c>
      <c r="AE64" s="56" t="n">
        <f aca="false">0</f>
        <v>0</v>
      </c>
      <c r="AF64" s="55" t="n">
        <f aca="false">IF($N64=1,0,IF(AND($C63=AF$1,$C64=AF$2),1,0))</f>
        <v>0</v>
      </c>
      <c r="AG64" s="56" t="n">
        <f aca="false">0</f>
        <v>0</v>
      </c>
      <c r="AH64" s="55" t="n">
        <f aca="false">IF($N64=1,0,IF(AND($C63=AH$1,$C64=AH$2),1,0))</f>
        <v>0</v>
      </c>
      <c r="AI64" s="57" t="n">
        <f aca="false">IF(AND($C64=AI$1,$I64=AI$2),1,0)</f>
        <v>0</v>
      </c>
      <c r="AJ64" s="55" t="n">
        <f aca="false">IF($N64=1,0,IF(AND($C63=AJ$1,$C64=AJ$2),1,0))</f>
        <v>0</v>
      </c>
      <c r="AK64" s="55" t="n">
        <f aca="false">IF($N64=1,0,IF(AND($C63=AK$1,$C64=AK$2),1,0))</f>
        <v>0</v>
      </c>
      <c r="AL64" s="55" t="n">
        <f aca="false">IF($N64=1,0,IF(AND($C63=AL$1,$C64=AL$2),1,0))</f>
        <v>0</v>
      </c>
      <c r="AM64" s="55" t="n">
        <f aca="false">IF($N64=1,0,IF(AND($C63=AM$1,$C64=AM$2),1,0))</f>
        <v>1</v>
      </c>
      <c r="AN64" s="56" t="n">
        <f aca="false">0</f>
        <v>0</v>
      </c>
      <c r="AO64" s="55" t="n">
        <f aca="false">IF($N64=1,0,IF(AND($C63=AO$1,$C64=AO$2),1,0))</f>
        <v>0</v>
      </c>
      <c r="AP64" s="57" t="n">
        <f aca="false">IF(AND($C64=AP$1,$I64=AP$2),1,0)</f>
        <v>0</v>
      </c>
      <c r="AQ64" s="56" t="n">
        <f aca="false">0</f>
        <v>0</v>
      </c>
      <c r="AR64" s="56" t="n">
        <f aca="false">0</f>
        <v>0</v>
      </c>
      <c r="AS64" s="56" t="n">
        <f aca="false">0</f>
        <v>0</v>
      </c>
      <c r="AT64" s="56" t="n">
        <f aca="false">0</f>
        <v>0</v>
      </c>
      <c r="AU64" s="56" t="n">
        <f aca="false">0</f>
        <v>0</v>
      </c>
      <c r="AV64" s="56" t="n">
        <f aca="false">0</f>
        <v>0</v>
      </c>
      <c r="AW64" s="56" t="n">
        <f aca="false">0</f>
        <v>0</v>
      </c>
      <c r="AX64" s="55" t="n">
        <f aca="false">IF($N64=1,0,IF(AND($C63=AX$1,$C64=AX$2),1,0))</f>
        <v>0</v>
      </c>
      <c r="AY64" s="55" t="n">
        <f aca="false">IF($N64=1,0,IF(AND($C63=AY$1,$C64=AY$2),1,0))</f>
        <v>0</v>
      </c>
      <c r="AZ64" s="55" t="n">
        <f aca="false">IF($N64=1,0,IF(AND($C63=AZ$1,$C64=AZ$2),1,0))</f>
        <v>0</v>
      </c>
      <c r="BA64" s="55" t="n">
        <f aca="false">IF($N64=1,0,IF(AND($C63=BA$1,$C64=BA$2),1,0))</f>
        <v>0</v>
      </c>
      <c r="BB64" s="56" t="n">
        <f aca="false">0</f>
        <v>0</v>
      </c>
      <c r="BC64" s="56" t="n">
        <f aca="false">IF($N64=1,0,IF(AND($C63=BC$1,$C64=BC$2),1,0))</f>
        <v>0</v>
      </c>
      <c r="BD64" s="57" t="n">
        <f aca="false">IF(AND($C64=BD$1,$I64=BD$2),1,0)</f>
        <v>0</v>
      </c>
      <c r="BE64" s="56" t="n">
        <f aca="false">0</f>
        <v>0</v>
      </c>
      <c r="BF64" s="56" t="n">
        <f aca="false">0</f>
        <v>0</v>
      </c>
      <c r="BG64" s="56" t="n">
        <f aca="false">0</f>
        <v>0</v>
      </c>
      <c r="BH64" s="56" t="n">
        <f aca="false">0</f>
        <v>0</v>
      </c>
      <c r="BI64" s="56" t="n">
        <f aca="false">0</f>
        <v>0</v>
      </c>
      <c r="BJ64" s="56" t="n">
        <f aca="false">0</f>
        <v>0</v>
      </c>
      <c r="BK64" s="56" t="n">
        <f aca="false">0</f>
        <v>0</v>
      </c>
      <c r="BL64" s="58" t="n">
        <f aca="false">SUM(N64:BK64)</f>
        <v>1</v>
      </c>
      <c r="BN64" s="77" t="s">
        <v>204</v>
      </c>
      <c r="BO64" s="99" t="n">
        <f aca="false">BO51/(SUM($BL$10:$BL1006)-$BO$40)</f>
        <v>0</v>
      </c>
      <c r="BP64" s="100" t="n">
        <f aca="false">BP51/(SUM($BL$10:$BL1006)-$BO$40)</f>
        <v>0</v>
      </c>
      <c r="BQ64" s="100" t="n">
        <f aca="false">BQ51/(SUM($BL$10:$BL1006)-$BO$40)</f>
        <v>0</v>
      </c>
      <c r="BR64" s="100" t="n">
        <f aca="false">BR51/(SUM($BL$10:$BL1006)-$BO$40)</f>
        <v>0</v>
      </c>
      <c r="BS64" s="100" t="n">
        <f aca="false">BS51/(SUM($BL$10:$BL1006)-$BO$40)</f>
        <v>0</v>
      </c>
      <c r="BT64" s="100" t="n">
        <f aca="false">BT51/(SUM($BL$10:$BL1006)-$BO$40)</f>
        <v>0</v>
      </c>
      <c r="BU64" s="101" t="n">
        <f aca="false">BU51/(SUM($BL$10:$BL1006)-$BO$40)</f>
        <v>0</v>
      </c>
    </row>
    <row r="65" customFormat="false" ht="14.4" hidden="false" customHeight="false" outlineLevel="0" collapsed="false">
      <c r="A65" s="52" t="str">
        <f aca="false">VLOOKUP(D65,$BX$90:$BZ$136,3,1)&amp;D65</f>
        <v>D11</v>
      </c>
      <c r="B65" s="52" t="str">
        <f aca="false">SUBSTITUTE(SUBSTITUTE(H65,"/",""),".html","")</f>
        <v>onion-directoryhack-group</v>
      </c>
      <c r="C65" s="52" t="str">
        <f aca="false">IF(OR(B65=index,B65=links,B65=guides),B65,IF(LEFT(B65,5)=onion,onion,extreme))</f>
        <v>onion</v>
      </c>
      <c r="D65" s="53" t="n">
        <v>11</v>
      </c>
      <c r="E65" s="53" t="s">
        <v>87</v>
      </c>
      <c r="F65" s="53" t="s">
        <v>88</v>
      </c>
      <c r="G65" s="54" t="n">
        <v>0.0003125</v>
      </c>
      <c r="H65" s="53" t="s">
        <v>79</v>
      </c>
      <c r="I65" s="59" t="n">
        <v>12</v>
      </c>
      <c r="J65" s="52" t="n">
        <f aca="false">IF(I65="?",VLOOKUP(C65,$BO$89:$BP$94,2,0),I65)</f>
        <v>12</v>
      </c>
      <c r="K65" s="52" t="n">
        <f aca="false">SUMIFS($J$10:$J$1000,$A$10:$A$1000,A65)</f>
        <v>46.8611111111111</v>
      </c>
      <c r="L65" s="52" t="n">
        <f aca="false">IF(D65=D64,J65+L64,J65)</f>
        <v>27</v>
      </c>
      <c r="M65" s="52" t="str">
        <f aca="false">LEFT(A65,1)</f>
        <v>D</v>
      </c>
      <c r="N65" s="55" t="n">
        <f aca="false">IF(D65-D64&gt;0,1,0)</f>
        <v>0</v>
      </c>
      <c r="O65" s="56" t="n">
        <f aca="false">0</f>
        <v>0</v>
      </c>
      <c r="P65" s="55" t="n">
        <f aca="false">IF($N65=1,0,IF(AND($C64=P$1,$C65=P$2),1,0))</f>
        <v>0</v>
      </c>
      <c r="Q65" s="55" t="n">
        <f aca="false">IF($N65=1,0,IF(AND($C64=Q$1,$C65=Q$2),1,0))</f>
        <v>0</v>
      </c>
      <c r="R65" s="55" t="n">
        <f aca="false">IF($N65=1,0,IF(AND($C64=R$1,$C65=R$2),1,0))</f>
        <v>0</v>
      </c>
      <c r="S65" s="56" t="n">
        <f aca="false">0</f>
        <v>0</v>
      </c>
      <c r="T65" s="55" t="n">
        <f aca="false">IF($N65=1,0,IF(AND($C64=R$1,$C65=R$2),1,0))</f>
        <v>0</v>
      </c>
      <c r="U65" s="57" t="n">
        <f aca="false">IF(AND($C65=U$1,$I65=U$2),1,0)</f>
        <v>0</v>
      </c>
      <c r="V65" s="55" t="n">
        <f aca="false">IF($N65=1,0,IF(AND($C64=V$1,$C65=V$2),1,0))</f>
        <v>0</v>
      </c>
      <c r="W65" s="56" t="n">
        <f aca="false">0</f>
        <v>0</v>
      </c>
      <c r="X65" s="55" t="n">
        <f aca="false">IF($N65=1,0,IF(AND($C64=X$1,$C65=X$2),1,0))</f>
        <v>0</v>
      </c>
      <c r="Y65" s="55" t="n">
        <f aca="false">IF($N65=1,0,IF(AND($C64=Y$1,$C65=Y$2),1,0))</f>
        <v>0</v>
      </c>
      <c r="Z65" s="56" t="n">
        <f aca="false">0</f>
        <v>0</v>
      </c>
      <c r="AA65" s="55" t="n">
        <f aca="false">IF($N65=1,0,IF(AND($C64=AA$1,$C65=AA$2),1,0))</f>
        <v>0</v>
      </c>
      <c r="AB65" s="57" t="n">
        <f aca="false">IF(AND($C65=AB$1,$I65=AB$2),1,0)</f>
        <v>0</v>
      </c>
      <c r="AC65" s="55" t="n">
        <f aca="false">IF($N65=1,0,IF(AND($C64=AC$1,$C65=AC$2),1,0))</f>
        <v>0</v>
      </c>
      <c r="AD65" s="55" t="n">
        <f aca="false">IF($N65=1,0,IF(AND($C64=AD$1,$C65=AD$2),1,0))</f>
        <v>0</v>
      </c>
      <c r="AE65" s="56" t="n">
        <f aca="false">0</f>
        <v>0</v>
      </c>
      <c r="AF65" s="55" t="n">
        <f aca="false">IF($N65=1,0,IF(AND($C64=AF$1,$C65=AF$2),1,0))</f>
        <v>0</v>
      </c>
      <c r="AG65" s="56" t="n">
        <f aca="false">0</f>
        <v>0</v>
      </c>
      <c r="AH65" s="55" t="n">
        <f aca="false">IF($N65=1,0,IF(AND($C64=AH$1,$C65=AH$2),1,0))</f>
        <v>0</v>
      </c>
      <c r="AI65" s="57" t="n">
        <f aca="false">IF(AND($C65=AI$1,$I65=AI$2),1,0)</f>
        <v>0</v>
      </c>
      <c r="AJ65" s="55" t="n">
        <f aca="false">IF($N65=1,0,IF(AND($C64=AJ$1,$C65=AJ$2),1,0))</f>
        <v>0</v>
      </c>
      <c r="AK65" s="55" t="n">
        <f aca="false">IF($N65=1,0,IF(AND($C64=AK$1,$C65=AK$2),1,0))</f>
        <v>0</v>
      </c>
      <c r="AL65" s="55" t="n">
        <f aca="false">IF($N65=1,0,IF(AND($C64=AL$1,$C65=AL$2),1,0))</f>
        <v>0</v>
      </c>
      <c r="AM65" s="55" t="n">
        <f aca="false">IF($N65=1,0,IF(AND($C64=AM$1,$C65=AM$2),1,0))</f>
        <v>1</v>
      </c>
      <c r="AN65" s="56" t="n">
        <f aca="false">0</f>
        <v>0</v>
      </c>
      <c r="AO65" s="55" t="n">
        <f aca="false">IF($N65=1,0,IF(AND($C64=AO$1,$C65=AO$2),1,0))</f>
        <v>0</v>
      </c>
      <c r="AP65" s="57" t="n">
        <f aca="false">IF(AND($C65=AP$1,$I65=AP$2),1,0)</f>
        <v>0</v>
      </c>
      <c r="AQ65" s="56" t="n">
        <f aca="false">0</f>
        <v>0</v>
      </c>
      <c r="AR65" s="56" t="n">
        <f aca="false">0</f>
        <v>0</v>
      </c>
      <c r="AS65" s="56" t="n">
        <f aca="false">0</f>
        <v>0</v>
      </c>
      <c r="AT65" s="56" t="n">
        <f aca="false">0</f>
        <v>0</v>
      </c>
      <c r="AU65" s="56" t="n">
        <f aca="false">0</f>
        <v>0</v>
      </c>
      <c r="AV65" s="56" t="n">
        <f aca="false">0</f>
        <v>0</v>
      </c>
      <c r="AW65" s="56" t="n">
        <f aca="false">0</f>
        <v>0</v>
      </c>
      <c r="AX65" s="55" t="n">
        <f aca="false">IF($N65=1,0,IF(AND($C64=AX$1,$C65=AX$2),1,0))</f>
        <v>0</v>
      </c>
      <c r="AY65" s="55" t="n">
        <f aca="false">IF($N65=1,0,IF(AND($C64=AY$1,$C65=AY$2),1,0))</f>
        <v>0</v>
      </c>
      <c r="AZ65" s="55" t="n">
        <f aca="false">IF($N65=1,0,IF(AND($C64=AZ$1,$C65=AZ$2),1,0))</f>
        <v>0</v>
      </c>
      <c r="BA65" s="55" t="n">
        <f aca="false">IF($N65=1,0,IF(AND($C64=BA$1,$C65=BA$2),1,0))</f>
        <v>0</v>
      </c>
      <c r="BB65" s="56" t="n">
        <f aca="false">0</f>
        <v>0</v>
      </c>
      <c r="BC65" s="56" t="n">
        <f aca="false">IF($N65=1,0,IF(AND($C64=BC$1,$C65=BC$2),1,0))</f>
        <v>0</v>
      </c>
      <c r="BD65" s="57" t="n">
        <f aca="false">IF(AND($C65=BD$1,$I65=BD$2),1,0)</f>
        <v>0</v>
      </c>
      <c r="BE65" s="56" t="n">
        <f aca="false">0</f>
        <v>0</v>
      </c>
      <c r="BF65" s="56" t="n">
        <f aca="false">0</f>
        <v>0</v>
      </c>
      <c r="BG65" s="56" t="n">
        <f aca="false">0</f>
        <v>0</v>
      </c>
      <c r="BH65" s="56" t="n">
        <f aca="false">0</f>
        <v>0</v>
      </c>
      <c r="BI65" s="56" t="n">
        <f aca="false">0</f>
        <v>0</v>
      </c>
      <c r="BJ65" s="56" t="n">
        <f aca="false">0</f>
        <v>0</v>
      </c>
      <c r="BK65" s="56" t="n">
        <f aca="false">0</f>
        <v>0</v>
      </c>
      <c r="BL65" s="58" t="n">
        <f aca="false">SUM(N65:BK65)</f>
        <v>1</v>
      </c>
    </row>
    <row r="66" customFormat="false" ht="14.4" hidden="false" customHeight="false" outlineLevel="0" collapsed="false">
      <c r="A66" s="52" t="str">
        <f aca="false">VLOOKUP(D66,$BX$90:$BZ$136,3,1)&amp;D66</f>
        <v>D11</v>
      </c>
      <c r="B66" s="52" t="str">
        <f aca="false">SUBSTITUTE(SUBSTITUTE(H66,"/",""),".html","")</f>
        <v>index</v>
      </c>
      <c r="C66" s="52" t="str">
        <f aca="false">IF(OR(B66=index,B66=links,B66=guides),B66,IF(LEFT(B66,5)=onion,onion,extreme))</f>
        <v>index</v>
      </c>
      <c r="D66" s="53" t="n">
        <v>11</v>
      </c>
      <c r="E66" s="53" t="s">
        <v>87</v>
      </c>
      <c r="F66" s="53" t="s">
        <v>88</v>
      </c>
      <c r="G66" s="54" t="n">
        <v>0.0003125</v>
      </c>
      <c r="H66" s="53" t="s">
        <v>72</v>
      </c>
      <c r="I66" s="59" t="s">
        <v>43</v>
      </c>
      <c r="J66" s="52" t="n">
        <f aca="false">IF(I66="?",VLOOKUP(C66,$BO$89:$BP$94,2,0),I66)</f>
        <v>19.8611111111111</v>
      </c>
      <c r="K66" s="52" t="n">
        <f aca="false">SUMIFS($J$10:$J$1000,$A$10:$A$1000,A66)</f>
        <v>46.8611111111111</v>
      </c>
      <c r="L66" s="52" t="n">
        <f aca="false">IF(D66=D65,J66+L65,J66)</f>
        <v>46.8611111111111</v>
      </c>
      <c r="M66" s="52" t="str">
        <f aca="false">LEFT(A66,1)</f>
        <v>D</v>
      </c>
      <c r="N66" s="55" t="n">
        <f aca="false">IF(D66-D65&gt;0,1,0)</f>
        <v>0</v>
      </c>
      <c r="O66" s="56" t="n">
        <f aca="false">0</f>
        <v>0</v>
      </c>
      <c r="P66" s="55" t="n">
        <f aca="false">IF($N66=1,0,IF(AND($C65=P$1,$C66=P$2),1,0))</f>
        <v>0</v>
      </c>
      <c r="Q66" s="55" t="n">
        <f aca="false">IF($N66=1,0,IF(AND($C65=Q$1,$C66=Q$2),1,0))</f>
        <v>0</v>
      </c>
      <c r="R66" s="55" t="n">
        <f aca="false">IF($N66=1,0,IF(AND($C65=R$1,$C66=R$2),1,0))</f>
        <v>0</v>
      </c>
      <c r="S66" s="56" t="n">
        <f aca="false">0</f>
        <v>0</v>
      </c>
      <c r="T66" s="55" t="n">
        <f aca="false">IF($N66=1,0,IF(AND($C65=R$1,$C66=R$2),1,0))</f>
        <v>0</v>
      </c>
      <c r="U66" s="57" t="n">
        <f aca="false">IF(AND($C66=U$1,$I66=U$2),1,0)</f>
        <v>1</v>
      </c>
      <c r="V66" s="55" t="n">
        <f aca="false">IF($N66=1,0,IF(AND($C65=V$1,$C66=V$2),1,0))</f>
        <v>0</v>
      </c>
      <c r="W66" s="56" t="n">
        <f aca="false">0</f>
        <v>0</v>
      </c>
      <c r="X66" s="55" t="n">
        <f aca="false">IF($N66=1,0,IF(AND($C65=X$1,$C66=X$2),1,0))</f>
        <v>0</v>
      </c>
      <c r="Y66" s="55" t="n">
        <f aca="false">IF($N66=1,0,IF(AND($C65=Y$1,$C66=Y$2),1,0))</f>
        <v>0</v>
      </c>
      <c r="Z66" s="56" t="n">
        <f aca="false">0</f>
        <v>0</v>
      </c>
      <c r="AA66" s="55" t="n">
        <f aca="false">IF($N66=1,0,IF(AND($C65=AA$1,$C66=AA$2),1,0))</f>
        <v>0</v>
      </c>
      <c r="AB66" s="57" t="n">
        <f aca="false">IF(AND($C66=AB$1,$I66=AB$2),1,0)</f>
        <v>0</v>
      </c>
      <c r="AC66" s="55" t="n">
        <f aca="false">IF($N66=1,0,IF(AND($C65=AC$1,$C66=AC$2),1,0))</f>
        <v>0</v>
      </c>
      <c r="AD66" s="55" t="n">
        <f aca="false">IF($N66=1,0,IF(AND($C65=AD$1,$C66=AD$2),1,0))</f>
        <v>0</v>
      </c>
      <c r="AE66" s="56" t="n">
        <f aca="false">0</f>
        <v>0</v>
      </c>
      <c r="AF66" s="55" t="n">
        <f aca="false">IF($N66=1,0,IF(AND($C65=AF$1,$C66=AF$2),1,0))</f>
        <v>0</v>
      </c>
      <c r="AG66" s="56" t="n">
        <f aca="false">0</f>
        <v>0</v>
      </c>
      <c r="AH66" s="55" t="n">
        <f aca="false">IF($N66=1,0,IF(AND($C65=AH$1,$C66=AH$2),1,0))</f>
        <v>0</v>
      </c>
      <c r="AI66" s="57" t="n">
        <f aca="false">IF(AND($C66=AI$1,$I66=AI$2),1,0)</f>
        <v>0</v>
      </c>
      <c r="AJ66" s="55" t="n">
        <f aca="false">IF($N66=1,0,IF(AND($C65=AJ$1,$C66=AJ$2),1,0))</f>
        <v>1</v>
      </c>
      <c r="AK66" s="55" t="n">
        <f aca="false">IF($N66=1,0,IF(AND($C65=AK$1,$C66=AK$2),1,0))</f>
        <v>0</v>
      </c>
      <c r="AL66" s="55" t="n">
        <f aca="false">IF($N66=1,0,IF(AND($C65=AL$1,$C66=AL$2),1,0))</f>
        <v>0</v>
      </c>
      <c r="AM66" s="55" t="n">
        <f aca="false">IF($N66=1,0,IF(AND($C65=AM$1,$C66=AM$2),1,0))</f>
        <v>0</v>
      </c>
      <c r="AN66" s="56" t="n">
        <f aca="false">0</f>
        <v>0</v>
      </c>
      <c r="AO66" s="55" t="n">
        <f aca="false">IF($N66=1,0,IF(AND($C65=AO$1,$C66=AO$2),1,0))</f>
        <v>0</v>
      </c>
      <c r="AP66" s="57" t="n">
        <f aca="false">IF(AND($C66=AP$1,$I66=AP$2),1,0)</f>
        <v>0</v>
      </c>
      <c r="AQ66" s="56" t="n">
        <f aca="false">0</f>
        <v>0</v>
      </c>
      <c r="AR66" s="56" t="n">
        <f aca="false">0</f>
        <v>0</v>
      </c>
      <c r="AS66" s="56" t="n">
        <f aca="false">0</f>
        <v>0</v>
      </c>
      <c r="AT66" s="56" t="n">
        <f aca="false">0</f>
        <v>0</v>
      </c>
      <c r="AU66" s="56" t="n">
        <f aca="false">0</f>
        <v>0</v>
      </c>
      <c r="AV66" s="56" t="n">
        <f aca="false">0</f>
        <v>0</v>
      </c>
      <c r="AW66" s="56" t="n">
        <f aca="false">0</f>
        <v>0</v>
      </c>
      <c r="AX66" s="55" t="n">
        <f aca="false">IF($N66=1,0,IF(AND($C65=AX$1,$C66=AX$2),1,0))</f>
        <v>0</v>
      </c>
      <c r="AY66" s="55" t="n">
        <f aca="false">IF($N66=1,0,IF(AND($C65=AY$1,$C66=AY$2),1,0))</f>
        <v>0</v>
      </c>
      <c r="AZ66" s="55" t="n">
        <f aca="false">IF($N66=1,0,IF(AND($C65=AZ$1,$C66=AZ$2),1,0))</f>
        <v>0</v>
      </c>
      <c r="BA66" s="55" t="n">
        <f aca="false">IF($N66=1,0,IF(AND($C65=BA$1,$C66=BA$2),1,0))</f>
        <v>0</v>
      </c>
      <c r="BB66" s="56" t="n">
        <f aca="false">0</f>
        <v>0</v>
      </c>
      <c r="BC66" s="56" t="n">
        <f aca="false">IF($N66=1,0,IF(AND($C65=BC$1,$C66=BC$2),1,0))</f>
        <v>0</v>
      </c>
      <c r="BD66" s="57" t="n">
        <f aca="false">IF(AND($C66=BD$1,$I66=BD$2),1,0)</f>
        <v>0</v>
      </c>
      <c r="BE66" s="56" t="n">
        <f aca="false">0</f>
        <v>0</v>
      </c>
      <c r="BF66" s="56" t="n">
        <f aca="false">0</f>
        <v>0</v>
      </c>
      <c r="BG66" s="56" t="n">
        <f aca="false">0</f>
        <v>0</v>
      </c>
      <c r="BH66" s="56" t="n">
        <f aca="false">0</f>
        <v>0</v>
      </c>
      <c r="BI66" s="56" t="n">
        <f aca="false">0</f>
        <v>0</v>
      </c>
      <c r="BJ66" s="56" t="n">
        <f aca="false">0</f>
        <v>0</v>
      </c>
      <c r="BK66" s="56" t="n">
        <f aca="false">0</f>
        <v>0</v>
      </c>
      <c r="BL66" s="58" t="n">
        <f aca="false">SUM(N66:BK66)</f>
        <v>2</v>
      </c>
    </row>
    <row r="67" customFormat="false" ht="14.4" hidden="false" customHeight="false" outlineLevel="0" collapsed="false">
      <c r="A67" s="52" t="str">
        <f aca="false">VLOOKUP(D67,$BX$90:$BZ$136,3,1)&amp;D67</f>
        <v>F12</v>
      </c>
      <c r="B67" s="52" t="str">
        <f aca="false">SUBSTITUTE(SUBSTITUTE(H67,"/",""),".html","")</f>
        <v>index</v>
      </c>
      <c r="C67" s="52" t="str">
        <f aca="false">IF(OR(B67=index,B67=links,B67=guides),B67,IF(LEFT(B67,5)=onion,onion,extreme))</f>
        <v>index</v>
      </c>
      <c r="D67" s="53" t="n">
        <v>12</v>
      </c>
      <c r="E67" s="53" t="s">
        <v>91</v>
      </c>
      <c r="F67" s="53" t="s">
        <v>92</v>
      </c>
      <c r="G67" s="54" t="n">
        <v>0.000613425925925926</v>
      </c>
      <c r="H67" s="53" t="s">
        <v>72</v>
      </c>
      <c r="I67" s="59" t="n">
        <v>4</v>
      </c>
      <c r="J67" s="52" t="n">
        <f aca="false">IF(I67="?",VLOOKUP(C67,$BO$89:$BP$94,2,0),I67)</f>
        <v>4</v>
      </c>
      <c r="K67" s="52" t="n">
        <f aca="false">SUMIFS($J$10:$J$1000,$A$10:$A$1000,A67)</f>
        <v>72.8611111111111</v>
      </c>
      <c r="L67" s="52" t="n">
        <f aca="false">IF(D67=D66,J67+L66,J67)</f>
        <v>4</v>
      </c>
      <c r="M67" s="52" t="str">
        <f aca="false">LEFT(A67,1)</f>
        <v>F</v>
      </c>
      <c r="N67" s="55" t="n">
        <f aca="false">IF(D67-D66&gt;0,1,0)</f>
        <v>1</v>
      </c>
      <c r="O67" s="56" t="n">
        <f aca="false">0</f>
        <v>0</v>
      </c>
      <c r="P67" s="55" t="n">
        <f aca="false">IF($N67=1,0,IF(AND($C66=P$1,$C67=P$2),1,0))</f>
        <v>0</v>
      </c>
      <c r="Q67" s="55" t="n">
        <f aca="false">IF($N67=1,0,IF(AND($C66=Q$1,$C67=Q$2),1,0))</f>
        <v>0</v>
      </c>
      <c r="R67" s="55" t="n">
        <f aca="false">IF($N67=1,0,IF(AND($C66=R$1,$C67=R$2),1,0))</f>
        <v>0</v>
      </c>
      <c r="S67" s="56" t="n">
        <f aca="false">0</f>
        <v>0</v>
      </c>
      <c r="T67" s="55" t="n">
        <f aca="false">IF($N67=1,0,IF(AND($C66=R$1,$C67=R$2),1,0))</f>
        <v>0</v>
      </c>
      <c r="U67" s="57" t="n">
        <f aca="false">IF(AND($C67=U$1,$I67=U$2),1,0)</f>
        <v>0</v>
      </c>
      <c r="V67" s="55" t="n">
        <f aca="false">IF($N67=1,0,IF(AND($C66=V$1,$C67=V$2),1,0))</f>
        <v>0</v>
      </c>
      <c r="W67" s="56" t="n">
        <f aca="false">0</f>
        <v>0</v>
      </c>
      <c r="X67" s="55" t="n">
        <f aca="false">IF($N67=1,0,IF(AND($C66=X$1,$C67=X$2),1,0))</f>
        <v>0</v>
      </c>
      <c r="Y67" s="55" t="n">
        <f aca="false">IF($N67=1,0,IF(AND($C66=Y$1,$C67=Y$2),1,0))</f>
        <v>0</v>
      </c>
      <c r="Z67" s="56" t="n">
        <f aca="false">0</f>
        <v>0</v>
      </c>
      <c r="AA67" s="55" t="n">
        <f aca="false">IF($N67=1,0,IF(AND($C66=AA$1,$C67=AA$2),1,0))</f>
        <v>0</v>
      </c>
      <c r="AB67" s="57" t="n">
        <f aca="false">IF(AND($C67=AB$1,$I67=AB$2),1,0)</f>
        <v>0</v>
      </c>
      <c r="AC67" s="55" t="n">
        <f aca="false">IF($N67=1,0,IF(AND($C66=AC$1,$C67=AC$2),1,0))</f>
        <v>0</v>
      </c>
      <c r="AD67" s="55" t="n">
        <f aca="false">IF($N67=1,0,IF(AND($C66=AD$1,$C67=AD$2),1,0))</f>
        <v>0</v>
      </c>
      <c r="AE67" s="56" t="n">
        <f aca="false">0</f>
        <v>0</v>
      </c>
      <c r="AF67" s="55" t="n">
        <f aca="false">IF($N67=1,0,IF(AND($C66=AF$1,$C67=AF$2),1,0))</f>
        <v>0</v>
      </c>
      <c r="AG67" s="56" t="n">
        <f aca="false">0</f>
        <v>0</v>
      </c>
      <c r="AH67" s="55" t="n">
        <f aca="false">IF($N67=1,0,IF(AND($C66=AH$1,$C67=AH$2),1,0))</f>
        <v>0</v>
      </c>
      <c r="AI67" s="57" t="n">
        <f aca="false">IF(AND($C67=AI$1,$I67=AI$2),1,0)</f>
        <v>0</v>
      </c>
      <c r="AJ67" s="55" t="n">
        <f aca="false">IF($N67=1,0,IF(AND($C66=AJ$1,$C67=AJ$2),1,0))</f>
        <v>0</v>
      </c>
      <c r="AK67" s="55" t="n">
        <f aca="false">IF($N67=1,0,IF(AND($C66=AK$1,$C67=AK$2),1,0))</f>
        <v>0</v>
      </c>
      <c r="AL67" s="55" t="n">
        <f aca="false">IF($N67=1,0,IF(AND($C66=AL$1,$C67=AL$2),1,0))</f>
        <v>0</v>
      </c>
      <c r="AM67" s="55" t="n">
        <f aca="false">IF($N67=1,0,IF(AND($C66=AM$1,$C67=AM$2),1,0))</f>
        <v>0</v>
      </c>
      <c r="AN67" s="56" t="n">
        <f aca="false">0</f>
        <v>0</v>
      </c>
      <c r="AO67" s="55" t="n">
        <f aca="false">IF($N67=1,0,IF(AND($C66=AO$1,$C67=AO$2),1,0))</f>
        <v>0</v>
      </c>
      <c r="AP67" s="57" t="n">
        <f aca="false">IF(AND($C67=AP$1,$I67=AP$2),1,0)</f>
        <v>0</v>
      </c>
      <c r="AQ67" s="56" t="n">
        <f aca="false">0</f>
        <v>0</v>
      </c>
      <c r="AR67" s="56" t="n">
        <f aca="false">0</f>
        <v>0</v>
      </c>
      <c r="AS67" s="56" t="n">
        <f aca="false">0</f>
        <v>0</v>
      </c>
      <c r="AT67" s="56" t="n">
        <f aca="false">0</f>
        <v>0</v>
      </c>
      <c r="AU67" s="56" t="n">
        <f aca="false">0</f>
        <v>0</v>
      </c>
      <c r="AV67" s="56" t="n">
        <f aca="false">0</f>
        <v>0</v>
      </c>
      <c r="AW67" s="56" t="n">
        <f aca="false">0</f>
        <v>0</v>
      </c>
      <c r="AX67" s="55" t="n">
        <f aca="false">IF($N67=1,0,IF(AND($C66=AX$1,$C67=AX$2),1,0))</f>
        <v>0</v>
      </c>
      <c r="AY67" s="55" t="n">
        <f aca="false">IF($N67=1,0,IF(AND($C66=AY$1,$C67=AY$2),1,0))</f>
        <v>0</v>
      </c>
      <c r="AZ67" s="55" t="n">
        <f aca="false">IF($N67=1,0,IF(AND($C66=AZ$1,$C67=AZ$2),1,0))</f>
        <v>0</v>
      </c>
      <c r="BA67" s="55" t="n">
        <f aca="false">IF($N67=1,0,IF(AND($C66=BA$1,$C67=BA$2),1,0))</f>
        <v>0</v>
      </c>
      <c r="BB67" s="56" t="n">
        <f aca="false">0</f>
        <v>0</v>
      </c>
      <c r="BC67" s="56" t="n">
        <f aca="false">IF($N67=1,0,IF(AND($C66=BC$1,$C67=BC$2),1,0))</f>
        <v>0</v>
      </c>
      <c r="BD67" s="57" t="n">
        <f aca="false">IF(AND($C67=BD$1,$I67=BD$2),1,0)</f>
        <v>0</v>
      </c>
      <c r="BE67" s="56" t="n">
        <f aca="false">0</f>
        <v>0</v>
      </c>
      <c r="BF67" s="56" t="n">
        <f aca="false">0</f>
        <v>0</v>
      </c>
      <c r="BG67" s="56" t="n">
        <f aca="false">0</f>
        <v>0</v>
      </c>
      <c r="BH67" s="56" t="n">
        <f aca="false">0</f>
        <v>0</v>
      </c>
      <c r="BI67" s="56" t="n">
        <f aca="false">0</f>
        <v>0</v>
      </c>
      <c r="BJ67" s="56" t="n">
        <f aca="false">0</f>
        <v>0</v>
      </c>
      <c r="BK67" s="56" t="n">
        <f aca="false">0</f>
        <v>0</v>
      </c>
      <c r="BL67" s="58" t="n">
        <f aca="false">SUM(N67:BK67)</f>
        <v>1</v>
      </c>
      <c r="BN67" s="102"/>
      <c r="BO67" s="103"/>
      <c r="BP67" s="103"/>
      <c r="BQ67" s="103"/>
      <c r="BR67" s="103"/>
      <c r="BS67" s="103"/>
      <c r="BT67" s="103"/>
      <c r="BU67" s="104" t="s">
        <v>282</v>
      </c>
      <c r="BV67" s="36"/>
      <c r="BW67" s="36"/>
      <c r="BX67" s="36"/>
      <c r="BY67" s="36"/>
      <c r="BZ67" s="36"/>
      <c r="CA67" s="36"/>
      <c r="CB67" s="36"/>
    </row>
    <row r="68" customFormat="false" ht="15" hidden="false" customHeight="false" outlineLevel="0" collapsed="false">
      <c r="A68" s="52" t="str">
        <f aca="false">VLOOKUP(D68,$BX$90:$BZ$136,3,1)&amp;D68</f>
        <v>F12</v>
      </c>
      <c r="B68" s="52" t="str">
        <f aca="false">SUBSTITUTE(SUBSTITUTE(H68,"/",""),".html","")</f>
        <v>Onion-directory</v>
      </c>
      <c r="C68" s="52" t="str">
        <f aca="false">IF(OR(B68=index,B68=links,B68=guides),B68,IF(LEFT(B68,5)=onion,onion,extreme))</f>
        <v>onion</v>
      </c>
      <c r="D68" s="53" t="n">
        <v>12</v>
      </c>
      <c r="E68" s="53" t="s">
        <v>91</v>
      </c>
      <c r="F68" s="53" t="s">
        <v>92</v>
      </c>
      <c r="G68" s="54" t="n">
        <v>0.000613425925925926</v>
      </c>
      <c r="H68" s="53" t="s">
        <v>77</v>
      </c>
      <c r="I68" s="59" t="n">
        <v>4</v>
      </c>
      <c r="J68" s="52" t="n">
        <f aca="false">IF(I68="?",VLOOKUP(C68,$BO$89:$BP$94,2,0),I68)</f>
        <v>4</v>
      </c>
      <c r="K68" s="52" t="n">
        <f aca="false">SUMIFS($J$10:$J$1000,$A$10:$A$1000,A68)</f>
        <v>72.8611111111111</v>
      </c>
      <c r="L68" s="52" t="n">
        <f aca="false">IF(D68=D67,J68+L67,J68)</f>
        <v>8</v>
      </c>
      <c r="M68" s="52" t="str">
        <f aca="false">LEFT(A68,1)</f>
        <v>F</v>
      </c>
      <c r="N68" s="55" t="n">
        <f aca="false">IF(D68-D67&gt;0,1,0)</f>
        <v>0</v>
      </c>
      <c r="O68" s="56" t="n">
        <f aca="false">0</f>
        <v>0</v>
      </c>
      <c r="P68" s="55" t="n">
        <f aca="false">IF($N68=1,0,IF(AND($C67=P$1,$C68=P$2),1,0))</f>
        <v>0</v>
      </c>
      <c r="Q68" s="55" t="n">
        <f aca="false">IF($N68=1,0,IF(AND($C67=Q$1,$C68=Q$2),1,0))</f>
        <v>0</v>
      </c>
      <c r="R68" s="55" t="n">
        <f aca="false">IF($N68=1,0,IF(AND($C67=R$1,$C68=R$2),1,0))</f>
        <v>1</v>
      </c>
      <c r="S68" s="56" t="n">
        <f aca="false">0</f>
        <v>0</v>
      </c>
      <c r="T68" s="55" t="n">
        <f aca="false">IF($N68=1,0,IF(AND($C67=R$1,$C68=R$2),1,0))</f>
        <v>1</v>
      </c>
      <c r="U68" s="57" t="n">
        <f aca="false">IF(AND($C68=U$1,$I68=U$2),1,0)</f>
        <v>0</v>
      </c>
      <c r="V68" s="55" t="n">
        <f aca="false">IF($N68=1,0,IF(AND($C67=V$1,$C68=V$2),1,0))</f>
        <v>0</v>
      </c>
      <c r="W68" s="56" t="n">
        <f aca="false">0</f>
        <v>0</v>
      </c>
      <c r="X68" s="55" t="n">
        <f aca="false">IF($N68=1,0,IF(AND($C67=X$1,$C68=X$2),1,0))</f>
        <v>0</v>
      </c>
      <c r="Y68" s="55" t="n">
        <f aca="false">IF($N68=1,0,IF(AND($C67=Y$1,$C68=Y$2),1,0))</f>
        <v>0</v>
      </c>
      <c r="Z68" s="56" t="n">
        <f aca="false">0</f>
        <v>0</v>
      </c>
      <c r="AA68" s="55" t="n">
        <f aca="false">IF($N68=1,0,IF(AND($C67=AA$1,$C68=AA$2),1,0))</f>
        <v>0</v>
      </c>
      <c r="AB68" s="57" t="n">
        <f aca="false">IF(AND($C68=AB$1,$I68=AB$2),1,0)</f>
        <v>0</v>
      </c>
      <c r="AC68" s="55" t="n">
        <f aca="false">IF($N68=1,0,IF(AND($C67=AC$1,$C68=AC$2),1,0))</f>
        <v>0</v>
      </c>
      <c r="AD68" s="55" t="n">
        <f aca="false">IF($N68=1,0,IF(AND($C67=AD$1,$C68=AD$2),1,0))</f>
        <v>0</v>
      </c>
      <c r="AE68" s="56" t="n">
        <f aca="false">0</f>
        <v>0</v>
      </c>
      <c r="AF68" s="55" t="n">
        <f aca="false">IF($N68=1,0,IF(AND($C67=AF$1,$C68=AF$2),1,0))</f>
        <v>0</v>
      </c>
      <c r="AG68" s="56" t="n">
        <f aca="false">0</f>
        <v>0</v>
      </c>
      <c r="AH68" s="55" t="n">
        <f aca="false">IF($N68=1,0,IF(AND($C67=AH$1,$C68=AH$2),1,0))</f>
        <v>0</v>
      </c>
      <c r="AI68" s="57" t="n">
        <f aca="false">IF(AND($C68=AI$1,$I68=AI$2),1,0)</f>
        <v>0</v>
      </c>
      <c r="AJ68" s="55" t="n">
        <f aca="false">IF($N68=1,0,IF(AND($C67=AJ$1,$C68=AJ$2),1,0))</f>
        <v>0</v>
      </c>
      <c r="AK68" s="55" t="n">
        <f aca="false">IF($N68=1,0,IF(AND($C67=AK$1,$C68=AK$2),1,0))</f>
        <v>0</v>
      </c>
      <c r="AL68" s="55" t="n">
        <f aca="false">IF($N68=1,0,IF(AND($C67=AL$1,$C68=AL$2),1,0))</f>
        <v>0</v>
      </c>
      <c r="AM68" s="55" t="n">
        <f aca="false">IF($N68=1,0,IF(AND($C67=AM$1,$C68=AM$2),1,0))</f>
        <v>0</v>
      </c>
      <c r="AN68" s="56" t="n">
        <f aca="false">0</f>
        <v>0</v>
      </c>
      <c r="AO68" s="55" t="n">
        <f aca="false">IF($N68=1,0,IF(AND($C67=AO$1,$C68=AO$2),1,0))</f>
        <v>0</v>
      </c>
      <c r="AP68" s="57" t="n">
        <f aca="false">IF(AND($C68=AP$1,$I68=AP$2),1,0)</f>
        <v>0</v>
      </c>
      <c r="AQ68" s="56" t="n">
        <f aca="false">0</f>
        <v>0</v>
      </c>
      <c r="AR68" s="56" t="n">
        <f aca="false">0</f>
        <v>0</v>
      </c>
      <c r="AS68" s="56" t="n">
        <f aca="false">0</f>
        <v>0</v>
      </c>
      <c r="AT68" s="56" t="n">
        <f aca="false">0</f>
        <v>0</v>
      </c>
      <c r="AU68" s="56" t="n">
        <f aca="false">0</f>
        <v>0</v>
      </c>
      <c r="AV68" s="56" t="n">
        <f aca="false">0</f>
        <v>0</v>
      </c>
      <c r="AW68" s="56" t="n">
        <f aca="false">0</f>
        <v>0</v>
      </c>
      <c r="AX68" s="55" t="n">
        <f aca="false">IF($N68=1,0,IF(AND($C67=AX$1,$C68=AX$2),1,0))</f>
        <v>0</v>
      </c>
      <c r="AY68" s="55" t="n">
        <f aca="false">IF($N68=1,0,IF(AND($C67=AY$1,$C68=AY$2),1,0))</f>
        <v>0</v>
      </c>
      <c r="AZ68" s="55" t="n">
        <f aca="false">IF($N68=1,0,IF(AND($C67=AZ$1,$C68=AZ$2),1,0))</f>
        <v>0</v>
      </c>
      <c r="BA68" s="55" t="n">
        <f aca="false">IF($N68=1,0,IF(AND($C67=BA$1,$C68=BA$2),1,0))</f>
        <v>0</v>
      </c>
      <c r="BB68" s="56" t="n">
        <f aca="false">0</f>
        <v>0</v>
      </c>
      <c r="BC68" s="56" t="n">
        <f aca="false">IF($N68=1,0,IF(AND($C67=BC$1,$C68=BC$2),1,0))</f>
        <v>0</v>
      </c>
      <c r="BD68" s="57" t="n">
        <f aca="false">IF(AND($C68=BD$1,$I68=BD$2),1,0)</f>
        <v>0</v>
      </c>
      <c r="BE68" s="56" t="n">
        <f aca="false">0</f>
        <v>0</v>
      </c>
      <c r="BF68" s="56" t="n">
        <f aca="false">0</f>
        <v>0</v>
      </c>
      <c r="BG68" s="56" t="n">
        <f aca="false">0</f>
        <v>0</v>
      </c>
      <c r="BH68" s="56" t="n">
        <f aca="false">0</f>
        <v>0</v>
      </c>
      <c r="BI68" s="56" t="n">
        <f aca="false">0</f>
        <v>0</v>
      </c>
      <c r="BJ68" s="56" t="n">
        <f aca="false">0</f>
        <v>0</v>
      </c>
      <c r="BK68" s="56" t="n">
        <f aca="false">0</f>
        <v>0</v>
      </c>
      <c r="BL68" s="58" t="n">
        <f aca="false">SUM(N68:BK68)</f>
        <v>2</v>
      </c>
      <c r="BN68" s="102"/>
      <c r="BO68" s="105"/>
      <c r="BP68" s="105"/>
      <c r="BQ68" s="105"/>
      <c r="BR68" s="105"/>
      <c r="BS68" s="105"/>
      <c r="BT68" s="105"/>
      <c r="BU68" s="36"/>
      <c r="BV68" s="36"/>
      <c r="BW68" s="36"/>
      <c r="BX68" s="36"/>
      <c r="BY68" s="36"/>
      <c r="BZ68" s="36"/>
      <c r="CA68" s="36"/>
      <c r="CB68" s="36"/>
    </row>
    <row r="69" customFormat="false" ht="13.8" hidden="false" customHeight="false" outlineLevel="0" collapsed="false">
      <c r="A69" s="52" t="str">
        <f aca="false">VLOOKUP(D69,$BX$90:$BZ$136,3,1)&amp;D69</f>
        <v>F12</v>
      </c>
      <c r="B69" s="52" t="str">
        <f aca="false">SUBSTITUTE(SUBSTITUTE(H69,"/",""),".html","")</f>
        <v>guides</v>
      </c>
      <c r="C69" s="52" t="str">
        <f aca="false">IF(OR(B69=index,B69=links,B69=guides),B69,IF(LEFT(B69,5)=onion,onion,extreme))</f>
        <v>guides</v>
      </c>
      <c r="D69" s="53" t="n">
        <v>12</v>
      </c>
      <c r="E69" s="53" t="s">
        <v>91</v>
      </c>
      <c r="F69" s="53" t="s">
        <v>92</v>
      </c>
      <c r="G69" s="54" t="n">
        <v>0.000613425925925926</v>
      </c>
      <c r="H69" s="53" t="s">
        <v>74</v>
      </c>
      <c r="I69" s="59" t="n">
        <v>7</v>
      </c>
      <c r="J69" s="52" t="n">
        <f aca="false">IF(I69="?",VLOOKUP(C69,$BO$89:$BP$94,2,0),I69)</f>
        <v>7</v>
      </c>
      <c r="K69" s="52" t="n">
        <f aca="false">SUMIFS($J$10:$J$1000,$A$10:$A$1000,A69)</f>
        <v>72.8611111111111</v>
      </c>
      <c r="L69" s="52" t="n">
        <f aca="false">IF(D69=D68,J69+L68,J69)</f>
        <v>15</v>
      </c>
      <c r="M69" s="52" t="str">
        <f aca="false">LEFT(A69,1)</f>
        <v>F</v>
      </c>
      <c r="N69" s="55" t="n">
        <f aca="false">IF(D69-D68&gt;0,1,0)</f>
        <v>0</v>
      </c>
      <c r="O69" s="56" t="n">
        <f aca="false">0</f>
        <v>0</v>
      </c>
      <c r="P69" s="55" t="n">
        <f aca="false">IF($N69=1,0,IF(AND($C68=P$1,$C69=P$2),1,0))</f>
        <v>0</v>
      </c>
      <c r="Q69" s="55" t="n">
        <f aca="false">IF($N69=1,0,IF(AND($C68=Q$1,$C69=Q$2),1,0))</f>
        <v>0</v>
      </c>
      <c r="R69" s="55" t="n">
        <f aca="false">IF($N69=1,0,IF(AND($C68=R$1,$C69=R$2),1,0))</f>
        <v>0</v>
      </c>
      <c r="S69" s="56" t="n">
        <f aca="false">0</f>
        <v>0</v>
      </c>
      <c r="T69" s="55" t="n">
        <f aca="false">IF($N69=1,0,IF(AND($C68=R$1,$C69=R$2),1,0))</f>
        <v>0</v>
      </c>
      <c r="U69" s="57" t="n">
        <f aca="false">IF(AND($C69=U$1,$I69=U$2),1,0)</f>
        <v>0</v>
      </c>
      <c r="V69" s="55" t="n">
        <f aca="false">IF($N69=1,0,IF(AND($C68=V$1,$C69=V$2),1,0))</f>
        <v>0</v>
      </c>
      <c r="W69" s="56" t="n">
        <f aca="false">0</f>
        <v>0</v>
      </c>
      <c r="X69" s="55" t="n">
        <f aca="false">IF($N69=1,0,IF(AND($C68=X$1,$C69=X$2),1,0))</f>
        <v>0</v>
      </c>
      <c r="Y69" s="55" t="n">
        <f aca="false">IF($N69=1,0,IF(AND($C68=Y$1,$C69=Y$2),1,0))</f>
        <v>0</v>
      </c>
      <c r="Z69" s="56" t="n">
        <f aca="false">0</f>
        <v>0</v>
      </c>
      <c r="AA69" s="55" t="n">
        <f aca="false">IF($N69=1,0,IF(AND($C68=AA$1,$C69=AA$2),1,0))</f>
        <v>0</v>
      </c>
      <c r="AB69" s="57" t="n">
        <f aca="false">IF(AND($C69=AB$1,$I69=AB$2),1,0)</f>
        <v>0</v>
      </c>
      <c r="AC69" s="55" t="n">
        <f aca="false">IF($N69=1,0,IF(AND($C68=AC$1,$C69=AC$2),1,0))</f>
        <v>0</v>
      </c>
      <c r="AD69" s="55" t="n">
        <f aca="false">IF($N69=1,0,IF(AND($C68=AD$1,$C69=AD$2),1,0))</f>
        <v>0</v>
      </c>
      <c r="AE69" s="56" t="n">
        <f aca="false">0</f>
        <v>0</v>
      </c>
      <c r="AF69" s="55" t="n">
        <f aca="false">IF($N69=1,0,IF(AND($C68=AF$1,$C69=AF$2),1,0))</f>
        <v>0</v>
      </c>
      <c r="AG69" s="56" t="n">
        <f aca="false">0</f>
        <v>0</v>
      </c>
      <c r="AH69" s="55" t="n">
        <f aca="false">IF($N69=1,0,IF(AND($C68=AH$1,$C69=AH$2),1,0))</f>
        <v>0</v>
      </c>
      <c r="AI69" s="57" t="n">
        <f aca="false">IF(AND($C69=AI$1,$I69=AI$2),1,0)</f>
        <v>0</v>
      </c>
      <c r="AJ69" s="55" t="n">
        <f aca="false">IF($N69=1,0,IF(AND($C68=AJ$1,$C69=AJ$2),1,0))</f>
        <v>0</v>
      </c>
      <c r="AK69" s="55" t="n">
        <f aca="false">IF($N69=1,0,IF(AND($C68=AK$1,$C69=AK$2),1,0))</f>
        <v>0</v>
      </c>
      <c r="AL69" s="55" t="n">
        <f aca="false">IF($N69=1,0,IF(AND($C68=AL$1,$C69=AL$2),1,0))</f>
        <v>1</v>
      </c>
      <c r="AM69" s="55" t="n">
        <f aca="false">IF($N69=1,0,IF(AND($C68=AM$1,$C69=AM$2),1,0))</f>
        <v>0</v>
      </c>
      <c r="AN69" s="56" t="n">
        <f aca="false">0</f>
        <v>0</v>
      </c>
      <c r="AO69" s="55" t="n">
        <f aca="false">IF($N69=1,0,IF(AND($C68=AO$1,$C69=AO$2),1,0))</f>
        <v>0</v>
      </c>
      <c r="AP69" s="57" t="n">
        <f aca="false">IF(AND($C69=AP$1,$I69=AP$2),1,0)</f>
        <v>0</v>
      </c>
      <c r="AQ69" s="56" t="n">
        <f aca="false">0</f>
        <v>0</v>
      </c>
      <c r="AR69" s="56" t="n">
        <f aca="false">0</f>
        <v>0</v>
      </c>
      <c r="AS69" s="56" t="n">
        <f aca="false">0</f>
        <v>0</v>
      </c>
      <c r="AT69" s="56" t="n">
        <f aca="false">0</f>
        <v>0</v>
      </c>
      <c r="AU69" s="56" t="n">
        <f aca="false">0</f>
        <v>0</v>
      </c>
      <c r="AV69" s="56" t="n">
        <f aca="false">0</f>
        <v>0</v>
      </c>
      <c r="AW69" s="56" t="n">
        <f aca="false">0</f>
        <v>0</v>
      </c>
      <c r="AX69" s="55" t="n">
        <f aca="false">IF($N69=1,0,IF(AND($C68=AX$1,$C69=AX$2),1,0))</f>
        <v>0</v>
      </c>
      <c r="AY69" s="55" t="n">
        <f aca="false">IF($N69=1,0,IF(AND($C68=AY$1,$C69=AY$2),1,0))</f>
        <v>0</v>
      </c>
      <c r="AZ69" s="55" t="n">
        <f aca="false">IF($N69=1,0,IF(AND($C68=AZ$1,$C69=AZ$2),1,0))</f>
        <v>0</v>
      </c>
      <c r="BA69" s="55" t="n">
        <f aca="false">IF($N69=1,0,IF(AND($C68=BA$1,$C69=BA$2),1,0))</f>
        <v>0</v>
      </c>
      <c r="BB69" s="56" t="n">
        <f aca="false">0</f>
        <v>0</v>
      </c>
      <c r="BC69" s="56" t="n">
        <f aca="false">IF($N69=1,0,IF(AND($C68=BC$1,$C69=BC$2),1,0))</f>
        <v>0</v>
      </c>
      <c r="BD69" s="57" t="n">
        <f aca="false">IF(AND($C69=BD$1,$I69=BD$2),1,0)</f>
        <v>0</v>
      </c>
      <c r="BE69" s="56" t="n">
        <f aca="false">0</f>
        <v>0</v>
      </c>
      <c r="BF69" s="56" t="n">
        <f aca="false">0</f>
        <v>0</v>
      </c>
      <c r="BG69" s="56" t="n">
        <f aca="false">0</f>
        <v>0</v>
      </c>
      <c r="BH69" s="56" t="n">
        <f aca="false">0</f>
        <v>0</v>
      </c>
      <c r="BI69" s="56" t="n">
        <f aca="false">0</f>
        <v>0</v>
      </c>
      <c r="BJ69" s="56" t="n">
        <f aca="false">0</f>
        <v>0</v>
      </c>
      <c r="BK69" s="56" t="n">
        <f aca="false">0</f>
        <v>0</v>
      </c>
      <c r="BL69" s="58" t="n">
        <f aca="false">SUM(N69:BK69)</f>
        <v>1</v>
      </c>
      <c r="BN69" s="106"/>
      <c r="BO69" s="103"/>
      <c r="BP69" s="103"/>
      <c r="BQ69" s="103"/>
      <c r="BR69" s="103"/>
      <c r="BS69" s="103"/>
      <c r="BT69" s="103"/>
      <c r="BU69" s="36"/>
      <c r="BV69" s="61" t="s">
        <v>190</v>
      </c>
      <c r="BW69" s="62" t="s">
        <v>192</v>
      </c>
      <c r="BX69" s="62" t="s">
        <v>194</v>
      </c>
      <c r="BY69" s="62" t="s">
        <v>196</v>
      </c>
      <c r="BZ69" s="62" t="s">
        <v>199</v>
      </c>
      <c r="CA69" s="62" t="s">
        <v>201</v>
      </c>
      <c r="CB69" s="63" t="s">
        <v>204</v>
      </c>
    </row>
    <row r="70" customFormat="false" ht="13.8" hidden="false" customHeight="false" outlineLevel="0" collapsed="false">
      <c r="A70" s="52" t="str">
        <f aca="false">VLOOKUP(D70,$BX$90:$BZ$136,3,1)&amp;D70</f>
        <v>F12</v>
      </c>
      <c r="B70" s="52" t="str">
        <f aca="false">SUBSTITUTE(SUBSTITUTE(H70,"/",""),".html","")</f>
        <v>guidesisis-group</v>
      </c>
      <c r="C70" s="52" t="str">
        <f aca="false">IF(OR(B70=index,B70=links,B70=guides),B70,IF(LEFT(B70,5)=onion,onion,extreme))</f>
        <v>extreme</v>
      </c>
      <c r="D70" s="53" t="n">
        <v>12</v>
      </c>
      <c r="E70" s="53" t="s">
        <v>91</v>
      </c>
      <c r="F70" s="53" t="s">
        <v>92</v>
      </c>
      <c r="G70" s="54" t="n">
        <v>0.000613425925925926</v>
      </c>
      <c r="H70" s="53" t="s">
        <v>93</v>
      </c>
      <c r="I70" s="59" t="n">
        <v>11</v>
      </c>
      <c r="J70" s="52" t="n">
        <f aca="false">IF(I70="?",VLOOKUP(C70,$BO$89:$BP$94,2,0),I70)</f>
        <v>11</v>
      </c>
      <c r="K70" s="52" t="n">
        <f aca="false">SUMIFS($J$10:$J$1000,$A$10:$A$1000,A70)</f>
        <v>72.8611111111111</v>
      </c>
      <c r="L70" s="52" t="n">
        <f aca="false">IF(D70=D69,J70+L69,J70)</f>
        <v>26</v>
      </c>
      <c r="M70" s="52" t="str">
        <f aca="false">LEFT(A70,1)</f>
        <v>F</v>
      </c>
      <c r="N70" s="55" t="n">
        <f aca="false">IF(D70-D69&gt;0,1,0)</f>
        <v>0</v>
      </c>
      <c r="O70" s="56" t="n">
        <f aca="false">0</f>
        <v>0</v>
      </c>
      <c r="P70" s="55" t="n">
        <f aca="false">IF($N70=1,0,IF(AND($C69=P$1,$C70=P$2),1,0))</f>
        <v>0</v>
      </c>
      <c r="Q70" s="55" t="n">
        <f aca="false">IF($N70=1,0,IF(AND($C69=Q$1,$C70=Q$2),1,0))</f>
        <v>0</v>
      </c>
      <c r="R70" s="55" t="n">
        <f aca="false">IF($N70=1,0,IF(AND($C69=R$1,$C70=R$2),1,0))</f>
        <v>0</v>
      </c>
      <c r="S70" s="56" t="n">
        <f aca="false">0</f>
        <v>0</v>
      </c>
      <c r="T70" s="55" t="n">
        <f aca="false">IF($N70=1,0,IF(AND($C69=R$1,$C70=R$2),1,0))</f>
        <v>0</v>
      </c>
      <c r="U70" s="57" t="n">
        <f aca="false">IF(AND($C70=U$1,$I70=U$2),1,0)</f>
        <v>0</v>
      </c>
      <c r="V70" s="55" t="n">
        <f aca="false">IF($N70=1,0,IF(AND($C69=V$1,$C70=V$2),1,0))</f>
        <v>0</v>
      </c>
      <c r="W70" s="56" t="n">
        <f aca="false">0</f>
        <v>0</v>
      </c>
      <c r="X70" s="55" t="n">
        <f aca="false">IF($N70=1,0,IF(AND($C69=X$1,$C70=X$2),1,0))</f>
        <v>0</v>
      </c>
      <c r="Y70" s="55" t="n">
        <f aca="false">IF($N70=1,0,IF(AND($C69=Y$1,$C70=Y$2),1,0))</f>
        <v>0</v>
      </c>
      <c r="Z70" s="56" t="n">
        <f aca="false">0</f>
        <v>0</v>
      </c>
      <c r="AA70" s="55" t="n">
        <f aca="false">IF($N70=1,0,IF(AND($C69=AA$1,$C70=AA$2),1,0))</f>
        <v>0</v>
      </c>
      <c r="AB70" s="57" t="n">
        <f aca="false">IF(AND($C70=AB$1,$I70=AB$2),1,0)</f>
        <v>0</v>
      </c>
      <c r="AC70" s="55" t="n">
        <f aca="false">IF($N70=1,0,IF(AND($C69=AC$1,$C70=AC$2),1,0))</f>
        <v>0</v>
      </c>
      <c r="AD70" s="55" t="n">
        <f aca="false">IF($N70=1,0,IF(AND($C69=AD$1,$C70=AD$2),1,0))</f>
        <v>0</v>
      </c>
      <c r="AE70" s="56" t="n">
        <f aca="false">0</f>
        <v>0</v>
      </c>
      <c r="AF70" s="55" t="n">
        <f aca="false">IF($N70=1,0,IF(AND($C69=AF$1,$C70=AF$2),1,0))</f>
        <v>0</v>
      </c>
      <c r="AG70" s="56" t="n">
        <f aca="false">0</f>
        <v>0</v>
      </c>
      <c r="AH70" s="55" t="n">
        <f aca="false">IF($N70=1,0,IF(AND($C69=AH$1,$C70=AH$2),1,0))</f>
        <v>1</v>
      </c>
      <c r="AI70" s="57" t="n">
        <f aca="false">IF(AND($C70=AI$1,$I70=AI$2),1,0)</f>
        <v>0</v>
      </c>
      <c r="AJ70" s="55" t="n">
        <f aca="false">IF($N70=1,0,IF(AND($C69=AJ$1,$C70=AJ$2),1,0))</f>
        <v>0</v>
      </c>
      <c r="AK70" s="55" t="n">
        <f aca="false">IF($N70=1,0,IF(AND($C69=AK$1,$C70=AK$2),1,0))</f>
        <v>0</v>
      </c>
      <c r="AL70" s="55" t="n">
        <f aca="false">IF($N70=1,0,IF(AND($C69=AL$1,$C70=AL$2),1,0))</f>
        <v>0</v>
      </c>
      <c r="AM70" s="55" t="n">
        <f aca="false">IF($N70=1,0,IF(AND($C69=AM$1,$C70=AM$2),1,0))</f>
        <v>0</v>
      </c>
      <c r="AN70" s="56" t="n">
        <f aca="false">0</f>
        <v>0</v>
      </c>
      <c r="AO70" s="55" t="n">
        <f aca="false">IF($N70=1,0,IF(AND($C69=AO$1,$C70=AO$2),1,0))</f>
        <v>0</v>
      </c>
      <c r="AP70" s="57" t="n">
        <f aca="false">IF(AND($C70=AP$1,$I70=AP$2),1,0)</f>
        <v>0</v>
      </c>
      <c r="AQ70" s="56" t="n">
        <f aca="false">0</f>
        <v>0</v>
      </c>
      <c r="AR70" s="56" t="n">
        <f aca="false">0</f>
        <v>0</v>
      </c>
      <c r="AS70" s="56" t="n">
        <f aca="false">0</f>
        <v>0</v>
      </c>
      <c r="AT70" s="56" t="n">
        <f aca="false">0</f>
        <v>0</v>
      </c>
      <c r="AU70" s="56" t="n">
        <f aca="false">0</f>
        <v>0</v>
      </c>
      <c r="AV70" s="56" t="n">
        <f aca="false">0</f>
        <v>0</v>
      </c>
      <c r="AW70" s="56" t="n">
        <f aca="false">0</f>
        <v>0</v>
      </c>
      <c r="AX70" s="55" t="n">
        <f aca="false">IF($N70=1,0,IF(AND($C69=AX$1,$C70=AX$2),1,0))</f>
        <v>0</v>
      </c>
      <c r="AY70" s="55" t="n">
        <f aca="false">IF($N70=1,0,IF(AND($C69=AY$1,$C70=AY$2),1,0))</f>
        <v>0</v>
      </c>
      <c r="AZ70" s="55" t="n">
        <f aca="false">IF($N70=1,0,IF(AND($C69=AZ$1,$C70=AZ$2),1,0))</f>
        <v>0</v>
      </c>
      <c r="BA70" s="55" t="n">
        <f aca="false">IF($N70=1,0,IF(AND($C69=BA$1,$C70=BA$2),1,0))</f>
        <v>0</v>
      </c>
      <c r="BB70" s="56" t="n">
        <f aca="false">0</f>
        <v>0</v>
      </c>
      <c r="BC70" s="56" t="n">
        <f aca="false">IF($N70=1,0,IF(AND($C69=BC$1,$C70=BC$2),1,0))</f>
        <v>0</v>
      </c>
      <c r="BD70" s="57" t="n">
        <f aca="false">IF(AND($C70=BD$1,$I70=BD$2),1,0)</f>
        <v>0</v>
      </c>
      <c r="BE70" s="56" t="n">
        <f aca="false">0</f>
        <v>0</v>
      </c>
      <c r="BF70" s="56" t="n">
        <f aca="false">0</f>
        <v>0</v>
      </c>
      <c r="BG70" s="56" t="n">
        <f aca="false">0</f>
        <v>0</v>
      </c>
      <c r="BH70" s="56" t="n">
        <f aca="false">0</f>
        <v>0</v>
      </c>
      <c r="BI70" s="56" t="n">
        <f aca="false">0</f>
        <v>0</v>
      </c>
      <c r="BJ70" s="56" t="n">
        <f aca="false">0</f>
        <v>0</v>
      </c>
      <c r="BK70" s="56" t="n">
        <f aca="false">0</f>
        <v>0</v>
      </c>
      <c r="BL70" s="58" t="n">
        <f aca="false">SUM(N70:BK70)</f>
        <v>1</v>
      </c>
      <c r="BN70" s="106"/>
      <c r="BO70" s="103"/>
      <c r="BP70" s="103"/>
      <c r="BQ70" s="103"/>
      <c r="BR70" s="103"/>
      <c r="BS70" s="103"/>
      <c r="BT70" s="103"/>
      <c r="BU70" s="69" t="n">
        <v>0</v>
      </c>
      <c r="BV70" s="107" t="n">
        <v>1</v>
      </c>
      <c r="BW70" s="107" t="n">
        <v>0</v>
      </c>
      <c r="BX70" s="107" t="n">
        <v>0</v>
      </c>
      <c r="BY70" s="107" t="n">
        <v>0</v>
      </c>
      <c r="BZ70" s="107" t="n">
        <v>0</v>
      </c>
      <c r="CA70" s="107" t="n">
        <v>0</v>
      </c>
      <c r="CB70" s="108" t="n">
        <v>0</v>
      </c>
    </row>
    <row r="71" customFormat="false" ht="13.8" hidden="false" customHeight="false" outlineLevel="0" collapsed="false">
      <c r="A71" s="52" t="str">
        <f aca="false">VLOOKUP(D71,$BX$90:$BZ$136,3,1)&amp;D71</f>
        <v>F12</v>
      </c>
      <c r="B71" s="52" t="str">
        <f aca="false">SUBSTITUTE(SUBSTITUTE(H71,"/",""),".html","")</f>
        <v>onion-directorygroups-cat</v>
      </c>
      <c r="C71" s="52" t="str">
        <f aca="false">IF(OR(B71=index,B71=links,B71=guides),B71,IF(LEFT(B71,5)=onion,onion,extreme))</f>
        <v>onion</v>
      </c>
      <c r="D71" s="53" t="n">
        <v>12</v>
      </c>
      <c r="E71" s="53" t="s">
        <v>91</v>
      </c>
      <c r="F71" s="53" t="s">
        <v>92</v>
      </c>
      <c r="G71" s="54" t="n">
        <v>0.000613425925925926</v>
      </c>
      <c r="H71" s="53" t="s">
        <v>90</v>
      </c>
      <c r="I71" s="59" t="n">
        <v>6</v>
      </c>
      <c r="J71" s="52" t="n">
        <f aca="false">IF(I71="?",VLOOKUP(C71,$BO$89:$BP$94,2,0),I71)</f>
        <v>6</v>
      </c>
      <c r="K71" s="52" t="n">
        <f aca="false">SUMIFS($J$10:$J$1000,$A$10:$A$1000,A71)</f>
        <v>72.8611111111111</v>
      </c>
      <c r="L71" s="52" t="n">
        <f aca="false">IF(D71=D70,J71+L70,J71)</f>
        <v>32</v>
      </c>
      <c r="M71" s="52" t="str">
        <f aca="false">LEFT(A71,1)</f>
        <v>F</v>
      </c>
      <c r="N71" s="55" t="n">
        <f aca="false">IF(D71-D70&gt;0,1,0)</f>
        <v>0</v>
      </c>
      <c r="O71" s="56" t="n">
        <f aca="false">0</f>
        <v>0</v>
      </c>
      <c r="P71" s="55" t="n">
        <f aca="false">IF($N71=1,0,IF(AND($C70=P$1,$C71=P$2),1,0))</f>
        <v>0</v>
      </c>
      <c r="Q71" s="55" t="n">
        <f aca="false">IF($N71=1,0,IF(AND($C70=Q$1,$C71=Q$2),1,0))</f>
        <v>0</v>
      </c>
      <c r="R71" s="55" t="n">
        <f aca="false">IF($N71=1,0,IF(AND($C70=R$1,$C71=R$2),1,0))</f>
        <v>0</v>
      </c>
      <c r="S71" s="56" t="n">
        <f aca="false">0</f>
        <v>0</v>
      </c>
      <c r="T71" s="55" t="n">
        <f aca="false">IF($N71=1,0,IF(AND($C70=R$1,$C71=R$2),1,0))</f>
        <v>0</v>
      </c>
      <c r="U71" s="57" t="n">
        <f aca="false">IF(AND($C71=U$1,$I71=U$2),1,0)</f>
        <v>0</v>
      </c>
      <c r="V71" s="55" t="n">
        <f aca="false">IF($N71=1,0,IF(AND($C70=V$1,$C71=V$2),1,0))</f>
        <v>0</v>
      </c>
      <c r="W71" s="56" t="n">
        <f aca="false">0</f>
        <v>0</v>
      </c>
      <c r="X71" s="55" t="n">
        <f aca="false">IF($N71=1,0,IF(AND($C70=X$1,$C71=X$2),1,0))</f>
        <v>0</v>
      </c>
      <c r="Y71" s="55" t="n">
        <f aca="false">IF($N71=1,0,IF(AND($C70=Y$1,$C71=Y$2),1,0))</f>
        <v>0</v>
      </c>
      <c r="Z71" s="56" t="n">
        <f aca="false">0</f>
        <v>0</v>
      </c>
      <c r="AA71" s="55" t="n">
        <f aca="false">IF($N71=1,0,IF(AND($C70=AA$1,$C71=AA$2),1,0))</f>
        <v>0</v>
      </c>
      <c r="AB71" s="57" t="n">
        <f aca="false">IF(AND($C71=AB$1,$I71=AB$2),1,0)</f>
        <v>0</v>
      </c>
      <c r="AC71" s="55" t="n">
        <f aca="false">IF($N71=1,0,IF(AND($C70=AC$1,$C71=AC$2),1,0))</f>
        <v>0</v>
      </c>
      <c r="AD71" s="55" t="n">
        <f aca="false">IF($N71=1,0,IF(AND($C70=AD$1,$C71=AD$2),1,0))</f>
        <v>0</v>
      </c>
      <c r="AE71" s="56" t="n">
        <f aca="false">0</f>
        <v>0</v>
      </c>
      <c r="AF71" s="55" t="n">
        <f aca="false">IF($N71=1,0,IF(AND($C70=AF$1,$C71=AF$2),1,0))</f>
        <v>0</v>
      </c>
      <c r="AG71" s="56" t="n">
        <f aca="false">0</f>
        <v>0</v>
      </c>
      <c r="AH71" s="55" t="n">
        <f aca="false">IF($N71=1,0,IF(AND($C70=AH$1,$C71=AH$2),1,0))</f>
        <v>0</v>
      </c>
      <c r="AI71" s="57" t="n">
        <f aca="false">IF(AND($C71=AI$1,$I71=AI$2),1,0)</f>
        <v>0</v>
      </c>
      <c r="AJ71" s="55" t="n">
        <f aca="false">IF($N71=1,0,IF(AND($C70=AJ$1,$C71=AJ$2),1,0))</f>
        <v>0</v>
      </c>
      <c r="AK71" s="55" t="n">
        <f aca="false">IF($N71=1,0,IF(AND($C70=AK$1,$C71=AK$2),1,0))</f>
        <v>0</v>
      </c>
      <c r="AL71" s="55" t="n">
        <f aca="false">IF($N71=1,0,IF(AND($C70=AL$1,$C71=AL$2),1,0))</f>
        <v>0</v>
      </c>
      <c r="AM71" s="55" t="n">
        <f aca="false">IF($N71=1,0,IF(AND($C70=AM$1,$C71=AM$2),1,0))</f>
        <v>0</v>
      </c>
      <c r="AN71" s="56" t="n">
        <f aca="false">0</f>
        <v>0</v>
      </c>
      <c r="AO71" s="55" t="n">
        <f aca="false">IF($N71=1,0,IF(AND($C70=AO$1,$C71=AO$2),1,0))</f>
        <v>0</v>
      </c>
      <c r="AP71" s="57" t="n">
        <f aca="false">IF(AND($C71=AP$1,$I71=AP$2),1,0)</f>
        <v>0</v>
      </c>
      <c r="AQ71" s="56" t="n">
        <f aca="false">0</f>
        <v>0</v>
      </c>
      <c r="AR71" s="56" t="n">
        <f aca="false">0</f>
        <v>0</v>
      </c>
      <c r="AS71" s="56" t="n">
        <f aca="false">0</f>
        <v>0</v>
      </c>
      <c r="AT71" s="56" t="n">
        <f aca="false">0</f>
        <v>0</v>
      </c>
      <c r="AU71" s="56" t="n">
        <f aca="false">0</f>
        <v>0</v>
      </c>
      <c r="AV71" s="56" t="n">
        <f aca="false">0</f>
        <v>0</v>
      </c>
      <c r="AW71" s="56" t="n">
        <f aca="false">0</f>
        <v>0</v>
      </c>
      <c r="AX71" s="55" t="n">
        <f aca="false">IF($N71=1,0,IF(AND($C70=AX$1,$C71=AX$2),1,0))</f>
        <v>0</v>
      </c>
      <c r="AY71" s="55" t="n">
        <f aca="false">IF($N71=1,0,IF(AND($C70=AY$1,$C71=AY$2),1,0))</f>
        <v>0</v>
      </c>
      <c r="AZ71" s="55" t="n">
        <f aca="false">IF($N71=1,0,IF(AND($C70=AZ$1,$C71=AZ$2),1,0))</f>
        <v>0</v>
      </c>
      <c r="BA71" s="55" t="n">
        <f aca="false">IF($N71=1,0,IF(AND($C70=BA$1,$C71=BA$2),1,0))</f>
        <v>1</v>
      </c>
      <c r="BB71" s="56" t="n">
        <f aca="false">0</f>
        <v>0</v>
      </c>
      <c r="BC71" s="56" t="n">
        <f aca="false">IF($N71=1,0,IF(AND($C70=BC$1,$C71=BC$2),1,0))</f>
        <v>0</v>
      </c>
      <c r="BD71" s="57" t="n">
        <f aca="false">IF(AND($C71=BD$1,$I71=BD$2),1,0)</f>
        <v>0</v>
      </c>
      <c r="BE71" s="56" t="n">
        <f aca="false">0</f>
        <v>0</v>
      </c>
      <c r="BF71" s="56" t="n">
        <f aca="false">0</f>
        <v>0</v>
      </c>
      <c r="BG71" s="56" t="n">
        <f aca="false">0</f>
        <v>0</v>
      </c>
      <c r="BH71" s="56" t="n">
        <f aca="false">0</f>
        <v>0</v>
      </c>
      <c r="BI71" s="56" t="n">
        <f aca="false">0</f>
        <v>0</v>
      </c>
      <c r="BJ71" s="56" t="n">
        <f aca="false">0</f>
        <v>0</v>
      </c>
      <c r="BK71" s="56" t="n">
        <f aca="false">0</f>
        <v>0</v>
      </c>
      <c r="BL71" s="58" t="n">
        <f aca="false">SUM(N71:BK71)</f>
        <v>1</v>
      </c>
      <c r="BN71" s="106"/>
      <c r="BO71" s="103"/>
      <c r="BP71" s="103"/>
      <c r="BQ71" s="103"/>
      <c r="BR71" s="103"/>
      <c r="BS71" s="103"/>
      <c r="BT71" s="103"/>
      <c r="BU71" s="73" t="s">
        <v>283</v>
      </c>
      <c r="BV71" s="107" t="n">
        <f aca="false" t="array" ref="BV71:CB71">MMULT(BV70:CB70,$BO$58:$BU$64)</f>
        <v>0</v>
      </c>
      <c r="BW71" s="107" t="n">
        <v>0.0220588235294118</v>
      </c>
      <c r="BX71" s="107" t="n">
        <v>0.00735294117647059</v>
      </c>
      <c r="BY71" s="107" t="n">
        <v>0.0919117647058824</v>
      </c>
      <c r="BZ71" s="107" t="n">
        <v>0</v>
      </c>
      <c r="CA71" s="107" t="n">
        <v>0.0919117647058824</v>
      </c>
      <c r="CB71" s="108" t="n">
        <v>0.0220588235294118</v>
      </c>
    </row>
    <row r="72" customFormat="false" ht="14.4" hidden="false" customHeight="false" outlineLevel="0" collapsed="false">
      <c r="A72" s="52" t="str">
        <f aca="false">VLOOKUP(D72,$BX$90:$BZ$136,3,1)&amp;D72</f>
        <v>F12</v>
      </c>
      <c r="B72" s="52" t="str">
        <f aca="false">SUBSTITUTE(SUBSTITUTE(H72,"/",""),".html","")</f>
        <v>onion-directoryhack-group</v>
      </c>
      <c r="C72" s="52" t="str">
        <f aca="false">IF(OR(B72=index,B72=links,B72=guides),B72,IF(LEFT(B72,5)=onion,onion,extreme))</f>
        <v>onion</v>
      </c>
      <c r="D72" s="53" t="n">
        <v>12</v>
      </c>
      <c r="E72" s="53" t="s">
        <v>91</v>
      </c>
      <c r="F72" s="53" t="s">
        <v>92</v>
      </c>
      <c r="G72" s="54" t="n">
        <v>0.000613425925925926</v>
      </c>
      <c r="H72" s="53" t="s">
        <v>79</v>
      </c>
      <c r="I72" s="59" t="n">
        <v>9</v>
      </c>
      <c r="J72" s="52" t="n">
        <f aca="false">IF(I72="?",VLOOKUP(C72,$BO$89:$BP$94,2,0),I72)</f>
        <v>9</v>
      </c>
      <c r="K72" s="52" t="n">
        <f aca="false">SUMIFS($J$10:$J$1000,$A$10:$A$1000,A72)</f>
        <v>72.8611111111111</v>
      </c>
      <c r="L72" s="52" t="n">
        <f aca="false">IF(D72=D71,J72+L71,J72)</f>
        <v>41</v>
      </c>
      <c r="M72" s="52" t="str">
        <f aca="false">LEFT(A72,1)</f>
        <v>F</v>
      </c>
      <c r="N72" s="55" t="n">
        <f aca="false">IF(D72-D71&gt;0,1,0)</f>
        <v>0</v>
      </c>
      <c r="O72" s="56" t="n">
        <f aca="false">0</f>
        <v>0</v>
      </c>
      <c r="P72" s="55" t="n">
        <f aca="false">IF($N72=1,0,IF(AND($C71=P$1,$C72=P$2),1,0))</f>
        <v>0</v>
      </c>
      <c r="Q72" s="55" t="n">
        <f aca="false">IF($N72=1,0,IF(AND($C71=Q$1,$C72=Q$2),1,0))</f>
        <v>0</v>
      </c>
      <c r="R72" s="55" t="n">
        <f aca="false">IF($N72=1,0,IF(AND($C71=R$1,$C72=R$2),1,0))</f>
        <v>0</v>
      </c>
      <c r="S72" s="56" t="n">
        <f aca="false">0</f>
        <v>0</v>
      </c>
      <c r="T72" s="55" t="n">
        <f aca="false">IF($N72=1,0,IF(AND($C71=R$1,$C72=R$2),1,0))</f>
        <v>0</v>
      </c>
      <c r="U72" s="57" t="n">
        <f aca="false">IF(AND($C72=U$1,$I72=U$2),1,0)</f>
        <v>0</v>
      </c>
      <c r="V72" s="55" t="n">
        <f aca="false">IF($N72=1,0,IF(AND($C71=V$1,$C72=V$2),1,0))</f>
        <v>0</v>
      </c>
      <c r="W72" s="56" t="n">
        <f aca="false">0</f>
        <v>0</v>
      </c>
      <c r="X72" s="55" t="n">
        <f aca="false">IF($N72=1,0,IF(AND($C71=X$1,$C72=X$2),1,0))</f>
        <v>0</v>
      </c>
      <c r="Y72" s="55" t="n">
        <f aca="false">IF($N72=1,0,IF(AND($C71=Y$1,$C72=Y$2),1,0))</f>
        <v>0</v>
      </c>
      <c r="Z72" s="56" t="n">
        <f aca="false">0</f>
        <v>0</v>
      </c>
      <c r="AA72" s="55" t="n">
        <f aca="false">IF($N72=1,0,IF(AND($C71=AA$1,$C72=AA$2),1,0))</f>
        <v>0</v>
      </c>
      <c r="AB72" s="57" t="n">
        <f aca="false">IF(AND($C72=AB$1,$I72=AB$2),1,0)</f>
        <v>0</v>
      </c>
      <c r="AC72" s="55" t="n">
        <f aca="false">IF($N72=1,0,IF(AND($C71=AC$1,$C72=AC$2),1,0))</f>
        <v>0</v>
      </c>
      <c r="AD72" s="55" t="n">
        <f aca="false">IF($N72=1,0,IF(AND($C71=AD$1,$C72=AD$2),1,0))</f>
        <v>0</v>
      </c>
      <c r="AE72" s="56" t="n">
        <f aca="false">0</f>
        <v>0</v>
      </c>
      <c r="AF72" s="55" t="n">
        <f aca="false">IF($N72=1,0,IF(AND($C71=AF$1,$C72=AF$2),1,0))</f>
        <v>0</v>
      </c>
      <c r="AG72" s="56" t="n">
        <f aca="false">0</f>
        <v>0</v>
      </c>
      <c r="AH72" s="55" t="n">
        <f aca="false">IF($N72=1,0,IF(AND($C71=AH$1,$C72=AH$2),1,0))</f>
        <v>0</v>
      </c>
      <c r="AI72" s="57" t="n">
        <f aca="false">IF(AND($C72=AI$1,$I72=AI$2),1,0)</f>
        <v>0</v>
      </c>
      <c r="AJ72" s="55" t="n">
        <f aca="false">IF($N72=1,0,IF(AND($C71=AJ$1,$C72=AJ$2),1,0))</f>
        <v>0</v>
      </c>
      <c r="AK72" s="55" t="n">
        <f aca="false">IF($N72=1,0,IF(AND($C71=AK$1,$C72=AK$2),1,0))</f>
        <v>0</v>
      </c>
      <c r="AL72" s="55" t="n">
        <f aca="false">IF($N72=1,0,IF(AND($C71=AL$1,$C72=AL$2),1,0))</f>
        <v>0</v>
      </c>
      <c r="AM72" s="55" t="n">
        <f aca="false">IF($N72=1,0,IF(AND($C71=AM$1,$C72=AM$2),1,0))</f>
        <v>1</v>
      </c>
      <c r="AN72" s="56" t="n">
        <f aca="false">0</f>
        <v>0</v>
      </c>
      <c r="AO72" s="55" t="n">
        <f aca="false">IF($N72=1,0,IF(AND($C71=AO$1,$C72=AO$2),1,0))</f>
        <v>0</v>
      </c>
      <c r="AP72" s="57" t="n">
        <f aca="false">IF(AND($C72=AP$1,$I72=AP$2),1,0)</f>
        <v>0</v>
      </c>
      <c r="AQ72" s="56" t="n">
        <f aca="false">0</f>
        <v>0</v>
      </c>
      <c r="AR72" s="56" t="n">
        <f aca="false">0</f>
        <v>0</v>
      </c>
      <c r="AS72" s="56" t="n">
        <f aca="false">0</f>
        <v>0</v>
      </c>
      <c r="AT72" s="56" t="n">
        <f aca="false">0</f>
        <v>0</v>
      </c>
      <c r="AU72" s="56" t="n">
        <f aca="false">0</f>
        <v>0</v>
      </c>
      <c r="AV72" s="56" t="n">
        <f aca="false">0</f>
        <v>0</v>
      </c>
      <c r="AW72" s="56" t="n">
        <f aca="false">0</f>
        <v>0</v>
      </c>
      <c r="AX72" s="55" t="n">
        <f aca="false">IF($N72=1,0,IF(AND($C71=AX$1,$C72=AX$2),1,0))</f>
        <v>0</v>
      </c>
      <c r="AY72" s="55" t="n">
        <f aca="false">IF($N72=1,0,IF(AND($C71=AY$1,$C72=AY$2),1,0))</f>
        <v>0</v>
      </c>
      <c r="AZ72" s="55" t="n">
        <f aca="false">IF($N72=1,0,IF(AND($C71=AZ$1,$C72=AZ$2),1,0))</f>
        <v>0</v>
      </c>
      <c r="BA72" s="55" t="n">
        <f aca="false">IF($N72=1,0,IF(AND($C71=BA$1,$C72=BA$2),1,0))</f>
        <v>0</v>
      </c>
      <c r="BB72" s="56" t="n">
        <f aca="false">0</f>
        <v>0</v>
      </c>
      <c r="BC72" s="56" t="n">
        <f aca="false">IF($N72=1,0,IF(AND($C71=BC$1,$C72=BC$2),1,0))</f>
        <v>0</v>
      </c>
      <c r="BD72" s="57" t="n">
        <f aca="false">IF(AND($C72=BD$1,$I72=BD$2),1,0)</f>
        <v>0</v>
      </c>
      <c r="BE72" s="56" t="n">
        <f aca="false">0</f>
        <v>0</v>
      </c>
      <c r="BF72" s="56" t="n">
        <f aca="false">0</f>
        <v>0</v>
      </c>
      <c r="BG72" s="56" t="n">
        <f aca="false">0</f>
        <v>0</v>
      </c>
      <c r="BH72" s="56" t="n">
        <f aca="false">0</f>
        <v>0</v>
      </c>
      <c r="BI72" s="56" t="n">
        <f aca="false">0</f>
        <v>0</v>
      </c>
      <c r="BJ72" s="56" t="n">
        <f aca="false">0</f>
        <v>0</v>
      </c>
      <c r="BK72" s="56" t="n">
        <f aca="false">0</f>
        <v>0</v>
      </c>
      <c r="BL72" s="58" t="n">
        <f aca="false">SUM(N72:BK72)</f>
        <v>1</v>
      </c>
      <c r="BN72" s="106"/>
      <c r="BO72" s="103"/>
      <c r="BP72" s="103"/>
      <c r="BQ72" s="103"/>
      <c r="BR72" s="103"/>
      <c r="BS72" s="103"/>
      <c r="BT72" s="103"/>
      <c r="BU72" s="73" t="s">
        <v>284</v>
      </c>
      <c r="BV72" s="107" t="n">
        <f aca="false" t="array" ref="BV72:CB72">MMULT(BV71:CB71,$BO$58:$BU$64)</f>
        <v>0.00182471885813149</v>
      </c>
      <c r="BW72" s="107" t="n">
        <v>0.000337910899653979</v>
      </c>
      <c r="BX72" s="107" t="n">
        <v>0.01375973183391</v>
      </c>
      <c r="BY72" s="107" t="n">
        <v>0.0276140787197232</v>
      </c>
      <c r="BZ72" s="107" t="n">
        <v>0</v>
      </c>
      <c r="CA72" s="107" t="n">
        <v>0.00300064878892734</v>
      </c>
      <c r="CB72" s="108" t="n">
        <v>0.00796118079584776</v>
      </c>
    </row>
    <row r="73" customFormat="false" ht="14.4" hidden="false" customHeight="false" outlineLevel="0" collapsed="false">
      <c r="A73" s="52" t="str">
        <f aca="false">VLOOKUP(D73,$BX$90:$BZ$136,3,1)&amp;D73</f>
        <v>F12</v>
      </c>
      <c r="B73" s="52" t="str">
        <f aca="false">SUBSTITUTE(SUBSTITUTE(H73,"/",""),".html","")</f>
        <v>onion-directorygroups-cat</v>
      </c>
      <c r="C73" s="52" t="str">
        <f aca="false">IF(OR(B73=index,B73=links,B73=guides),B73,IF(LEFT(B73,5)=onion,onion,extreme))</f>
        <v>onion</v>
      </c>
      <c r="D73" s="53" t="n">
        <v>12</v>
      </c>
      <c r="E73" s="53" t="s">
        <v>91</v>
      </c>
      <c r="F73" s="53" t="s">
        <v>92</v>
      </c>
      <c r="G73" s="54" t="n">
        <v>0.000613425925925926</v>
      </c>
      <c r="H73" s="53" t="s">
        <v>90</v>
      </c>
      <c r="I73" s="59" t="n">
        <v>5</v>
      </c>
      <c r="J73" s="52" t="n">
        <f aca="false">IF(I73="?",VLOOKUP(C73,$BO$89:$BP$94,2,0),I73)</f>
        <v>5</v>
      </c>
      <c r="K73" s="52" t="n">
        <f aca="false">SUMIFS($J$10:$J$1000,$A$10:$A$1000,A73)</f>
        <v>72.8611111111111</v>
      </c>
      <c r="L73" s="52" t="n">
        <f aca="false">IF(D73=D72,J73+L72,J73)</f>
        <v>46</v>
      </c>
      <c r="M73" s="52" t="str">
        <f aca="false">LEFT(A73,1)</f>
        <v>F</v>
      </c>
      <c r="N73" s="55" t="n">
        <f aca="false">IF(D73-D72&gt;0,1,0)</f>
        <v>0</v>
      </c>
      <c r="O73" s="56" t="n">
        <f aca="false">0</f>
        <v>0</v>
      </c>
      <c r="P73" s="55" t="n">
        <f aca="false">IF($N73=1,0,IF(AND($C72=P$1,$C73=P$2),1,0))</f>
        <v>0</v>
      </c>
      <c r="Q73" s="55" t="n">
        <f aca="false">IF($N73=1,0,IF(AND($C72=Q$1,$C73=Q$2),1,0))</f>
        <v>0</v>
      </c>
      <c r="R73" s="55" t="n">
        <f aca="false">IF($N73=1,0,IF(AND($C72=R$1,$C73=R$2),1,0))</f>
        <v>0</v>
      </c>
      <c r="S73" s="56" t="n">
        <f aca="false">0</f>
        <v>0</v>
      </c>
      <c r="T73" s="55" t="n">
        <f aca="false">IF($N73=1,0,IF(AND($C72=R$1,$C73=R$2),1,0))</f>
        <v>0</v>
      </c>
      <c r="U73" s="57" t="n">
        <f aca="false">IF(AND($C73=U$1,$I73=U$2),1,0)</f>
        <v>0</v>
      </c>
      <c r="V73" s="55" t="n">
        <f aca="false">IF($N73=1,0,IF(AND($C72=V$1,$C73=V$2),1,0))</f>
        <v>0</v>
      </c>
      <c r="W73" s="56" t="n">
        <f aca="false">0</f>
        <v>0</v>
      </c>
      <c r="X73" s="55" t="n">
        <f aca="false">IF($N73=1,0,IF(AND($C72=X$1,$C73=X$2),1,0))</f>
        <v>0</v>
      </c>
      <c r="Y73" s="55" t="n">
        <f aca="false">IF($N73=1,0,IF(AND($C72=Y$1,$C73=Y$2),1,0))</f>
        <v>0</v>
      </c>
      <c r="Z73" s="56" t="n">
        <f aca="false">0</f>
        <v>0</v>
      </c>
      <c r="AA73" s="55" t="n">
        <f aca="false">IF($N73=1,0,IF(AND($C72=AA$1,$C73=AA$2),1,0))</f>
        <v>0</v>
      </c>
      <c r="AB73" s="57" t="n">
        <f aca="false">IF(AND($C73=AB$1,$I73=AB$2),1,0)</f>
        <v>0</v>
      </c>
      <c r="AC73" s="55" t="n">
        <f aca="false">IF($N73=1,0,IF(AND($C72=AC$1,$C73=AC$2),1,0))</f>
        <v>0</v>
      </c>
      <c r="AD73" s="55" t="n">
        <f aca="false">IF($N73=1,0,IF(AND($C72=AD$1,$C73=AD$2),1,0))</f>
        <v>0</v>
      </c>
      <c r="AE73" s="56" t="n">
        <f aca="false">0</f>
        <v>0</v>
      </c>
      <c r="AF73" s="55" t="n">
        <f aca="false">IF($N73=1,0,IF(AND($C72=AF$1,$C73=AF$2),1,0))</f>
        <v>0</v>
      </c>
      <c r="AG73" s="56" t="n">
        <f aca="false">0</f>
        <v>0</v>
      </c>
      <c r="AH73" s="55" t="n">
        <f aca="false">IF($N73=1,0,IF(AND($C72=AH$1,$C73=AH$2),1,0))</f>
        <v>0</v>
      </c>
      <c r="AI73" s="57" t="n">
        <f aca="false">IF(AND($C73=AI$1,$I73=AI$2),1,0)</f>
        <v>0</v>
      </c>
      <c r="AJ73" s="55" t="n">
        <f aca="false">IF($N73=1,0,IF(AND($C72=AJ$1,$C73=AJ$2),1,0))</f>
        <v>0</v>
      </c>
      <c r="AK73" s="55" t="n">
        <f aca="false">IF($N73=1,0,IF(AND($C72=AK$1,$C73=AK$2),1,0))</f>
        <v>0</v>
      </c>
      <c r="AL73" s="55" t="n">
        <f aca="false">IF($N73=1,0,IF(AND($C72=AL$1,$C73=AL$2),1,0))</f>
        <v>0</v>
      </c>
      <c r="AM73" s="55" t="n">
        <f aca="false">IF($N73=1,0,IF(AND($C72=AM$1,$C73=AM$2),1,0))</f>
        <v>1</v>
      </c>
      <c r="AN73" s="56" t="n">
        <f aca="false">0</f>
        <v>0</v>
      </c>
      <c r="AO73" s="55" t="n">
        <f aca="false">IF($N73=1,0,IF(AND($C72=AO$1,$C73=AO$2),1,0))</f>
        <v>0</v>
      </c>
      <c r="AP73" s="57" t="n">
        <f aca="false">IF(AND($C73=AP$1,$I73=AP$2),1,0)</f>
        <v>0</v>
      </c>
      <c r="AQ73" s="56" t="n">
        <f aca="false">0</f>
        <v>0</v>
      </c>
      <c r="AR73" s="56" t="n">
        <f aca="false">0</f>
        <v>0</v>
      </c>
      <c r="AS73" s="56" t="n">
        <f aca="false">0</f>
        <v>0</v>
      </c>
      <c r="AT73" s="56" t="n">
        <f aca="false">0</f>
        <v>0</v>
      </c>
      <c r="AU73" s="56" t="n">
        <f aca="false">0</f>
        <v>0</v>
      </c>
      <c r="AV73" s="56" t="n">
        <f aca="false">0</f>
        <v>0</v>
      </c>
      <c r="AW73" s="56" t="n">
        <f aca="false">0</f>
        <v>0</v>
      </c>
      <c r="AX73" s="55" t="n">
        <f aca="false">IF($N73=1,0,IF(AND($C72=AX$1,$C73=AX$2),1,0))</f>
        <v>0</v>
      </c>
      <c r="AY73" s="55" t="n">
        <f aca="false">IF($N73=1,0,IF(AND($C72=AY$1,$C73=AY$2),1,0))</f>
        <v>0</v>
      </c>
      <c r="AZ73" s="55" t="n">
        <f aca="false">IF($N73=1,0,IF(AND($C72=AZ$1,$C73=AZ$2),1,0))</f>
        <v>0</v>
      </c>
      <c r="BA73" s="55" t="n">
        <f aca="false">IF($N73=1,0,IF(AND($C72=BA$1,$C73=BA$2),1,0))</f>
        <v>0</v>
      </c>
      <c r="BB73" s="56" t="n">
        <f aca="false">0</f>
        <v>0</v>
      </c>
      <c r="BC73" s="56" t="n">
        <f aca="false">IF($N73=1,0,IF(AND($C72=BC$1,$C73=BC$2),1,0))</f>
        <v>0</v>
      </c>
      <c r="BD73" s="57" t="n">
        <f aca="false">IF(AND($C73=BD$1,$I73=BD$2),1,0)</f>
        <v>0</v>
      </c>
      <c r="BE73" s="56" t="n">
        <f aca="false">0</f>
        <v>0</v>
      </c>
      <c r="BF73" s="56" t="n">
        <f aca="false">0</f>
        <v>0</v>
      </c>
      <c r="BG73" s="56" t="n">
        <f aca="false">0</f>
        <v>0</v>
      </c>
      <c r="BH73" s="56" t="n">
        <f aca="false">0</f>
        <v>0</v>
      </c>
      <c r="BI73" s="56" t="n">
        <f aca="false">0</f>
        <v>0</v>
      </c>
      <c r="BJ73" s="56" t="n">
        <f aca="false">0</f>
        <v>0</v>
      </c>
      <c r="BK73" s="56" t="n">
        <f aca="false">0</f>
        <v>0</v>
      </c>
      <c r="BL73" s="58" t="n">
        <f aca="false">SUM(N73:BK73)</f>
        <v>1</v>
      </c>
      <c r="BN73" s="106"/>
      <c r="BO73" s="103"/>
      <c r="BP73" s="103"/>
      <c r="BQ73" s="103"/>
      <c r="BR73" s="103"/>
      <c r="BS73" s="103"/>
      <c r="BT73" s="103"/>
      <c r="BU73" s="73" t="s">
        <v>285</v>
      </c>
      <c r="BV73" s="107" t="n">
        <f aca="false" t="array" ref="BV73:CB73">MMULT(BV72:CB72,$BO$58:$BU$64)</f>
        <v>0.000519538008217994</v>
      </c>
      <c r="BW73" s="107" t="n">
        <v>0.000141773499516589</v>
      </c>
      <c r="BX73" s="107" t="n">
        <v>0.00226822691392734</v>
      </c>
      <c r="BY73" s="107" t="n">
        <v>0.00709742090499695</v>
      </c>
      <c r="BZ73" s="107" t="n">
        <v>0</v>
      </c>
      <c r="CA73" s="107" t="n">
        <v>0.00241700709533382</v>
      </c>
      <c r="CB73" s="108" t="n">
        <v>0.00203591317041523</v>
      </c>
    </row>
    <row r="74" customFormat="false" ht="14.4" hidden="false" customHeight="false" outlineLevel="0" collapsed="false">
      <c r="A74" s="52" t="str">
        <f aca="false">VLOOKUP(D74,$BX$90:$BZ$136,3,1)&amp;D74</f>
        <v>F12</v>
      </c>
      <c r="B74" s="52" t="str">
        <f aca="false">SUBSTITUTE(SUBSTITUTE(H74,"/",""),".html","")</f>
        <v>guidesisis-group</v>
      </c>
      <c r="C74" s="52" t="str">
        <f aca="false">IF(OR(B74=index,B74=links,B74=guides),B74,IF(LEFT(B74,5)=onion,onion,extreme))</f>
        <v>extreme</v>
      </c>
      <c r="D74" s="53" t="n">
        <v>12</v>
      </c>
      <c r="E74" s="53" t="s">
        <v>91</v>
      </c>
      <c r="F74" s="53" t="s">
        <v>92</v>
      </c>
      <c r="G74" s="54" t="n">
        <v>0.000613425925925926</v>
      </c>
      <c r="H74" s="53" t="s">
        <v>93</v>
      </c>
      <c r="I74" s="59" t="n">
        <v>7</v>
      </c>
      <c r="J74" s="52" t="n">
        <f aca="false">IF(I74="?",VLOOKUP(C74,$BO$89:$BP$94,2,0),I74)</f>
        <v>7</v>
      </c>
      <c r="K74" s="52" t="n">
        <f aca="false">SUMIFS($J$10:$J$1000,$A$10:$A$1000,A74)</f>
        <v>72.8611111111111</v>
      </c>
      <c r="L74" s="52" t="n">
        <f aca="false">IF(D74=D73,J74+L73,J74)</f>
        <v>53</v>
      </c>
      <c r="M74" s="52" t="str">
        <f aca="false">LEFT(A74,1)</f>
        <v>F</v>
      </c>
      <c r="N74" s="55" t="n">
        <f aca="false">IF(D74-D73&gt;0,1,0)</f>
        <v>0</v>
      </c>
      <c r="O74" s="56" t="n">
        <f aca="false">0</f>
        <v>0</v>
      </c>
      <c r="P74" s="55" t="n">
        <f aca="false">IF($N74=1,0,IF(AND($C73=P$1,$C74=P$2),1,0))</f>
        <v>0</v>
      </c>
      <c r="Q74" s="55" t="n">
        <f aca="false">IF($N74=1,0,IF(AND($C73=Q$1,$C74=Q$2),1,0))</f>
        <v>0</v>
      </c>
      <c r="R74" s="55" t="n">
        <f aca="false">IF($N74=1,0,IF(AND($C73=R$1,$C74=R$2),1,0))</f>
        <v>0</v>
      </c>
      <c r="S74" s="56" t="n">
        <f aca="false">0</f>
        <v>0</v>
      </c>
      <c r="T74" s="55" t="n">
        <f aca="false">IF($N74=1,0,IF(AND($C73=R$1,$C74=R$2),1,0))</f>
        <v>0</v>
      </c>
      <c r="U74" s="57" t="n">
        <f aca="false">IF(AND($C74=U$1,$I74=U$2),1,0)</f>
        <v>0</v>
      </c>
      <c r="V74" s="55" t="n">
        <f aca="false">IF($N74=1,0,IF(AND($C73=V$1,$C74=V$2),1,0))</f>
        <v>0</v>
      </c>
      <c r="W74" s="56" t="n">
        <f aca="false">0</f>
        <v>0</v>
      </c>
      <c r="X74" s="55" t="n">
        <f aca="false">IF($N74=1,0,IF(AND($C73=X$1,$C74=X$2),1,0))</f>
        <v>0</v>
      </c>
      <c r="Y74" s="55" t="n">
        <f aca="false">IF($N74=1,0,IF(AND($C73=Y$1,$C74=Y$2),1,0))</f>
        <v>0</v>
      </c>
      <c r="Z74" s="56" t="n">
        <f aca="false">0</f>
        <v>0</v>
      </c>
      <c r="AA74" s="55" t="n">
        <f aca="false">IF($N74=1,0,IF(AND($C73=AA$1,$C74=AA$2),1,0))</f>
        <v>0</v>
      </c>
      <c r="AB74" s="57" t="n">
        <f aca="false">IF(AND($C74=AB$1,$I74=AB$2),1,0)</f>
        <v>0</v>
      </c>
      <c r="AC74" s="55" t="n">
        <f aca="false">IF($N74=1,0,IF(AND($C73=AC$1,$C74=AC$2),1,0))</f>
        <v>0</v>
      </c>
      <c r="AD74" s="55" t="n">
        <f aca="false">IF($N74=1,0,IF(AND($C73=AD$1,$C74=AD$2),1,0))</f>
        <v>0</v>
      </c>
      <c r="AE74" s="56" t="n">
        <f aca="false">0</f>
        <v>0</v>
      </c>
      <c r="AF74" s="55" t="n">
        <f aca="false">IF($N74=1,0,IF(AND($C73=AF$1,$C74=AF$2),1,0))</f>
        <v>0</v>
      </c>
      <c r="AG74" s="56" t="n">
        <f aca="false">0</f>
        <v>0</v>
      </c>
      <c r="AH74" s="55" t="n">
        <f aca="false">IF($N74=1,0,IF(AND($C73=AH$1,$C74=AH$2),1,0))</f>
        <v>0</v>
      </c>
      <c r="AI74" s="57" t="n">
        <f aca="false">IF(AND($C74=AI$1,$I74=AI$2),1,0)</f>
        <v>0</v>
      </c>
      <c r="AJ74" s="55" t="n">
        <f aca="false">IF($N74=1,0,IF(AND($C73=AJ$1,$C74=AJ$2),1,0))</f>
        <v>0</v>
      </c>
      <c r="AK74" s="55" t="n">
        <f aca="false">IF($N74=1,0,IF(AND($C73=AK$1,$C74=AK$2),1,0))</f>
        <v>0</v>
      </c>
      <c r="AL74" s="55" t="n">
        <f aca="false">IF($N74=1,0,IF(AND($C73=AL$1,$C74=AL$2),1,0))</f>
        <v>0</v>
      </c>
      <c r="AM74" s="55" t="n">
        <f aca="false">IF($N74=1,0,IF(AND($C73=AM$1,$C74=AM$2),1,0))</f>
        <v>0</v>
      </c>
      <c r="AN74" s="56" t="n">
        <f aca="false">0</f>
        <v>0</v>
      </c>
      <c r="AO74" s="55" t="n">
        <f aca="false">IF($N74=1,0,IF(AND($C73=AO$1,$C74=AO$2),1,0))</f>
        <v>1</v>
      </c>
      <c r="AP74" s="57" t="n">
        <f aca="false">IF(AND($C74=AP$1,$I74=AP$2),1,0)</f>
        <v>0</v>
      </c>
      <c r="AQ74" s="56" t="n">
        <f aca="false">0</f>
        <v>0</v>
      </c>
      <c r="AR74" s="56" t="n">
        <f aca="false">0</f>
        <v>0</v>
      </c>
      <c r="AS74" s="56" t="n">
        <f aca="false">0</f>
        <v>0</v>
      </c>
      <c r="AT74" s="56" t="n">
        <f aca="false">0</f>
        <v>0</v>
      </c>
      <c r="AU74" s="56" t="n">
        <f aca="false">0</f>
        <v>0</v>
      </c>
      <c r="AV74" s="56" t="n">
        <f aca="false">0</f>
        <v>0</v>
      </c>
      <c r="AW74" s="56" t="n">
        <f aca="false">0</f>
        <v>0</v>
      </c>
      <c r="AX74" s="55" t="n">
        <f aca="false">IF($N74=1,0,IF(AND($C73=AX$1,$C74=AX$2),1,0))</f>
        <v>0</v>
      </c>
      <c r="AY74" s="55" t="n">
        <f aca="false">IF($N74=1,0,IF(AND($C73=AY$1,$C74=AY$2),1,0))</f>
        <v>0</v>
      </c>
      <c r="AZ74" s="55" t="n">
        <f aca="false">IF($N74=1,0,IF(AND($C73=AZ$1,$C74=AZ$2),1,0))</f>
        <v>0</v>
      </c>
      <c r="BA74" s="55" t="n">
        <f aca="false">IF($N74=1,0,IF(AND($C73=BA$1,$C74=BA$2),1,0))</f>
        <v>0</v>
      </c>
      <c r="BB74" s="56" t="n">
        <f aca="false">0</f>
        <v>0</v>
      </c>
      <c r="BC74" s="56" t="n">
        <f aca="false">IF($N74=1,0,IF(AND($C73=BC$1,$C74=BC$2),1,0))</f>
        <v>0</v>
      </c>
      <c r="BD74" s="57" t="n">
        <f aca="false">IF(AND($C74=BD$1,$I74=BD$2),1,0)</f>
        <v>0</v>
      </c>
      <c r="BE74" s="56" t="n">
        <f aca="false">0</f>
        <v>0</v>
      </c>
      <c r="BF74" s="56" t="n">
        <f aca="false">0</f>
        <v>0</v>
      </c>
      <c r="BG74" s="56" t="n">
        <f aca="false">0</f>
        <v>0</v>
      </c>
      <c r="BH74" s="56" t="n">
        <f aca="false">0</f>
        <v>0</v>
      </c>
      <c r="BI74" s="56" t="n">
        <f aca="false">0</f>
        <v>0</v>
      </c>
      <c r="BJ74" s="56" t="n">
        <f aca="false">0</f>
        <v>0</v>
      </c>
      <c r="BK74" s="56" t="n">
        <f aca="false">0</f>
        <v>0</v>
      </c>
      <c r="BL74" s="58" t="n">
        <f aca="false">SUM(N74:BK74)</f>
        <v>1</v>
      </c>
      <c r="BN74" s="106"/>
      <c r="BO74" s="103"/>
      <c r="BP74" s="103"/>
      <c r="BQ74" s="103"/>
      <c r="BR74" s="103"/>
      <c r="BS74" s="103"/>
      <c r="BT74" s="103"/>
      <c r="BU74" s="73" t="s">
        <v>286</v>
      </c>
      <c r="BV74" s="107" t="n">
        <f aca="false" t="array" ref="BV74:CB74">MMULT(BV73:CB73,$BO$58:$BU$64)</f>
        <v>0.0001304592575099</v>
      </c>
      <c r="BW74" s="107" t="n">
        <v>3.75538564496504E-005</v>
      </c>
      <c r="BX74" s="107" t="n">
        <v>0.000704974104858828</v>
      </c>
      <c r="BY74" s="107" t="n">
        <v>0.00191206305256032</v>
      </c>
      <c r="BZ74" s="107" t="n">
        <v>0</v>
      </c>
      <c r="CA74" s="107" t="n">
        <v>0.0004701041063143</v>
      </c>
      <c r="CB74" s="108" t="n">
        <v>0.000542243041034871</v>
      </c>
    </row>
    <row r="75" customFormat="false" ht="14.4" hidden="false" customHeight="false" outlineLevel="0" collapsed="false">
      <c r="A75" s="52" t="str">
        <f aca="false">VLOOKUP(D75,$BX$90:$BZ$136,3,1)&amp;D75</f>
        <v>F12</v>
      </c>
      <c r="B75" s="52" t="str">
        <f aca="false">SUBSTITUTE(SUBSTITUTE(H75,"/",""),".html","")</f>
        <v>index</v>
      </c>
      <c r="C75" s="52" t="str">
        <f aca="false">IF(OR(B75=index,B75=links,B75=guides),B75,IF(LEFT(B75,5)=onion,onion,extreme))</f>
        <v>index</v>
      </c>
      <c r="D75" s="53" t="n">
        <v>12</v>
      </c>
      <c r="E75" s="53" t="s">
        <v>91</v>
      </c>
      <c r="F75" s="53" t="s">
        <v>92</v>
      </c>
      <c r="G75" s="54" t="n">
        <v>0.000613425925925926</v>
      </c>
      <c r="H75" s="53" t="s">
        <v>72</v>
      </c>
      <c r="I75" s="59" t="s">
        <v>43</v>
      </c>
      <c r="J75" s="52" t="n">
        <f aca="false">IF(I75="?",VLOOKUP(C75,$BO$89:$BP$94,2,0),I75)</f>
        <v>19.8611111111111</v>
      </c>
      <c r="K75" s="52" t="n">
        <f aca="false">SUMIFS($J$10:$J$1000,$A$10:$A$1000,A75)</f>
        <v>72.8611111111111</v>
      </c>
      <c r="L75" s="52" t="n">
        <f aca="false">IF(D75=D74,J75+L74,J75)</f>
        <v>72.8611111111111</v>
      </c>
      <c r="M75" s="52" t="str">
        <f aca="false">LEFT(A75,1)</f>
        <v>F</v>
      </c>
      <c r="N75" s="55" t="n">
        <f aca="false">IF(D75-D74&gt;0,1,0)</f>
        <v>0</v>
      </c>
      <c r="O75" s="56" t="n">
        <f aca="false">0</f>
        <v>0</v>
      </c>
      <c r="P75" s="55" t="n">
        <f aca="false">IF($N75=1,0,IF(AND($C74=P$1,$C75=P$2),1,0))</f>
        <v>0</v>
      </c>
      <c r="Q75" s="55" t="n">
        <f aca="false">IF($N75=1,0,IF(AND($C74=Q$1,$C75=Q$2),1,0))</f>
        <v>0</v>
      </c>
      <c r="R75" s="55" t="n">
        <f aca="false">IF($N75=1,0,IF(AND($C74=R$1,$C75=R$2),1,0))</f>
        <v>0</v>
      </c>
      <c r="S75" s="56" t="n">
        <f aca="false">0</f>
        <v>0</v>
      </c>
      <c r="T75" s="55" t="n">
        <f aca="false">IF($N75=1,0,IF(AND($C74=R$1,$C75=R$2),1,0))</f>
        <v>0</v>
      </c>
      <c r="U75" s="57" t="n">
        <f aca="false">IF(AND($C75=U$1,$I75=U$2),1,0)</f>
        <v>1</v>
      </c>
      <c r="V75" s="55" t="n">
        <f aca="false">IF($N75=1,0,IF(AND($C74=V$1,$C75=V$2),1,0))</f>
        <v>0</v>
      </c>
      <c r="W75" s="56" t="n">
        <f aca="false">0</f>
        <v>0</v>
      </c>
      <c r="X75" s="55" t="n">
        <f aca="false">IF($N75=1,0,IF(AND($C74=X$1,$C75=X$2),1,0))</f>
        <v>0</v>
      </c>
      <c r="Y75" s="55" t="n">
        <f aca="false">IF($N75=1,0,IF(AND($C74=Y$1,$C75=Y$2),1,0))</f>
        <v>0</v>
      </c>
      <c r="Z75" s="56" t="n">
        <f aca="false">0</f>
        <v>0</v>
      </c>
      <c r="AA75" s="55" t="n">
        <f aca="false">IF($N75=1,0,IF(AND($C74=AA$1,$C75=AA$2),1,0))</f>
        <v>0</v>
      </c>
      <c r="AB75" s="57" t="n">
        <f aca="false">IF(AND($C75=AB$1,$I75=AB$2),1,0)</f>
        <v>0</v>
      </c>
      <c r="AC75" s="55" t="n">
        <f aca="false">IF($N75=1,0,IF(AND($C74=AC$1,$C75=AC$2),1,0))</f>
        <v>0</v>
      </c>
      <c r="AD75" s="55" t="n">
        <f aca="false">IF($N75=1,0,IF(AND($C74=AD$1,$C75=AD$2),1,0))</f>
        <v>0</v>
      </c>
      <c r="AE75" s="56" t="n">
        <f aca="false">0</f>
        <v>0</v>
      </c>
      <c r="AF75" s="55" t="n">
        <f aca="false">IF($N75=1,0,IF(AND($C74=AF$1,$C75=AF$2),1,0))</f>
        <v>0</v>
      </c>
      <c r="AG75" s="56" t="n">
        <f aca="false">0</f>
        <v>0</v>
      </c>
      <c r="AH75" s="55" t="n">
        <f aca="false">IF($N75=1,0,IF(AND($C74=AH$1,$C75=AH$2),1,0))</f>
        <v>0</v>
      </c>
      <c r="AI75" s="57" t="n">
        <f aca="false">IF(AND($C75=AI$1,$I75=AI$2),1,0)</f>
        <v>0</v>
      </c>
      <c r="AJ75" s="55" t="n">
        <f aca="false">IF($N75=1,0,IF(AND($C74=AJ$1,$C75=AJ$2),1,0))</f>
        <v>0</v>
      </c>
      <c r="AK75" s="55" t="n">
        <f aca="false">IF($N75=1,0,IF(AND($C74=AK$1,$C75=AK$2),1,0))</f>
        <v>0</v>
      </c>
      <c r="AL75" s="55" t="n">
        <f aca="false">IF($N75=1,0,IF(AND($C74=AL$1,$C75=AL$2),1,0))</f>
        <v>0</v>
      </c>
      <c r="AM75" s="55" t="n">
        <f aca="false">IF($N75=1,0,IF(AND($C74=AM$1,$C75=AM$2),1,0))</f>
        <v>0</v>
      </c>
      <c r="AN75" s="56" t="n">
        <f aca="false">0</f>
        <v>0</v>
      </c>
      <c r="AO75" s="55" t="n">
        <f aca="false">IF($N75=1,0,IF(AND($C74=AO$1,$C75=AO$2),1,0))</f>
        <v>0</v>
      </c>
      <c r="AP75" s="57" t="n">
        <f aca="false">IF(AND($C75=AP$1,$I75=AP$2),1,0)</f>
        <v>0</v>
      </c>
      <c r="AQ75" s="56" t="n">
        <f aca="false">0</f>
        <v>0</v>
      </c>
      <c r="AR75" s="56" t="n">
        <f aca="false">0</f>
        <v>0</v>
      </c>
      <c r="AS75" s="56" t="n">
        <f aca="false">0</f>
        <v>0</v>
      </c>
      <c r="AT75" s="56" t="n">
        <f aca="false">0</f>
        <v>0</v>
      </c>
      <c r="AU75" s="56" t="n">
        <f aca="false">0</f>
        <v>0</v>
      </c>
      <c r="AV75" s="56" t="n">
        <f aca="false">0</f>
        <v>0</v>
      </c>
      <c r="AW75" s="56" t="n">
        <f aca="false">0</f>
        <v>0</v>
      </c>
      <c r="AX75" s="55" t="n">
        <f aca="false">IF($N75=1,0,IF(AND($C74=AX$1,$C75=AX$2),1,0))</f>
        <v>1</v>
      </c>
      <c r="AY75" s="55" t="n">
        <f aca="false">IF($N75=1,0,IF(AND($C74=AY$1,$C75=AY$2),1,0))</f>
        <v>0</v>
      </c>
      <c r="AZ75" s="55" t="n">
        <f aca="false">IF($N75=1,0,IF(AND($C74=AZ$1,$C75=AZ$2),1,0))</f>
        <v>0</v>
      </c>
      <c r="BA75" s="55" t="n">
        <f aca="false">IF($N75=1,0,IF(AND($C74=BA$1,$C75=BA$2),1,0))</f>
        <v>0</v>
      </c>
      <c r="BB75" s="56" t="n">
        <f aca="false">0</f>
        <v>0</v>
      </c>
      <c r="BC75" s="56" t="n">
        <f aca="false">IF($N75=1,0,IF(AND($C74=BC$1,$C75=BC$2),1,0))</f>
        <v>0</v>
      </c>
      <c r="BD75" s="57" t="n">
        <f aca="false">IF(AND($C75=BD$1,$I75=BD$2),1,0)</f>
        <v>0</v>
      </c>
      <c r="BE75" s="56" t="n">
        <f aca="false">0</f>
        <v>0</v>
      </c>
      <c r="BF75" s="56" t="n">
        <f aca="false">0</f>
        <v>0</v>
      </c>
      <c r="BG75" s="56" t="n">
        <f aca="false">0</f>
        <v>0</v>
      </c>
      <c r="BH75" s="56" t="n">
        <f aca="false">0</f>
        <v>0</v>
      </c>
      <c r="BI75" s="56" t="n">
        <f aca="false">0</f>
        <v>0</v>
      </c>
      <c r="BJ75" s="56" t="n">
        <f aca="false">0</f>
        <v>0</v>
      </c>
      <c r="BK75" s="56" t="n">
        <f aca="false">0</f>
        <v>0</v>
      </c>
      <c r="BL75" s="58" t="n">
        <f aca="false">SUM(N75:BK75)</f>
        <v>2</v>
      </c>
      <c r="BN75" s="106"/>
      <c r="BO75" s="103"/>
      <c r="BP75" s="103"/>
      <c r="BQ75" s="103"/>
      <c r="BR75" s="103"/>
      <c r="BS75" s="103"/>
      <c r="BT75" s="103"/>
      <c r="BU75" s="73" t="s">
        <v>287</v>
      </c>
      <c r="BV75" s="107" t="n">
        <f aca="false" t="array" ref="BV75:CB75">MMULT(BV74:CB74,$BO$58:$BU$64)</f>
        <v>3.51685969953048E-005</v>
      </c>
      <c r="BW75" s="107" t="n">
        <v>9.9074213147784E-006</v>
      </c>
      <c r="BX75" s="107" t="n">
        <v>0.000176532806109784</v>
      </c>
      <c r="BY75" s="107" t="n">
        <v>0.000504622336701003</v>
      </c>
      <c r="BZ75" s="107" t="n">
        <v>0</v>
      </c>
      <c r="CA75" s="107" t="n">
        <v>0.000136871358954174</v>
      </c>
      <c r="CB75" s="108" t="n">
        <v>0.000143256993942484</v>
      </c>
    </row>
    <row r="76" customFormat="false" ht="15" hidden="false" customHeight="false" outlineLevel="0" collapsed="false">
      <c r="A76" s="52" t="str">
        <f aca="false">VLOOKUP(D76,$BX$90:$BZ$136,3,1)&amp;D76</f>
        <v>F13</v>
      </c>
      <c r="B76" s="52" t="str">
        <f aca="false">SUBSTITUTE(SUBSTITUTE(H76,"/",""),".html","")</f>
        <v>index</v>
      </c>
      <c r="C76" s="52" t="str">
        <f aca="false">IF(OR(B76=index,B76=links,B76=guides),B76,IF(LEFT(B76,5)=onion,onion,extreme))</f>
        <v>index</v>
      </c>
      <c r="D76" s="53" t="n">
        <v>13</v>
      </c>
      <c r="E76" s="53" t="s">
        <v>94</v>
      </c>
      <c r="F76" s="53" t="s">
        <v>95</v>
      </c>
      <c r="G76" s="54" t="n">
        <v>0.00222222222222222</v>
      </c>
      <c r="H76" s="53" t="s">
        <v>72</v>
      </c>
      <c r="I76" s="59" t="n">
        <v>6</v>
      </c>
      <c r="J76" s="52" t="n">
        <f aca="false">IF(I76="?",VLOOKUP(C76,$BO$89:$BP$94,2,0),I76)</f>
        <v>6</v>
      </c>
      <c r="K76" s="52" t="n">
        <f aca="false">SUMIFS($J$10:$J$1000,$A$10:$A$1000,A76)</f>
        <v>211.861111111111</v>
      </c>
      <c r="L76" s="52" t="n">
        <f aca="false">IF(D76=D75,J76+L75,J76)</f>
        <v>6</v>
      </c>
      <c r="M76" s="52" t="str">
        <f aca="false">LEFT(A76,1)</f>
        <v>F</v>
      </c>
      <c r="N76" s="55" t="n">
        <f aca="false">IF(D76-D75&gt;0,1,0)</f>
        <v>1</v>
      </c>
      <c r="O76" s="56" t="n">
        <f aca="false">0</f>
        <v>0</v>
      </c>
      <c r="P76" s="55" t="n">
        <f aca="false">IF($N76=1,0,IF(AND($C75=P$1,$C76=P$2),1,0))</f>
        <v>0</v>
      </c>
      <c r="Q76" s="55" t="n">
        <f aca="false">IF($N76=1,0,IF(AND($C75=Q$1,$C76=Q$2),1,0))</f>
        <v>0</v>
      </c>
      <c r="R76" s="55" t="n">
        <f aca="false">IF($N76=1,0,IF(AND($C75=R$1,$C76=R$2),1,0))</f>
        <v>0</v>
      </c>
      <c r="S76" s="56" t="n">
        <f aca="false">0</f>
        <v>0</v>
      </c>
      <c r="T76" s="55" t="n">
        <f aca="false">IF($N76=1,0,IF(AND($C75=R$1,$C76=R$2),1,0))</f>
        <v>0</v>
      </c>
      <c r="U76" s="57" t="n">
        <f aca="false">IF(AND($C76=U$1,$I76=U$2),1,0)</f>
        <v>0</v>
      </c>
      <c r="V76" s="55" t="n">
        <f aca="false">IF($N76=1,0,IF(AND($C75=V$1,$C76=V$2),1,0))</f>
        <v>0</v>
      </c>
      <c r="W76" s="56" t="n">
        <f aca="false">0</f>
        <v>0</v>
      </c>
      <c r="X76" s="55" t="n">
        <f aca="false">IF($N76=1,0,IF(AND($C75=X$1,$C76=X$2),1,0))</f>
        <v>0</v>
      </c>
      <c r="Y76" s="55" t="n">
        <f aca="false">IF($N76=1,0,IF(AND($C75=Y$1,$C76=Y$2),1,0))</f>
        <v>0</v>
      </c>
      <c r="Z76" s="56" t="n">
        <f aca="false">0</f>
        <v>0</v>
      </c>
      <c r="AA76" s="55" t="n">
        <f aca="false">IF($N76=1,0,IF(AND($C75=AA$1,$C76=AA$2),1,0))</f>
        <v>0</v>
      </c>
      <c r="AB76" s="57" t="n">
        <f aca="false">IF(AND($C76=AB$1,$I76=AB$2),1,0)</f>
        <v>0</v>
      </c>
      <c r="AC76" s="55" t="n">
        <f aca="false">IF($N76=1,0,IF(AND($C75=AC$1,$C76=AC$2),1,0))</f>
        <v>0</v>
      </c>
      <c r="AD76" s="55" t="n">
        <f aca="false">IF($N76=1,0,IF(AND($C75=AD$1,$C76=AD$2),1,0))</f>
        <v>0</v>
      </c>
      <c r="AE76" s="56" t="n">
        <f aca="false">0</f>
        <v>0</v>
      </c>
      <c r="AF76" s="55" t="n">
        <f aca="false">IF($N76=1,0,IF(AND($C75=AF$1,$C76=AF$2),1,0))</f>
        <v>0</v>
      </c>
      <c r="AG76" s="56" t="n">
        <f aca="false">0</f>
        <v>0</v>
      </c>
      <c r="AH76" s="55" t="n">
        <f aca="false">IF($N76=1,0,IF(AND($C75=AH$1,$C76=AH$2),1,0))</f>
        <v>0</v>
      </c>
      <c r="AI76" s="57" t="n">
        <f aca="false">IF(AND($C76=AI$1,$I76=AI$2),1,0)</f>
        <v>0</v>
      </c>
      <c r="AJ76" s="55" t="n">
        <f aca="false">IF($N76=1,0,IF(AND($C75=AJ$1,$C76=AJ$2),1,0))</f>
        <v>0</v>
      </c>
      <c r="AK76" s="55" t="n">
        <f aca="false">IF($N76=1,0,IF(AND($C75=AK$1,$C76=AK$2),1,0))</f>
        <v>0</v>
      </c>
      <c r="AL76" s="55" t="n">
        <f aca="false">IF($N76=1,0,IF(AND($C75=AL$1,$C76=AL$2),1,0))</f>
        <v>0</v>
      </c>
      <c r="AM76" s="55" t="n">
        <f aca="false">IF($N76=1,0,IF(AND($C75=AM$1,$C76=AM$2),1,0))</f>
        <v>0</v>
      </c>
      <c r="AN76" s="56" t="n">
        <f aca="false">0</f>
        <v>0</v>
      </c>
      <c r="AO76" s="55" t="n">
        <f aca="false">IF($N76=1,0,IF(AND($C75=AO$1,$C76=AO$2),1,0))</f>
        <v>0</v>
      </c>
      <c r="AP76" s="57" t="n">
        <f aca="false">IF(AND($C76=AP$1,$I76=AP$2),1,0)</f>
        <v>0</v>
      </c>
      <c r="AQ76" s="56" t="n">
        <f aca="false">0</f>
        <v>0</v>
      </c>
      <c r="AR76" s="56" t="n">
        <f aca="false">0</f>
        <v>0</v>
      </c>
      <c r="AS76" s="56" t="n">
        <f aca="false">0</f>
        <v>0</v>
      </c>
      <c r="AT76" s="56" t="n">
        <f aca="false">0</f>
        <v>0</v>
      </c>
      <c r="AU76" s="56" t="n">
        <f aca="false">0</f>
        <v>0</v>
      </c>
      <c r="AV76" s="56" t="n">
        <f aca="false">0</f>
        <v>0</v>
      </c>
      <c r="AW76" s="56" t="n">
        <f aca="false">0</f>
        <v>0</v>
      </c>
      <c r="AX76" s="55" t="n">
        <f aca="false">IF($N76=1,0,IF(AND($C75=AX$1,$C76=AX$2),1,0))</f>
        <v>0</v>
      </c>
      <c r="AY76" s="55" t="n">
        <f aca="false">IF($N76=1,0,IF(AND($C75=AY$1,$C76=AY$2),1,0))</f>
        <v>0</v>
      </c>
      <c r="AZ76" s="55" t="n">
        <f aca="false">IF($N76=1,0,IF(AND($C75=AZ$1,$C76=AZ$2),1,0))</f>
        <v>0</v>
      </c>
      <c r="BA76" s="55" t="n">
        <f aca="false">IF($N76=1,0,IF(AND($C75=BA$1,$C76=BA$2),1,0))</f>
        <v>0</v>
      </c>
      <c r="BB76" s="56" t="n">
        <f aca="false">0</f>
        <v>0</v>
      </c>
      <c r="BC76" s="56" t="n">
        <f aca="false">IF($N76=1,0,IF(AND($C75=BC$1,$C76=BC$2),1,0))</f>
        <v>0</v>
      </c>
      <c r="BD76" s="57" t="n">
        <f aca="false">IF(AND($C76=BD$1,$I76=BD$2),1,0)</f>
        <v>0</v>
      </c>
      <c r="BE76" s="56" t="n">
        <f aca="false">0</f>
        <v>0</v>
      </c>
      <c r="BF76" s="56" t="n">
        <f aca="false">0</f>
        <v>0</v>
      </c>
      <c r="BG76" s="56" t="n">
        <f aca="false">0</f>
        <v>0</v>
      </c>
      <c r="BH76" s="56" t="n">
        <f aca="false">0</f>
        <v>0</v>
      </c>
      <c r="BI76" s="56" t="n">
        <f aca="false">0</f>
        <v>0</v>
      </c>
      <c r="BJ76" s="56" t="n">
        <f aca="false">0</f>
        <v>0</v>
      </c>
      <c r="BK76" s="56" t="n">
        <f aca="false">0</f>
        <v>0</v>
      </c>
      <c r="BL76" s="58" t="n">
        <f aca="false">SUM(N76:BK76)</f>
        <v>1</v>
      </c>
      <c r="BU76" s="77" t="s">
        <v>288</v>
      </c>
      <c r="BV76" s="109" t="n">
        <f aca="false" t="array" ref="BV76:CB76">MMULT(BV75:CB75,$BO$58:$BU$64)</f>
        <v>9.25857992386962E-006</v>
      </c>
      <c r="BW76" s="109" t="n">
        <v>2.63100705394424E-006</v>
      </c>
      <c r="BX76" s="109" t="n">
        <v>4.7536519746465E-005</v>
      </c>
      <c r="BY76" s="109" t="n">
        <v>0.000133893462553947</v>
      </c>
      <c r="BZ76" s="109" t="n">
        <v>0</v>
      </c>
      <c r="CA76" s="109" t="n">
        <v>3.50243676821589E-005</v>
      </c>
      <c r="CB76" s="110" t="n">
        <v>3.79663900932641E-005</v>
      </c>
    </row>
    <row r="77" customFormat="false" ht="14.4" hidden="false" customHeight="false" outlineLevel="0" collapsed="false">
      <c r="A77" s="52" t="str">
        <f aca="false">VLOOKUP(D77,$BX$90:$BZ$136,3,1)&amp;D77</f>
        <v>F13</v>
      </c>
      <c r="B77" s="52" t="str">
        <f aca="false">SUBSTITUTE(SUBSTITUTE(H77,"/",""),".html","")</f>
        <v>onion-directory</v>
      </c>
      <c r="C77" s="52" t="str">
        <f aca="false">IF(OR(B77=index,B77=links,B77=guides),B77,IF(LEFT(B77,5)=onion,onion,extreme))</f>
        <v>onion</v>
      </c>
      <c r="D77" s="53" t="n">
        <v>13</v>
      </c>
      <c r="E77" s="53" t="s">
        <v>94</v>
      </c>
      <c r="F77" s="53" t="s">
        <v>95</v>
      </c>
      <c r="G77" s="54" t="n">
        <v>0.00222222222222222</v>
      </c>
      <c r="H77" s="53" t="s">
        <v>73</v>
      </c>
      <c r="I77" s="59" t="n">
        <v>7</v>
      </c>
      <c r="J77" s="52" t="n">
        <f aca="false">IF(I77="?",VLOOKUP(C77,$BO$89:$BP$94,2,0),I77)</f>
        <v>7</v>
      </c>
      <c r="K77" s="52" t="n">
        <f aca="false">SUMIFS($J$10:$J$1000,$A$10:$A$1000,A77)</f>
        <v>211.861111111111</v>
      </c>
      <c r="L77" s="52" t="n">
        <f aca="false">IF(D77=D76,J77+L76,J77)</f>
        <v>13</v>
      </c>
      <c r="M77" s="52" t="str">
        <f aca="false">LEFT(A77,1)</f>
        <v>F</v>
      </c>
      <c r="N77" s="55" t="n">
        <f aca="false">IF(D77-D76&gt;0,1,0)</f>
        <v>0</v>
      </c>
      <c r="O77" s="56" t="n">
        <f aca="false">0</f>
        <v>0</v>
      </c>
      <c r="P77" s="55" t="n">
        <f aca="false">IF($N77=1,0,IF(AND($C76=P$1,$C77=P$2),1,0))</f>
        <v>0</v>
      </c>
      <c r="Q77" s="55" t="n">
        <f aca="false">IF($N77=1,0,IF(AND($C76=Q$1,$C77=Q$2),1,0))</f>
        <v>0</v>
      </c>
      <c r="R77" s="55" t="n">
        <f aca="false">IF($N77=1,0,IF(AND($C76=R$1,$C77=R$2),1,0))</f>
        <v>1</v>
      </c>
      <c r="S77" s="56" t="n">
        <f aca="false">0</f>
        <v>0</v>
      </c>
      <c r="T77" s="55" t="n">
        <f aca="false">IF($N77=1,0,IF(AND($C76=R$1,$C77=R$2),1,0))</f>
        <v>1</v>
      </c>
      <c r="U77" s="57" t="n">
        <f aca="false">IF(AND($C77=U$1,$I77=U$2),1,0)</f>
        <v>0</v>
      </c>
      <c r="V77" s="55" t="n">
        <f aca="false">IF($N77=1,0,IF(AND($C76=V$1,$C77=V$2),1,0))</f>
        <v>0</v>
      </c>
      <c r="W77" s="56" t="n">
        <f aca="false">0</f>
        <v>0</v>
      </c>
      <c r="X77" s="55" t="n">
        <f aca="false">IF($N77=1,0,IF(AND($C76=X$1,$C77=X$2),1,0))</f>
        <v>0</v>
      </c>
      <c r="Y77" s="55" t="n">
        <f aca="false">IF($N77=1,0,IF(AND($C76=Y$1,$C77=Y$2),1,0))</f>
        <v>0</v>
      </c>
      <c r="Z77" s="56" t="n">
        <f aca="false">0</f>
        <v>0</v>
      </c>
      <c r="AA77" s="55" t="n">
        <f aca="false">IF($N77=1,0,IF(AND($C76=AA$1,$C77=AA$2),1,0))</f>
        <v>0</v>
      </c>
      <c r="AB77" s="57" t="n">
        <f aca="false">IF(AND($C77=AB$1,$I77=AB$2),1,0)</f>
        <v>0</v>
      </c>
      <c r="AC77" s="55" t="n">
        <f aca="false">IF($N77=1,0,IF(AND($C76=AC$1,$C77=AC$2),1,0))</f>
        <v>0</v>
      </c>
      <c r="AD77" s="55" t="n">
        <f aca="false">IF($N77=1,0,IF(AND($C76=AD$1,$C77=AD$2),1,0))</f>
        <v>0</v>
      </c>
      <c r="AE77" s="56" t="n">
        <f aca="false">0</f>
        <v>0</v>
      </c>
      <c r="AF77" s="55" t="n">
        <f aca="false">IF($N77=1,0,IF(AND($C76=AF$1,$C77=AF$2),1,0))</f>
        <v>0</v>
      </c>
      <c r="AG77" s="56" t="n">
        <f aca="false">0</f>
        <v>0</v>
      </c>
      <c r="AH77" s="55" t="n">
        <f aca="false">IF($N77=1,0,IF(AND($C76=AH$1,$C77=AH$2),1,0))</f>
        <v>0</v>
      </c>
      <c r="AI77" s="57" t="n">
        <f aca="false">IF(AND($C77=AI$1,$I77=AI$2),1,0)</f>
        <v>0</v>
      </c>
      <c r="AJ77" s="55" t="n">
        <f aca="false">IF($N77=1,0,IF(AND($C76=AJ$1,$C77=AJ$2),1,0))</f>
        <v>0</v>
      </c>
      <c r="AK77" s="55" t="n">
        <f aca="false">IF($N77=1,0,IF(AND($C76=AK$1,$C77=AK$2),1,0))</f>
        <v>0</v>
      </c>
      <c r="AL77" s="55" t="n">
        <f aca="false">IF($N77=1,0,IF(AND($C76=AL$1,$C77=AL$2),1,0))</f>
        <v>0</v>
      </c>
      <c r="AM77" s="55" t="n">
        <f aca="false">IF($N77=1,0,IF(AND($C76=AM$1,$C77=AM$2),1,0))</f>
        <v>0</v>
      </c>
      <c r="AN77" s="56" t="n">
        <f aca="false">0</f>
        <v>0</v>
      </c>
      <c r="AO77" s="55" t="n">
        <f aca="false">IF($N77=1,0,IF(AND($C76=AO$1,$C77=AO$2),1,0))</f>
        <v>0</v>
      </c>
      <c r="AP77" s="57" t="n">
        <f aca="false">IF(AND($C77=AP$1,$I77=AP$2),1,0)</f>
        <v>0</v>
      </c>
      <c r="AQ77" s="56" t="n">
        <f aca="false">0</f>
        <v>0</v>
      </c>
      <c r="AR77" s="56" t="n">
        <f aca="false">0</f>
        <v>0</v>
      </c>
      <c r="AS77" s="56" t="n">
        <f aca="false">0</f>
        <v>0</v>
      </c>
      <c r="AT77" s="56" t="n">
        <f aca="false">0</f>
        <v>0</v>
      </c>
      <c r="AU77" s="56" t="n">
        <f aca="false">0</f>
        <v>0</v>
      </c>
      <c r="AV77" s="56" t="n">
        <f aca="false">0</f>
        <v>0</v>
      </c>
      <c r="AW77" s="56" t="n">
        <f aca="false">0</f>
        <v>0</v>
      </c>
      <c r="AX77" s="55" t="n">
        <f aca="false">IF($N77=1,0,IF(AND($C76=AX$1,$C77=AX$2),1,0))</f>
        <v>0</v>
      </c>
      <c r="AY77" s="55" t="n">
        <f aca="false">IF($N77=1,0,IF(AND($C76=AY$1,$C77=AY$2),1,0))</f>
        <v>0</v>
      </c>
      <c r="AZ77" s="55" t="n">
        <f aca="false">IF($N77=1,0,IF(AND($C76=AZ$1,$C77=AZ$2),1,0))</f>
        <v>0</v>
      </c>
      <c r="BA77" s="55" t="n">
        <f aca="false">IF($N77=1,0,IF(AND($C76=BA$1,$C77=BA$2),1,0))</f>
        <v>0</v>
      </c>
      <c r="BB77" s="56" t="n">
        <f aca="false">0</f>
        <v>0</v>
      </c>
      <c r="BC77" s="56" t="n">
        <f aca="false">IF($N77=1,0,IF(AND($C76=BC$1,$C77=BC$2),1,0))</f>
        <v>0</v>
      </c>
      <c r="BD77" s="57" t="n">
        <f aca="false">IF(AND($C77=BD$1,$I77=BD$2),1,0)</f>
        <v>0</v>
      </c>
      <c r="BE77" s="56" t="n">
        <f aca="false">0</f>
        <v>0</v>
      </c>
      <c r="BF77" s="56" t="n">
        <f aca="false">0</f>
        <v>0</v>
      </c>
      <c r="BG77" s="56" t="n">
        <f aca="false">0</f>
        <v>0</v>
      </c>
      <c r="BH77" s="56" t="n">
        <f aca="false">0</f>
        <v>0</v>
      </c>
      <c r="BI77" s="56" t="n">
        <f aca="false">0</f>
        <v>0</v>
      </c>
      <c r="BJ77" s="56" t="n">
        <f aca="false">0</f>
        <v>0</v>
      </c>
      <c r="BK77" s="56" t="n">
        <f aca="false">0</f>
        <v>0</v>
      </c>
      <c r="BL77" s="58" t="n">
        <f aca="false">SUM(N77:BK77)</f>
        <v>2</v>
      </c>
      <c r="BU77" s="73"/>
      <c r="BV77" s="107"/>
      <c r="BW77" s="107"/>
      <c r="BX77" s="107"/>
      <c r="BY77" s="107"/>
      <c r="BZ77" s="107"/>
      <c r="CA77" s="107"/>
      <c r="CB77" s="108"/>
    </row>
    <row r="78" customFormat="false" ht="15" hidden="false" customHeight="false" outlineLevel="0" collapsed="false">
      <c r="A78" s="52" t="str">
        <f aca="false">VLOOKUP(D78,$BX$90:$BZ$136,3,1)&amp;D78</f>
        <v>F13</v>
      </c>
      <c r="B78" s="52" t="str">
        <f aca="false">SUBSTITUTE(SUBSTITUTE(H78,"/",""),".html","")</f>
        <v>onion-directorywiki-leaks</v>
      </c>
      <c r="C78" s="52" t="str">
        <f aca="false">IF(OR(B78=index,B78=links,B78=guides),B78,IF(LEFT(B78,5)=onion,onion,extreme))</f>
        <v>onion</v>
      </c>
      <c r="D78" s="53" t="n">
        <v>13</v>
      </c>
      <c r="E78" s="53" t="s">
        <v>94</v>
      </c>
      <c r="F78" s="53" t="s">
        <v>95</v>
      </c>
      <c r="G78" s="54" t="n">
        <v>0.00222222222222222</v>
      </c>
      <c r="H78" s="53" t="s">
        <v>97</v>
      </c>
      <c r="I78" s="59" t="n">
        <v>11</v>
      </c>
      <c r="J78" s="52" t="n">
        <f aca="false">IF(I78="?",VLOOKUP(C78,$BO$89:$BP$94,2,0),I78)</f>
        <v>11</v>
      </c>
      <c r="K78" s="52" t="n">
        <f aca="false">SUMIFS($J$10:$J$1000,$A$10:$A$1000,A78)</f>
        <v>211.861111111111</v>
      </c>
      <c r="L78" s="52" t="n">
        <f aca="false">IF(D78=D77,J78+L77,J78)</f>
        <v>24</v>
      </c>
      <c r="M78" s="52" t="str">
        <f aca="false">LEFT(A78,1)</f>
        <v>F</v>
      </c>
      <c r="N78" s="55" t="n">
        <f aca="false">IF(D78-D77&gt;0,1,0)</f>
        <v>0</v>
      </c>
      <c r="O78" s="56" t="n">
        <f aca="false">0</f>
        <v>0</v>
      </c>
      <c r="P78" s="55" t="n">
        <f aca="false">IF($N78=1,0,IF(AND($C77=P$1,$C78=P$2),1,0))</f>
        <v>0</v>
      </c>
      <c r="Q78" s="55" t="n">
        <f aca="false">IF($N78=1,0,IF(AND($C77=Q$1,$C78=Q$2),1,0))</f>
        <v>0</v>
      </c>
      <c r="R78" s="55" t="n">
        <f aca="false">IF($N78=1,0,IF(AND($C77=R$1,$C78=R$2),1,0))</f>
        <v>0</v>
      </c>
      <c r="S78" s="56" t="n">
        <f aca="false">0</f>
        <v>0</v>
      </c>
      <c r="T78" s="55" t="n">
        <f aca="false">IF($N78=1,0,IF(AND($C77=R$1,$C78=R$2),1,0))</f>
        <v>0</v>
      </c>
      <c r="U78" s="57" t="n">
        <f aca="false">IF(AND($C78=U$1,$I78=U$2),1,0)</f>
        <v>0</v>
      </c>
      <c r="V78" s="55" t="n">
        <f aca="false">IF($N78=1,0,IF(AND($C77=V$1,$C78=V$2),1,0))</f>
        <v>0</v>
      </c>
      <c r="W78" s="56" t="n">
        <f aca="false">0</f>
        <v>0</v>
      </c>
      <c r="X78" s="55" t="n">
        <f aca="false">IF($N78=1,0,IF(AND($C77=X$1,$C78=X$2),1,0))</f>
        <v>0</v>
      </c>
      <c r="Y78" s="55" t="n">
        <f aca="false">IF($N78=1,0,IF(AND($C77=Y$1,$C78=Y$2),1,0))</f>
        <v>0</v>
      </c>
      <c r="Z78" s="56" t="n">
        <f aca="false">0</f>
        <v>0</v>
      </c>
      <c r="AA78" s="55" t="n">
        <f aca="false">IF($N78=1,0,IF(AND($C77=AA$1,$C78=AA$2),1,0))</f>
        <v>0</v>
      </c>
      <c r="AB78" s="57" t="n">
        <f aca="false">IF(AND($C78=AB$1,$I78=AB$2),1,0)</f>
        <v>0</v>
      </c>
      <c r="AC78" s="55" t="n">
        <f aca="false">IF($N78=1,0,IF(AND($C77=AC$1,$C78=AC$2),1,0))</f>
        <v>0</v>
      </c>
      <c r="AD78" s="55" t="n">
        <f aca="false">IF($N78=1,0,IF(AND($C77=AD$1,$C78=AD$2),1,0))</f>
        <v>0</v>
      </c>
      <c r="AE78" s="56" t="n">
        <f aca="false">0</f>
        <v>0</v>
      </c>
      <c r="AF78" s="55" t="n">
        <f aca="false">IF($N78=1,0,IF(AND($C77=AF$1,$C78=AF$2),1,0))</f>
        <v>0</v>
      </c>
      <c r="AG78" s="56" t="n">
        <f aca="false">0</f>
        <v>0</v>
      </c>
      <c r="AH78" s="55" t="n">
        <f aca="false">IF($N78=1,0,IF(AND($C77=AH$1,$C78=AH$2),1,0))</f>
        <v>0</v>
      </c>
      <c r="AI78" s="57" t="n">
        <f aca="false">IF(AND($C78=AI$1,$I78=AI$2),1,0)</f>
        <v>0</v>
      </c>
      <c r="AJ78" s="55" t="n">
        <f aca="false">IF($N78=1,0,IF(AND($C77=AJ$1,$C78=AJ$2),1,0))</f>
        <v>0</v>
      </c>
      <c r="AK78" s="55" t="n">
        <f aca="false">IF($N78=1,0,IF(AND($C77=AK$1,$C78=AK$2),1,0))</f>
        <v>0</v>
      </c>
      <c r="AL78" s="55" t="n">
        <f aca="false">IF($N78=1,0,IF(AND($C77=AL$1,$C78=AL$2),1,0))</f>
        <v>0</v>
      </c>
      <c r="AM78" s="55" t="n">
        <f aca="false">IF($N78=1,0,IF(AND($C77=AM$1,$C78=AM$2),1,0))</f>
        <v>1</v>
      </c>
      <c r="AN78" s="56" t="n">
        <f aca="false">0</f>
        <v>0</v>
      </c>
      <c r="AO78" s="55" t="n">
        <f aca="false">IF($N78=1,0,IF(AND($C77=AO$1,$C78=AO$2),1,0))</f>
        <v>0</v>
      </c>
      <c r="AP78" s="57" t="n">
        <f aca="false">IF(AND($C78=AP$1,$I78=AP$2),1,0)</f>
        <v>0</v>
      </c>
      <c r="AQ78" s="56" t="n">
        <f aca="false">0</f>
        <v>0</v>
      </c>
      <c r="AR78" s="56" t="n">
        <f aca="false">0</f>
        <v>0</v>
      </c>
      <c r="AS78" s="56" t="n">
        <f aca="false">0</f>
        <v>0</v>
      </c>
      <c r="AT78" s="56" t="n">
        <f aca="false">0</f>
        <v>0</v>
      </c>
      <c r="AU78" s="56" t="n">
        <f aca="false">0</f>
        <v>0</v>
      </c>
      <c r="AV78" s="56" t="n">
        <f aca="false">0</f>
        <v>0</v>
      </c>
      <c r="AW78" s="56" t="n">
        <f aca="false">0</f>
        <v>0</v>
      </c>
      <c r="AX78" s="55" t="n">
        <f aca="false">IF($N78=1,0,IF(AND($C77=AX$1,$C78=AX$2),1,0))</f>
        <v>0</v>
      </c>
      <c r="AY78" s="55" t="n">
        <f aca="false">IF($N78=1,0,IF(AND($C77=AY$1,$C78=AY$2),1,0))</f>
        <v>0</v>
      </c>
      <c r="AZ78" s="55" t="n">
        <f aca="false">IF($N78=1,0,IF(AND($C77=AZ$1,$C78=AZ$2),1,0))</f>
        <v>0</v>
      </c>
      <c r="BA78" s="55" t="n">
        <f aca="false">IF($N78=1,0,IF(AND($C77=BA$1,$C78=BA$2),1,0))</f>
        <v>0</v>
      </c>
      <c r="BB78" s="56" t="n">
        <f aca="false">0</f>
        <v>0</v>
      </c>
      <c r="BC78" s="56" t="n">
        <f aca="false">IF($N78=1,0,IF(AND($C77=BC$1,$C78=BC$2),1,0))</f>
        <v>0</v>
      </c>
      <c r="BD78" s="57" t="n">
        <f aca="false">IF(AND($C78=BD$1,$I78=BD$2),1,0)</f>
        <v>0</v>
      </c>
      <c r="BE78" s="56" t="n">
        <f aca="false">0</f>
        <v>0</v>
      </c>
      <c r="BF78" s="56" t="n">
        <f aca="false">0</f>
        <v>0</v>
      </c>
      <c r="BG78" s="56" t="n">
        <f aca="false">0</f>
        <v>0</v>
      </c>
      <c r="BH78" s="56" t="n">
        <f aca="false">0</f>
        <v>0</v>
      </c>
      <c r="BI78" s="56" t="n">
        <f aca="false">0</f>
        <v>0</v>
      </c>
      <c r="BJ78" s="56" t="n">
        <f aca="false">0</f>
        <v>0</v>
      </c>
      <c r="BK78" s="56" t="n">
        <f aca="false">0</f>
        <v>0</v>
      </c>
      <c r="BL78" s="58" t="n">
        <f aca="false">SUM(N78:BK78)</f>
        <v>1</v>
      </c>
      <c r="BU78" s="77"/>
      <c r="BV78" s="109"/>
      <c r="BW78" s="109"/>
      <c r="BX78" s="109"/>
      <c r="BY78" s="109"/>
      <c r="BZ78" s="109"/>
      <c r="CA78" s="109"/>
      <c r="CB78" s="110"/>
    </row>
    <row r="79" customFormat="false" ht="14.4" hidden="false" customHeight="false" outlineLevel="0" collapsed="false">
      <c r="A79" s="52" t="str">
        <f aca="false">VLOOKUP(D79,$BX$90:$BZ$136,3,1)&amp;D79</f>
        <v>F13</v>
      </c>
      <c r="B79" s="52" t="str">
        <f aca="false">SUBSTITUTE(SUBSTITUTE(H79,"/",""),".html","")</f>
        <v>onion-directorygroups-cat</v>
      </c>
      <c r="C79" s="52" t="str">
        <f aca="false">IF(OR(B79=index,B79=links,B79=guides),B79,IF(LEFT(B79,5)=onion,onion,extreme))</f>
        <v>onion</v>
      </c>
      <c r="D79" s="53" t="n">
        <v>13</v>
      </c>
      <c r="E79" s="53" t="s">
        <v>94</v>
      </c>
      <c r="F79" s="53" t="s">
        <v>95</v>
      </c>
      <c r="G79" s="54" t="n">
        <v>0.00222222222222222</v>
      </c>
      <c r="H79" s="53" t="s">
        <v>90</v>
      </c>
      <c r="I79" s="59" t="n">
        <v>2</v>
      </c>
      <c r="J79" s="52" t="n">
        <f aca="false">IF(I79="?",VLOOKUP(C79,$BO$89:$BP$94,2,0),I79)</f>
        <v>2</v>
      </c>
      <c r="K79" s="52" t="n">
        <f aca="false">SUMIFS($J$10:$J$1000,$A$10:$A$1000,A79)</f>
        <v>211.861111111111</v>
      </c>
      <c r="L79" s="52" t="n">
        <f aca="false">IF(D79=D78,J79+L78,J79)</f>
        <v>26</v>
      </c>
      <c r="M79" s="52" t="str">
        <f aca="false">LEFT(A79,1)</f>
        <v>F</v>
      </c>
      <c r="N79" s="55" t="n">
        <f aca="false">IF(D79-D78&gt;0,1,0)</f>
        <v>0</v>
      </c>
      <c r="O79" s="56" t="n">
        <f aca="false">0</f>
        <v>0</v>
      </c>
      <c r="P79" s="55" t="n">
        <f aca="false">IF($N79=1,0,IF(AND($C78=P$1,$C79=P$2),1,0))</f>
        <v>0</v>
      </c>
      <c r="Q79" s="55" t="n">
        <f aca="false">IF($N79=1,0,IF(AND($C78=Q$1,$C79=Q$2),1,0))</f>
        <v>0</v>
      </c>
      <c r="R79" s="55" t="n">
        <f aca="false">IF($N79=1,0,IF(AND($C78=R$1,$C79=R$2),1,0))</f>
        <v>0</v>
      </c>
      <c r="S79" s="56" t="n">
        <f aca="false">0</f>
        <v>0</v>
      </c>
      <c r="T79" s="55" t="n">
        <f aca="false">IF($N79=1,0,IF(AND($C78=R$1,$C79=R$2),1,0))</f>
        <v>0</v>
      </c>
      <c r="U79" s="57" t="n">
        <f aca="false">IF(AND($C79=U$1,$I79=U$2),1,0)</f>
        <v>0</v>
      </c>
      <c r="V79" s="55" t="n">
        <f aca="false">IF($N79=1,0,IF(AND($C78=V$1,$C79=V$2),1,0))</f>
        <v>0</v>
      </c>
      <c r="W79" s="56" t="n">
        <f aca="false">0</f>
        <v>0</v>
      </c>
      <c r="X79" s="55" t="n">
        <f aca="false">IF($N79=1,0,IF(AND($C78=X$1,$C79=X$2),1,0))</f>
        <v>0</v>
      </c>
      <c r="Y79" s="55" t="n">
        <f aca="false">IF($N79=1,0,IF(AND($C78=Y$1,$C79=Y$2),1,0))</f>
        <v>0</v>
      </c>
      <c r="Z79" s="56" t="n">
        <f aca="false">0</f>
        <v>0</v>
      </c>
      <c r="AA79" s="55" t="n">
        <f aca="false">IF($N79=1,0,IF(AND($C78=AA$1,$C79=AA$2),1,0))</f>
        <v>0</v>
      </c>
      <c r="AB79" s="57" t="n">
        <f aca="false">IF(AND($C79=AB$1,$I79=AB$2),1,0)</f>
        <v>0</v>
      </c>
      <c r="AC79" s="55" t="n">
        <f aca="false">IF($N79=1,0,IF(AND($C78=AC$1,$C79=AC$2),1,0))</f>
        <v>0</v>
      </c>
      <c r="AD79" s="55" t="n">
        <f aca="false">IF($N79=1,0,IF(AND($C78=AD$1,$C79=AD$2),1,0))</f>
        <v>0</v>
      </c>
      <c r="AE79" s="56" t="n">
        <f aca="false">0</f>
        <v>0</v>
      </c>
      <c r="AF79" s="55" t="n">
        <f aca="false">IF($N79=1,0,IF(AND($C78=AF$1,$C79=AF$2),1,0))</f>
        <v>0</v>
      </c>
      <c r="AG79" s="56" t="n">
        <f aca="false">0</f>
        <v>0</v>
      </c>
      <c r="AH79" s="55" t="n">
        <f aca="false">IF($N79=1,0,IF(AND($C78=AH$1,$C79=AH$2),1,0))</f>
        <v>0</v>
      </c>
      <c r="AI79" s="57" t="n">
        <f aca="false">IF(AND($C79=AI$1,$I79=AI$2),1,0)</f>
        <v>0</v>
      </c>
      <c r="AJ79" s="55" t="n">
        <f aca="false">IF($N79=1,0,IF(AND($C78=AJ$1,$C79=AJ$2),1,0))</f>
        <v>0</v>
      </c>
      <c r="AK79" s="55" t="n">
        <f aca="false">IF($N79=1,0,IF(AND($C78=AK$1,$C79=AK$2),1,0))</f>
        <v>0</v>
      </c>
      <c r="AL79" s="55" t="n">
        <f aca="false">IF($N79=1,0,IF(AND($C78=AL$1,$C79=AL$2),1,0))</f>
        <v>0</v>
      </c>
      <c r="AM79" s="55" t="n">
        <f aca="false">IF($N79=1,0,IF(AND($C78=AM$1,$C79=AM$2),1,0))</f>
        <v>1</v>
      </c>
      <c r="AN79" s="56" t="n">
        <f aca="false">0</f>
        <v>0</v>
      </c>
      <c r="AO79" s="55" t="n">
        <f aca="false">IF($N79=1,0,IF(AND($C78=AO$1,$C79=AO$2),1,0))</f>
        <v>0</v>
      </c>
      <c r="AP79" s="57" t="n">
        <f aca="false">IF(AND($C79=AP$1,$I79=AP$2),1,0)</f>
        <v>0</v>
      </c>
      <c r="AQ79" s="56" t="n">
        <f aca="false">0</f>
        <v>0</v>
      </c>
      <c r="AR79" s="56" t="n">
        <f aca="false">0</f>
        <v>0</v>
      </c>
      <c r="AS79" s="56" t="n">
        <f aca="false">0</f>
        <v>0</v>
      </c>
      <c r="AT79" s="56" t="n">
        <f aca="false">0</f>
        <v>0</v>
      </c>
      <c r="AU79" s="56" t="n">
        <f aca="false">0</f>
        <v>0</v>
      </c>
      <c r="AV79" s="56" t="n">
        <f aca="false">0</f>
        <v>0</v>
      </c>
      <c r="AW79" s="56" t="n">
        <f aca="false">0</f>
        <v>0</v>
      </c>
      <c r="AX79" s="55" t="n">
        <f aca="false">IF($N79=1,0,IF(AND($C78=AX$1,$C79=AX$2),1,0))</f>
        <v>0</v>
      </c>
      <c r="AY79" s="55" t="n">
        <f aca="false">IF($N79=1,0,IF(AND($C78=AY$1,$C79=AY$2),1,0))</f>
        <v>0</v>
      </c>
      <c r="AZ79" s="55" t="n">
        <f aca="false">IF($N79=1,0,IF(AND($C78=AZ$1,$C79=AZ$2),1,0))</f>
        <v>0</v>
      </c>
      <c r="BA79" s="55" t="n">
        <f aca="false">IF($N79=1,0,IF(AND($C78=BA$1,$C79=BA$2),1,0))</f>
        <v>0</v>
      </c>
      <c r="BB79" s="56" t="n">
        <f aca="false">0</f>
        <v>0</v>
      </c>
      <c r="BC79" s="56" t="n">
        <f aca="false">IF($N79=1,0,IF(AND($C78=BC$1,$C79=BC$2),1,0))</f>
        <v>0</v>
      </c>
      <c r="BD79" s="57" t="n">
        <f aca="false">IF(AND($C79=BD$1,$I79=BD$2),1,0)</f>
        <v>0</v>
      </c>
      <c r="BE79" s="56" t="n">
        <f aca="false">0</f>
        <v>0</v>
      </c>
      <c r="BF79" s="56" t="n">
        <f aca="false">0</f>
        <v>0</v>
      </c>
      <c r="BG79" s="56" t="n">
        <f aca="false">0</f>
        <v>0</v>
      </c>
      <c r="BH79" s="56" t="n">
        <f aca="false">0</f>
        <v>0</v>
      </c>
      <c r="BI79" s="56" t="n">
        <f aca="false">0</f>
        <v>0</v>
      </c>
      <c r="BJ79" s="56" t="n">
        <f aca="false">0</f>
        <v>0</v>
      </c>
      <c r="BK79" s="56" t="n">
        <f aca="false">0</f>
        <v>0</v>
      </c>
      <c r="BL79" s="58" t="n">
        <f aca="false">SUM(N79:BK79)</f>
        <v>1</v>
      </c>
      <c r="BN79" s="102"/>
      <c r="BO79" s="105"/>
      <c r="BP79" s="105"/>
      <c r="BQ79" s="105"/>
      <c r="BR79" s="105"/>
      <c r="BS79" s="105"/>
      <c r="BT79" s="105"/>
      <c r="BU79" s="105"/>
    </row>
    <row r="80" customFormat="false" ht="14.4" hidden="false" customHeight="false" outlineLevel="0" collapsed="false">
      <c r="A80" s="52" t="str">
        <f aca="false">VLOOKUP(D80,$BX$90:$BZ$136,3,1)&amp;D80</f>
        <v>F13</v>
      </c>
      <c r="B80" s="52" t="str">
        <f aca="false">SUBSTITUTE(SUBSTITUTE(H80,"/",""),".html","")</f>
        <v>guidesisis-group</v>
      </c>
      <c r="C80" s="52" t="str">
        <f aca="false">IF(OR(B80=index,B80=links,B80=guides),B80,IF(LEFT(B80,5)=onion,onion,extreme))</f>
        <v>extreme</v>
      </c>
      <c r="D80" s="53" t="n">
        <v>13</v>
      </c>
      <c r="E80" s="53" t="s">
        <v>94</v>
      </c>
      <c r="F80" s="53" t="s">
        <v>95</v>
      </c>
      <c r="G80" s="54" t="n">
        <v>0.00222222222222222</v>
      </c>
      <c r="H80" s="53" t="s">
        <v>93</v>
      </c>
      <c r="I80" s="59" t="n">
        <v>11</v>
      </c>
      <c r="J80" s="52" t="n">
        <f aca="false">IF(I80="?",VLOOKUP(C80,$BO$89:$BP$94,2,0),I80)</f>
        <v>11</v>
      </c>
      <c r="K80" s="52" t="n">
        <f aca="false">SUMIFS($J$10:$J$1000,$A$10:$A$1000,A80)</f>
        <v>211.861111111111</v>
      </c>
      <c r="L80" s="52" t="n">
        <f aca="false">IF(D80=D79,J80+L79,J80)</f>
        <v>37</v>
      </c>
      <c r="M80" s="52" t="str">
        <f aca="false">LEFT(A80,1)</f>
        <v>F</v>
      </c>
      <c r="N80" s="55" t="n">
        <f aca="false">IF(D80-D79&gt;0,1,0)</f>
        <v>0</v>
      </c>
      <c r="O80" s="56" t="n">
        <f aca="false">0</f>
        <v>0</v>
      </c>
      <c r="P80" s="55" t="n">
        <f aca="false">IF($N80=1,0,IF(AND($C79=P$1,$C80=P$2),1,0))</f>
        <v>0</v>
      </c>
      <c r="Q80" s="55" t="n">
        <f aca="false">IF($N80=1,0,IF(AND($C79=Q$1,$C80=Q$2),1,0))</f>
        <v>0</v>
      </c>
      <c r="R80" s="55" t="n">
        <f aca="false">IF($N80=1,0,IF(AND($C79=R$1,$C80=R$2),1,0))</f>
        <v>0</v>
      </c>
      <c r="S80" s="56" t="n">
        <f aca="false">0</f>
        <v>0</v>
      </c>
      <c r="T80" s="55" t="n">
        <f aca="false">IF($N80=1,0,IF(AND($C79=R$1,$C80=R$2),1,0))</f>
        <v>0</v>
      </c>
      <c r="U80" s="57" t="n">
        <f aca="false">IF(AND($C80=U$1,$I80=U$2),1,0)</f>
        <v>0</v>
      </c>
      <c r="V80" s="55" t="n">
        <f aca="false">IF($N80=1,0,IF(AND($C79=V$1,$C80=V$2),1,0))</f>
        <v>0</v>
      </c>
      <c r="W80" s="56" t="n">
        <f aca="false">0</f>
        <v>0</v>
      </c>
      <c r="X80" s="55" t="n">
        <f aca="false">IF($N80=1,0,IF(AND($C79=X$1,$C80=X$2),1,0))</f>
        <v>0</v>
      </c>
      <c r="Y80" s="55" t="n">
        <f aca="false">IF($N80=1,0,IF(AND($C79=Y$1,$C80=Y$2),1,0))</f>
        <v>0</v>
      </c>
      <c r="Z80" s="56" t="n">
        <f aca="false">0</f>
        <v>0</v>
      </c>
      <c r="AA80" s="55" t="n">
        <f aca="false">IF($N80=1,0,IF(AND($C79=AA$1,$C80=AA$2),1,0))</f>
        <v>0</v>
      </c>
      <c r="AB80" s="57" t="n">
        <f aca="false">IF(AND($C80=AB$1,$I80=AB$2),1,0)</f>
        <v>0</v>
      </c>
      <c r="AC80" s="55" t="n">
        <f aca="false">IF($N80=1,0,IF(AND($C79=AC$1,$C80=AC$2),1,0))</f>
        <v>0</v>
      </c>
      <c r="AD80" s="55" t="n">
        <f aca="false">IF($N80=1,0,IF(AND($C79=AD$1,$C80=AD$2),1,0))</f>
        <v>0</v>
      </c>
      <c r="AE80" s="56" t="n">
        <f aca="false">0</f>
        <v>0</v>
      </c>
      <c r="AF80" s="55" t="n">
        <f aca="false">IF($N80=1,0,IF(AND($C79=AF$1,$C80=AF$2),1,0))</f>
        <v>0</v>
      </c>
      <c r="AG80" s="56" t="n">
        <f aca="false">0</f>
        <v>0</v>
      </c>
      <c r="AH80" s="55" t="n">
        <f aca="false">IF($N80=1,0,IF(AND($C79=AH$1,$C80=AH$2),1,0))</f>
        <v>0</v>
      </c>
      <c r="AI80" s="57" t="n">
        <f aca="false">IF(AND($C80=AI$1,$I80=AI$2),1,0)</f>
        <v>0</v>
      </c>
      <c r="AJ80" s="55" t="n">
        <f aca="false">IF($N80=1,0,IF(AND($C79=AJ$1,$C80=AJ$2),1,0))</f>
        <v>0</v>
      </c>
      <c r="AK80" s="55" t="n">
        <f aca="false">IF($N80=1,0,IF(AND($C79=AK$1,$C80=AK$2),1,0))</f>
        <v>0</v>
      </c>
      <c r="AL80" s="55" t="n">
        <f aca="false">IF($N80=1,0,IF(AND($C79=AL$1,$C80=AL$2),1,0))</f>
        <v>0</v>
      </c>
      <c r="AM80" s="55" t="n">
        <f aca="false">IF($N80=1,0,IF(AND($C79=AM$1,$C80=AM$2),1,0))</f>
        <v>0</v>
      </c>
      <c r="AN80" s="56" t="n">
        <f aca="false">0</f>
        <v>0</v>
      </c>
      <c r="AO80" s="55" t="n">
        <f aca="false">IF($N80=1,0,IF(AND($C79=AO$1,$C80=AO$2),1,0))</f>
        <v>1</v>
      </c>
      <c r="AP80" s="57" t="n">
        <f aca="false">IF(AND($C80=AP$1,$I80=AP$2),1,0)</f>
        <v>0</v>
      </c>
      <c r="AQ80" s="56" t="n">
        <f aca="false">0</f>
        <v>0</v>
      </c>
      <c r="AR80" s="56" t="n">
        <f aca="false">0</f>
        <v>0</v>
      </c>
      <c r="AS80" s="56" t="n">
        <f aca="false">0</f>
        <v>0</v>
      </c>
      <c r="AT80" s="56" t="n">
        <f aca="false">0</f>
        <v>0</v>
      </c>
      <c r="AU80" s="56" t="n">
        <f aca="false">0</f>
        <v>0</v>
      </c>
      <c r="AV80" s="56" t="n">
        <f aca="false">0</f>
        <v>0</v>
      </c>
      <c r="AW80" s="56" t="n">
        <f aca="false">0</f>
        <v>0</v>
      </c>
      <c r="AX80" s="55" t="n">
        <f aca="false">IF($N80=1,0,IF(AND($C79=AX$1,$C80=AX$2),1,0))</f>
        <v>0</v>
      </c>
      <c r="AY80" s="55" t="n">
        <f aca="false">IF($N80=1,0,IF(AND($C79=AY$1,$C80=AY$2),1,0))</f>
        <v>0</v>
      </c>
      <c r="AZ80" s="55" t="n">
        <f aca="false">IF($N80=1,0,IF(AND($C79=AZ$1,$C80=AZ$2),1,0))</f>
        <v>0</v>
      </c>
      <c r="BA80" s="55" t="n">
        <f aca="false">IF($N80=1,0,IF(AND($C79=BA$1,$C80=BA$2),1,0))</f>
        <v>0</v>
      </c>
      <c r="BB80" s="56" t="n">
        <f aca="false">0</f>
        <v>0</v>
      </c>
      <c r="BC80" s="56" t="n">
        <f aca="false">IF($N80=1,0,IF(AND($C79=BC$1,$C80=BC$2),1,0))</f>
        <v>0</v>
      </c>
      <c r="BD80" s="57" t="n">
        <f aca="false">IF(AND($C80=BD$1,$I80=BD$2),1,0)</f>
        <v>0</v>
      </c>
      <c r="BE80" s="56" t="n">
        <f aca="false">0</f>
        <v>0</v>
      </c>
      <c r="BF80" s="56" t="n">
        <f aca="false">0</f>
        <v>0</v>
      </c>
      <c r="BG80" s="56" t="n">
        <f aca="false">0</f>
        <v>0</v>
      </c>
      <c r="BH80" s="56" t="n">
        <f aca="false">0</f>
        <v>0</v>
      </c>
      <c r="BI80" s="56" t="n">
        <f aca="false">0</f>
        <v>0</v>
      </c>
      <c r="BJ80" s="56" t="n">
        <f aca="false">0</f>
        <v>0</v>
      </c>
      <c r="BK80" s="56" t="n">
        <f aca="false">0</f>
        <v>0</v>
      </c>
      <c r="BL80" s="58" t="n">
        <f aca="false">SUM(N80:BK80)</f>
        <v>1</v>
      </c>
      <c r="BN80" s="106"/>
      <c r="BO80" s="103"/>
      <c r="BP80" s="103"/>
      <c r="BQ80" s="103"/>
      <c r="BR80" s="103"/>
      <c r="BS80" s="103"/>
      <c r="BT80" s="103"/>
      <c r="BU80" s="103"/>
    </row>
    <row r="81" customFormat="false" ht="14.4" hidden="false" customHeight="false" outlineLevel="0" collapsed="false">
      <c r="A81" s="52" t="str">
        <f aca="false">VLOOKUP(D81,$BX$90:$BZ$136,3,1)&amp;D81</f>
        <v>F13</v>
      </c>
      <c r="B81" s="52" t="str">
        <f aca="false">SUBSTITUTE(SUBSTITUTE(H81,"/",""),".html","")</f>
        <v>guides</v>
      </c>
      <c r="C81" s="52" t="str">
        <f aca="false">IF(OR(B81=index,B81=links,B81=guides),B81,IF(LEFT(B81,5)=onion,onion,extreme))</f>
        <v>guides</v>
      </c>
      <c r="D81" s="53" t="n">
        <v>13</v>
      </c>
      <c r="E81" s="53" t="s">
        <v>94</v>
      </c>
      <c r="F81" s="53" t="s">
        <v>95</v>
      </c>
      <c r="G81" s="54" t="n">
        <v>0.00222222222222222</v>
      </c>
      <c r="H81" s="53" t="s">
        <v>74</v>
      </c>
      <c r="I81" s="59" t="n">
        <v>9</v>
      </c>
      <c r="J81" s="52" t="n">
        <f aca="false">IF(I81="?",VLOOKUP(C81,$BO$89:$BP$94,2,0),I81)</f>
        <v>9</v>
      </c>
      <c r="K81" s="52" t="n">
        <f aca="false">SUMIFS($J$10:$J$1000,$A$10:$A$1000,A81)</f>
        <v>211.861111111111</v>
      </c>
      <c r="L81" s="52" t="n">
        <f aca="false">IF(D81=D80,J81+L80,J81)</f>
        <v>46</v>
      </c>
      <c r="M81" s="52" t="str">
        <f aca="false">LEFT(A81,1)</f>
        <v>F</v>
      </c>
      <c r="N81" s="55" t="n">
        <f aca="false">IF(D81-D80&gt;0,1,0)</f>
        <v>0</v>
      </c>
      <c r="O81" s="56" t="n">
        <f aca="false">0</f>
        <v>0</v>
      </c>
      <c r="P81" s="55" t="n">
        <f aca="false">IF($N81=1,0,IF(AND($C80=P$1,$C81=P$2),1,0))</f>
        <v>0</v>
      </c>
      <c r="Q81" s="55" t="n">
        <f aca="false">IF($N81=1,0,IF(AND($C80=Q$1,$C81=Q$2),1,0))</f>
        <v>0</v>
      </c>
      <c r="R81" s="55" t="n">
        <f aca="false">IF($N81=1,0,IF(AND($C80=R$1,$C81=R$2),1,0))</f>
        <v>0</v>
      </c>
      <c r="S81" s="56" t="n">
        <f aca="false">0</f>
        <v>0</v>
      </c>
      <c r="T81" s="55" t="n">
        <f aca="false">IF($N81=1,0,IF(AND($C80=R$1,$C81=R$2),1,0))</f>
        <v>0</v>
      </c>
      <c r="U81" s="57" t="n">
        <f aca="false">IF(AND($C81=U$1,$I81=U$2),1,0)</f>
        <v>0</v>
      </c>
      <c r="V81" s="55" t="n">
        <f aca="false">IF($N81=1,0,IF(AND($C80=V$1,$C81=V$2),1,0))</f>
        <v>0</v>
      </c>
      <c r="W81" s="56" t="n">
        <f aca="false">0</f>
        <v>0</v>
      </c>
      <c r="X81" s="55" t="n">
        <f aca="false">IF($N81=1,0,IF(AND($C80=X$1,$C81=X$2),1,0))</f>
        <v>0</v>
      </c>
      <c r="Y81" s="55" t="n">
        <f aca="false">IF($N81=1,0,IF(AND($C80=Y$1,$C81=Y$2),1,0))</f>
        <v>0</v>
      </c>
      <c r="Z81" s="56" t="n">
        <f aca="false">0</f>
        <v>0</v>
      </c>
      <c r="AA81" s="55" t="n">
        <f aca="false">IF($N81=1,0,IF(AND($C80=AA$1,$C81=AA$2),1,0))</f>
        <v>0</v>
      </c>
      <c r="AB81" s="57" t="n">
        <f aca="false">IF(AND($C81=AB$1,$I81=AB$2),1,0)</f>
        <v>0</v>
      </c>
      <c r="AC81" s="55" t="n">
        <f aca="false">IF($N81=1,0,IF(AND($C80=AC$1,$C81=AC$2),1,0))</f>
        <v>0</v>
      </c>
      <c r="AD81" s="55" t="n">
        <f aca="false">IF($N81=1,0,IF(AND($C80=AD$1,$C81=AD$2),1,0))</f>
        <v>0</v>
      </c>
      <c r="AE81" s="56" t="n">
        <f aca="false">0</f>
        <v>0</v>
      </c>
      <c r="AF81" s="55" t="n">
        <f aca="false">IF($N81=1,0,IF(AND($C80=AF$1,$C81=AF$2),1,0))</f>
        <v>0</v>
      </c>
      <c r="AG81" s="56" t="n">
        <f aca="false">0</f>
        <v>0</v>
      </c>
      <c r="AH81" s="55" t="n">
        <f aca="false">IF($N81=1,0,IF(AND($C80=AH$1,$C81=AH$2),1,0))</f>
        <v>0</v>
      </c>
      <c r="AI81" s="57" t="n">
        <f aca="false">IF(AND($C81=AI$1,$I81=AI$2),1,0)</f>
        <v>0</v>
      </c>
      <c r="AJ81" s="55" t="n">
        <f aca="false">IF($N81=1,0,IF(AND($C80=AJ$1,$C81=AJ$2),1,0))</f>
        <v>0</v>
      </c>
      <c r="AK81" s="55" t="n">
        <f aca="false">IF($N81=1,0,IF(AND($C80=AK$1,$C81=AK$2),1,0))</f>
        <v>0</v>
      </c>
      <c r="AL81" s="55" t="n">
        <f aca="false">IF($N81=1,0,IF(AND($C80=AL$1,$C81=AL$2),1,0))</f>
        <v>0</v>
      </c>
      <c r="AM81" s="55" t="n">
        <f aca="false">IF($N81=1,0,IF(AND($C80=AM$1,$C81=AM$2),1,0))</f>
        <v>0</v>
      </c>
      <c r="AN81" s="56" t="n">
        <f aca="false">0</f>
        <v>0</v>
      </c>
      <c r="AO81" s="55" t="n">
        <f aca="false">IF($N81=1,0,IF(AND($C80=AO$1,$C81=AO$2),1,0))</f>
        <v>0</v>
      </c>
      <c r="AP81" s="57" t="n">
        <f aca="false">IF(AND($C81=AP$1,$I81=AP$2),1,0)</f>
        <v>0</v>
      </c>
      <c r="AQ81" s="56" t="n">
        <f aca="false">0</f>
        <v>0</v>
      </c>
      <c r="AR81" s="56" t="n">
        <f aca="false">0</f>
        <v>0</v>
      </c>
      <c r="AS81" s="56" t="n">
        <f aca="false">0</f>
        <v>0</v>
      </c>
      <c r="AT81" s="56" t="n">
        <f aca="false">0</f>
        <v>0</v>
      </c>
      <c r="AU81" s="56" t="n">
        <f aca="false">0</f>
        <v>0</v>
      </c>
      <c r="AV81" s="56" t="n">
        <f aca="false">0</f>
        <v>0</v>
      </c>
      <c r="AW81" s="56" t="n">
        <f aca="false">0</f>
        <v>0</v>
      </c>
      <c r="AX81" s="55" t="n">
        <f aca="false">IF($N81=1,0,IF(AND($C80=AX$1,$C81=AX$2),1,0))</f>
        <v>0</v>
      </c>
      <c r="AY81" s="55" t="n">
        <f aca="false">IF($N81=1,0,IF(AND($C80=AY$1,$C81=AY$2),1,0))</f>
        <v>0</v>
      </c>
      <c r="AZ81" s="55" t="n">
        <f aca="false">IF($N81=1,0,IF(AND($C80=AZ$1,$C81=AZ$2),1,0))</f>
        <v>1</v>
      </c>
      <c r="BA81" s="55" t="n">
        <f aca="false">IF($N81=1,0,IF(AND($C80=BA$1,$C81=BA$2),1,0))</f>
        <v>0</v>
      </c>
      <c r="BB81" s="56" t="n">
        <f aca="false">0</f>
        <v>0</v>
      </c>
      <c r="BC81" s="56" t="n">
        <f aca="false">IF($N81=1,0,IF(AND($C80=BC$1,$C81=BC$2),1,0))</f>
        <v>0</v>
      </c>
      <c r="BD81" s="57" t="n">
        <f aca="false">IF(AND($C81=BD$1,$I81=BD$2),1,0)</f>
        <v>0</v>
      </c>
      <c r="BE81" s="56" t="n">
        <f aca="false">0</f>
        <v>0</v>
      </c>
      <c r="BF81" s="56" t="n">
        <f aca="false">0</f>
        <v>0</v>
      </c>
      <c r="BG81" s="56" t="n">
        <f aca="false">0</f>
        <v>0</v>
      </c>
      <c r="BH81" s="56" t="n">
        <f aca="false">0</f>
        <v>0</v>
      </c>
      <c r="BI81" s="56" t="n">
        <f aca="false">0</f>
        <v>0</v>
      </c>
      <c r="BJ81" s="56" t="n">
        <f aca="false">0</f>
        <v>0</v>
      </c>
      <c r="BK81" s="56" t="n">
        <f aca="false">0</f>
        <v>0</v>
      </c>
      <c r="BL81" s="58" t="n">
        <f aca="false">SUM(N81:BK81)</f>
        <v>1</v>
      </c>
      <c r="BN81" s="106"/>
      <c r="BO81" s="103"/>
      <c r="BP81" s="103"/>
      <c r="BQ81" s="103"/>
      <c r="BR81" s="103"/>
      <c r="BS81" s="103"/>
      <c r="BT81" s="103"/>
      <c r="BU81" s="103"/>
    </row>
    <row r="82" customFormat="false" ht="14.4" hidden="false" customHeight="false" outlineLevel="0" collapsed="false">
      <c r="A82" s="52" t="str">
        <f aca="false">VLOOKUP(D82,$BX$90:$BZ$136,3,1)&amp;D82</f>
        <v>F13</v>
      </c>
      <c r="B82" s="52" t="str">
        <f aca="false">SUBSTITUTE(SUBSTITUTE(H82,"/",""),".html","")</f>
        <v>guidestor-settings</v>
      </c>
      <c r="C82" s="52" t="str">
        <f aca="false">IF(OR(B82=index,B82=links,B82=guides),B82,IF(LEFT(B82,5)=onion,onion,extreme))</f>
        <v>extreme</v>
      </c>
      <c r="D82" s="53" t="n">
        <v>13</v>
      </c>
      <c r="E82" s="53" t="s">
        <v>94</v>
      </c>
      <c r="F82" s="53" t="s">
        <v>95</v>
      </c>
      <c r="G82" s="54" t="n">
        <v>0.00222222222222222</v>
      </c>
      <c r="H82" s="53" t="s">
        <v>98</v>
      </c>
      <c r="I82" s="59" t="n">
        <v>10</v>
      </c>
      <c r="J82" s="52" t="n">
        <f aca="false">IF(I82="?",VLOOKUP(C82,$BO$89:$BP$94,2,0),I82)</f>
        <v>10</v>
      </c>
      <c r="K82" s="52" t="n">
        <f aca="false">SUMIFS($J$10:$J$1000,$A$10:$A$1000,A82)</f>
        <v>211.861111111111</v>
      </c>
      <c r="L82" s="52" t="n">
        <f aca="false">IF(D82=D81,J82+L81,J82)</f>
        <v>56</v>
      </c>
      <c r="M82" s="52" t="str">
        <f aca="false">LEFT(A82,1)</f>
        <v>F</v>
      </c>
      <c r="N82" s="55" t="n">
        <f aca="false">IF(D82-D81&gt;0,1,0)</f>
        <v>0</v>
      </c>
      <c r="O82" s="56" t="n">
        <f aca="false">0</f>
        <v>0</v>
      </c>
      <c r="P82" s="55" t="n">
        <f aca="false">IF($N82=1,0,IF(AND($C81=P$1,$C82=P$2),1,0))</f>
        <v>0</v>
      </c>
      <c r="Q82" s="55" t="n">
        <f aca="false">IF($N82=1,0,IF(AND($C81=Q$1,$C82=Q$2),1,0))</f>
        <v>0</v>
      </c>
      <c r="R82" s="55" t="n">
        <f aca="false">IF($N82=1,0,IF(AND($C81=R$1,$C82=R$2),1,0))</f>
        <v>0</v>
      </c>
      <c r="S82" s="56" t="n">
        <f aca="false">0</f>
        <v>0</v>
      </c>
      <c r="T82" s="55" t="n">
        <f aca="false">IF($N82=1,0,IF(AND($C81=R$1,$C82=R$2),1,0))</f>
        <v>0</v>
      </c>
      <c r="U82" s="57" t="n">
        <f aca="false">IF(AND($C82=U$1,$I82=U$2),1,0)</f>
        <v>0</v>
      </c>
      <c r="V82" s="55" t="n">
        <f aca="false">IF($N82=1,0,IF(AND($C81=V$1,$C82=V$2),1,0))</f>
        <v>0</v>
      </c>
      <c r="W82" s="56" t="n">
        <f aca="false">0</f>
        <v>0</v>
      </c>
      <c r="X82" s="55" t="n">
        <f aca="false">IF($N82=1,0,IF(AND($C81=X$1,$C82=X$2),1,0))</f>
        <v>0</v>
      </c>
      <c r="Y82" s="55" t="n">
        <f aca="false">IF($N82=1,0,IF(AND($C81=Y$1,$C82=Y$2),1,0))</f>
        <v>0</v>
      </c>
      <c r="Z82" s="56" t="n">
        <f aca="false">0</f>
        <v>0</v>
      </c>
      <c r="AA82" s="55" t="n">
        <f aca="false">IF($N82=1,0,IF(AND($C81=AA$1,$C82=AA$2),1,0))</f>
        <v>0</v>
      </c>
      <c r="AB82" s="57" t="n">
        <f aca="false">IF(AND($C82=AB$1,$I82=AB$2),1,0)</f>
        <v>0</v>
      </c>
      <c r="AC82" s="55" t="n">
        <f aca="false">IF($N82=1,0,IF(AND($C81=AC$1,$C82=AC$2),1,0))</f>
        <v>0</v>
      </c>
      <c r="AD82" s="55" t="n">
        <f aca="false">IF($N82=1,0,IF(AND($C81=AD$1,$C82=AD$2),1,0))</f>
        <v>0</v>
      </c>
      <c r="AE82" s="56" t="n">
        <f aca="false">0</f>
        <v>0</v>
      </c>
      <c r="AF82" s="55" t="n">
        <f aca="false">IF($N82=1,0,IF(AND($C81=AF$1,$C82=AF$2),1,0))</f>
        <v>0</v>
      </c>
      <c r="AG82" s="56" t="n">
        <f aca="false">0</f>
        <v>0</v>
      </c>
      <c r="AH82" s="55" t="n">
        <f aca="false">IF($N82=1,0,IF(AND($C81=AH$1,$C82=AH$2),1,0))</f>
        <v>1</v>
      </c>
      <c r="AI82" s="57" t="n">
        <f aca="false">IF(AND($C82=AI$1,$I82=AI$2),1,0)</f>
        <v>0</v>
      </c>
      <c r="AJ82" s="55" t="n">
        <f aca="false">IF($N82=1,0,IF(AND($C81=AJ$1,$C82=AJ$2),1,0))</f>
        <v>0</v>
      </c>
      <c r="AK82" s="55" t="n">
        <f aca="false">IF($N82=1,0,IF(AND($C81=AK$1,$C82=AK$2),1,0))</f>
        <v>0</v>
      </c>
      <c r="AL82" s="55" t="n">
        <f aca="false">IF($N82=1,0,IF(AND($C81=AL$1,$C82=AL$2),1,0))</f>
        <v>0</v>
      </c>
      <c r="AM82" s="55" t="n">
        <f aca="false">IF($N82=1,0,IF(AND($C81=AM$1,$C82=AM$2),1,0))</f>
        <v>0</v>
      </c>
      <c r="AN82" s="56" t="n">
        <f aca="false">0</f>
        <v>0</v>
      </c>
      <c r="AO82" s="55" t="n">
        <f aca="false">IF($N82=1,0,IF(AND($C81=AO$1,$C82=AO$2),1,0))</f>
        <v>0</v>
      </c>
      <c r="AP82" s="57" t="n">
        <f aca="false">IF(AND($C82=AP$1,$I82=AP$2),1,0)</f>
        <v>0</v>
      </c>
      <c r="AQ82" s="56" t="n">
        <f aca="false">0</f>
        <v>0</v>
      </c>
      <c r="AR82" s="56" t="n">
        <f aca="false">0</f>
        <v>0</v>
      </c>
      <c r="AS82" s="56" t="n">
        <f aca="false">0</f>
        <v>0</v>
      </c>
      <c r="AT82" s="56" t="n">
        <f aca="false">0</f>
        <v>0</v>
      </c>
      <c r="AU82" s="56" t="n">
        <f aca="false">0</f>
        <v>0</v>
      </c>
      <c r="AV82" s="56" t="n">
        <f aca="false">0</f>
        <v>0</v>
      </c>
      <c r="AW82" s="56" t="n">
        <f aca="false">0</f>
        <v>0</v>
      </c>
      <c r="AX82" s="55" t="n">
        <f aca="false">IF($N82=1,0,IF(AND($C81=AX$1,$C82=AX$2),1,0))</f>
        <v>0</v>
      </c>
      <c r="AY82" s="55" t="n">
        <f aca="false">IF($N82=1,0,IF(AND($C81=AY$1,$C82=AY$2),1,0))</f>
        <v>0</v>
      </c>
      <c r="AZ82" s="55" t="n">
        <f aca="false">IF($N82=1,0,IF(AND($C81=AZ$1,$C82=AZ$2),1,0))</f>
        <v>0</v>
      </c>
      <c r="BA82" s="55" t="n">
        <f aca="false">IF($N82=1,0,IF(AND($C81=BA$1,$C82=BA$2),1,0))</f>
        <v>0</v>
      </c>
      <c r="BB82" s="56" t="n">
        <f aca="false">0</f>
        <v>0</v>
      </c>
      <c r="BC82" s="56" t="n">
        <f aca="false">IF($N82=1,0,IF(AND($C81=BC$1,$C82=BC$2),1,0))</f>
        <v>0</v>
      </c>
      <c r="BD82" s="57" t="n">
        <f aca="false">IF(AND($C82=BD$1,$I82=BD$2),1,0)</f>
        <v>0</v>
      </c>
      <c r="BE82" s="56" t="n">
        <f aca="false">0</f>
        <v>0</v>
      </c>
      <c r="BF82" s="56" t="n">
        <f aca="false">0</f>
        <v>0</v>
      </c>
      <c r="BG82" s="56" t="n">
        <f aca="false">0</f>
        <v>0</v>
      </c>
      <c r="BH82" s="56" t="n">
        <f aca="false">0</f>
        <v>0</v>
      </c>
      <c r="BI82" s="56" t="n">
        <f aca="false">0</f>
        <v>0</v>
      </c>
      <c r="BJ82" s="56" t="n">
        <f aca="false">0</f>
        <v>0</v>
      </c>
      <c r="BK82" s="56" t="n">
        <f aca="false">0</f>
        <v>0</v>
      </c>
      <c r="BL82" s="58" t="n">
        <f aca="false">SUM(N82:BK82)</f>
        <v>1</v>
      </c>
      <c r="BN82" s="106"/>
      <c r="BO82" s="103"/>
      <c r="BP82" s="103"/>
      <c r="BQ82" s="103"/>
      <c r="BR82" s="103"/>
      <c r="BS82" s="103"/>
      <c r="BT82" s="103"/>
      <c r="BU82" s="103"/>
    </row>
    <row r="83" customFormat="false" ht="14.4" hidden="false" customHeight="false" outlineLevel="0" collapsed="false">
      <c r="A83" s="52" t="str">
        <f aca="false">VLOOKUP(D83,$BX$90:$BZ$136,3,1)&amp;D83</f>
        <v>F13</v>
      </c>
      <c r="B83" s="52" t="str">
        <f aca="false">SUBSTITUTE(SUBSTITUTE(H83,"/",""),".html","")</f>
        <v>guidesisis-group</v>
      </c>
      <c r="C83" s="52" t="str">
        <f aca="false">IF(OR(B83=index,B83=links,B83=guides),B83,IF(LEFT(B83,5)=onion,onion,extreme))</f>
        <v>extreme</v>
      </c>
      <c r="D83" s="53" t="n">
        <v>13</v>
      </c>
      <c r="E83" s="53" t="s">
        <v>94</v>
      </c>
      <c r="F83" s="53" t="s">
        <v>95</v>
      </c>
      <c r="G83" s="54" t="n">
        <v>0.00222222222222222</v>
      </c>
      <c r="H83" s="53" t="s">
        <v>93</v>
      </c>
      <c r="I83" s="59" t="n">
        <v>45</v>
      </c>
      <c r="J83" s="52" t="n">
        <f aca="false">IF(I83="?",VLOOKUP(C83,$BO$89:$BP$94,2,0),I83)</f>
        <v>45</v>
      </c>
      <c r="K83" s="52" t="n">
        <f aca="false">SUMIFS($J$10:$J$1000,$A$10:$A$1000,A83)</f>
        <v>211.861111111111</v>
      </c>
      <c r="L83" s="52" t="n">
        <f aca="false">IF(D83=D82,J83+L82,J83)</f>
        <v>101</v>
      </c>
      <c r="M83" s="52" t="str">
        <f aca="false">LEFT(A83,1)</f>
        <v>F</v>
      </c>
      <c r="N83" s="55" t="n">
        <f aca="false">IF(D83-D82&gt;0,1,0)</f>
        <v>0</v>
      </c>
      <c r="O83" s="56" t="n">
        <f aca="false">0</f>
        <v>0</v>
      </c>
      <c r="P83" s="55" t="n">
        <f aca="false">IF($N83=1,0,IF(AND($C82=P$1,$C83=P$2),1,0))</f>
        <v>0</v>
      </c>
      <c r="Q83" s="55" t="n">
        <f aca="false">IF($N83=1,0,IF(AND($C82=Q$1,$C83=Q$2),1,0))</f>
        <v>0</v>
      </c>
      <c r="R83" s="55" t="n">
        <f aca="false">IF($N83=1,0,IF(AND($C82=R$1,$C83=R$2),1,0))</f>
        <v>0</v>
      </c>
      <c r="S83" s="56" t="n">
        <f aca="false">0</f>
        <v>0</v>
      </c>
      <c r="T83" s="55" t="n">
        <f aca="false">IF($N83=1,0,IF(AND($C82=R$1,$C83=R$2),1,0))</f>
        <v>0</v>
      </c>
      <c r="U83" s="57" t="n">
        <f aca="false">IF(AND($C83=U$1,$I83=U$2),1,0)</f>
        <v>0</v>
      </c>
      <c r="V83" s="55" t="n">
        <f aca="false">IF($N83=1,0,IF(AND($C82=V$1,$C83=V$2),1,0))</f>
        <v>0</v>
      </c>
      <c r="W83" s="56" t="n">
        <f aca="false">0</f>
        <v>0</v>
      </c>
      <c r="X83" s="55" t="n">
        <f aca="false">IF($N83=1,0,IF(AND($C82=X$1,$C83=X$2),1,0))</f>
        <v>0</v>
      </c>
      <c r="Y83" s="55" t="n">
        <f aca="false">IF($N83=1,0,IF(AND($C82=Y$1,$C83=Y$2),1,0))</f>
        <v>0</v>
      </c>
      <c r="Z83" s="56" t="n">
        <f aca="false">0</f>
        <v>0</v>
      </c>
      <c r="AA83" s="55" t="n">
        <f aca="false">IF($N83=1,0,IF(AND($C82=AA$1,$C83=AA$2),1,0))</f>
        <v>0</v>
      </c>
      <c r="AB83" s="57" t="n">
        <f aca="false">IF(AND($C83=AB$1,$I83=AB$2),1,0)</f>
        <v>0</v>
      </c>
      <c r="AC83" s="55" t="n">
        <f aca="false">IF($N83=1,0,IF(AND($C82=AC$1,$C83=AC$2),1,0))</f>
        <v>0</v>
      </c>
      <c r="AD83" s="55" t="n">
        <f aca="false">IF($N83=1,0,IF(AND($C82=AD$1,$C83=AD$2),1,0))</f>
        <v>0</v>
      </c>
      <c r="AE83" s="56" t="n">
        <f aca="false">0</f>
        <v>0</v>
      </c>
      <c r="AF83" s="55" t="n">
        <f aca="false">IF($N83=1,0,IF(AND($C82=AF$1,$C83=AF$2),1,0))</f>
        <v>0</v>
      </c>
      <c r="AG83" s="56" t="n">
        <f aca="false">0</f>
        <v>0</v>
      </c>
      <c r="AH83" s="55" t="n">
        <f aca="false">IF($N83=1,0,IF(AND($C82=AH$1,$C83=AH$2),1,0))</f>
        <v>0</v>
      </c>
      <c r="AI83" s="57" t="n">
        <f aca="false">IF(AND($C83=AI$1,$I83=AI$2),1,0)</f>
        <v>0</v>
      </c>
      <c r="AJ83" s="55" t="n">
        <f aca="false">IF($N83=1,0,IF(AND($C82=AJ$1,$C83=AJ$2),1,0))</f>
        <v>0</v>
      </c>
      <c r="AK83" s="55" t="n">
        <f aca="false">IF($N83=1,0,IF(AND($C82=AK$1,$C83=AK$2),1,0))</f>
        <v>0</v>
      </c>
      <c r="AL83" s="55" t="n">
        <f aca="false">IF($N83=1,0,IF(AND($C82=AL$1,$C83=AL$2),1,0))</f>
        <v>0</v>
      </c>
      <c r="AM83" s="55" t="n">
        <f aca="false">IF($N83=1,0,IF(AND($C82=AM$1,$C83=AM$2),1,0))</f>
        <v>0</v>
      </c>
      <c r="AN83" s="56" t="n">
        <f aca="false">0</f>
        <v>0</v>
      </c>
      <c r="AO83" s="55" t="n">
        <f aca="false">IF($N83=1,0,IF(AND($C82=AO$1,$C83=AO$2),1,0))</f>
        <v>0</v>
      </c>
      <c r="AP83" s="57" t="n">
        <f aca="false">IF(AND($C83=AP$1,$I83=AP$2),1,0)</f>
        <v>0</v>
      </c>
      <c r="AQ83" s="56" t="n">
        <f aca="false">0</f>
        <v>0</v>
      </c>
      <c r="AR83" s="56" t="n">
        <f aca="false">0</f>
        <v>0</v>
      </c>
      <c r="AS83" s="56" t="n">
        <f aca="false">0</f>
        <v>0</v>
      </c>
      <c r="AT83" s="56" t="n">
        <f aca="false">0</f>
        <v>0</v>
      </c>
      <c r="AU83" s="56" t="n">
        <f aca="false">0</f>
        <v>0</v>
      </c>
      <c r="AV83" s="56" t="n">
        <f aca="false">0</f>
        <v>0</v>
      </c>
      <c r="AW83" s="56" t="n">
        <f aca="false">0</f>
        <v>0</v>
      </c>
      <c r="AX83" s="55" t="n">
        <f aca="false">IF($N83=1,0,IF(AND($C82=AX$1,$C83=AX$2),1,0))</f>
        <v>0</v>
      </c>
      <c r="AY83" s="55" t="n">
        <f aca="false">IF($N83=1,0,IF(AND($C82=AY$1,$C83=AY$2),1,0))</f>
        <v>0</v>
      </c>
      <c r="AZ83" s="55" t="n">
        <f aca="false">IF($N83=1,0,IF(AND($C82=AZ$1,$C83=AZ$2),1,0))</f>
        <v>0</v>
      </c>
      <c r="BA83" s="55" t="n">
        <f aca="false">IF($N83=1,0,IF(AND($C82=BA$1,$C83=BA$2),1,0))</f>
        <v>0</v>
      </c>
      <c r="BB83" s="56" t="n">
        <f aca="false">0</f>
        <v>0</v>
      </c>
      <c r="BC83" s="56" t="n">
        <f aca="false">IF($N83=1,0,IF(AND($C82=BC$1,$C83=BC$2),1,0))</f>
        <v>1</v>
      </c>
      <c r="BD83" s="57" t="n">
        <f aca="false">IF(AND($C83=BD$1,$I83=BD$2),1,0)</f>
        <v>0</v>
      </c>
      <c r="BE83" s="56" t="n">
        <f aca="false">0</f>
        <v>0</v>
      </c>
      <c r="BF83" s="56" t="n">
        <f aca="false">0</f>
        <v>0</v>
      </c>
      <c r="BG83" s="56" t="n">
        <f aca="false">0</f>
        <v>0</v>
      </c>
      <c r="BH83" s="56" t="n">
        <f aca="false">0</f>
        <v>0</v>
      </c>
      <c r="BI83" s="56" t="n">
        <f aca="false">0</f>
        <v>0</v>
      </c>
      <c r="BJ83" s="56" t="n">
        <f aca="false">0</f>
        <v>0</v>
      </c>
      <c r="BK83" s="56" t="n">
        <f aca="false">0</f>
        <v>0</v>
      </c>
      <c r="BL83" s="58" t="n">
        <f aca="false">SUM(N83:BK83)</f>
        <v>1</v>
      </c>
      <c r="BT83" s="103"/>
      <c r="BU83" s="103"/>
    </row>
    <row r="84" customFormat="false" ht="14.4" hidden="false" customHeight="false" outlineLevel="0" collapsed="false">
      <c r="A84" s="52" t="str">
        <f aca="false">VLOOKUP(D84,$BX$90:$BZ$136,3,1)&amp;D84</f>
        <v>F13</v>
      </c>
      <c r="B84" s="52" t="str">
        <f aca="false">SUBSTITUTE(SUBSTITUTE(H84,"/",""),".html","")</f>
        <v>onion-directorydarknet-avengers</v>
      </c>
      <c r="C84" s="52" t="str">
        <f aca="false">IF(OR(B84=index,B84=links,B84=guides),B84,IF(LEFT(B84,5)=onion,onion,extreme))</f>
        <v>onion</v>
      </c>
      <c r="D84" s="53" t="n">
        <v>13</v>
      </c>
      <c r="E84" s="53" t="s">
        <v>94</v>
      </c>
      <c r="F84" s="53" t="s">
        <v>95</v>
      </c>
      <c r="G84" s="54" t="n">
        <v>0.00222222222222222</v>
      </c>
      <c r="H84" s="53" t="s">
        <v>99</v>
      </c>
      <c r="I84" s="59" t="n">
        <v>8</v>
      </c>
      <c r="J84" s="52" t="n">
        <f aca="false">IF(I84="?",VLOOKUP(C84,$BO$89:$BP$94,2,0),I84)</f>
        <v>8</v>
      </c>
      <c r="K84" s="52" t="n">
        <f aca="false">SUMIFS($J$10:$J$1000,$A$10:$A$1000,A84)</f>
        <v>211.861111111111</v>
      </c>
      <c r="L84" s="52" t="n">
        <f aca="false">IF(D84=D83,J84+L83,J84)</f>
        <v>109</v>
      </c>
      <c r="M84" s="52" t="str">
        <f aca="false">LEFT(A84,1)</f>
        <v>F</v>
      </c>
      <c r="N84" s="55" t="n">
        <f aca="false">IF(D84-D83&gt;0,1,0)</f>
        <v>0</v>
      </c>
      <c r="O84" s="56" t="n">
        <f aca="false">0</f>
        <v>0</v>
      </c>
      <c r="P84" s="55" t="n">
        <f aca="false">IF($N84=1,0,IF(AND($C83=P$1,$C84=P$2),1,0))</f>
        <v>0</v>
      </c>
      <c r="Q84" s="55" t="n">
        <f aca="false">IF($N84=1,0,IF(AND($C83=Q$1,$C84=Q$2),1,0))</f>
        <v>0</v>
      </c>
      <c r="R84" s="55" t="n">
        <f aca="false">IF($N84=1,0,IF(AND($C83=R$1,$C84=R$2),1,0))</f>
        <v>0</v>
      </c>
      <c r="S84" s="56" t="n">
        <f aca="false">0</f>
        <v>0</v>
      </c>
      <c r="T84" s="55" t="n">
        <f aca="false">IF($N84=1,0,IF(AND($C83=R$1,$C84=R$2),1,0))</f>
        <v>0</v>
      </c>
      <c r="U84" s="57" t="n">
        <f aca="false">IF(AND($C84=U$1,$I84=U$2),1,0)</f>
        <v>0</v>
      </c>
      <c r="V84" s="55" t="n">
        <f aca="false">IF($N84=1,0,IF(AND($C83=V$1,$C84=V$2),1,0))</f>
        <v>0</v>
      </c>
      <c r="W84" s="56" t="n">
        <f aca="false">0</f>
        <v>0</v>
      </c>
      <c r="X84" s="55" t="n">
        <f aca="false">IF($N84=1,0,IF(AND($C83=X$1,$C84=X$2),1,0))</f>
        <v>0</v>
      </c>
      <c r="Y84" s="55" t="n">
        <f aca="false">IF($N84=1,0,IF(AND($C83=Y$1,$C84=Y$2),1,0))</f>
        <v>0</v>
      </c>
      <c r="Z84" s="56" t="n">
        <f aca="false">0</f>
        <v>0</v>
      </c>
      <c r="AA84" s="55" t="n">
        <f aca="false">IF($N84=1,0,IF(AND($C83=AA$1,$C84=AA$2),1,0))</f>
        <v>0</v>
      </c>
      <c r="AB84" s="57" t="n">
        <f aca="false">IF(AND($C84=AB$1,$I84=AB$2),1,0)</f>
        <v>0</v>
      </c>
      <c r="AC84" s="55" t="n">
        <f aca="false">IF($N84=1,0,IF(AND($C83=AC$1,$C84=AC$2),1,0))</f>
        <v>0</v>
      </c>
      <c r="AD84" s="55" t="n">
        <f aca="false">IF($N84=1,0,IF(AND($C83=AD$1,$C84=AD$2),1,0))</f>
        <v>0</v>
      </c>
      <c r="AE84" s="56" t="n">
        <f aca="false">0</f>
        <v>0</v>
      </c>
      <c r="AF84" s="55" t="n">
        <f aca="false">IF($N84=1,0,IF(AND($C83=AF$1,$C84=AF$2),1,0))</f>
        <v>0</v>
      </c>
      <c r="AG84" s="56" t="n">
        <f aca="false">0</f>
        <v>0</v>
      </c>
      <c r="AH84" s="55" t="n">
        <f aca="false">IF($N84=1,0,IF(AND($C83=AH$1,$C84=AH$2),1,0))</f>
        <v>0</v>
      </c>
      <c r="AI84" s="57" t="n">
        <f aca="false">IF(AND($C84=AI$1,$I84=AI$2),1,0)</f>
        <v>0</v>
      </c>
      <c r="AJ84" s="55" t="n">
        <f aca="false">IF($N84=1,0,IF(AND($C83=AJ$1,$C84=AJ$2),1,0))</f>
        <v>0</v>
      </c>
      <c r="AK84" s="55" t="n">
        <f aca="false">IF($N84=1,0,IF(AND($C83=AK$1,$C84=AK$2),1,0))</f>
        <v>0</v>
      </c>
      <c r="AL84" s="55" t="n">
        <f aca="false">IF($N84=1,0,IF(AND($C83=AL$1,$C84=AL$2),1,0))</f>
        <v>0</v>
      </c>
      <c r="AM84" s="55" t="n">
        <f aca="false">IF($N84=1,0,IF(AND($C83=AM$1,$C84=AM$2),1,0))</f>
        <v>0</v>
      </c>
      <c r="AN84" s="56" t="n">
        <f aca="false">0</f>
        <v>0</v>
      </c>
      <c r="AO84" s="55" t="n">
        <f aca="false">IF($N84=1,0,IF(AND($C83=AO$1,$C84=AO$2),1,0))</f>
        <v>0</v>
      </c>
      <c r="AP84" s="57" t="n">
        <f aca="false">IF(AND($C84=AP$1,$I84=AP$2),1,0)</f>
        <v>0</v>
      </c>
      <c r="AQ84" s="56" t="n">
        <f aca="false">0</f>
        <v>0</v>
      </c>
      <c r="AR84" s="56" t="n">
        <f aca="false">0</f>
        <v>0</v>
      </c>
      <c r="AS84" s="56" t="n">
        <f aca="false">0</f>
        <v>0</v>
      </c>
      <c r="AT84" s="56" t="n">
        <f aca="false">0</f>
        <v>0</v>
      </c>
      <c r="AU84" s="56" t="n">
        <f aca="false">0</f>
        <v>0</v>
      </c>
      <c r="AV84" s="56" t="n">
        <f aca="false">0</f>
        <v>0</v>
      </c>
      <c r="AW84" s="56" t="n">
        <f aca="false">0</f>
        <v>0</v>
      </c>
      <c r="AX84" s="55" t="n">
        <f aca="false">IF($N84=1,0,IF(AND($C83=AX$1,$C84=AX$2),1,0))</f>
        <v>0</v>
      </c>
      <c r="AY84" s="55" t="n">
        <f aca="false">IF($N84=1,0,IF(AND($C83=AY$1,$C84=AY$2),1,0))</f>
        <v>0</v>
      </c>
      <c r="AZ84" s="55" t="n">
        <f aca="false">IF($N84=1,0,IF(AND($C83=AZ$1,$C84=AZ$2),1,0))</f>
        <v>0</v>
      </c>
      <c r="BA84" s="55" t="n">
        <f aca="false">IF($N84=1,0,IF(AND($C83=BA$1,$C84=BA$2),1,0))</f>
        <v>1</v>
      </c>
      <c r="BB84" s="56" t="n">
        <f aca="false">0</f>
        <v>0</v>
      </c>
      <c r="BC84" s="56" t="n">
        <f aca="false">IF($N84=1,0,IF(AND($C83=BC$1,$C84=BC$2),1,0))</f>
        <v>0</v>
      </c>
      <c r="BD84" s="57" t="n">
        <f aca="false">IF(AND($C84=BD$1,$I84=BD$2),1,0)</f>
        <v>0</v>
      </c>
      <c r="BE84" s="56" t="n">
        <f aca="false">0</f>
        <v>0</v>
      </c>
      <c r="BF84" s="56" t="n">
        <f aca="false">0</f>
        <v>0</v>
      </c>
      <c r="BG84" s="56" t="n">
        <f aca="false">0</f>
        <v>0</v>
      </c>
      <c r="BH84" s="56" t="n">
        <f aca="false">0</f>
        <v>0</v>
      </c>
      <c r="BI84" s="56" t="n">
        <f aca="false">0</f>
        <v>0</v>
      </c>
      <c r="BJ84" s="56" t="n">
        <f aca="false">0</f>
        <v>0</v>
      </c>
      <c r="BK84" s="56" t="n">
        <f aca="false">0</f>
        <v>0</v>
      </c>
      <c r="BL84" s="58" t="n">
        <f aca="false">SUM(N84:BK84)</f>
        <v>1</v>
      </c>
      <c r="BT84" s="103"/>
      <c r="BU84" s="103"/>
    </row>
    <row r="85" customFormat="false" ht="14.4" hidden="false" customHeight="false" outlineLevel="0" collapsed="false">
      <c r="A85" s="52" t="str">
        <f aca="false">VLOOKUP(D85,$BX$90:$BZ$136,3,1)&amp;D85</f>
        <v>F13</v>
      </c>
      <c r="B85" s="52" t="str">
        <f aca="false">SUBSTITUTE(SUBSTITUTE(H85,"/",""),".html","")</f>
        <v>onion-directorydread</v>
      </c>
      <c r="C85" s="52" t="str">
        <f aca="false">IF(OR(B85=index,B85=links,B85=guides),B85,IF(LEFT(B85,5)=onion,onion,extreme))</f>
        <v>onion</v>
      </c>
      <c r="D85" s="53" t="n">
        <v>13</v>
      </c>
      <c r="E85" s="53" t="s">
        <v>94</v>
      </c>
      <c r="F85" s="53" t="s">
        <v>95</v>
      </c>
      <c r="G85" s="54" t="n">
        <v>0.00222222222222222</v>
      </c>
      <c r="H85" s="53" t="s">
        <v>100</v>
      </c>
      <c r="I85" s="59" t="n">
        <v>83</v>
      </c>
      <c r="J85" s="52" t="n">
        <f aca="false">IF(I85="?",VLOOKUP(C85,$BO$89:$BP$94,2,0),I85)</f>
        <v>83</v>
      </c>
      <c r="K85" s="52" t="n">
        <f aca="false">SUMIFS($J$10:$J$1000,$A$10:$A$1000,A85)</f>
        <v>211.861111111111</v>
      </c>
      <c r="L85" s="52" t="n">
        <f aca="false">IF(D85=D84,J85+L84,J85)</f>
        <v>192</v>
      </c>
      <c r="M85" s="52" t="str">
        <f aca="false">LEFT(A85,1)</f>
        <v>F</v>
      </c>
      <c r="N85" s="55" t="n">
        <f aca="false">IF(D85-D84&gt;0,1,0)</f>
        <v>0</v>
      </c>
      <c r="O85" s="56" t="n">
        <f aca="false">0</f>
        <v>0</v>
      </c>
      <c r="P85" s="55" t="n">
        <f aca="false">IF($N85=1,0,IF(AND($C84=P$1,$C85=P$2),1,0))</f>
        <v>0</v>
      </c>
      <c r="Q85" s="55" t="n">
        <f aca="false">IF($N85=1,0,IF(AND($C84=Q$1,$C85=Q$2),1,0))</f>
        <v>0</v>
      </c>
      <c r="R85" s="55" t="n">
        <f aca="false">IF($N85=1,0,IF(AND($C84=R$1,$C85=R$2),1,0))</f>
        <v>0</v>
      </c>
      <c r="S85" s="56" t="n">
        <f aca="false">0</f>
        <v>0</v>
      </c>
      <c r="T85" s="55" t="n">
        <f aca="false">IF($N85=1,0,IF(AND($C84=R$1,$C85=R$2),1,0))</f>
        <v>0</v>
      </c>
      <c r="U85" s="57" t="n">
        <f aca="false">IF(AND($C85=U$1,$I85=U$2),1,0)</f>
        <v>0</v>
      </c>
      <c r="V85" s="55" t="n">
        <f aca="false">IF($N85=1,0,IF(AND($C84=V$1,$C85=V$2),1,0))</f>
        <v>0</v>
      </c>
      <c r="W85" s="56" t="n">
        <f aca="false">0</f>
        <v>0</v>
      </c>
      <c r="X85" s="55" t="n">
        <f aca="false">IF($N85=1,0,IF(AND($C84=X$1,$C85=X$2),1,0))</f>
        <v>0</v>
      </c>
      <c r="Y85" s="55" t="n">
        <f aca="false">IF($N85=1,0,IF(AND($C84=Y$1,$C85=Y$2),1,0))</f>
        <v>0</v>
      </c>
      <c r="Z85" s="56" t="n">
        <f aca="false">0</f>
        <v>0</v>
      </c>
      <c r="AA85" s="55" t="n">
        <f aca="false">IF($N85=1,0,IF(AND($C84=AA$1,$C85=AA$2),1,0))</f>
        <v>0</v>
      </c>
      <c r="AB85" s="57" t="n">
        <f aca="false">IF(AND($C85=AB$1,$I85=AB$2),1,0)</f>
        <v>0</v>
      </c>
      <c r="AC85" s="55" t="n">
        <f aca="false">IF($N85=1,0,IF(AND($C84=AC$1,$C85=AC$2),1,0))</f>
        <v>0</v>
      </c>
      <c r="AD85" s="55" t="n">
        <f aca="false">IF($N85=1,0,IF(AND($C84=AD$1,$C85=AD$2),1,0))</f>
        <v>0</v>
      </c>
      <c r="AE85" s="56" t="n">
        <f aca="false">0</f>
        <v>0</v>
      </c>
      <c r="AF85" s="55" t="n">
        <f aca="false">IF($N85=1,0,IF(AND($C84=AF$1,$C85=AF$2),1,0))</f>
        <v>0</v>
      </c>
      <c r="AG85" s="56" t="n">
        <f aca="false">0</f>
        <v>0</v>
      </c>
      <c r="AH85" s="55" t="n">
        <f aca="false">IF($N85=1,0,IF(AND($C84=AH$1,$C85=AH$2),1,0))</f>
        <v>0</v>
      </c>
      <c r="AI85" s="57" t="n">
        <f aca="false">IF(AND($C85=AI$1,$I85=AI$2),1,0)</f>
        <v>0</v>
      </c>
      <c r="AJ85" s="55" t="n">
        <f aca="false">IF($N85=1,0,IF(AND($C84=AJ$1,$C85=AJ$2),1,0))</f>
        <v>0</v>
      </c>
      <c r="AK85" s="55" t="n">
        <f aca="false">IF($N85=1,0,IF(AND($C84=AK$1,$C85=AK$2),1,0))</f>
        <v>0</v>
      </c>
      <c r="AL85" s="55" t="n">
        <f aca="false">IF($N85=1,0,IF(AND($C84=AL$1,$C85=AL$2),1,0))</f>
        <v>0</v>
      </c>
      <c r="AM85" s="55" t="n">
        <f aca="false">IF($N85=1,0,IF(AND($C84=AM$1,$C85=AM$2),1,0))</f>
        <v>1</v>
      </c>
      <c r="AN85" s="56" t="n">
        <f aca="false">0</f>
        <v>0</v>
      </c>
      <c r="AO85" s="55" t="n">
        <f aca="false">IF($N85=1,0,IF(AND($C84=AO$1,$C85=AO$2),1,0))</f>
        <v>0</v>
      </c>
      <c r="AP85" s="57" t="n">
        <f aca="false">IF(AND($C85=AP$1,$I85=AP$2),1,0)</f>
        <v>0</v>
      </c>
      <c r="AQ85" s="56" t="n">
        <f aca="false">0</f>
        <v>0</v>
      </c>
      <c r="AR85" s="56" t="n">
        <f aca="false">0</f>
        <v>0</v>
      </c>
      <c r="AS85" s="56" t="n">
        <f aca="false">0</f>
        <v>0</v>
      </c>
      <c r="AT85" s="56" t="n">
        <f aca="false">0</f>
        <v>0</v>
      </c>
      <c r="AU85" s="56" t="n">
        <f aca="false">0</f>
        <v>0</v>
      </c>
      <c r="AV85" s="56" t="n">
        <f aca="false">0</f>
        <v>0</v>
      </c>
      <c r="AW85" s="56" t="n">
        <f aca="false">0</f>
        <v>0</v>
      </c>
      <c r="AX85" s="55" t="n">
        <f aca="false">IF($N85=1,0,IF(AND($C84=AX$1,$C85=AX$2),1,0))</f>
        <v>0</v>
      </c>
      <c r="AY85" s="55" t="n">
        <f aca="false">IF($N85=1,0,IF(AND($C84=AY$1,$C85=AY$2),1,0))</f>
        <v>0</v>
      </c>
      <c r="AZ85" s="55" t="n">
        <f aca="false">IF($N85=1,0,IF(AND($C84=AZ$1,$C85=AZ$2),1,0))</f>
        <v>0</v>
      </c>
      <c r="BA85" s="55" t="n">
        <f aca="false">IF($N85=1,0,IF(AND($C84=BA$1,$C85=BA$2),1,0))</f>
        <v>0</v>
      </c>
      <c r="BB85" s="56" t="n">
        <f aca="false">0</f>
        <v>0</v>
      </c>
      <c r="BC85" s="56" t="n">
        <f aca="false">IF($N85=1,0,IF(AND($C84=BC$1,$C85=BC$2),1,0))</f>
        <v>0</v>
      </c>
      <c r="BD85" s="57" t="n">
        <f aca="false">IF(AND($C85=BD$1,$I85=BD$2),1,0)</f>
        <v>0</v>
      </c>
      <c r="BE85" s="56" t="n">
        <f aca="false">0</f>
        <v>0</v>
      </c>
      <c r="BF85" s="56" t="n">
        <f aca="false">0</f>
        <v>0</v>
      </c>
      <c r="BG85" s="56" t="n">
        <f aca="false">0</f>
        <v>0</v>
      </c>
      <c r="BH85" s="56" t="n">
        <f aca="false">0</f>
        <v>0</v>
      </c>
      <c r="BI85" s="56" t="n">
        <f aca="false">0</f>
        <v>0</v>
      </c>
      <c r="BJ85" s="56" t="n">
        <f aca="false">0</f>
        <v>0</v>
      </c>
      <c r="BK85" s="56" t="n">
        <f aca="false">0</f>
        <v>0</v>
      </c>
      <c r="BL85" s="58" t="n">
        <f aca="false">SUM(N85:BK85)</f>
        <v>1</v>
      </c>
      <c r="BT85" s="103"/>
      <c r="BU85" s="103"/>
    </row>
    <row r="86" customFormat="false" ht="14.4" hidden="false" customHeight="false" outlineLevel="0" collapsed="false">
      <c r="A86" s="52" t="str">
        <f aca="false">VLOOKUP(D86,$BX$90:$BZ$136,3,1)&amp;D86</f>
        <v>F13</v>
      </c>
      <c r="B86" s="52" t="str">
        <f aca="false">SUBSTITUTE(SUBSTITUTE(H86,"/",""),".html","")</f>
        <v>index</v>
      </c>
      <c r="C86" s="52" t="str">
        <f aca="false">IF(OR(B86=index,B86=links,B86=guides),B86,IF(LEFT(B86,5)=onion,onion,extreme))</f>
        <v>index</v>
      </c>
      <c r="D86" s="53" t="n">
        <v>13</v>
      </c>
      <c r="E86" s="53" t="s">
        <v>94</v>
      </c>
      <c r="F86" s="53" t="s">
        <v>95</v>
      </c>
      <c r="G86" s="54" t="n">
        <v>0.00222222222222222</v>
      </c>
      <c r="H86" s="53" t="s">
        <v>72</v>
      </c>
      <c r="I86" s="59" t="s">
        <v>43</v>
      </c>
      <c r="J86" s="52" t="n">
        <f aca="false">IF(I86="?",VLOOKUP(C86,$BO$89:$BP$94,2,0),I86)</f>
        <v>19.8611111111111</v>
      </c>
      <c r="K86" s="52" t="n">
        <f aca="false">SUMIFS($J$10:$J$1000,$A$10:$A$1000,A86)</f>
        <v>211.861111111111</v>
      </c>
      <c r="L86" s="52" t="n">
        <f aca="false">IF(D86=D85,J86+L85,J86)</f>
        <v>211.861111111111</v>
      </c>
      <c r="M86" s="52" t="str">
        <f aca="false">LEFT(A86,1)</f>
        <v>F</v>
      </c>
      <c r="N86" s="55" t="n">
        <f aca="false">IF(D86-D85&gt;0,1,0)</f>
        <v>0</v>
      </c>
      <c r="O86" s="56" t="n">
        <f aca="false">0</f>
        <v>0</v>
      </c>
      <c r="P86" s="55" t="n">
        <f aca="false">IF($N86=1,0,IF(AND($C85=P$1,$C86=P$2),1,0))</f>
        <v>0</v>
      </c>
      <c r="Q86" s="55" t="n">
        <f aca="false">IF($N86=1,0,IF(AND($C85=Q$1,$C86=Q$2),1,0))</f>
        <v>0</v>
      </c>
      <c r="R86" s="55" t="n">
        <f aca="false">IF($N86=1,0,IF(AND($C85=R$1,$C86=R$2),1,0))</f>
        <v>0</v>
      </c>
      <c r="S86" s="56" t="n">
        <f aca="false">0</f>
        <v>0</v>
      </c>
      <c r="T86" s="55" t="n">
        <f aca="false">IF($N86=1,0,IF(AND($C85=R$1,$C86=R$2),1,0))</f>
        <v>0</v>
      </c>
      <c r="U86" s="57" t="n">
        <f aca="false">IF(AND($C86=U$1,$I86=U$2),1,0)</f>
        <v>1</v>
      </c>
      <c r="V86" s="55" t="n">
        <f aca="false">IF($N86=1,0,IF(AND($C85=V$1,$C86=V$2),1,0))</f>
        <v>0</v>
      </c>
      <c r="W86" s="56" t="n">
        <f aca="false">0</f>
        <v>0</v>
      </c>
      <c r="X86" s="55" t="n">
        <f aca="false">IF($N86=1,0,IF(AND($C85=X$1,$C86=X$2),1,0))</f>
        <v>0</v>
      </c>
      <c r="Y86" s="55" t="n">
        <f aca="false">IF($N86=1,0,IF(AND($C85=Y$1,$C86=Y$2),1,0))</f>
        <v>0</v>
      </c>
      <c r="Z86" s="56" t="n">
        <f aca="false">0</f>
        <v>0</v>
      </c>
      <c r="AA86" s="55" t="n">
        <f aca="false">IF($N86=1,0,IF(AND($C85=AA$1,$C86=AA$2),1,0))</f>
        <v>0</v>
      </c>
      <c r="AB86" s="57" t="n">
        <f aca="false">IF(AND($C86=AB$1,$I86=AB$2),1,0)</f>
        <v>0</v>
      </c>
      <c r="AC86" s="55" t="n">
        <f aca="false">IF($N86=1,0,IF(AND($C85=AC$1,$C86=AC$2),1,0))</f>
        <v>0</v>
      </c>
      <c r="AD86" s="55" t="n">
        <f aca="false">IF($N86=1,0,IF(AND($C85=AD$1,$C86=AD$2),1,0))</f>
        <v>0</v>
      </c>
      <c r="AE86" s="56" t="n">
        <f aca="false">0</f>
        <v>0</v>
      </c>
      <c r="AF86" s="55" t="n">
        <f aca="false">IF($N86=1,0,IF(AND($C85=AF$1,$C86=AF$2),1,0))</f>
        <v>0</v>
      </c>
      <c r="AG86" s="56" t="n">
        <f aca="false">0</f>
        <v>0</v>
      </c>
      <c r="AH86" s="55" t="n">
        <f aca="false">IF($N86=1,0,IF(AND($C85=AH$1,$C86=AH$2),1,0))</f>
        <v>0</v>
      </c>
      <c r="AI86" s="57" t="n">
        <f aca="false">IF(AND($C86=AI$1,$I86=AI$2),1,0)</f>
        <v>0</v>
      </c>
      <c r="AJ86" s="55" t="n">
        <f aca="false">IF($N86=1,0,IF(AND($C85=AJ$1,$C86=AJ$2),1,0))</f>
        <v>1</v>
      </c>
      <c r="AK86" s="55" t="n">
        <f aca="false">IF($N86=1,0,IF(AND($C85=AK$1,$C86=AK$2),1,0))</f>
        <v>0</v>
      </c>
      <c r="AL86" s="55" t="n">
        <f aca="false">IF($N86=1,0,IF(AND($C85=AL$1,$C86=AL$2),1,0))</f>
        <v>0</v>
      </c>
      <c r="AM86" s="55" t="n">
        <f aca="false">IF($N86=1,0,IF(AND($C85=AM$1,$C86=AM$2),1,0))</f>
        <v>0</v>
      </c>
      <c r="AN86" s="56" t="n">
        <f aca="false">0</f>
        <v>0</v>
      </c>
      <c r="AO86" s="55" t="n">
        <f aca="false">IF($N86=1,0,IF(AND($C85=AO$1,$C86=AO$2),1,0))</f>
        <v>0</v>
      </c>
      <c r="AP86" s="57" t="n">
        <f aca="false">IF(AND($C86=AP$1,$I86=AP$2),1,0)</f>
        <v>0</v>
      </c>
      <c r="AQ86" s="56" t="n">
        <f aca="false">0</f>
        <v>0</v>
      </c>
      <c r="AR86" s="56" t="n">
        <f aca="false">0</f>
        <v>0</v>
      </c>
      <c r="AS86" s="56" t="n">
        <f aca="false">0</f>
        <v>0</v>
      </c>
      <c r="AT86" s="56" t="n">
        <f aca="false">0</f>
        <v>0</v>
      </c>
      <c r="AU86" s="56" t="n">
        <f aca="false">0</f>
        <v>0</v>
      </c>
      <c r="AV86" s="56" t="n">
        <f aca="false">0</f>
        <v>0</v>
      </c>
      <c r="AW86" s="56" t="n">
        <f aca="false">0</f>
        <v>0</v>
      </c>
      <c r="AX86" s="55" t="n">
        <f aca="false">IF($N86=1,0,IF(AND($C85=AX$1,$C86=AX$2),1,0))</f>
        <v>0</v>
      </c>
      <c r="AY86" s="55" t="n">
        <f aca="false">IF($N86=1,0,IF(AND($C85=AY$1,$C86=AY$2),1,0))</f>
        <v>0</v>
      </c>
      <c r="AZ86" s="55" t="n">
        <f aca="false">IF($N86=1,0,IF(AND($C85=AZ$1,$C86=AZ$2),1,0))</f>
        <v>0</v>
      </c>
      <c r="BA86" s="55" t="n">
        <f aca="false">IF($N86=1,0,IF(AND($C85=BA$1,$C86=BA$2),1,0))</f>
        <v>0</v>
      </c>
      <c r="BB86" s="56" t="n">
        <f aca="false">0</f>
        <v>0</v>
      </c>
      <c r="BC86" s="56" t="n">
        <f aca="false">IF($N86=1,0,IF(AND($C85=BC$1,$C86=BC$2),1,0))</f>
        <v>0</v>
      </c>
      <c r="BD86" s="57" t="n">
        <f aca="false">IF(AND($C86=BD$1,$I86=BD$2),1,0)</f>
        <v>0</v>
      </c>
      <c r="BE86" s="56" t="n">
        <f aca="false">0</f>
        <v>0</v>
      </c>
      <c r="BF86" s="56" t="n">
        <f aca="false">0</f>
        <v>0</v>
      </c>
      <c r="BG86" s="56" t="n">
        <f aca="false">0</f>
        <v>0</v>
      </c>
      <c r="BH86" s="56" t="n">
        <f aca="false">0</f>
        <v>0</v>
      </c>
      <c r="BI86" s="56" t="n">
        <f aca="false">0</f>
        <v>0</v>
      </c>
      <c r="BJ86" s="56" t="n">
        <f aca="false">0</f>
        <v>0</v>
      </c>
      <c r="BK86" s="56" t="n">
        <f aca="false">0</f>
        <v>0</v>
      </c>
      <c r="BL86" s="58" t="n">
        <f aca="false">SUM(N86:BK86)</f>
        <v>2</v>
      </c>
      <c r="BT86" s="103"/>
      <c r="BU86" s="103"/>
    </row>
    <row r="87" customFormat="false" ht="15" hidden="false" customHeight="false" outlineLevel="0" collapsed="false">
      <c r="A87" s="52" t="str">
        <f aca="false">VLOOKUP(D87,$BX$90:$BZ$136,3,1)&amp;D87</f>
        <v>D14</v>
      </c>
      <c r="B87" s="52" t="str">
        <f aca="false">SUBSTITUTE(SUBSTITUTE(H87,"/",""),".html","")</f>
        <v>index</v>
      </c>
      <c r="C87" s="52" t="str">
        <f aca="false">IF(OR(B87=index,B87=links,B87=guides),B87,IF(LEFT(B87,5)=onion,onion,extreme))</f>
        <v>index</v>
      </c>
      <c r="D87" s="53" t="n">
        <v>14</v>
      </c>
      <c r="E87" s="53" t="s">
        <v>102</v>
      </c>
      <c r="F87" s="53" t="s">
        <v>103</v>
      </c>
      <c r="G87" s="54" t="n">
        <v>0.000185185185185185</v>
      </c>
      <c r="H87" s="53" t="s">
        <v>72</v>
      </c>
      <c r="I87" s="59" t="n">
        <v>3</v>
      </c>
      <c r="J87" s="52" t="n">
        <f aca="false">IF(I87="?",VLOOKUP(C87,$BO$89:$BP$94,2,0),I87)</f>
        <v>3</v>
      </c>
      <c r="K87" s="52" t="n">
        <f aca="false">SUMIFS($J$10:$J$1000,$A$10:$A$1000,A87)</f>
        <v>32.5744680851064</v>
      </c>
      <c r="L87" s="52" t="n">
        <f aca="false">IF(D87=D86,J87+L86,J87)</f>
        <v>3</v>
      </c>
      <c r="M87" s="52" t="str">
        <f aca="false">LEFT(A87,1)</f>
        <v>D</v>
      </c>
      <c r="N87" s="55" t="n">
        <f aca="false">IF(D87-D86&gt;0,1,0)</f>
        <v>1</v>
      </c>
      <c r="O87" s="56" t="n">
        <f aca="false">0</f>
        <v>0</v>
      </c>
      <c r="P87" s="55" t="n">
        <f aca="false">IF($N87=1,0,IF(AND($C86=P$1,$C87=P$2),1,0))</f>
        <v>0</v>
      </c>
      <c r="Q87" s="55" t="n">
        <f aca="false">IF($N87=1,0,IF(AND($C86=Q$1,$C87=Q$2),1,0))</f>
        <v>0</v>
      </c>
      <c r="R87" s="55" t="n">
        <f aca="false">IF($N87=1,0,IF(AND($C86=R$1,$C87=R$2),1,0))</f>
        <v>0</v>
      </c>
      <c r="S87" s="56" t="n">
        <f aca="false">0</f>
        <v>0</v>
      </c>
      <c r="T87" s="55" t="n">
        <f aca="false">IF($N87=1,0,IF(AND($C86=R$1,$C87=R$2),1,0))</f>
        <v>0</v>
      </c>
      <c r="U87" s="57" t="n">
        <f aca="false">IF(AND($C87=U$1,$I87=U$2),1,0)</f>
        <v>0</v>
      </c>
      <c r="V87" s="55" t="n">
        <f aca="false">IF($N87=1,0,IF(AND($C86=V$1,$C87=V$2),1,0))</f>
        <v>0</v>
      </c>
      <c r="W87" s="56" t="n">
        <f aca="false">0</f>
        <v>0</v>
      </c>
      <c r="X87" s="55" t="n">
        <f aca="false">IF($N87=1,0,IF(AND($C86=X$1,$C87=X$2),1,0))</f>
        <v>0</v>
      </c>
      <c r="Y87" s="55" t="n">
        <f aca="false">IF($N87=1,0,IF(AND($C86=Y$1,$C87=Y$2),1,0))</f>
        <v>0</v>
      </c>
      <c r="Z87" s="56" t="n">
        <f aca="false">0</f>
        <v>0</v>
      </c>
      <c r="AA87" s="55" t="n">
        <f aca="false">IF($N87=1,0,IF(AND($C86=AA$1,$C87=AA$2),1,0))</f>
        <v>0</v>
      </c>
      <c r="AB87" s="57" t="n">
        <f aca="false">IF(AND($C87=AB$1,$I87=AB$2),1,0)</f>
        <v>0</v>
      </c>
      <c r="AC87" s="55" t="n">
        <f aca="false">IF($N87=1,0,IF(AND($C86=AC$1,$C87=AC$2),1,0))</f>
        <v>0</v>
      </c>
      <c r="AD87" s="55" t="n">
        <f aca="false">IF($N87=1,0,IF(AND($C86=AD$1,$C87=AD$2),1,0))</f>
        <v>0</v>
      </c>
      <c r="AE87" s="56" t="n">
        <f aca="false">0</f>
        <v>0</v>
      </c>
      <c r="AF87" s="55" t="n">
        <f aca="false">IF($N87=1,0,IF(AND($C86=AF$1,$C87=AF$2),1,0))</f>
        <v>0</v>
      </c>
      <c r="AG87" s="56" t="n">
        <f aca="false">0</f>
        <v>0</v>
      </c>
      <c r="AH87" s="55" t="n">
        <f aca="false">IF($N87=1,0,IF(AND($C86=AH$1,$C87=AH$2),1,0))</f>
        <v>0</v>
      </c>
      <c r="AI87" s="57" t="n">
        <f aca="false">IF(AND($C87=AI$1,$I87=AI$2),1,0)</f>
        <v>0</v>
      </c>
      <c r="AJ87" s="55" t="n">
        <f aca="false">IF($N87=1,0,IF(AND($C86=AJ$1,$C87=AJ$2),1,0))</f>
        <v>0</v>
      </c>
      <c r="AK87" s="55" t="n">
        <f aca="false">IF($N87=1,0,IF(AND($C86=AK$1,$C87=AK$2),1,0))</f>
        <v>0</v>
      </c>
      <c r="AL87" s="55" t="n">
        <f aca="false">IF($N87=1,0,IF(AND($C86=AL$1,$C87=AL$2),1,0))</f>
        <v>0</v>
      </c>
      <c r="AM87" s="55" t="n">
        <f aca="false">IF($N87=1,0,IF(AND($C86=AM$1,$C87=AM$2),1,0))</f>
        <v>0</v>
      </c>
      <c r="AN87" s="56" t="n">
        <f aca="false">0</f>
        <v>0</v>
      </c>
      <c r="AO87" s="55" t="n">
        <f aca="false">IF($N87=1,0,IF(AND($C86=AO$1,$C87=AO$2),1,0))</f>
        <v>0</v>
      </c>
      <c r="AP87" s="57" t="n">
        <f aca="false">IF(AND($C87=AP$1,$I87=AP$2),1,0)</f>
        <v>0</v>
      </c>
      <c r="AQ87" s="56" t="n">
        <f aca="false">0</f>
        <v>0</v>
      </c>
      <c r="AR87" s="56" t="n">
        <f aca="false">0</f>
        <v>0</v>
      </c>
      <c r="AS87" s="56" t="n">
        <f aca="false">0</f>
        <v>0</v>
      </c>
      <c r="AT87" s="56" t="n">
        <f aca="false">0</f>
        <v>0</v>
      </c>
      <c r="AU87" s="56" t="n">
        <f aca="false">0</f>
        <v>0</v>
      </c>
      <c r="AV87" s="56" t="n">
        <f aca="false">0</f>
        <v>0</v>
      </c>
      <c r="AW87" s="56" t="n">
        <f aca="false">0</f>
        <v>0</v>
      </c>
      <c r="AX87" s="55" t="n">
        <f aca="false">IF($N87=1,0,IF(AND($C86=AX$1,$C87=AX$2),1,0))</f>
        <v>0</v>
      </c>
      <c r="AY87" s="55" t="n">
        <f aca="false">IF($N87=1,0,IF(AND($C86=AY$1,$C87=AY$2),1,0))</f>
        <v>0</v>
      </c>
      <c r="AZ87" s="55" t="n">
        <f aca="false">IF($N87=1,0,IF(AND($C86=AZ$1,$C87=AZ$2),1,0))</f>
        <v>0</v>
      </c>
      <c r="BA87" s="55" t="n">
        <f aca="false">IF($N87=1,0,IF(AND($C86=BA$1,$C87=BA$2),1,0))</f>
        <v>0</v>
      </c>
      <c r="BB87" s="56" t="n">
        <f aca="false">0</f>
        <v>0</v>
      </c>
      <c r="BC87" s="56" t="n">
        <f aca="false">IF($N87=1,0,IF(AND($C86=BC$1,$C87=BC$2),1,0))</f>
        <v>0</v>
      </c>
      <c r="BD87" s="57" t="n">
        <f aca="false">IF(AND($C87=BD$1,$I87=BD$2),1,0)</f>
        <v>0</v>
      </c>
      <c r="BE87" s="56" t="n">
        <f aca="false">0</f>
        <v>0</v>
      </c>
      <c r="BF87" s="56" t="n">
        <f aca="false">0</f>
        <v>0</v>
      </c>
      <c r="BG87" s="56" t="n">
        <f aca="false">0</f>
        <v>0</v>
      </c>
      <c r="BH87" s="56" t="n">
        <f aca="false">0</f>
        <v>0</v>
      </c>
      <c r="BI87" s="56" t="n">
        <f aca="false">0</f>
        <v>0</v>
      </c>
      <c r="BJ87" s="56" t="n">
        <f aca="false">0</f>
        <v>0</v>
      </c>
      <c r="BK87" s="56" t="n">
        <f aca="false">0</f>
        <v>0</v>
      </c>
      <c r="BL87" s="58" t="n">
        <f aca="false">SUM(N87:BK87)</f>
        <v>1</v>
      </c>
    </row>
    <row r="88" customFormat="false" ht="29.4" hidden="false" customHeight="false" outlineLevel="0" collapsed="false">
      <c r="A88" s="52" t="str">
        <f aca="false">VLOOKUP(D88,$BX$90:$BZ$136,3,1)&amp;D88</f>
        <v>D14</v>
      </c>
      <c r="B88" s="52" t="str">
        <f aca="false">SUBSTITUTE(SUBSTITUTE(H88,"/",""),".html","")</f>
        <v>onion-directory</v>
      </c>
      <c r="C88" s="52" t="str">
        <f aca="false">IF(OR(B88=index,B88=links,B88=guides),B88,IF(LEFT(B88,5)=onion,onion,extreme))</f>
        <v>onion</v>
      </c>
      <c r="D88" s="53" t="n">
        <v>14</v>
      </c>
      <c r="E88" s="53" t="s">
        <v>102</v>
      </c>
      <c r="F88" s="53" t="s">
        <v>103</v>
      </c>
      <c r="G88" s="54" t="n">
        <v>0.0418518518518518</v>
      </c>
      <c r="H88" s="53" t="s">
        <v>73</v>
      </c>
      <c r="I88" s="59" t="n">
        <v>3</v>
      </c>
      <c r="J88" s="52" t="n">
        <f aca="false">IF(I88="?",VLOOKUP(C88,$BO$89:$BP$94,2,0),I88)</f>
        <v>3</v>
      </c>
      <c r="K88" s="52" t="n">
        <f aca="false">SUMIFS($J$10:$J$1000,$A$10:$A$1000,A88)</f>
        <v>32.5744680851064</v>
      </c>
      <c r="L88" s="52" t="n">
        <f aca="false">IF(D88=D87,J88+L87,J88)</f>
        <v>6</v>
      </c>
      <c r="M88" s="52" t="str">
        <f aca="false">LEFT(A88,1)</f>
        <v>D</v>
      </c>
      <c r="N88" s="55" t="n">
        <f aca="false">IF(D88-D87&gt;0,1,0)</f>
        <v>0</v>
      </c>
      <c r="O88" s="56" t="n">
        <f aca="false">0</f>
        <v>0</v>
      </c>
      <c r="P88" s="55" t="n">
        <f aca="false">IF($N88=1,0,IF(AND($C87=P$1,$C88=P$2),1,0))</f>
        <v>0</v>
      </c>
      <c r="Q88" s="55" t="n">
        <f aca="false">IF($N88=1,0,IF(AND($C87=Q$1,$C88=Q$2),1,0))</f>
        <v>0</v>
      </c>
      <c r="R88" s="55" t="n">
        <f aca="false">IF($N88=1,0,IF(AND($C87=R$1,$C88=R$2),1,0))</f>
        <v>1</v>
      </c>
      <c r="S88" s="56" t="n">
        <f aca="false">0</f>
        <v>0</v>
      </c>
      <c r="T88" s="55" t="n">
        <f aca="false">IF($N88=1,0,IF(AND($C87=R$1,$C88=R$2),1,0))</f>
        <v>1</v>
      </c>
      <c r="U88" s="57" t="n">
        <f aca="false">IF(AND($C88=U$1,$I88=U$2),1,0)</f>
        <v>0</v>
      </c>
      <c r="V88" s="55" t="n">
        <f aca="false">IF($N88=1,0,IF(AND($C87=V$1,$C88=V$2),1,0))</f>
        <v>0</v>
      </c>
      <c r="W88" s="56" t="n">
        <f aca="false">0</f>
        <v>0</v>
      </c>
      <c r="X88" s="55" t="n">
        <f aca="false">IF($N88=1,0,IF(AND($C87=X$1,$C88=X$2),1,0))</f>
        <v>0</v>
      </c>
      <c r="Y88" s="55" t="n">
        <f aca="false">IF($N88=1,0,IF(AND($C87=Y$1,$C88=Y$2),1,0))</f>
        <v>0</v>
      </c>
      <c r="Z88" s="56" t="n">
        <f aca="false">0</f>
        <v>0</v>
      </c>
      <c r="AA88" s="55" t="n">
        <f aca="false">IF($N88=1,0,IF(AND($C87=AA$1,$C88=AA$2),1,0))</f>
        <v>0</v>
      </c>
      <c r="AB88" s="57" t="n">
        <f aca="false">IF(AND($C88=AB$1,$I88=AB$2),1,0)</f>
        <v>0</v>
      </c>
      <c r="AC88" s="55" t="n">
        <f aca="false">IF($N88=1,0,IF(AND($C87=AC$1,$C88=AC$2),1,0))</f>
        <v>0</v>
      </c>
      <c r="AD88" s="55" t="n">
        <f aca="false">IF($N88=1,0,IF(AND($C87=AD$1,$C88=AD$2),1,0))</f>
        <v>0</v>
      </c>
      <c r="AE88" s="56" t="n">
        <f aca="false">0</f>
        <v>0</v>
      </c>
      <c r="AF88" s="55" t="n">
        <f aca="false">IF($N88=1,0,IF(AND($C87=AF$1,$C88=AF$2),1,0))</f>
        <v>0</v>
      </c>
      <c r="AG88" s="56" t="n">
        <f aca="false">0</f>
        <v>0</v>
      </c>
      <c r="AH88" s="55" t="n">
        <f aca="false">IF($N88=1,0,IF(AND($C87=AH$1,$C88=AH$2),1,0))</f>
        <v>0</v>
      </c>
      <c r="AI88" s="57" t="n">
        <f aca="false">IF(AND($C88=AI$1,$I88=AI$2),1,0)</f>
        <v>0</v>
      </c>
      <c r="AJ88" s="55" t="n">
        <f aca="false">IF($N88=1,0,IF(AND($C87=AJ$1,$C88=AJ$2),1,0))</f>
        <v>0</v>
      </c>
      <c r="AK88" s="55" t="n">
        <f aca="false">IF($N88=1,0,IF(AND($C87=AK$1,$C88=AK$2),1,0))</f>
        <v>0</v>
      </c>
      <c r="AL88" s="55" t="n">
        <f aca="false">IF($N88=1,0,IF(AND($C87=AL$1,$C88=AL$2),1,0))</f>
        <v>0</v>
      </c>
      <c r="AM88" s="55" t="n">
        <f aca="false">IF($N88=1,0,IF(AND($C87=AM$1,$C88=AM$2),1,0))</f>
        <v>0</v>
      </c>
      <c r="AN88" s="56" t="n">
        <f aca="false">0</f>
        <v>0</v>
      </c>
      <c r="AO88" s="55" t="n">
        <f aca="false">IF($N88=1,0,IF(AND($C87=AO$1,$C88=AO$2),1,0))</f>
        <v>0</v>
      </c>
      <c r="AP88" s="57" t="n">
        <f aca="false">IF(AND($C88=AP$1,$I88=AP$2),1,0)</f>
        <v>0</v>
      </c>
      <c r="AQ88" s="56" t="n">
        <f aca="false">0</f>
        <v>0</v>
      </c>
      <c r="AR88" s="56" t="n">
        <f aca="false">0</f>
        <v>0</v>
      </c>
      <c r="AS88" s="56" t="n">
        <f aca="false">0</f>
        <v>0</v>
      </c>
      <c r="AT88" s="56" t="n">
        <f aca="false">0</f>
        <v>0</v>
      </c>
      <c r="AU88" s="56" t="n">
        <f aca="false">0</f>
        <v>0</v>
      </c>
      <c r="AV88" s="56" t="n">
        <f aca="false">0</f>
        <v>0</v>
      </c>
      <c r="AW88" s="56" t="n">
        <f aca="false">0</f>
        <v>0</v>
      </c>
      <c r="AX88" s="55" t="n">
        <f aca="false">IF($N88=1,0,IF(AND($C87=AX$1,$C88=AX$2),1,0))</f>
        <v>0</v>
      </c>
      <c r="AY88" s="55" t="n">
        <f aca="false">IF($N88=1,0,IF(AND($C87=AY$1,$C88=AY$2),1,0))</f>
        <v>0</v>
      </c>
      <c r="AZ88" s="55" t="n">
        <f aca="false">IF($N88=1,0,IF(AND($C87=AZ$1,$C88=AZ$2),1,0))</f>
        <v>0</v>
      </c>
      <c r="BA88" s="55" t="n">
        <f aca="false">IF($N88=1,0,IF(AND($C87=BA$1,$C88=BA$2),1,0))</f>
        <v>0</v>
      </c>
      <c r="BB88" s="56" t="n">
        <f aca="false">0</f>
        <v>0</v>
      </c>
      <c r="BC88" s="56" t="n">
        <f aca="false">IF($N88=1,0,IF(AND($C87=BC$1,$C88=BC$2),1,0))</f>
        <v>0</v>
      </c>
      <c r="BD88" s="57" t="n">
        <f aca="false">IF(AND($C88=BD$1,$I88=BD$2),1,0)</f>
        <v>0</v>
      </c>
      <c r="BE88" s="56" t="n">
        <f aca="false">0</f>
        <v>0</v>
      </c>
      <c r="BF88" s="56" t="n">
        <f aca="false">0</f>
        <v>0</v>
      </c>
      <c r="BG88" s="56" t="n">
        <f aca="false">0</f>
        <v>0</v>
      </c>
      <c r="BH88" s="56" t="n">
        <f aca="false">0</f>
        <v>0</v>
      </c>
      <c r="BI88" s="56" t="n">
        <f aca="false">0</f>
        <v>0</v>
      </c>
      <c r="BJ88" s="56" t="n">
        <f aca="false">0</f>
        <v>0</v>
      </c>
      <c r="BK88" s="56" t="n">
        <f aca="false">0</f>
        <v>0</v>
      </c>
      <c r="BL88" s="58" t="n">
        <f aca="false">SUM(N88:BK88)</f>
        <v>2</v>
      </c>
      <c r="BO88" s="111" t="s">
        <v>289</v>
      </c>
      <c r="BP88" s="112" t="s">
        <v>290</v>
      </c>
    </row>
    <row r="89" customFormat="false" ht="15" hidden="false" customHeight="true" outlineLevel="0" collapsed="false">
      <c r="A89" s="52" t="str">
        <f aca="false">VLOOKUP(D89,$BX$90:$BZ$136,3,1)&amp;D89</f>
        <v>D14</v>
      </c>
      <c r="B89" s="52" t="str">
        <f aca="false">SUBSTITUTE(SUBSTITUTE(H89,"/",""),".html","")</f>
        <v>onion-directoryweapons-cat</v>
      </c>
      <c r="C89" s="52" t="str">
        <f aca="false">IF(OR(B89=index,B89=links,B89=guides),B89,IF(LEFT(B89,5)=onion,onion,extreme))</f>
        <v>onion</v>
      </c>
      <c r="D89" s="53" t="n">
        <v>14</v>
      </c>
      <c r="E89" s="53" t="s">
        <v>102</v>
      </c>
      <c r="F89" s="53" t="s">
        <v>103</v>
      </c>
      <c r="G89" s="54" t="n">
        <v>0.0835185185185185</v>
      </c>
      <c r="H89" s="53" t="s">
        <v>105</v>
      </c>
      <c r="I89" s="59" t="n">
        <v>10</v>
      </c>
      <c r="J89" s="52" t="n">
        <f aca="false">IF(I89="?",VLOOKUP(C89,$BO$89:$BP$94,2,0),I89)</f>
        <v>10</v>
      </c>
      <c r="K89" s="52" t="n">
        <f aca="false">SUMIFS($J$10:$J$1000,$A$10:$A$1000,A89)</f>
        <v>32.5744680851064</v>
      </c>
      <c r="L89" s="52" t="n">
        <f aca="false">IF(D89=D88,J89+L88,J89)</f>
        <v>16</v>
      </c>
      <c r="M89" s="52" t="str">
        <f aca="false">LEFT(A89,1)</f>
        <v>D</v>
      </c>
      <c r="N89" s="55" t="n">
        <f aca="false">IF(D89-D88&gt;0,1,0)</f>
        <v>0</v>
      </c>
      <c r="O89" s="56" t="n">
        <f aca="false">0</f>
        <v>0</v>
      </c>
      <c r="P89" s="55" t="n">
        <f aca="false">IF($N89=1,0,IF(AND($C88=P$1,$C89=P$2),1,0))</f>
        <v>0</v>
      </c>
      <c r="Q89" s="55" t="n">
        <f aca="false">IF($N89=1,0,IF(AND($C88=Q$1,$C89=Q$2),1,0))</f>
        <v>0</v>
      </c>
      <c r="R89" s="55" t="n">
        <f aca="false">IF($N89=1,0,IF(AND($C88=R$1,$C89=R$2),1,0))</f>
        <v>0</v>
      </c>
      <c r="S89" s="56" t="n">
        <f aca="false">0</f>
        <v>0</v>
      </c>
      <c r="T89" s="55" t="n">
        <f aca="false">IF($N89=1,0,IF(AND($C88=R$1,$C89=R$2),1,0))</f>
        <v>0</v>
      </c>
      <c r="U89" s="57" t="n">
        <f aca="false">IF(AND($C89=U$1,$I89=U$2),1,0)</f>
        <v>0</v>
      </c>
      <c r="V89" s="55" t="n">
        <f aca="false">IF($N89=1,0,IF(AND($C88=V$1,$C89=V$2),1,0))</f>
        <v>0</v>
      </c>
      <c r="W89" s="56" t="n">
        <f aca="false">0</f>
        <v>0</v>
      </c>
      <c r="X89" s="55" t="n">
        <f aca="false">IF($N89=1,0,IF(AND($C88=X$1,$C89=X$2),1,0))</f>
        <v>0</v>
      </c>
      <c r="Y89" s="55" t="n">
        <f aca="false">IF($N89=1,0,IF(AND($C88=Y$1,$C89=Y$2),1,0))</f>
        <v>0</v>
      </c>
      <c r="Z89" s="56" t="n">
        <f aca="false">0</f>
        <v>0</v>
      </c>
      <c r="AA89" s="55" t="n">
        <f aca="false">IF($N89=1,0,IF(AND($C88=AA$1,$C89=AA$2),1,0))</f>
        <v>0</v>
      </c>
      <c r="AB89" s="57" t="n">
        <f aca="false">IF(AND($C89=AB$1,$I89=AB$2),1,0)</f>
        <v>0</v>
      </c>
      <c r="AC89" s="55" t="n">
        <f aca="false">IF($N89=1,0,IF(AND($C88=AC$1,$C89=AC$2),1,0))</f>
        <v>0</v>
      </c>
      <c r="AD89" s="55" t="n">
        <f aca="false">IF($N89=1,0,IF(AND($C88=AD$1,$C89=AD$2),1,0))</f>
        <v>0</v>
      </c>
      <c r="AE89" s="56" t="n">
        <f aca="false">0</f>
        <v>0</v>
      </c>
      <c r="AF89" s="55" t="n">
        <f aca="false">IF($N89=1,0,IF(AND($C88=AF$1,$C89=AF$2),1,0))</f>
        <v>0</v>
      </c>
      <c r="AG89" s="56" t="n">
        <f aca="false">0</f>
        <v>0</v>
      </c>
      <c r="AH89" s="55" t="n">
        <f aca="false">IF($N89=1,0,IF(AND($C88=AH$1,$C89=AH$2),1,0))</f>
        <v>0</v>
      </c>
      <c r="AI89" s="57" t="n">
        <f aca="false">IF(AND($C89=AI$1,$I89=AI$2),1,0)</f>
        <v>0</v>
      </c>
      <c r="AJ89" s="55" t="n">
        <f aca="false">IF($N89=1,0,IF(AND($C88=AJ$1,$C89=AJ$2),1,0))</f>
        <v>0</v>
      </c>
      <c r="AK89" s="55" t="n">
        <f aca="false">IF($N89=1,0,IF(AND($C88=AK$1,$C89=AK$2),1,0))</f>
        <v>0</v>
      </c>
      <c r="AL89" s="55" t="n">
        <f aca="false">IF($N89=1,0,IF(AND($C88=AL$1,$C89=AL$2),1,0))</f>
        <v>0</v>
      </c>
      <c r="AM89" s="55" t="n">
        <f aca="false">IF($N89=1,0,IF(AND($C88=AM$1,$C89=AM$2),1,0))</f>
        <v>1</v>
      </c>
      <c r="AN89" s="56" t="n">
        <f aca="false">0</f>
        <v>0</v>
      </c>
      <c r="AO89" s="55" t="n">
        <f aca="false">IF($N89=1,0,IF(AND($C88=AO$1,$C89=AO$2),1,0))</f>
        <v>0</v>
      </c>
      <c r="AP89" s="57" t="n">
        <f aca="false">IF(AND($C89=AP$1,$I89=AP$2),1,0)</f>
        <v>0</v>
      </c>
      <c r="AQ89" s="56" t="n">
        <f aca="false">0</f>
        <v>0</v>
      </c>
      <c r="AR89" s="56" t="n">
        <f aca="false">0</f>
        <v>0</v>
      </c>
      <c r="AS89" s="56" t="n">
        <f aca="false">0</f>
        <v>0</v>
      </c>
      <c r="AT89" s="56" t="n">
        <f aca="false">0</f>
        <v>0</v>
      </c>
      <c r="AU89" s="56" t="n">
        <f aca="false">0</f>
        <v>0</v>
      </c>
      <c r="AV89" s="56" t="n">
        <f aca="false">0</f>
        <v>0</v>
      </c>
      <c r="AW89" s="56" t="n">
        <f aca="false">0</f>
        <v>0</v>
      </c>
      <c r="AX89" s="55" t="n">
        <f aca="false">IF($N89=1,0,IF(AND($C88=AX$1,$C89=AX$2),1,0))</f>
        <v>0</v>
      </c>
      <c r="AY89" s="55" t="n">
        <f aca="false">IF($N89=1,0,IF(AND($C88=AY$1,$C89=AY$2),1,0))</f>
        <v>0</v>
      </c>
      <c r="AZ89" s="55" t="n">
        <f aca="false">IF($N89=1,0,IF(AND($C88=AZ$1,$C89=AZ$2),1,0))</f>
        <v>0</v>
      </c>
      <c r="BA89" s="55" t="n">
        <f aca="false">IF($N89=1,0,IF(AND($C88=BA$1,$C89=BA$2),1,0))</f>
        <v>0</v>
      </c>
      <c r="BB89" s="56" t="n">
        <f aca="false">0</f>
        <v>0</v>
      </c>
      <c r="BC89" s="56" t="n">
        <f aca="false">IF($N89=1,0,IF(AND($C88=BC$1,$C89=BC$2),1,0))</f>
        <v>0</v>
      </c>
      <c r="BD89" s="57" t="n">
        <f aca="false">IF(AND($C89=BD$1,$I89=BD$2),1,0)</f>
        <v>0</v>
      </c>
      <c r="BE89" s="56" t="n">
        <f aca="false">0</f>
        <v>0</v>
      </c>
      <c r="BF89" s="56" t="n">
        <f aca="false">0</f>
        <v>0</v>
      </c>
      <c r="BG89" s="56" t="n">
        <f aca="false">0</f>
        <v>0</v>
      </c>
      <c r="BH89" s="56" t="n">
        <f aca="false">0</f>
        <v>0</v>
      </c>
      <c r="BI89" s="56" t="n">
        <f aca="false">0</f>
        <v>0</v>
      </c>
      <c r="BJ89" s="56" t="n">
        <f aca="false">0</f>
        <v>0</v>
      </c>
      <c r="BK89" s="56" t="n">
        <f aca="false">0</f>
        <v>0</v>
      </c>
      <c r="BL89" s="58" t="n">
        <f aca="false">SUM(N89:BK89)</f>
        <v>1</v>
      </c>
      <c r="BO89" s="113" t="s">
        <v>72</v>
      </c>
      <c r="BP89" s="114" t="n">
        <f aca="false">AVERAGEIF($C$9:$C$1000,BO89,$I$9:$I$1000)</f>
        <v>19.8611111111111</v>
      </c>
      <c r="BX89" s="115" t="s">
        <v>291</v>
      </c>
      <c r="BY89" s="115"/>
      <c r="BZ89" s="115"/>
      <c r="CA89" s="115"/>
      <c r="CB89" s="115"/>
      <c r="CC89" s="115"/>
      <c r="CD89" s="115"/>
      <c r="CE89" s="115"/>
      <c r="CF89" s="115"/>
      <c r="CG89" s="115"/>
      <c r="CK89" s="116" t="s">
        <v>190</v>
      </c>
      <c r="CL89" s="117" t="s">
        <v>192</v>
      </c>
      <c r="CM89" s="117" t="s">
        <v>194</v>
      </c>
      <c r="CN89" s="117" t="s">
        <v>196</v>
      </c>
      <c r="CO89" s="118" t="s">
        <v>201</v>
      </c>
    </row>
    <row r="90" customFormat="false" ht="14.9" hidden="false" customHeight="false" outlineLevel="0" collapsed="false">
      <c r="A90" s="52" t="str">
        <f aca="false">VLOOKUP(D90,$BX$90:$BZ$136,3,1)&amp;D90</f>
        <v>D14</v>
      </c>
      <c r="B90" s="52" t="str">
        <f aca="false">SUBSTITUTE(SUBSTITUTE(H90,"/",""),".html","")</f>
        <v>onion-directorydw-guns-store</v>
      </c>
      <c r="C90" s="52" t="str">
        <f aca="false">IF(OR(B90=index,B90=links,B90=guides),B90,IF(LEFT(B90,5)=onion,onion,extreme))</f>
        <v>onion</v>
      </c>
      <c r="D90" s="53" t="n">
        <v>14</v>
      </c>
      <c r="E90" s="53" t="s">
        <v>102</v>
      </c>
      <c r="F90" s="53" t="s">
        <v>103</v>
      </c>
      <c r="G90" s="54" t="n">
        <v>0.125185185185185</v>
      </c>
      <c r="H90" s="53" t="s">
        <v>106</v>
      </c>
      <c r="I90" s="59" t="s">
        <v>43</v>
      </c>
      <c r="J90" s="52" t="n">
        <f aca="false">IF(I90="?",VLOOKUP(C90,$BO$89:$BP$94,2,0),I90)</f>
        <v>16.5744680851064</v>
      </c>
      <c r="K90" s="52" t="n">
        <f aca="false">SUMIFS($J$10:$J$1000,$A$10:$A$1000,A90)</f>
        <v>32.5744680851064</v>
      </c>
      <c r="L90" s="52" t="n">
        <f aca="false">IF(D90=D89,J90+L89,J90)</f>
        <v>32.5744680851064</v>
      </c>
      <c r="M90" s="52" t="str">
        <f aca="false">LEFT(A90,1)</f>
        <v>D</v>
      </c>
      <c r="N90" s="55" t="n">
        <f aca="false">IF(D90-D89&gt;0,1,0)</f>
        <v>0</v>
      </c>
      <c r="O90" s="56" t="n">
        <f aca="false">0</f>
        <v>0</v>
      </c>
      <c r="P90" s="55" t="n">
        <f aca="false">IF($N90=1,0,IF(AND($C89=P$1,$C90=P$2),1,0))</f>
        <v>0</v>
      </c>
      <c r="Q90" s="55" t="n">
        <f aca="false">IF($N90=1,0,IF(AND($C89=Q$1,$C90=Q$2),1,0))</f>
        <v>0</v>
      </c>
      <c r="R90" s="55" t="n">
        <f aca="false">IF($N90=1,0,IF(AND($C89=R$1,$C90=R$2),1,0))</f>
        <v>0</v>
      </c>
      <c r="S90" s="56" t="n">
        <f aca="false">0</f>
        <v>0</v>
      </c>
      <c r="T90" s="55" t="n">
        <f aca="false">IF($N90=1,0,IF(AND($C89=R$1,$C90=R$2),1,0))</f>
        <v>0</v>
      </c>
      <c r="U90" s="57" t="n">
        <f aca="false">IF(AND($C90=U$1,$I90=U$2),1,0)</f>
        <v>0</v>
      </c>
      <c r="V90" s="55" t="n">
        <f aca="false">IF($N90=1,0,IF(AND($C89=V$1,$C90=V$2),1,0))</f>
        <v>0</v>
      </c>
      <c r="W90" s="56" t="n">
        <f aca="false">0</f>
        <v>0</v>
      </c>
      <c r="X90" s="55" t="n">
        <f aca="false">IF($N90=1,0,IF(AND($C89=X$1,$C90=X$2),1,0))</f>
        <v>0</v>
      </c>
      <c r="Y90" s="55" t="n">
        <f aca="false">IF($N90=1,0,IF(AND($C89=Y$1,$C90=Y$2),1,0))</f>
        <v>0</v>
      </c>
      <c r="Z90" s="56" t="n">
        <f aca="false">0</f>
        <v>0</v>
      </c>
      <c r="AA90" s="55" t="n">
        <f aca="false">IF($N90=1,0,IF(AND($C89=AA$1,$C90=AA$2),1,0))</f>
        <v>0</v>
      </c>
      <c r="AB90" s="57" t="n">
        <f aca="false">IF(AND($C90=AB$1,$I90=AB$2),1,0)</f>
        <v>0</v>
      </c>
      <c r="AC90" s="55" t="n">
        <f aca="false">IF($N90=1,0,IF(AND($C89=AC$1,$C90=AC$2),1,0))</f>
        <v>0</v>
      </c>
      <c r="AD90" s="55" t="n">
        <f aca="false">IF($N90=1,0,IF(AND($C89=AD$1,$C90=AD$2),1,0))</f>
        <v>0</v>
      </c>
      <c r="AE90" s="56" t="n">
        <f aca="false">0</f>
        <v>0</v>
      </c>
      <c r="AF90" s="55" t="n">
        <f aca="false">IF($N90=1,0,IF(AND($C89=AF$1,$C90=AF$2),1,0))</f>
        <v>0</v>
      </c>
      <c r="AG90" s="56" t="n">
        <f aca="false">0</f>
        <v>0</v>
      </c>
      <c r="AH90" s="55" t="n">
        <f aca="false">IF($N90=1,0,IF(AND($C89=AH$1,$C90=AH$2),1,0))</f>
        <v>0</v>
      </c>
      <c r="AI90" s="57" t="n">
        <f aca="false">IF(AND($C90=AI$1,$I90=AI$2),1,0)</f>
        <v>0</v>
      </c>
      <c r="AJ90" s="55" t="n">
        <f aca="false">IF($N90=1,0,IF(AND($C89=AJ$1,$C90=AJ$2),1,0))</f>
        <v>0</v>
      </c>
      <c r="AK90" s="55" t="n">
        <f aca="false">IF($N90=1,0,IF(AND($C89=AK$1,$C90=AK$2),1,0))</f>
        <v>0</v>
      </c>
      <c r="AL90" s="55" t="n">
        <f aca="false">IF($N90=1,0,IF(AND($C89=AL$1,$C90=AL$2),1,0))</f>
        <v>0</v>
      </c>
      <c r="AM90" s="55" t="n">
        <f aca="false">IF($N90=1,0,IF(AND($C89=AM$1,$C90=AM$2),1,0))</f>
        <v>1</v>
      </c>
      <c r="AN90" s="56" t="n">
        <f aca="false">0</f>
        <v>0</v>
      </c>
      <c r="AO90" s="55" t="n">
        <f aca="false">IF($N90=1,0,IF(AND($C89=AO$1,$C90=AO$2),1,0))</f>
        <v>0</v>
      </c>
      <c r="AP90" s="57" t="n">
        <f aca="false">IF(AND($C90=AP$1,$I90=AP$2),1,0)</f>
        <v>1</v>
      </c>
      <c r="AQ90" s="56" t="n">
        <f aca="false">0</f>
        <v>0</v>
      </c>
      <c r="AR90" s="56" t="n">
        <f aca="false">0</f>
        <v>0</v>
      </c>
      <c r="AS90" s="56" t="n">
        <f aca="false">0</f>
        <v>0</v>
      </c>
      <c r="AT90" s="56" t="n">
        <f aca="false">0</f>
        <v>0</v>
      </c>
      <c r="AU90" s="56" t="n">
        <f aca="false">0</f>
        <v>0</v>
      </c>
      <c r="AV90" s="56" t="n">
        <f aca="false">0</f>
        <v>0</v>
      </c>
      <c r="AW90" s="56" t="n">
        <f aca="false">0</f>
        <v>0</v>
      </c>
      <c r="AX90" s="55" t="n">
        <f aca="false">IF($N90=1,0,IF(AND($C89=AX$1,$C90=AX$2),1,0))</f>
        <v>0</v>
      </c>
      <c r="AY90" s="55" t="n">
        <f aca="false">IF($N90=1,0,IF(AND($C89=AY$1,$C90=AY$2),1,0))</f>
        <v>0</v>
      </c>
      <c r="AZ90" s="55" t="n">
        <f aca="false">IF($N90=1,0,IF(AND($C89=AZ$1,$C90=AZ$2),1,0))</f>
        <v>0</v>
      </c>
      <c r="BA90" s="55" t="n">
        <f aca="false">IF($N90=1,0,IF(AND($C89=BA$1,$C90=BA$2),1,0))</f>
        <v>0</v>
      </c>
      <c r="BB90" s="56" t="n">
        <f aca="false">0</f>
        <v>0</v>
      </c>
      <c r="BC90" s="56" t="n">
        <f aca="false">IF($N90=1,0,IF(AND($C89=BC$1,$C90=BC$2),1,0))</f>
        <v>0</v>
      </c>
      <c r="BD90" s="57" t="n">
        <f aca="false">IF(AND($C90=BD$1,$I90=BD$2),1,0)</f>
        <v>0</v>
      </c>
      <c r="BE90" s="56" t="n">
        <f aca="false">0</f>
        <v>0</v>
      </c>
      <c r="BF90" s="56" t="n">
        <f aca="false">0</f>
        <v>0</v>
      </c>
      <c r="BG90" s="56" t="n">
        <f aca="false">0</f>
        <v>0</v>
      </c>
      <c r="BH90" s="56" t="n">
        <f aca="false">0</f>
        <v>0</v>
      </c>
      <c r="BI90" s="56" t="n">
        <f aca="false">0</f>
        <v>0</v>
      </c>
      <c r="BJ90" s="56" t="n">
        <f aca="false">0</f>
        <v>0</v>
      </c>
      <c r="BK90" s="56" t="n">
        <f aca="false">0</f>
        <v>0</v>
      </c>
      <c r="BL90" s="58" t="n">
        <f aca="false">SUM(N90:BK90)</f>
        <v>2</v>
      </c>
      <c r="BO90" s="113" t="s">
        <v>174</v>
      </c>
      <c r="BP90" s="119" t="n">
        <f aca="false">AVERAGEIF($C$9:$C$1000,BO90,$I$9:$I$1000)</f>
        <v>18.1666666666667</v>
      </c>
      <c r="BX90" s="120" t="s">
        <v>35</v>
      </c>
      <c r="BY90" s="117" t="s">
        <v>292</v>
      </c>
      <c r="BZ90" s="117" t="s">
        <v>293</v>
      </c>
      <c r="CA90" s="117" t="s">
        <v>294</v>
      </c>
      <c r="CB90" s="117" t="s">
        <v>295</v>
      </c>
      <c r="CC90" s="117" t="s">
        <v>296</v>
      </c>
      <c r="CD90" s="117" t="s">
        <v>297</v>
      </c>
      <c r="CE90" s="117" t="s">
        <v>298</v>
      </c>
      <c r="CF90" s="117" t="s">
        <v>299</v>
      </c>
      <c r="CG90" s="118" t="s">
        <v>300</v>
      </c>
      <c r="CK90" s="121" t="n">
        <f aca="false">AVERAGE(CB91:CB124)</f>
        <v>24.5343137254902</v>
      </c>
      <c r="CL90" s="122" t="n">
        <f aca="false">AVERAGE(CC91:CC124)</f>
        <v>20.9705882352941</v>
      </c>
      <c r="CM90" s="122" t="n">
        <f aca="false">AVERAGE(CD91:CD124)</f>
        <v>3.74019607843137</v>
      </c>
      <c r="CN90" s="122" t="n">
        <f aca="false">AVERAGE(CE91:CE124)</f>
        <v>54.1107634543179</v>
      </c>
      <c r="CO90" s="123" t="n">
        <f aca="false">AVERAGE(CF91:CF124)</f>
        <v>35.5995475113122</v>
      </c>
    </row>
    <row r="91" customFormat="false" ht="14.4" hidden="false" customHeight="false" outlineLevel="0" collapsed="false">
      <c r="A91" s="52" t="str">
        <f aca="false">VLOOKUP(D91,$BX$90:$BZ$136,3,1)&amp;D91</f>
        <v>D15</v>
      </c>
      <c r="B91" s="52" t="str">
        <f aca="false">SUBSTITUTE(SUBSTITUTE(H91,"/",""),".html","")</f>
        <v>index</v>
      </c>
      <c r="C91" s="52" t="str">
        <f aca="false">IF(OR(B91=index,B91=links,B91=guides),B91,IF(LEFT(B91,5)=onion,onion,extreme))</f>
        <v>index</v>
      </c>
      <c r="D91" s="53" t="n">
        <v>15</v>
      </c>
      <c r="E91" s="53" t="s">
        <v>107</v>
      </c>
      <c r="F91" s="53" t="s">
        <v>108</v>
      </c>
      <c r="G91" s="54" t="n">
        <v>0.000891203703703704</v>
      </c>
      <c r="H91" s="53" t="s">
        <v>72</v>
      </c>
      <c r="I91" s="59" t="n">
        <v>16</v>
      </c>
      <c r="J91" s="52" t="n">
        <f aca="false">IF(I91="?",VLOOKUP(C91,$BO$89:$BP$94,2,0),I91)</f>
        <v>16</v>
      </c>
      <c r="K91" s="52" t="n">
        <f aca="false">SUMIFS($J$10:$J$1000,$A$10:$A$1000,A91)</f>
        <v>93.5744680851064</v>
      </c>
      <c r="L91" s="52" t="n">
        <f aca="false">IF(D91=D90,J91+L90,J91)</f>
        <v>16</v>
      </c>
      <c r="M91" s="52" t="str">
        <f aca="false">LEFT(A91,1)</f>
        <v>D</v>
      </c>
      <c r="N91" s="55" t="n">
        <f aca="false">IF(D91-D90&gt;0,1,0)</f>
        <v>1</v>
      </c>
      <c r="O91" s="56" t="n">
        <f aca="false">0</f>
        <v>0</v>
      </c>
      <c r="P91" s="55" t="n">
        <f aca="false">IF($N91=1,0,IF(AND($C90=P$1,$C91=P$2),1,0))</f>
        <v>0</v>
      </c>
      <c r="Q91" s="55" t="n">
        <f aca="false">IF($N91=1,0,IF(AND($C90=Q$1,$C91=Q$2),1,0))</f>
        <v>0</v>
      </c>
      <c r="R91" s="55" t="n">
        <f aca="false">IF($N91=1,0,IF(AND($C90=R$1,$C91=R$2),1,0))</f>
        <v>0</v>
      </c>
      <c r="S91" s="56" t="n">
        <f aca="false">0</f>
        <v>0</v>
      </c>
      <c r="T91" s="55" t="n">
        <f aca="false">IF($N91=1,0,IF(AND($C90=R$1,$C91=R$2),1,0))</f>
        <v>0</v>
      </c>
      <c r="U91" s="57" t="n">
        <f aca="false">IF(AND($C91=U$1,$I91=U$2),1,0)</f>
        <v>0</v>
      </c>
      <c r="V91" s="55" t="n">
        <f aca="false">IF($N91=1,0,IF(AND($C90=V$1,$C91=V$2),1,0))</f>
        <v>0</v>
      </c>
      <c r="W91" s="56" t="n">
        <f aca="false">0</f>
        <v>0</v>
      </c>
      <c r="X91" s="55" t="n">
        <f aca="false">IF($N91=1,0,IF(AND($C90=X$1,$C91=X$2),1,0))</f>
        <v>0</v>
      </c>
      <c r="Y91" s="55" t="n">
        <f aca="false">IF($N91=1,0,IF(AND($C90=Y$1,$C91=Y$2),1,0))</f>
        <v>0</v>
      </c>
      <c r="Z91" s="56" t="n">
        <f aca="false">0</f>
        <v>0</v>
      </c>
      <c r="AA91" s="55" t="n">
        <f aca="false">IF($N91=1,0,IF(AND($C90=AA$1,$C91=AA$2),1,0))</f>
        <v>0</v>
      </c>
      <c r="AB91" s="57" t="n">
        <f aca="false">IF(AND($C91=AB$1,$I91=AB$2),1,0)</f>
        <v>0</v>
      </c>
      <c r="AC91" s="55" t="n">
        <f aca="false">IF($N91=1,0,IF(AND($C90=AC$1,$C91=AC$2),1,0))</f>
        <v>0</v>
      </c>
      <c r="AD91" s="55" t="n">
        <f aca="false">IF($N91=1,0,IF(AND($C90=AD$1,$C91=AD$2),1,0))</f>
        <v>0</v>
      </c>
      <c r="AE91" s="56" t="n">
        <f aca="false">0</f>
        <v>0</v>
      </c>
      <c r="AF91" s="55" t="n">
        <f aca="false">IF($N91=1,0,IF(AND($C90=AF$1,$C91=AF$2),1,0))</f>
        <v>0</v>
      </c>
      <c r="AG91" s="56" t="n">
        <f aca="false">0</f>
        <v>0</v>
      </c>
      <c r="AH91" s="55" t="n">
        <f aca="false">IF($N91=1,0,IF(AND($C90=AH$1,$C91=AH$2),1,0))</f>
        <v>0</v>
      </c>
      <c r="AI91" s="57" t="n">
        <f aca="false">IF(AND($C91=AI$1,$I91=AI$2),1,0)</f>
        <v>0</v>
      </c>
      <c r="AJ91" s="55" t="n">
        <f aca="false">IF($N91=1,0,IF(AND($C90=AJ$1,$C91=AJ$2),1,0))</f>
        <v>0</v>
      </c>
      <c r="AK91" s="55" t="n">
        <f aca="false">IF($N91=1,0,IF(AND($C90=AK$1,$C91=AK$2),1,0))</f>
        <v>0</v>
      </c>
      <c r="AL91" s="55" t="n">
        <f aca="false">IF($N91=1,0,IF(AND($C90=AL$1,$C91=AL$2),1,0))</f>
        <v>0</v>
      </c>
      <c r="AM91" s="55" t="n">
        <f aca="false">IF($N91=1,0,IF(AND($C90=AM$1,$C91=AM$2),1,0))</f>
        <v>0</v>
      </c>
      <c r="AN91" s="56" t="n">
        <f aca="false">0</f>
        <v>0</v>
      </c>
      <c r="AO91" s="55" t="n">
        <f aca="false">IF($N91=1,0,IF(AND($C90=AO$1,$C91=AO$2),1,0))</f>
        <v>0</v>
      </c>
      <c r="AP91" s="57" t="n">
        <f aca="false">IF(AND($C91=AP$1,$I91=AP$2),1,0)</f>
        <v>0</v>
      </c>
      <c r="AQ91" s="56" t="n">
        <f aca="false">0</f>
        <v>0</v>
      </c>
      <c r="AR91" s="56" t="n">
        <f aca="false">0</f>
        <v>0</v>
      </c>
      <c r="AS91" s="56" t="n">
        <f aca="false">0</f>
        <v>0</v>
      </c>
      <c r="AT91" s="56" t="n">
        <f aca="false">0</f>
        <v>0</v>
      </c>
      <c r="AU91" s="56" t="n">
        <f aca="false">0</f>
        <v>0</v>
      </c>
      <c r="AV91" s="56" t="n">
        <f aca="false">0</f>
        <v>0</v>
      </c>
      <c r="AW91" s="56" t="n">
        <f aca="false">0</f>
        <v>0</v>
      </c>
      <c r="AX91" s="55" t="n">
        <f aca="false">IF($N91=1,0,IF(AND($C90=AX$1,$C91=AX$2),1,0))</f>
        <v>0</v>
      </c>
      <c r="AY91" s="55" t="n">
        <f aca="false">IF($N91=1,0,IF(AND($C90=AY$1,$C91=AY$2),1,0))</f>
        <v>0</v>
      </c>
      <c r="AZ91" s="55" t="n">
        <f aca="false">IF($N91=1,0,IF(AND($C90=AZ$1,$C91=AZ$2),1,0))</f>
        <v>0</v>
      </c>
      <c r="BA91" s="55" t="n">
        <f aca="false">IF($N91=1,0,IF(AND($C90=BA$1,$C91=BA$2),1,0))</f>
        <v>0</v>
      </c>
      <c r="BB91" s="56" t="n">
        <f aca="false">0</f>
        <v>0</v>
      </c>
      <c r="BC91" s="56" t="n">
        <f aca="false">IF($N91=1,0,IF(AND($C90=BC$1,$C91=BC$2),1,0))</f>
        <v>0</v>
      </c>
      <c r="BD91" s="57" t="n">
        <f aca="false">IF(AND($C91=BD$1,$I91=BD$2),1,0)</f>
        <v>0</v>
      </c>
      <c r="BE91" s="56" t="n">
        <f aca="false">0</f>
        <v>0</v>
      </c>
      <c r="BF91" s="56" t="n">
        <f aca="false">0</f>
        <v>0</v>
      </c>
      <c r="BG91" s="56" t="n">
        <f aca="false">0</f>
        <v>0</v>
      </c>
      <c r="BH91" s="56" t="n">
        <f aca="false">0</f>
        <v>0</v>
      </c>
      <c r="BI91" s="56" t="n">
        <f aca="false">0</f>
        <v>0</v>
      </c>
      <c r="BJ91" s="56" t="n">
        <f aca="false">0</f>
        <v>0</v>
      </c>
      <c r="BK91" s="56" t="n">
        <f aca="false">0</f>
        <v>0</v>
      </c>
      <c r="BL91" s="58" t="n">
        <f aca="false">SUM(N91:BK91)</f>
        <v>1</v>
      </c>
      <c r="BO91" s="113" t="s">
        <v>74</v>
      </c>
      <c r="BP91" s="119" t="n">
        <f aca="false">AVERAGEIF($C$9:$C$1000,BO91,$I$9:$I$1000)</f>
        <v>15.5</v>
      </c>
      <c r="BX91" s="124" t="n">
        <v>1</v>
      </c>
      <c r="BY91" s="125" t="str">
        <f aca="false" t="array" ref="BY91:BY91">_xlfn.TEXTJOIN("",1,IF($D$10:$D$1000=BX91,$H$10:$H$1000,""))</f>
        <v>/index.html/links.html/guides.html</v>
      </c>
      <c r="BZ91" s="125" t="str">
        <f aca="false">IF(ISNUMBER(SEARCH("isis",BY91)),"F",IF(ISNUMBER(SEARCH("onion",BY91)),"D",IF(ISNUMBER(SEARCH("guides",BY91)),"C",IF(ISNUMBER(SEARCH("links",BY91)),"B",IF(ISNUMBER(SEARCH("index",BY91)),"A","E")))))</f>
        <v>C</v>
      </c>
      <c r="CA91" s="126" t="n">
        <f aca="false">VLOOKUP(BX91,$D$10:$K$1000,8,1)</f>
        <v>28.5</v>
      </c>
      <c r="CB91" s="125" t="n">
        <f aca="false">SUMIFS($J$10:$J$1000,$A$10:$A$1000,BZ91&amp;BX91,$C$10:$C$1000,"index")</f>
        <v>3</v>
      </c>
      <c r="CC91" s="125" t="n">
        <f aca="false">SUMIFS($J$10:$J$1000,$A$10:$A$1000,BZ91&amp;BX91,$C$10:$C$1000,"guides")</f>
        <v>15.5</v>
      </c>
      <c r="CD91" s="125" t="n">
        <f aca="false">SUMIFS($J$10:$J$1000,$A$10:$A$1000,BZ91&amp;BX91,$C$10:$C$1000,"links")</f>
        <v>10</v>
      </c>
      <c r="CE91" s="125" t="n">
        <f aca="false">SUMIFS($J$10:$J$1000,$A$10:$A$1000,BZ91&amp;BX91,$C$10:$C$1000,"onion")</f>
        <v>0</v>
      </c>
      <c r="CF91" s="125" t="n">
        <f aca="false">SUMIFS($J$10:$J$1000,$A$10:$A$1000,BZ91&amp;BX91,$C$10:$C$1000,"extreme")</f>
        <v>0</v>
      </c>
      <c r="CG91" s="127" t="str">
        <f aca="false">IF(SUM(CB91:CF91)=CA91,"OK","CHECK_DATA")</f>
        <v>OK</v>
      </c>
      <c r="CJ91" s="36"/>
    </row>
    <row r="92" customFormat="false" ht="13.8" hidden="false" customHeight="false" outlineLevel="0" collapsed="false">
      <c r="A92" s="52" t="str">
        <f aca="false">VLOOKUP(D92,$BX$90:$BZ$136,3,1)&amp;D92</f>
        <v>D15</v>
      </c>
      <c r="B92" s="52" t="str">
        <f aca="false">SUBSTITUTE(SUBSTITUTE(H92,"/",""),".html","")</f>
        <v>onion-directory</v>
      </c>
      <c r="C92" s="52" t="str">
        <f aca="false">IF(OR(B92=index,B92=links,B92=guides),B92,IF(LEFT(B92,5)=onion,onion,extreme))</f>
        <v>onion</v>
      </c>
      <c r="D92" s="53" t="n">
        <v>15</v>
      </c>
      <c r="E92" s="53" t="s">
        <v>107</v>
      </c>
      <c r="F92" s="53" t="s">
        <v>108</v>
      </c>
      <c r="G92" s="54" t="n">
        <v>0.0425578703703704</v>
      </c>
      <c r="H92" s="53" t="s">
        <v>73</v>
      </c>
      <c r="I92" s="59" t="n">
        <v>5</v>
      </c>
      <c r="J92" s="52" t="n">
        <f aca="false">IF(I92="?",VLOOKUP(C92,$BO$89:$BP$94,2,0),I92)</f>
        <v>5</v>
      </c>
      <c r="K92" s="52" t="n">
        <f aca="false">SUMIFS($J$10:$J$1000,$A$10:$A$1000,A92)</f>
        <v>93.5744680851064</v>
      </c>
      <c r="L92" s="52" t="n">
        <f aca="false">IF(D92=D91,J92+L91,J92)</f>
        <v>21</v>
      </c>
      <c r="M92" s="52" t="str">
        <f aca="false">LEFT(A92,1)</f>
        <v>D</v>
      </c>
      <c r="N92" s="55" t="n">
        <f aca="false">IF(D92-D91&gt;0,1,0)</f>
        <v>0</v>
      </c>
      <c r="O92" s="56" t="n">
        <f aca="false">0</f>
        <v>0</v>
      </c>
      <c r="P92" s="55" t="n">
        <f aca="false">IF($N92=1,0,IF(AND($C91=P$1,$C92=P$2),1,0))</f>
        <v>0</v>
      </c>
      <c r="Q92" s="55" t="n">
        <f aca="false">IF($N92=1,0,IF(AND($C91=Q$1,$C92=Q$2),1,0))</f>
        <v>0</v>
      </c>
      <c r="R92" s="55" t="n">
        <f aca="false">IF($N92=1,0,IF(AND($C91=R$1,$C92=R$2),1,0))</f>
        <v>1</v>
      </c>
      <c r="S92" s="56" t="n">
        <f aca="false">0</f>
        <v>0</v>
      </c>
      <c r="T92" s="55" t="n">
        <f aca="false">IF($N92=1,0,IF(AND($C91=R$1,$C92=R$2),1,0))</f>
        <v>1</v>
      </c>
      <c r="U92" s="57" t="n">
        <f aca="false">IF(AND($C92=U$1,$I92=U$2),1,0)</f>
        <v>0</v>
      </c>
      <c r="V92" s="55" t="n">
        <f aca="false">IF($N92=1,0,IF(AND($C91=V$1,$C92=V$2),1,0))</f>
        <v>0</v>
      </c>
      <c r="W92" s="56" t="n">
        <f aca="false">0</f>
        <v>0</v>
      </c>
      <c r="X92" s="55" t="n">
        <f aca="false">IF($N92=1,0,IF(AND($C91=X$1,$C92=X$2),1,0))</f>
        <v>0</v>
      </c>
      <c r="Y92" s="55" t="n">
        <f aca="false">IF($N92=1,0,IF(AND($C91=Y$1,$C92=Y$2),1,0))</f>
        <v>0</v>
      </c>
      <c r="Z92" s="56" t="n">
        <f aca="false">0</f>
        <v>0</v>
      </c>
      <c r="AA92" s="55" t="n">
        <f aca="false">IF($N92=1,0,IF(AND($C91=AA$1,$C92=AA$2),1,0))</f>
        <v>0</v>
      </c>
      <c r="AB92" s="57" t="n">
        <f aca="false">IF(AND($C92=AB$1,$I92=AB$2),1,0)</f>
        <v>0</v>
      </c>
      <c r="AC92" s="55" t="n">
        <f aca="false">IF($N92=1,0,IF(AND($C91=AC$1,$C92=AC$2),1,0))</f>
        <v>0</v>
      </c>
      <c r="AD92" s="55" t="n">
        <f aca="false">IF($N92=1,0,IF(AND($C91=AD$1,$C92=AD$2),1,0))</f>
        <v>0</v>
      </c>
      <c r="AE92" s="56" t="n">
        <f aca="false">0</f>
        <v>0</v>
      </c>
      <c r="AF92" s="55" t="n">
        <f aca="false">IF($N92=1,0,IF(AND($C91=AF$1,$C92=AF$2),1,0))</f>
        <v>0</v>
      </c>
      <c r="AG92" s="56" t="n">
        <f aca="false">0</f>
        <v>0</v>
      </c>
      <c r="AH92" s="55" t="n">
        <f aca="false">IF($N92=1,0,IF(AND($C91=AH$1,$C92=AH$2),1,0))</f>
        <v>0</v>
      </c>
      <c r="AI92" s="57" t="n">
        <f aca="false">IF(AND($C92=AI$1,$I92=AI$2),1,0)</f>
        <v>0</v>
      </c>
      <c r="AJ92" s="55" t="n">
        <f aca="false">IF($N92=1,0,IF(AND($C91=AJ$1,$C92=AJ$2),1,0))</f>
        <v>0</v>
      </c>
      <c r="AK92" s="55" t="n">
        <f aca="false">IF($N92=1,0,IF(AND($C91=AK$1,$C92=AK$2),1,0))</f>
        <v>0</v>
      </c>
      <c r="AL92" s="55" t="n">
        <f aca="false">IF($N92=1,0,IF(AND($C91=AL$1,$C92=AL$2),1,0))</f>
        <v>0</v>
      </c>
      <c r="AM92" s="55" t="n">
        <f aca="false">IF($N92=1,0,IF(AND($C91=AM$1,$C92=AM$2),1,0))</f>
        <v>0</v>
      </c>
      <c r="AN92" s="56" t="n">
        <f aca="false">0</f>
        <v>0</v>
      </c>
      <c r="AO92" s="55" t="n">
        <f aca="false">IF($N92=1,0,IF(AND($C91=AO$1,$C92=AO$2),1,0))</f>
        <v>0</v>
      </c>
      <c r="AP92" s="57" t="n">
        <f aca="false">IF(AND($C92=AP$1,$I92=AP$2),1,0)</f>
        <v>0</v>
      </c>
      <c r="AQ92" s="56" t="n">
        <f aca="false">0</f>
        <v>0</v>
      </c>
      <c r="AR92" s="56" t="n">
        <f aca="false">0</f>
        <v>0</v>
      </c>
      <c r="AS92" s="56" t="n">
        <f aca="false">0</f>
        <v>0</v>
      </c>
      <c r="AT92" s="56" t="n">
        <f aca="false">0</f>
        <v>0</v>
      </c>
      <c r="AU92" s="56" t="n">
        <f aca="false">0</f>
        <v>0</v>
      </c>
      <c r="AV92" s="56" t="n">
        <f aca="false">0</f>
        <v>0</v>
      </c>
      <c r="AW92" s="56" t="n">
        <f aca="false">0</f>
        <v>0</v>
      </c>
      <c r="AX92" s="55" t="n">
        <f aca="false">IF($N92=1,0,IF(AND($C91=AX$1,$C92=AX$2),1,0))</f>
        <v>0</v>
      </c>
      <c r="AY92" s="55" t="n">
        <f aca="false">IF($N92=1,0,IF(AND($C91=AY$1,$C92=AY$2),1,0))</f>
        <v>0</v>
      </c>
      <c r="AZ92" s="55" t="n">
        <f aca="false">IF($N92=1,0,IF(AND($C91=AZ$1,$C92=AZ$2),1,0))</f>
        <v>0</v>
      </c>
      <c r="BA92" s="55" t="n">
        <f aca="false">IF($N92=1,0,IF(AND($C91=BA$1,$C92=BA$2),1,0))</f>
        <v>0</v>
      </c>
      <c r="BB92" s="56" t="n">
        <f aca="false">0</f>
        <v>0</v>
      </c>
      <c r="BC92" s="56" t="n">
        <f aca="false">IF($N92=1,0,IF(AND($C91=BC$1,$C92=BC$2),1,0))</f>
        <v>0</v>
      </c>
      <c r="BD92" s="57" t="n">
        <f aca="false">IF(AND($C92=BD$1,$I92=BD$2),1,0)</f>
        <v>0</v>
      </c>
      <c r="BE92" s="56" t="n">
        <f aca="false">0</f>
        <v>0</v>
      </c>
      <c r="BF92" s="56" t="n">
        <f aca="false">0</f>
        <v>0</v>
      </c>
      <c r="BG92" s="56" t="n">
        <f aca="false">0</f>
        <v>0</v>
      </c>
      <c r="BH92" s="56" t="n">
        <f aca="false">0</f>
        <v>0</v>
      </c>
      <c r="BI92" s="56" t="n">
        <f aca="false">0</f>
        <v>0</v>
      </c>
      <c r="BJ92" s="56" t="n">
        <f aca="false">0</f>
        <v>0</v>
      </c>
      <c r="BK92" s="56" t="n">
        <f aca="false">0</f>
        <v>0</v>
      </c>
      <c r="BL92" s="58" t="n">
        <f aca="false">SUM(N92:BK92)</f>
        <v>2</v>
      </c>
      <c r="BO92" s="113" t="s">
        <v>72</v>
      </c>
      <c r="BP92" s="119" t="n">
        <f aca="false">AVERAGEIF($C$9:$C$1000,BO92,$I$9:$I$1000)</f>
        <v>19.8611111111111</v>
      </c>
      <c r="BX92" s="124" t="n">
        <v>2</v>
      </c>
      <c r="BY92" s="125" t="str">
        <f aca="false" t="array" ref="BY92:BY92">_xlfn.TEXTJOIN("",1,IF($D$10:$D$1000=BX92,$H$10:$H$1000,""))</f>
        <v>/index.html/links.html</v>
      </c>
      <c r="BZ92" s="125" t="str">
        <f aca="false">IF(ISNUMBER(SEARCH("isis",BY92)),"F",IF(ISNUMBER(SEARCH("onion",BY92)),"D",IF(ISNUMBER(SEARCH("guides",BY92)),"C",IF(ISNUMBER(SEARCH("links",BY92)),"B",IF(ISNUMBER(SEARCH("index",BY92)),"A","E")))))</f>
        <v>B</v>
      </c>
      <c r="CA92" s="126" t="n">
        <f aca="false">VLOOKUP(BX92,$D$10:$K$1000,8,1)</f>
        <v>39.1666666666667</v>
      </c>
      <c r="CB92" s="125" t="n">
        <f aca="false">SUMIFS($J$10:$J$1000,$A$10:$A$1000,BZ92&amp;BX92,$C$10:$C$1000,"index")</f>
        <v>21</v>
      </c>
      <c r="CC92" s="125" t="n">
        <f aca="false">SUMIFS($J$10:$J$1000,$A$10:$A$1000,BZ92&amp;BX92,$C$10:$C$1000,"guides")</f>
        <v>0</v>
      </c>
      <c r="CD92" s="125" t="n">
        <f aca="false">SUMIFS($J$10:$J$1000,$A$10:$A$1000,BZ92&amp;BX92,$C$10:$C$1000,"links")</f>
        <v>18.1666666666667</v>
      </c>
      <c r="CE92" s="125" t="n">
        <f aca="false">SUMIFS($J$10:$J$1000,$A$10:$A$1000,BZ92&amp;BX92,$C$10:$C$1000,"onion")</f>
        <v>0</v>
      </c>
      <c r="CF92" s="125" t="n">
        <f aca="false">SUMIFS($J$10:$J$1000,$A$10:$A$1000,BZ92&amp;BX92,$C$10:$C$1000,"extreme")</f>
        <v>0</v>
      </c>
      <c r="CG92" s="127" t="str">
        <f aca="false">IF(SUM(CB92:CF92)=CA92,"OK","CHECK_DATA")</f>
        <v>OK</v>
      </c>
      <c r="CJ92" s="36"/>
    </row>
    <row r="93" customFormat="false" ht="14.4" hidden="false" customHeight="false" outlineLevel="0" collapsed="false">
      <c r="A93" s="52" t="str">
        <f aca="false">VLOOKUP(D93,$BX$90:$BZ$136,3,1)&amp;D93</f>
        <v>D15</v>
      </c>
      <c r="B93" s="52" t="str">
        <f aca="false">SUBSTITUTE(SUBSTITUTE(H93,"/",""),".html","")</f>
        <v>guides</v>
      </c>
      <c r="C93" s="52" t="str">
        <f aca="false">IF(OR(B93=index,B93=links,B93=guides),B93,IF(LEFT(B93,5)=onion,onion,extreme))</f>
        <v>guides</v>
      </c>
      <c r="D93" s="53" t="n">
        <v>15</v>
      </c>
      <c r="E93" s="53" t="s">
        <v>107</v>
      </c>
      <c r="F93" s="53" t="s">
        <v>108</v>
      </c>
      <c r="G93" s="54" t="n">
        <v>0.084224537037037</v>
      </c>
      <c r="H93" s="53" t="s">
        <v>74</v>
      </c>
      <c r="I93" s="59" t="n">
        <v>3</v>
      </c>
      <c r="J93" s="52" t="n">
        <f aca="false">IF(I93="?",VLOOKUP(C93,$BO$89:$BP$94,2,0),I93)</f>
        <v>3</v>
      </c>
      <c r="K93" s="52" t="n">
        <f aca="false">SUMIFS($J$10:$J$1000,$A$10:$A$1000,A93)</f>
        <v>93.5744680851064</v>
      </c>
      <c r="L93" s="52" t="n">
        <f aca="false">IF(D93=D92,J93+L92,J93)</f>
        <v>24</v>
      </c>
      <c r="M93" s="52" t="str">
        <f aca="false">LEFT(A93,1)</f>
        <v>D</v>
      </c>
      <c r="N93" s="55" t="n">
        <f aca="false">IF(D93-D92&gt;0,1,0)</f>
        <v>0</v>
      </c>
      <c r="O93" s="56" t="n">
        <f aca="false">0</f>
        <v>0</v>
      </c>
      <c r="P93" s="55" t="n">
        <f aca="false">IF($N93=1,0,IF(AND($C92=P$1,$C93=P$2),1,0))</f>
        <v>0</v>
      </c>
      <c r="Q93" s="55" t="n">
        <f aca="false">IF($N93=1,0,IF(AND($C92=Q$1,$C93=Q$2),1,0))</f>
        <v>0</v>
      </c>
      <c r="R93" s="55" t="n">
        <f aca="false">IF($N93=1,0,IF(AND($C92=R$1,$C93=R$2),1,0))</f>
        <v>0</v>
      </c>
      <c r="S93" s="56" t="n">
        <f aca="false">0</f>
        <v>0</v>
      </c>
      <c r="T93" s="55" t="n">
        <f aca="false">IF($N93=1,0,IF(AND($C92=R$1,$C93=R$2),1,0))</f>
        <v>0</v>
      </c>
      <c r="U93" s="57" t="n">
        <f aca="false">IF(AND($C93=U$1,$I93=U$2),1,0)</f>
        <v>0</v>
      </c>
      <c r="V93" s="55" t="n">
        <f aca="false">IF($N93=1,0,IF(AND($C92=V$1,$C93=V$2),1,0))</f>
        <v>0</v>
      </c>
      <c r="W93" s="56" t="n">
        <f aca="false">0</f>
        <v>0</v>
      </c>
      <c r="X93" s="55" t="n">
        <f aca="false">IF($N93=1,0,IF(AND($C92=X$1,$C93=X$2),1,0))</f>
        <v>0</v>
      </c>
      <c r="Y93" s="55" t="n">
        <f aca="false">IF($N93=1,0,IF(AND($C92=Y$1,$C93=Y$2),1,0))</f>
        <v>0</v>
      </c>
      <c r="Z93" s="56" t="n">
        <f aca="false">0</f>
        <v>0</v>
      </c>
      <c r="AA93" s="55" t="n">
        <f aca="false">IF($N93=1,0,IF(AND($C92=AA$1,$C93=AA$2),1,0))</f>
        <v>0</v>
      </c>
      <c r="AB93" s="57" t="n">
        <f aca="false">IF(AND($C93=AB$1,$I93=AB$2),1,0)</f>
        <v>0</v>
      </c>
      <c r="AC93" s="55" t="n">
        <f aca="false">IF($N93=1,0,IF(AND($C92=AC$1,$C93=AC$2),1,0))</f>
        <v>0</v>
      </c>
      <c r="AD93" s="55" t="n">
        <f aca="false">IF($N93=1,0,IF(AND($C92=AD$1,$C93=AD$2),1,0))</f>
        <v>0</v>
      </c>
      <c r="AE93" s="56" t="n">
        <f aca="false">0</f>
        <v>0</v>
      </c>
      <c r="AF93" s="55" t="n">
        <f aca="false">IF($N93=1,0,IF(AND($C92=AF$1,$C93=AF$2),1,0))</f>
        <v>0</v>
      </c>
      <c r="AG93" s="56" t="n">
        <f aca="false">0</f>
        <v>0</v>
      </c>
      <c r="AH93" s="55" t="n">
        <f aca="false">IF($N93=1,0,IF(AND($C92=AH$1,$C93=AH$2),1,0))</f>
        <v>0</v>
      </c>
      <c r="AI93" s="57" t="n">
        <f aca="false">IF(AND($C93=AI$1,$I93=AI$2),1,0)</f>
        <v>0</v>
      </c>
      <c r="AJ93" s="55" t="n">
        <f aca="false">IF($N93=1,0,IF(AND($C92=AJ$1,$C93=AJ$2),1,0))</f>
        <v>0</v>
      </c>
      <c r="AK93" s="55" t="n">
        <f aca="false">IF($N93=1,0,IF(AND($C92=AK$1,$C93=AK$2),1,0))</f>
        <v>0</v>
      </c>
      <c r="AL93" s="55" t="n">
        <f aca="false">IF($N93=1,0,IF(AND($C92=AL$1,$C93=AL$2),1,0))</f>
        <v>1</v>
      </c>
      <c r="AM93" s="55" t="n">
        <f aca="false">IF($N93=1,0,IF(AND($C92=AM$1,$C93=AM$2),1,0))</f>
        <v>0</v>
      </c>
      <c r="AN93" s="56" t="n">
        <f aca="false">0</f>
        <v>0</v>
      </c>
      <c r="AO93" s="55" t="n">
        <f aca="false">IF($N93=1,0,IF(AND($C92=AO$1,$C93=AO$2),1,0))</f>
        <v>0</v>
      </c>
      <c r="AP93" s="57" t="n">
        <f aca="false">IF(AND($C93=AP$1,$I93=AP$2),1,0)</f>
        <v>0</v>
      </c>
      <c r="AQ93" s="56" t="n">
        <f aca="false">0</f>
        <v>0</v>
      </c>
      <c r="AR93" s="56" t="n">
        <f aca="false">0</f>
        <v>0</v>
      </c>
      <c r="AS93" s="56" t="n">
        <f aca="false">0</f>
        <v>0</v>
      </c>
      <c r="AT93" s="56" t="n">
        <f aca="false">0</f>
        <v>0</v>
      </c>
      <c r="AU93" s="56" t="n">
        <f aca="false">0</f>
        <v>0</v>
      </c>
      <c r="AV93" s="56" t="n">
        <f aca="false">0</f>
        <v>0</v>
      </c>
      <c r="AW93" s="56" t="n">
        <f aca="false">0</f>
        <v>0</v>
      </c>
      <c r="AX93" s="55" t="n">
        <f aca="false">IF($N93=1,0,IF(AND($C92=AX$1,$C93=AX$2),1,0))</f>
        <v>0</v>
      </c>
      <c r="AY93" s="55" t="n">
        <f aca="false">IF($N93=1,0,IF(AND($C92=AY$1,$C93=AY$2),1,0))</f>
        <v>0</v>
      </c>
      <c r="AZ93" s="55" t="n">
        <f aca="false">IF($N93=1,0,IF(AND($C92=AZ$1,$C93=AZ$2),1,0))</f>
        <v>0</v>
      </c>
      <c r="BA93" s="55" t="n">
        <f aca="false">IF($N93=1,0,IF(AND($C92=BA$1,$C93=BA$2),1,0))</f>
        <v>0</v>
      </c>
      <c r="BB93" s="56" t="n">
        <f aca="false">0</f>
        <v>0</v>
      </c>
      <c r="BC93" s="56" t="n">
        <f aca="false">IF($N93=1,0,IF(AND($C92=BC$1,$C93=BC$2),1,0))</f>
        <v>0</v>
      </c>
      <c r="BD93" s="57" t="n">
        <f aca="false">IF(AND($C93=BD$1,$I93=BD$2),1,0)</f>
        <v>0</v>
      </c>
      <c r="BE93" s="56" t="n">
        <f aca="false">0</f>
        <v>0</v>
      </c>
      <c r="BF93" s="56" t="n">
        <f aca="false">0</f>
        <v>0</v>
      </c>
      <c r="BG93" s="56" t="n">
        <f aca="false">0</f>
        <v>0</v>
      </c>
      <c r="BH93" s="56" t="n">
        <f aca="false">0</f>
        <v>0</v>
      </c>
      <c r="BI93" s="56" t="n">
        <f aca="false">0</f>
        <v>0</v>
      </c>
      <c r="BJ93" s="56" t="n">
        <f aca="false">0</f>
        <v>0</v>
      </c>
      <c r="BK93" s="56" t="n">
        <f aca="false">0</f>
        <v>0</v>
      </c>
      <c r="BL93" s="58" t="n">
        <f aca="false">SUM(N93:BK93)</f>
        <v>1</v>
      </c>
      <c r="BO93" s="113" t="s">
        <v>198</v>
      </c>
      <c r="BP93" s="119" t="n">
        <f aca="false">AVERAGEIF($C$9:$C$1000,BO93,$I$9:$I$1000)</f>
        <v>16.5744680851064</v>
      </c>
      <c r="BX93" s="124" t="n">
        <v>3</v>
      </c>
      <c r="BY93" s="125" t="str">
        <f aca="false" t="array" ref="BY93:BY93">_xlfn.TEXTJOIN("",1,IF($D$10:$D$1000=BX93,$H$10:$H$1000,""))</f>
        <v>/index.html/links.html/onion-directory/groups-cat.html/onion-directory/forums-cat.html/onion-directory/carding-cat.html</v>
      </c>
      <c r="BZ93" s="125" t="str">
        <f aca="false">IF(ISNUMBER(SEARCH("isis",BY93)),"F",IF(ISNUMBER(SEARCH("onion",BY93)),"D",IF(ISNUMBER(SEARCH("guides",BY93)),"C",IF(ISNUMBER(SEARCH("links",BY93)),"B",IF(ISNUMBER(SEARCH("index",BY93)),"A","E")))))</f>
        <v>D</v>
      </c>
      <c r="CA93" s="126" t="n">
        <f aca="false">VLOOKUP(BX93,$D$10:$K$1000,8,1)</f>
        <v>139.574468085106</v>
      </c>
      <c r="CB93" s="125" t="n">
        <f aca="false">SUMIFS($J$10:$J$1000,$A$10:$A$1000,BZ93&amp;BX93,$C$10:$C$1000,"index")</f>
        <v>6</v>
      </c>
      <c r="CC93" s="125" t="n">
        <f aca="false">SUMIFS($J$10:$J$1000,$A$10:$A$1000,BZ93&amp;BX93,$C$10:$C$1000,"guides")</f>
        <v>0</v>
      </c>
      <c r="CD93" s="125" t="n">
        <f aca="false">SUMIFS($J$10:$J$1000,$A$10:$A$1000,BZ93&amp;BX93,$C$10:$C$1000,"links")</f>
        <v>12</v>
      </c>
      <c r="CE93" s="125" t="n">
        <f aca="false">SUMIFS($J$10:$J$1000,$A$10:$A$1000,BZ93&amp;BX93,$C$10:$C$1000,"onion")</f>
        <v>121.574468085106</v>
      </c>
      <c r="CF93" s="125" t="n">
        <f aca="false">SUMIFS($J$10:$J$1000,$A$10:$A$1000,BZ93&amp;BX93,$C$10:$C$1000,"extreme")</f>
        <v>0</v>
      </c>
      <c r="CG93" s="127" t="str">
        <f aca="false">IF(SUM(CB93:CF93)=CA93,"OK","CHECK_DATA")</f>
        <v>OK</v>
      </c>
      <c r="CJ93" s="36"/>
    </row>
    <row r="94" customFormat="false" ht="13.8" hidden="false" customHeight="false" outlineLevel="0" collapsed="false">
      <c r="A94" s="52" t="str">
        <f aca="false">VLOOKUP(D94,$BX$90:$BZ$136,3,1)&amp;D94</f>
        <v>D15</v>
      </c>
      <c r="B94" s="52" t="str">
        <f aca="false">SUBSTITUTE(SUBSTITUTE(H94,"/",""),".html","")</f>
        <v>guideshow-to-buy-btc</v>
      </c>
      <c r="C94" s="52" t="str">
        <f aca="false">IF(OR(B94=index,B94=links,B94=guides),B94,IF(LEFT(B94,5)=onion,onion,extreme))</f>
        <v>extreme</v>
      </c>
      <c r="D94" s="53" t="n">
        <v>15</v>
      </c>
      <c r="E94" s="53" t="s">
        <v>107</v>
      </c>
      <c r="F94" s="53" t="s">
        <v>108</v>
      </c>
      <c r="G94" s="54" t="n">
        <v>0.125891203703704</v>
      </c>
      <c r="H94" s="53" t="s">
        <v>110</v>
      </c>
      <c r="I94" s="59" t="n">
        <v>24</v>
      </c>
      <c r="J94" s="52" t="n">
        <f aca="false">IF(I94="?",VLOOKUP(C94,$BO$89:$BP$94,2,0),I94)</f>
        <v>24</v>
      </c>
      <c r="K94" s="52" t="n">
        <f aca="false">SUMIFS($J$10:$J$1000,$A$10:$A$1000,A94)</f>
        <v>93.5744680851064</v>
      </c>
      <c r="L94" s="52" t="n">
        <f aca="false">IF(D94=D93,J94+L93,J94)</f>
        <v>48</v>
      </c>
      <c r="M94" s="52" t="str">
        <f aca="false">LEFT(A94,1)</f>
        <v>D</v>
      </c>
      <c r="N94" s="55" t="n">
        <f aca="false">IF(D94-D93&gt;0,1,0)</f>
        <v>0</v>
      </c>
      <c r="O94" s="56" t="n">
        <f aca="false">0</f>
        <v>0</v>
      </c>
      <c r="P94" s="55" t="n">
        <f aca="false">IF($N94=1,0,IF(AND($C93=P$1,$C94=P$2),1,0))</f>
        <v>0</v>
      </c>
      <c r="Q94" s="55" t="n">
        <f aca="false">IF($N94=1,0,IF(AND($C93=Q$1,$C94=Q$2),1,0))</f>
        <v>0</v>
      </c>
      <c r="R94" s="55" t="n">
        <f aca="false">IF($N94=1,0,IF(AND($C93=R$1,$C94=R$2),1,0))</f>
        <v>0</v>
      </c>
      <c r="S94" s="56" t="n">
        <f aca="false">0</f>
        <v>0</v>
      </c>
      <c r="T94" s="55" t="n">
        <f aca="false">IF($N94=1,0,IF(AND($C93=R$1,$C94=R$2),1,0))</f>
        <v>0</v>
      </c>
      <c r="U94" s="57" t="n">
        <f aca="false">IF(AND($C94=U$1,$I94=U$2),1,0)</f>
        <v>0</v>
      </c>
      <c r="V94" s="55" t="n">
        <f aca="false">IF($N94=1,0,IF(AND($C93=V$1,$C94=V$2),1,0))</f>
        <v>0</v>
      </c>
      <c r="W94" s="56" t="n">
        <f aca="false">0</f>
        <v>0</v>
      </c>
      <c r="X94" s="55" t="n">
        <f aca="false">IF($N94=1,0,IF(AND($C93=X$1,$C94=X$2),1,0))</f>
        <v>0</v>
      </c>
      <c r="Y94" s="55" t="n">
        <f aca="false">IF($N94=1,0,IF(AND($C93=Y$1,$C94=Y$2),1,0))</f>
        <v>0</v>
      </c>
      <c r="Z94" s="56" t="n">
        <f aca="false">0</f>
        <v>0</v>
      </c>
      <c r="AA94" s="55" t="n">
        <f aca="false">IF($N94=1,0,IF(AND($C93=AA$1,$C94=AA$2),1,0))</f>
        <v>0</v>
      </c>
      <c r="AB94" s="57" t="n">
        <f aca="false">IF(AND($C94=AB$1,$I94=AB$2),1,0)</f>
        <v>0</v>
      </c>
      <c r="AC94" s="55" t="n">
        <f aca="false">IF($N94=1,0,IF(AND($C93=AC$1,$C94=AC$2),1,0))</f>
        <v>0</v>
      </c>
      <c r="AD94" s="55" t="n">
        <f aca="false">IF($N94=1,0,IF(AND($C93=AD$1,$C94=AD$2),1,0))</f>
        <v>0</v>
      </c>
      <c r="AE94" s="56" t="n">
        <f aca="false">0</f>
        <v>0</v>
      </c>
      <c r="AF94" s="55" t="n">
        <f aca="false">IF($N94=1,0,IF(AND($C93=AF$1,$C94=AF$2),1,0))</f>
        <v>0</v>
      </c>
      <c r="AG94" s="56" t="n">
        <f aca="false">0</f>
        <v>0</v>
      </c>
      <c r="AH94" s="55" t="n">
        <f aca="false">IF($N94=1,0,IF(AND($C93=AH$1,$C94=AH$2),1,0))</f>
        <v>1</v>
      </c>
      <c r="AI94" s="57" t="n">
        <f aca="false">IF(AND($C94=AI$1,$I94=AI$2),1,0)</f>
        <v>0</v>
      </c>
      <c r="AJ94" s="55" t="n">
        <f aca="false">IF($N94=1,0,IF(AND($C93=AJ$1,$C94=AJ$2),1,0))</f>
        <v>0</v>
      </c>
      <c r="AK94" s="55" t="n">
        <f aca="false">IF($N94=1,0,IF(AND($C93=AK$1,$C94=AK$2),1,0))</f>
        <v>0</v>
      </c>
      <c r="AL94" s="55" t="n">
        <f aca="false">IF($N94=1,0,IF(AND($C93=AL$1,$C94=AL$2),1,0))</f>
        <v>0</v>
      </c>
      <c r="AM94" s="55" t="n">
        <f aca="false">IF($N94=1,0,IF(AND($C93=AM$1,$C94=AM$2),1,0))</f>
        <v>0</v>
      </c>
      <c r="AN94" s="56" t="n">
        <f aca="false">0</f>
        <v>0</v>
      </c>
      <c r="AO94" s="55" t="n">
        <f aca="false">IF($N94=1,0,IF(AND($C93=AO$1,$C94=AO$2),1,0))</f>
        <v>0</v>
      </c>
      <c r="AP94" s="57" t="n">
        <f aca="false">IF(AND($C94=AP$1,$I94=AP$2),1,0)</f>
        <v>0</v>
      </c>
      <c r="AQ94" s="56" t="n">
        <f aca="false">0</f>
        <v>0</v>
      </c>
      <c r="AR94" s="56" t="n">
        <f aca="false">0</f>
        <v>0</v>
      </c>
      <c r="AS94" s="56" t="n">
        <f aca="false">0</f>
        <v>0</v>
      </c>
      <c r="AT94" s="56" t="n">
        <f aca="false">0</f>
        <v>0</v>
      </c>
      <c r="AU94" s="56" t="n">
        <f aca="false">0</f>
        <v>0</v>
      </c>
      <c r="AV94" s="56" t="n">
        <f aca="false">0</f>
        <v>0</v>
      </c>
      <c r="AW94" s="56" t="n">
        <f aca="false">0</f>
        <v>0</v>
      </c>
      <c r="AX94" s="55" t="n">
        <f aca="false">IF($N94=1,0,IF(AND($C93=AX$1,$C94=AX$2),1,0))</f>
        <v>0</v>
      </c>
      <c r="AY94" s="55" t="n">
        <f aca="false">IF($N94=1,0,IF(AND($C93=AY$1,$C94=AY$2),1,0))</f>
        <v>0</v>
      </c>
      <c r="AZ94" s="55" t="n">
        <f aca="false">IF($N94=1,0,IF(AND($C93=AZ$1,$C94=AZ$2),1,0))</f>
        <v>0</v>
      </c>
      <c r="BA94" s="55" t="n">
        <f aca="false">IF($N94=1,0,IF(AND($C93=BA$1,$C94=BA$2),1,0))</f>
        <v>0</v>
      </c>
      <c r="BB94" s="56" t="n">
        <f aca="false">0</f>
        <v>0</v>
      </c>
      <c r="BC94" s="56" t="n">
        <f aca="false">IF($N94=1,0,IF(AND($C93=BC$1,$C94=BC$2),1,0))</f>
        <v>0</v>
      </c>
      <c r="BD94" s="57" t="n">
        <f aca="false">IF(AND($C94=BD$1,$I94=BD$2),1,0)</f>
        <v>0</v>
      </c>
      <c r="BE94" s="56" t="n">
        <f aca="false">0</f>
        <v>0</v>
      </c>
      <c r="BF94" s="56" t="n">
        <f aca="false">0</f>
        <v>0</v>
      </c>
      <c r="BG94" s="56" t="n">
        <f aca="false">0</f>
        <v>0</v>
      </c>
      <c r="BH94" s="56" t="n">
        <f aca="false">0</f>
        <v>0</v>
      </c>
      <c r="BI94" s="56" t="n">
        <f aca="false">0</f>
        <v>0</v>
      </c>
      <c r="BJ94" s="56" t="n">
        <f aca="false">0</f>
        <v>0</v>
      </c>
      <c r="BK94" s="56" t="n">
        <f aca="false">0</f>
        <v>0</v>
      </c>
      <c r="BL94" s="58" t="n">
        <f aca="false">SUM(N94:BK94)</f>
        <v>1</v>
      </c>
      <c r="BO94" s="128" t="s">
        <v>203</v>
      </c>
      <c r="BP94" s="129" t="n">
        <f aca="false">AVERAGEIF($C$9:$C$1000,BO94,$I$9:$I$1000)</f>
        <v>26.8974358974359</v>
      </c>
      <c r="BX94" s="124" t="n">
        <v>4</v>
      </c>
      <c r="BY94" s="125" t="str">
        <f aca="false" t="array" ref="BY94:BY94">_xlfn.TEXTJOIN("",1,IF($D$10:$D$1000=BX94,$H$10:$H$1000,""))</f>
        <v>/index.html/links.html/index.html</v>
      </c>
      <c r="BZ94" s="125" t="str">
        <f aca="false">IF(ISNUMBER(SEARCH("isis",BY94)),"F",IF(ISNUMBER(SEARCH("onion",BY94)),"D",IF(ISNUMBER(SEARCH("guides",BY94)),"C",IF(ISNUMBER(SEARCH("links",BY94)),"B",IF(ISNUMBER(SEARCH("index",BY94)),"A","E")))))</f>
        <v>B</v>
      </c>
      <c r="CA94" s="126" t="n">
        <f aca="false">VLOOKUP(BX94,$D$10:$K$1000,8,1)</f>
        <v>70.8611111111111</v>
      </c>
      <c r="CB94" s="125" t="n">
        <f aca="false">SUMIFS($J$10:$J$1000,$A$10:$A$1000,BZ94&amp;BX94,$C$10:$C$1000,"index")</f>
        <v>43.8611111111111</v>
      </c>
      <c r="CC94" s="125" t="n">
        <f aca="false">SUMIFS($J$10:$J$1000,$A$10:$A$1000,BZ94&amp;BX94,$C$10:$C$1000,"guides")</f>
        <v>0</v>
      </c>
      <c r="CD94" s="125" t="n">
        <f aca="false">SUMIFS($J$10:$J$1000,$A$10:$A$1000,BZ94&amp;BX94,$C$10:$C$1000,"links")</f>
        <v>27</v>
      </c>
      <c r="CE94" s="125" t="n">
        <f aca="false">SUMIFS($J$10:$J$1000,$A$10:$A$1000,BZ94&amp;BX94,$C$10:$C$1000,"onion")</f>
        <v>0</v>
      </c>
      <c r="CF94" s="125" t="n">
        <f aca="false">SUMIFS($J$10:$J$1000,$A$10:$A$1000,BZ94&amp;BX94,$C$10:$C$1000,"extreme")</f>
        <v>0</v>
      </c>
      <c r="CG94" s="127" t="str">
        <f aca="false">IF(SUM(CB94:CF94)=CA94,"OK","CHECK_DATA")</f>
        <v>OK</v>
      </c>
      <c r="CJ94" s="36"/>
    </row>
    <row r="95" customFormat="false" ht="13.8" hidden="false" customHeight="false" outlineLevel="0" collapsed="false">
      <c r="A95" s="52" t="str">
        <f aca="false">VLOOKUP(D95,$BX$90:$BZ$136,3,1)&amp;D95</f>
        <v>D15</v>
      </c>
      <c r="B95" s="52" t="str">
        <f aca="false">SUBSTITUTE(SUBSTITUTE(H95,"/",""),".html","")</f>
        <v>onion-directoryweapons-cat</v>
      </c>
      <c r="C95" s="52" t="str">
        <f aca="false">IF(OR(B95=index,B95=links,B95=guides),B95,IF(LEFT(B95,5)=onion,onion,extreme))</f>
        <v>onion</v>
      </c>
      <c r="D95" s="53" t="n">
        <v>15</v>
      </c>
      <c r="E95" s="53" t="s">
        <v>107</v>
      </c>
      <c r="F95" s="53" t="s">
        <v>108</v>
      </c>
      <c r="G95" s="54" t="n">
        <v>0.16755787037037</v>
      </c>
      <c r="H95" s="53" t="s">
        <v>105</v>
      </c>
      <c r="I95" s="59" t="n">
        <v>13</v>
      </c>
      <c r="J95" s="52" t="n">
        <f aca="false">IF(I95="?",VLOOKUP(C95,$BO$89:$BP$94,2,0),I95)</f>
        <v>13</v>
      </c>
      <c r="K95" s="52" t="n">
        <f aca="false">SUMIFS($J$10:$J$1000,$A$10:$A$1000,A95)</f>
        <v>93.5744680851064</v>
      </c>
      <c r="L95" s="52" t="n">
        <f aca="false">IF(D95=D94,J95+L94,J95)</f>
        <v>61</v>
      </c>
      <c r="M95" s="52" t="str">
        <f aca="false">LEFT(A95,1)</f>
        <v>D</v>
      </c>
      <c r="N95" s="55" t="n">
        <f aca="false">IF(D95-D94&gt;0,1,0)</f>
        <v>0</v>
      </c>
      <c r="O95" s="56" t="n">
        <f aca="false">0</f>
        <v>0</v>
      </c>
      <c r="P95" s="55" t="n">
        <f aca="false">IF($N95=1,0,IF(AND($C94=P$1,$C95=P$2),1,0))</f>
        <v>0</v>
      </c>
      <c r="Q95" s="55" t="n">
        <f aca="false">IF($N95=1,0,IF(AND($C94=Q$1,$C95=Q$2),1,0))</f>
        <v>0</v>
      </c>
      <c r="R95" s="55" t="n">
        <f aca="false">IF($N95=1,0,IF(AND($C94=R$1,$C95=R$2),1,0))</f>
        <v>0</v>
      </c>
      <c r="S95" s="56" t="n">
        <f aca="false">0</f>
        <v>0</v>
      </c>
      <c r="T95" s="55" t="n">
        <f aca="false">IF($N95=1,0,IF(AND($C94=R$1,$C95=R$2),1,0))</f>
        <v>0</v>
      </c>
      <c r="U95" s="57" t="n">
        <f aca="false">IF(AND($C95=U$1,$I95=U$2),1,0)</f>
        <v>0</v>
      </c>
      <c r="V95" s="55" t="n">
        <f aca="false">IF($N95=1,0,IF(AND($C94=V$1,$C95=V$2),1,0))</f>
        <v>0</v>
      </c>
      <c r="W95" s="56" t="n">
        <f aca="false">0</f>
        <v>0</v>
      </c>
      <c r="X95" s="55" t="n">
        <f aca="false">IF($N95=1,0,IF(AND($C94=X$1,$C95=X$2),1,0))</f>
        <v>0</v>
      </c>
      <c r="Y95" s="55" t="n">
        <f aca="false">IF($N95=1,0,IF(AND($C94=Y$1,$C95=Y$2),1,0))</f>
        <v>0</v>
      </c>
      <c r="Z95" s="56" t="n">
        <f aca="false">0</f>
        <v>0</v>
      </c>
      <c r="AA95" s="55" t="n">
        <f aca="false">IF($N95=1,0,IF(AND($C94=AA$1,$C95=AA$2),1,0))</f>
        <v>0</v>
      </c>
      <c r="AB95" s="57" t="n">
        <f aca="false">IF(AND($C95=AB$1,$I95=AB$2),1,0)</f>
        <v>0</v>
      </c>
      <c r="AC95" s="55" t="n">
        <f aca="false">IF($N95=1,0,IF(AND($C94=AC$1,$C95=AC$2),1,0))</f>
        <v>0</v>
      </c>
      <c r="AD95" s="55" t="n">
        <f aca="false">IF($N95=1,0,IF(AND($C94=AD$1,$C95=AD$2),1,0))</f>
        <v>0</v>
      </c>
      <c r="AE95" s="56" t="n">
        <f aca="false">0</f>
        <v>0</v>
      </c>
      <c r="AF95" s="55" t="n">
        <f aca="false">IF($N95=1,0,IF(AND($C94=AF$1,$C95=AF$2),1,0))</f>
        <v>0</v>
      </c>
      <c r="AG95" s="56" t="n">
        <f aca="false">0</f>
        <v>0</v>
      </c>
      <c r="AH95" s="55" t="n">
        <f aca="false">IF($N95=1,0,IF(AND($C94=AH$1,$C95=AH$2),1,0))</f>
        <v>0</v>
      </c>
      <c r="AI95" s="57" t="n">
        <f aca="false">IF(AND($C95=AI$1,$I95=AI$2),1,0)</f>
        <v>0</v>
      </c>
      <c r="AJ95" s="55" t="n">
        <f aca="false">IF($N95=1,0,IF(AND($C94=AJ$1,$C95=AJ$2),1,0))</f>
        <v>0</v>
      </c>
      <c r="AK95" s="55" t="n">
        <f aca="false">IF($N95=1,0,IF(AND($C94=AK$1,$C95=AK$2),1,0))</f>
        <v>0</v>
      </c>
      <c r="AL95" s="55" t="n">
        <f aca="false">IF($N95=1,0,IF(AND($C94=AL$1,$C95=AL$2),1,0))</f>
        <v>0</v>
      </c>
      <c r="AM95" s="55" t="n">
        <f aca="false">IF($N95=1,0,IF(AND($C94=AM$1,$C95=AM$2),1,0))</f>
        <v>0</v>
      </c>
      <c r="AN95" s="56" t="n">
        <f aca="false">0</f>
        <v>0</v>
      </c>
      <c r="AO95" s="55" t="n">
        <f aca="false">IF($N95=1,0,IF(AND($C94=AO$1,$C95=AO$2),1,0))</f>
        <v>0</v>
      </c>
      <c r="AP95" s="57" t="n">
        <f aca="false">IF(AND($C95=AP$1,$I95=AP$2),1,0)</f>
        <v>0</v>
      </c>
      <c r="AQ95" s="56" t="n">
        <f aca="false">0</f>
        <v>0</v>
      </c>
      <c r="AR95" s="56" t="n">
        <f aca="false">0</f>
        <v>0</v>
      </c>
      <c r="AS95" s="56" t="n">
        <f aca="false">0</f>
        <v>0</v>
      </c>
      <c r="AT95" s="56" t="n">
        <f aca="false">0</f>
        <v>0</v>
      </c>
      <c r="AU95" s="56" t="n">
        <f aca="false">0</f>
        <v>0</v>
      </c>
      <c r="AV95" s="56" t="n">
        <f aca="false">0</f>
        <v>0</v>
      </c>
      <c r="AW95" s="56" t="n">
        <f aca="false">0</f>
        <v>0</v>
      </c>
      <c r="AX95" s="55" t="n">
        <f aca="false">IF($N95=1,0,IF(AND($C94=AX$1,$C95=AX$2),1,0))</f>
        <v>0</v>
      </c>
      <c r="AY95" s="55" t="n">
        <f aca="false">IF($N95=1,0,IF(AND($C94=AY$1,$C95=AY$2),1,0))</f>
        <v>0</v>
      </c>
      <c r="AZ95" s="55" t="n">
        <f aca="false">IF($N95=1,0,IF(AND($C94=AZ$1,$C95=AZ$2),1,0))</f>
        <v>0</v>
      </c>
      <c r="BA95" s="55" t="n">
        <f aca="false">IF($N95=1,0,IF(AND($C94=BA$1,$C95=BA$2),1,0))</f>
        <v>1</v>
      </c>
      <c r="BB95" s="56" t="n">
        <f aca="false">0</f>
        <v>0</v>
      </c>
      <c r="BC95" s="56" t="n">
        <f aca="false">IF($N95=1,0,IF(AND($C94=BC$1,$C95=BC$2),1,0))</f>
        <v>0</v>
      </c>
      <c r="BD95" s="57" t="n">
        <f aca="false">IF(AND($C95=BD$1,$I95=BD$2),1,0)</f>
        <v>0</v>
      </c>
      <c r="BE95" s="56" t="n">
        <f aca="false">0</f>
        <v>0</v>
      </c>
      <c r="BF95" s="56" t="n">
        <f aca="false">0</f>
        <v>0</v>
      </c>
      <c r="BG95" s="56" t="n">
        <f aca="false">0</f>
        <v>0</v>
      </c>
      <c r="BH95" s="56" t="n">
        <f aca="false">0</f>
        <v>0</v>
      </c>
      <c r="BI95" s="56" t="n">
        <f aca="false">0</f>
        <v>0</v>
      </c>
      <c r="BJ95" s="56" t="n">
        <f aca="false">0</f>
        <v>0</v>
      </c>
      <c r="BK95" s="56" t="n">
        <f aca="false">0</f>
        <v>0</v>
      </c>
      <c r="BL95" s="58" t="n">
        <f aca="false">SUM(N95:BK95)</f>
        <v>1</v>
      </c>
      <c r="BP95" s="130"/>
      <c r="BX95" s="124" t="n">
        <v>5</v>
      </c>
      <c r="BY95" s="125" t="str">
        <f aca="false" t="array" ref="BY95:BY95">_xlfn.TEXTJOIN("",1,IF($D$10:$D$1000=BX95,$H$10:$H$1000,""))</f>
        <v>/index.html/links.html/onion-directory/groups-cat.html</v>
      </c>
      <c r="BZ95" s="125" t="str">
        <f aca="false">IF(ISNUMBER(SEARCH("isis",BY95)),"F",IF(ISNUMBER(SEARCH("onion",BY95)),"D",IF(ISNUMBER(SEARCH("guides",BY95)),"C",IF(ISNUMBER(SEARCH("links",BY95)),"B",IF(ISNUMBER(SEARCH("index",BY95)),"A","E")))))</f>
        <v>D</v>
      </c>
      <c r="CA95" s="126" t="n">
        <f aca="false">VLOOKUP(BX95,$D$10:$K$1000,8,1)</f>
        <v>83.5744680851064</v>
      </c>
      <c r="CB95" s="125" t="n">
        <f aca="false">SUMIFS($J$10:$J$1000,$A$10:$A$1000,BZ95&amp;BX95,$C$10:$C$1000,"index")</f>
        <v>34</v>
      </c>
      <c r="CC95" s="125" t="n">
        <f aca="false">SUMIFS($J$10:$J$1000,$A$10:$A$1000,BZ95&amp;BX95,$C$10:$C$1000,"guides")</f>
        <v>0</v>
      </c>
      <c r="CD95" s="125" t="n">
        <f aca="false">SUMIFS($J$10:$J$1000,$A$10:$A$1000,BZ95&amp;BX95,$C$10:$C$1000,"links")</f>
        <v>33</v>
      </c>
      <c r="CE95" s="125" t="n">
        <f aca="false">SUMIFS($J$10:$J$1000,$A$10:$A$1000,BZ95&amp;BX95,$C$10:$C$1000,"onion")</f>
        <v>16.5744680851064</v>
      </c>
      <c r="CF95" s="125" t="n">
        <f aca="false">SUMIFS($J$10:$J$1000,$A$10:$A$1000,BZ95&amp;BX95,$C$10:$C$1000,"extreme")</f>
        <v>0</v>
      </c>
      <c r="CG95" s="127" t="str">
        <f aca="false">IF(SUM(CB95:CF95)=CA95,"OK","CHECK_DATA")</f>
        <v>OK</v>
      </c>
      <c r="CJ95" s="36"/>
    </row>
    <row r="96" customFormat="false" ht="13.8" hidden="false" customHeight="false" outlineLevel="0" collapsed="false">
      <c r="A96" s="52" t="str">
        <f aca="false">VLOOKUP(D96,$BX$90:$BZ$136,3,1)&amp;D96</f>
        <v>D15</v>
      </c>
      <c r="B96" s="52" t="str">
        <f aca="false">SUBSTITUTE(SUBSTITUTE(H96,"/",""),".html","")</f>
        <v>prices</v>
      </c>
      <c r="C96" s="52" t="str">
        <f aca="false">IF(OR(B96=index,B96=links,B96=guides),B96,IF(LEFT(B96,5)=onion,onion,extreme))</f>
        <v>extreme</v>
      </c>
      <c r="D96" s="53" t="n">
        <v>15</v>
      </c>
      <c r="E96" s="53" t="s">
        <v>107</v>
      </c>
      <c r="F96" s="53" t="s">
        <v>108</v>
      </c>
      <c r="G96" s="54" t="n">
        <v>0.209224537037037</v>
      </c>
      <c r="H96" s="53" t="s">
        <v>75</v>
      </c>
      <c r="I96" s="59" t="n">
        <v>14</v>
      </c>
      <c r="J96" s="52" t="n">
        <f aca="false">IF(I96="?",VLOOKUP(C96,$BO$89:$BP$94,2,0),I96)</f>
        <v>14</v>
      </c>
      <c r="K96" s="52" t="n">
        <f aca="false">SUMIFS($J$10:$J$1000,$A$10:$A$1000,A96)</f>
        <v>93.5744680851064</v>
      </c>
      <c r="L96" s="52" t="n">
        <f aca="false">IF(D96=D95,J96+L95,J96)</f>
        <v>75</v>
      </c>
      <c r="M96" s="52" t="str">
        <f aca="false">LEFT(A96,1)</f>
        <v>D</v>
      </c>
      <c r="N96" s="55" t="n">
        <f aca="false">IF(D96-D95&gt;0,1,0)</f>
        <v>0</v>
      </c>
      <c r="O96" s="56" t="n">
        <f aca="false">0</f>
        <v>0</v>
      </c>
      <c r="P96" s="55" t="n">
        <f aca="false">IF($N96=1,0,IF(AND($C95=P$1,$C96=P$2),1,0))</f>
        <v>0</v>
      </c>
      <c r="Q96" s="55" t="n">
        <f aca="false">IF($N96=1,0,IF(AND($C95=Q$1,$C96=Q$2),1,0))</f>
        <v>0</v>
      </c>
      <c r="R96" s="55" t="n">
        <f aca="false">IF($N96=1,0,IF(AND($C95=R$1,$C96=R$2),1,0))</f>
        <v>0</v>
      </c>
      <c r="S96" s="56" t="n">
        <f aca="false">0</f>
        <v>0</v>
      </c>
      <c r="T96" s="55" t="n">
        <f aca="false">IF($N96=1,0,IF(AND($C95=R$1,$C96=R$2),1,0))</f>
        <v>0</v>
      </c>
      <c r="U96" s="57" t="n">
        <f aca="false">IF(AND($C96=U$1,$I96=U$2),1,0)</f>
        <v>0</v>
      </c>
      <c r="V96" s="55" t="n">
        <f aca="false">IF($N96=1,0,IF(AND($C95=V$1,$C96=V$2),1,0))</f>
        <v>0</v>
      </c>
      <c r="W96" s="56" t="n">
        <f aca="false">0</f>
        <v>0</v>
      </c>
      <c r="X96" s="55" t="n">
        <f aca="false">IF($N96=1,0,IF(AND($C95=X$1,$C96=X$2),1,0))</f>
        <v>0</v>
      </c>
      <c r="Y96" s="55" t="n">
        <f aca="false">IF($N96=1,0,IF(AND($C95=Y$1,$C96=Y$2),1,0))</f>
        <v>0</v>
      </c>
      <c r="Z96" s="56" t="n">
        <f aca="false">0</f>
        <v>0</v>
      </c>
      <c r="AA96" s="55" t="n">
        <f aca="false">IF($N96=1,0,IF(AND($C95=AA$1,$C96=AA$2),1,0))</f>
        <v>0</v>
      </c>
      <c r="AB96" s="57" t="n">
        <f aca="false">IF(AND($C96=AB$1,$I96=AB$2),1,0)</f>
        <v>0</v>
      </c>
      <c r="AC96" s="55" t="n">
        <f aca="false">IF($N96=1,0,IF(AND($C95=AC$1,$C96=AC$2),1,0))</f>
        <v>0</v>
      </c>
      <c r="AD96" s="55" t="n">
        <f aca="false">IF($N96=1,0,IF(AND($C95=AD$1,$C96=AD$2),1,0))</f>
        <v>0</v>
      </c>
      <c r="AE96" s="56" t="n">
        <f aca="false">0</f>
        <v>0</v>
      </c>
      <c r="AF96" s="55" t="n">
        <f aca="false">IF($N96=1,0,IF(AND($C95=AF$1,$C96=AF$2),1,0))</f>
        <v>0</v>
      </c>
      <c r="AG96" s="56" t="n">
        <f aca="false">0</f>
        <v>0</v>
      </c>
      <c r="AH96" s="55" t="n">
        <f aca="false">IF($N96=1,0,IF(AND($C95=AH$1,$C96=AH$2),1,0))</f>
        <v>0</v>
      </c>
      <c r="AI96" s="57" t="n">
        <f aca="false">IF(AND($C96=AI$1,$I96=AI$2),1,0)</f>
        <v>0</v>
      </c>
      <c r="AJ96" s="55" t="n">
        <f aca="false">IF($N96=1,0,IF(AND($C95=AJ$1,$C96=AJ$2),1,0))</f>
        <v>0</v>
      </c>
      <c r="AK96" s="55" t="n">
        <f aca="false">IF($N96=1,0,IF(AND($C95=AK$1,$C96=AK$2),1,0))</f>
        <v>0</v>
      </c>
      <c r="AL96" s="55" t="n">
        <f aca="false">IF($N96=1,0,IF(AND($C95=AL$1,$C96=AL$2),1,0))</f>
        <v>0</v>
      </c>
      <c r="AM96" s="55" t="n">
        <f aca="false">IF($N96=1,0,IF(AND($C95=AM$1,$C96=AM$2),1,0))</f>
        <v>0</v>
      </c>
      <c r="AN96" s="56" t="n">
        <f aca="false">0</f>
        <v>0</v>
      </c>
      <c r="AO96" s="55" t="n">
        <f aca="false">IF($N96=1,0,IF(AND($C95=AO$1,$C96=AO$2),1,0))</f>
        <v>1</v>
      </c>
      <c r="AP96" s="57" t="n">
        <f aca="false">IF(AND($C96=AP$1,$I96=AP$2),1,0)</f>
        <v>0</v>
      </c>
      <c r="AQ96" s="56" t="n">
        <f aca="false">0</f>
        <v>0</v>
      </c>
      <c r="AR96" s="56" t="n">
        <f aca="false">0</f>
        <v>0</v>
      </c>
      <c r="AS96" s="56" t="n">
        <f aca="false">0</f>
        <v>0</v>
      </c>
      <c r="AT96" s="56" t="n">
        <f aca="false">0</f>
        <v>0</v>
      </c>
      <c r="AU96" s="56" t="n">
        <f aca="false">0</f>
        <v>0</v>
      </c>
      <c r="AV96" s="56" t="n">
        <f aca="false">0</f>
        <v>0</v>
      </c>
      <c r="AW96" s="56" t="n">
        <f aca="false">0</f>
        <v>0</v>
      </c>
      <c r="AX96" s="55" t="n">
        <f aca="false">IF($N96=1,0,IF(AND($C95=AX$1,$C96=AX$2),1,0))</f>
        <v>0</v>
      </c>
      <c r="AY96" s="55" t="n">
        <f aca="false">IF($N96=1,0,IF(AND($C95=AY$1,$C96=AY$2),1,0))</f>
        <v>0</v>
      </c>
      <c r="AZ96" s="55" t="n">
        <f aca="false">IF($N96=1,0,IF(AND($C95=AZ$1,$C96=AZ$2),1,0))</f>
        <v>0</v>
      </c>
      <c r="BA96" s="55" t="n">
        <f aca="false">IF($N96=1,0,IF(AND($C95=BA$1,$C96=BA$2),1,0))</f>
        <v>0</v>
      </c>
      <c r="BB96" s="56" t="n">
        <f aca="false">0</f>
        <v>0</v>
      </c>
      <c r="BC96" s="56" t="n">
        <f aca="false">IF($N96=1,0,IF(AND($C95=BC$1,$C96=BC$2),1,0))</f>
        <v>0</v>
      </c>
      <c r="BD96" s="57" t="n">
        <f aca="false">IF(AND($C96=BD$1,$I96=BD$2),1,0)</f>
        <v>0</v>
      </c>
      <c r="BE96" s="56" t="n">
        <f aca="false">0</f>
        <v>0</v>
      </c>
      <c r="BF96" s="56" t="n">
        <f aca="false">0</f>
        <v>0</v>
      </c>
      <c r="BG96" s="56" t="n">
        <f aca="false">0</f>
        <v>0</v>
      </c>
      <c r="BH96" s="56" t="n">
        <f aca="false">0</f>
        <v>0</v>
      </c>
      <c r="BI96" s="56" t="n">
        <f aca="false">0</f>
        <v>0</v>
      </c>
      <c r="BJ96" s="56" t="n">
        <f aca="false">0</f>
        <v>0</v>
      </c>
      <c r="BK96" s="56" t="n">
        <f aca="false">0</f>
        <v>0</v>
      </c>
      <c r="BL96" s="58" t="n">
        <f aca="false">SUM(N96:BK96)</f>
        <v>1</v>
      </c>
      <c r="BP96" s="130"/>
      <c r="BX96" s="124" t="n">
        <v>6</v>
      </c>
      <c r="BY96" s="125" t="str">
        <f aca="false" t="array" ref="BY96:BY96">_xlfn.TEXTJOIN("",1,IF($D$10:$D$1000=BX96,$H$10:$H$1000,""))</f>
        <v>/index.html</v>
      </c>
      <c r="BZ96" s="125" t="str">
        <f aca="false">IF(ISNUMBER(SEARCH("isis",BY96)),"F",IF(ISNUMBER(SEARCH("onion",BY96)),"D",IF(ISNUMBER(SEARCH("guides",BY96)),"C",IF(ISNUMBER(SEARCH("links",BY96)),"B",IF(ISNUMBER(SEARCH("index",BY96)),"A","E")))))</f>
        <v>A</v>
      </c>
      <c r="CA96" s="126" t="n">
        <f aca="false">VLOOKUP(BX96,$D$10:$K$1000,8,1)</f>
        <v>19.8611111111111</v>
      </c>
      <c r="CB96" s="125" t="n">
        <f aca="false">SUMIFS($J$10:$J$1000,$A$10:$A$1000,BZ96&amp;BX96,$C$10:$C$1000,"index")</f>
        <v>19.8611111111111</v>
      </c>
      <c r="CC96" s="125" t="n">
        <f aca="false">SUMIFS($J$10:$J$1000,$A$10:$A$1000,BZ96&amp;BX96,$C$10:$C$1000,"guides")</f>
        <v>0</v>
      </c>
      <c r="CD96" s="125" t="n">
        <f aca="false">SUMIFS($J$10:$J$1000,$A$10:$A$1000,BZ96&amp;BX96,$C$10:$C$1000,"links")</f>
        <v>0</v>
      </c>
      <c r="CE96" s="125" t="n">
        <f aca="false">SUMIFS($J$10:$J$1000,$A$10:$A$1000,BZ96&amp;BX96,$C$10:$C$1000,"onion")</f>
        <v>0</v>
      </c>
      <c r="CF96" s="125" t="n">
        <f aca="false">SUMIFS($J$10:$J$1000,$A$10:$A$1000,BZ96&amp;BX96,$C$10:$C$1000,"extreme")</f>
        <v>0</v>
      </c>
      <c r="CG96" s="127" t="str">
        <f aca="false">IF(SUM(CB96:CF96)=CA96,"OK","CHECK_DATA")</f>
        <v>OK</v>
      </c>
      <c r="CJ96" s="36"/>
    </row>
    <row r="97" customFormat="false" ht="14.4" hidden="false" customHeight="false" outlineLevel="0" collapsed="false">
      <c r="A97" s="52" t="str">
        <f aca="false">VLOOKUP(D97,$BX$90:$BZ$136,3,1)&amp;D97</f>
        <v>D15</v>
      </c>
      <c r="B97" s="52" t="str">
        <f aca="false">SUBSTITUTE(SUBSTITUTE(H97,"/",""),".html","")</f>
        <v>onion-directoryweapons-cat</v>
      </c>
      <c r="C97" s="52" t="str">
        <f aca="false">IF(OR(B97=index,B97=links,B97=guides),B97,IF(LEFT(B97,5)=onion,onion,extreme))</f>
        <v>onion</v>
      </c>
      <c r="D97" s="53" t="n">
        <v>15</v>
      </c>
      <c r="E97" s="53" t="s">
        <v>107</v>
      </c>
      <c r="F97" s="53" t="s">
        <v>108</v>
      </c>
      <c r="G97" s="54" t="n">
        <v>0.250891203703704</v>
      </c>
      <c r="H97" s="53" t="s">
        <v>105</v>
      </c>
      <c r="I97" s="59" t="n">
        <v>2</v>
      </c>
      <c r="J97" s="52" t="n">
        <f aca="false">IF(I97="?",VLOOKUP(C97,$BO$89:$BP$94,2,0),I97)</f>
        <v>2</v>
      </c>
      <c r="K97" s="52" t="n">
        <f aca="false">SUMIFS($J$10:$J$1000,$A$10:$A$1000,A97)</f>
        <v>93.5744680851064</v>
      </c>
      <c r="L97" s="52" t="n">
        <f aca="false">IF(D97=D96,J97+L96,J97)</f>
        <v>77</v>
      </c>
      <c r="M97" s="52" t="str">
        <f aca="false">LEFT(A97,1)</f>
        <v>D</v>
      </c>
      <c r="N97" s="55" t="n">
        <f aca="false">IF(D97-D96&gt;0,1,0)</f>
        <v>0</v>
      </c>
      <c r="O97" s="56" t="n">
        <f aca="false">0</f>
        <v>0</v>
      </c>
      <c r="P97" s="55" t="n">
        <f aca="false">IF($N97=1,0,IF(AND($C96=P$1,$C97=P$2),1,0))</f>
        <v>0</v>
      </c>
      <c r="Q97" s="55" t="n">
        <f aca="false">IF($N97=1,0,IF(AND($C96=Q$1,$C97=Q$2),1,0))</f>
        <v>0</v>
      </c>
      <c r="R97" s="55" t="n">
        <f aca="false">IF($N97=1,0,IF(AND($C96=R$1,$C97=R$2),1,0))</f>
        <v>0</v>
      </c>
      <c r="S97" s="56" t="n">
        <f aca="false">0</f>
        <v>0</v>
      </c>
      <c r="T97" s="55" t="n">
        <f aca="false">IF($N97=1,0,IF(AND($C96=R$1,$C97=R$2),1,0))</f>
        <v>0</v>
      </c>
      <c r="U97" s="57" t="n">
        <f aca="false">IF(AND($C97=U$1,$I97=U$2),1,0)</f>
        <v>0</v>
      </c>
      <c r="V97" s="55" t="n">
        <f aca="false">IF($N97=1,0,IF(AND($C96=V$1,$C97=V$2),1,0))</f>
        <v>0</v>
      </c>
      <c r="W97" s="56" t="n">
        <f aca="false">0</f>
        <v>0</v>
      </c>
      <c r="X97" s="55" t="n">
        <f aca="false">IF($N97=1,0,IF(AND($C96=X$1,$C97=X$2),1,0))</f>
        <v>0</v>
      </c>
      <c r="Y97" s="55" t="n">
        <f aca="false">IF($N97=1,0,IF(AND($C96=Y$1,$C97=Y$2),1,0))</f>
        <v>0</v>
      </c>
      <c r="Z97" s="56" t="n">
        <f aca="false">0</f>
        <v>0</v>
      </c>
      <c r="AA97" s="55" t="n">
        <f aca="false">IF($N97=1,0,IF(AND($C96=AA$1,$C97=AA$2),1,0))</f>
        <v>0</v>
      </c>
      <c r="AB97" s="57" t="n">
        <f aca="false">IF(AND($C97=AB$1,$I97=AB$2),1,0)</f>
        <v>0</v>
      </c>
      <c r="AC97" s="55" t="n">
        <f aca="false">IF($N97=1,0,IF(AND($C96=AC$1,$C97=AC$2),1,0))</f>
        <v>0</v>
      </c>
      <c r="AD97" s="55" t="n">
        <f aca="false">IF($N97=1,0,IF(AND($C96=AD$1,$C97=AD$2),1,0))</f>
        <v>0</v>
      </c>
      <c r="AE97" s="56" t="n">
        <f aca="false">0</f>
        <v>0</v>
      </c>
      <c r="AF97" s="55" t="n">
        <f aca="false">IF($N97=1,0,IF(AND($C96=AF$1,$C97=AF$2),1,0))</f>
        <v>0</v>
      </c>
      <c r="AG97" s="56" t="n">
        <f aca="false">0</f>
        <v>0</v>
      </c>
      <c r="AH97" s="55" t="n">
        <f aca="false">IF($N97=1,0,IF(AND($C96=AH$1,$C97=AH$2),1,0))</f>
        <v>0</v>
      </c>
      <c r="AI97" s="57" t="n">
        <f aca="false">IF(AND($C97=AI$1,$I97=AI$2),1,0)</f>
        <v>0</v>
      </c>
      <c r="AJ97" s="55" t="n">
        <f aca="false">IF($N97=1,0,IF(AND($C96=AJ$1,$C97=AJ$2),1,0))</f>
        <v>0</v>
      </c>
      <c r="AK97" s="55" t="n">
        <f aca="false">IF($N97=1,0,IF(AND($C96=AK$1,$C97=AK$2),1,0))</f>
        <v>0</v>
      </c>
      <c r="AL97" s="55" t="n">
        <f aca="false">IF($N97=1,0,IF(AND($C96=AL$1,$C97=AL$2),1,0))</f>
        <v>0</v>
      </c>
      <c r="AM97" s="55" t="n">
        <f aca="false">IF($N97=1,0,IF(AND($C96=AM$1,$C97=AM$2),1,0))</f>
        <v>0</v>
      </c>
      <c r="AN97" s="56" t="n">
        <f aca="false">0</f>
        <v>0</v>
      </c>
      <c r="AO97" s="55" t="n">
        <f aca="false">IF($N97=1,0,IF(AND($C96=AO$1,$C97=AO$2),1,0))</f>
        <v>0</v>
      </c>
      <c r="AP97" s="57" t="n">
        <f aca="false">IF(AND($C97=AP$1,$I97=AP$2),1,0)</f>
        <v>0</v>
      </c>
      <c r="AQ97" s="56" t="n">
        <f aca="false">0</f>
        <v>0</v>
      </c>
      <c r="AR97" s="56" t="n">
        <f aca="false">0</f>
        <v>0</v>
      </c>
      <c r="AS97" s="56" t="n">
        <f aca="false">0</f>
        <v>0</v>
      </c>
      <c r="AT97" s="56" t="n">
        <f aca="false">0</f>
        <v>0</v>
      </c>
      <c r="AU97" s="56" t="n">
        <f aca="false">0</f>
        <v>0</v>
      </c>
      <c r="AV97" s="56" t="n">
        <f aca="false">0</f>
        <v>0</v>
      </c>
      <c r="AW97" s="56" t="n">
        <f aca="false">0</f>
        <v>0</v>
      </c>
      <c r="AX97" s="55" t="n">
        <f aca="false">IF($N97=1,0,IF(AND($C96=AX$1,$C97=AX$2),1,0))</f>
        <v>0</v>
      </c>
      <c r="AY97" s="55" t="n">
        <f aca="false">IF($N97=1,0,IF(AND($C96=AY$1,$C97=AY$2),1,0))</f>
        <v>0</v>
      </c>
      <c r="AZ97" s="55" t="n">
        <f aca="false">IF($N97=1,0,IF(AND($C96=AZ$1,$C97=AZ$2),1,0))</f>
        <v>0</v>
      </c>
      <c r="BA97" s="55" t="n">
        <f aca="false">IF($N97=1,0,IF(AND($C96=BA$1,$C97=BA$2),1,0))</f>
        <v>1</v>
      </c>
      <c r="BB97" s="56" t="n">
        <f aca="false">0</f>
        <v>0</v>
      </c>
      <c r="BC97" s="56" t="n">
        <f aca="false">IF($N97=1,0,IF(AND($C96=BC$1,$C97=BC$2),1,0))</f>
        <v>0</v>
      </c>
      <c r="BD97" s="57" t="n">
        <f aca="false">IF(AND($C97=BD$1,$I97=BD$2),1,0)</f>
        <v>0</v>
      </c>
      <c r="BE97" s="56" t="n">
        <f aca="false">0</f>
        <v>0</v>
      </c>
      <c r="BF97" s="56" t="n">
        <f aca="false">0</f>
        <v>0</v>
      </c>
      <c r="BG97" s="56" t="n">
        <f aca="false">0</f>
        <v>0</v>
      </c>
      <c r="BH97" s="56" t="n">
        <f aca="false">0</f>
        <v>0</v>
      </c>
      <c r="BI97" s="56" t="n">
        <f aca="false">0</f>
        <v>0</v>
      </c>
      <c r="BJ97" s="56" t="n">
        <f aca="false">0</f>
        <v>0</v>
      </c>
      <c r="BK97" s="56" t="n">
        <f aca="false">0</f>
        <v>0</v>
      </c>
      <c r="BL97" s="58" t="n">
        <f aca="false">SUM(N97:BK97)</f>
        <v>1</v>
      </c>
      <c r="BP97" s="130"/>
      <c r="BX97" s="124" t="n">
        <v>7</v>
      </c>
      <c r="BY97" s="125" t="str">
        <f aca="false" t="array" ref="BY97:BY97">_xlfn.TEXTJOIN("",1,IF($D$10:$D$1000=BX97,$H$10:$H$1000,""))</f>
        <v>/index.html/links.html/guides.html/guides/isis-group/guides.html</v>
      </c>
      <c r="BZ97" s="125" t="str">
        <f aca="false">IF(ISNUMBER(SEARCH("isis",BY97)),"F",IF(ISNUMBER(SEARCH("onion",BY97)),"D",IF(ISNUMBER(SEARCH("guides",BY97)),"C",IF(ISNUMBER(SEARCH("links",BY97)),"B",IF(ISNUMBER(SEARCH("index",BY97)),"A","E")))))</f>
        <v>F</v>
      </c>
      <c r="CA97" s="126" t="n">
        <f aca="false">VLOOKUP(BX97,$D$10:$K$1000,8,1)</f>
        <v>128.5</v>
      </c>
      <c r="CB97" s="125" t="n">
        <f aca="false">SUMIFS($J$10:$J$1000,$A$10:$A$1000,BZ97&amp;BX97,$C$10:$C$1000,"index")</f>
        <v>18</v>
      </c>
      <c r="CC97" s="125" t="n">
        <f aca="false">SUMIFS($J$10:$J$1000,$A$10:$A$1000,BZ97&amp;BX97,$C$10:$C$1000,"guides")</f>
        <v>35.5</v>
      </c>
      <c r="CD97" s="125" t="n">
        <f aca="false">SUMIFS($J$10:$J$1000,$A$10:$A$1000,BZ97&amp;BX97,$C$10:$C$1000,"links")</f>
        <v>3</v>
      </c>
      <c r="CE97" s="125" t="n">
        <f aca="false">SUMIFS($J$10:$J$1000,$A$10:$A$1000,BZ97&amp;BX97,$C$10:$C$1000,"onion")</f>
        <v>0</v>
      </c>
      <c r="CF97" s="125" t="n">
        <f aca="false">SUMIFS($J$10:$J$1000,$A$10:$A$1000,BZ97&amp;BX97,$C$10:$C$1000,"extreme")</f>
        <v>72</v>
      </c>
      <c r="CG97" s="127" t="str">
        <f aca="false">IF(SUM(CB97:CF97)=CA97,"OK","CHECK_DATA")</f>
        <v>OK</v>
      </c>
      <c r="CJ97" s="36"/>
    </row>
    <row r="98" customFormat="false" ht="14.4" hidden="false" customHeight="false" outlineLevel="0" collapsed="false">
      <c r="A98" s="52" t="str">
        <f aca="false">VLOOKUP(D98,$BX$90:$BZ$136,3,1)&amp;D98</f>
        <v>D15</v>
      </c>
      <c r="B98" s="52" t="str">
        <f aca="false">SUBSTITUTE(SUBSTITUTE(H98,"/",""),".html","")</f>
        <v>onion-directorydw-guns-store</v>
      </c>
      <c r="C98" s="52" t="str">
        <f aca="false">IF(OR(B98=index,B98=links,B98=guides),B98,IF(LEFT(B98,5)=onion,onion,extreme))</f>
        <v>onion</v>
      </c>
      <c r="D98" s="53" t="n">
        <v>15</v>
      </c>
      <c r="E98" s="53" t="s">
        <v>107</v>
      </c>
      <c r="F98" s="53" t="s">
        <v>108</v>
      </c>
      <c r="G98" s="54" t="n">
        <v>0.29255787037037</v>
      </c>
      <c r="H98" s="53" t="s">
        <v>106</v>
      </c>
      <c r="I98" s="59" t="s">
        <v>43</v>
      </c>
      <c r="J98" s="52" t="n">
        <f aca="false">IF(I98="?",VLOOKUP(C98,$BO$89:$BP$94,2,0),I98)</f>
        <v>16.5744680851064</v>
      </c>
      <c r="K98" s="52" t="n">
        <f aca="false">SUMIFS($J$10:$J$1000,$A$10:$A$1000,A98)</f>
        <v>93.5744680851064</v>
      </c>
      <c r="L98" s="52" t="n">
        <f aca="false">IF(D98=D97,J98+L97,J98)</f>
        <v>93.5744680851064</v>
      </c>
      <c r="M98" s="52" t="str">
        <f aca="false">LEFT(A98,1)</f>
        <v>D</v>
      </c>
      <c r="N98" s="55" t="n">
        <f aca="false">IF(D98-D97&gt;0,1,0)</f>
        <v>0</v>
      </c>
      <c r="O98" s="56" t="n">
        <f aca="false">0</f>
        <v>0</v>
      </c>
      <c r="P98" s="55" t="n">
        <f aca="false">IF($N98=1,0,IF(AND($C97=P$1,$C98=P$2),1,0))</f>
        <v>0</v>
      </c>
      <c r="Q98" s="55" t="n">
        <f aca="false">IF($N98=1,0,IF(AND($C97=Q$1,$C98=Q$2),1,0))</f>
        <v>0</v>
      </c>
      <c r="R98" s="55" t="n">
        <f aca="false">IF($N98=1,0,IF(AND($C97=R$1,$C98=R$2),1,0))</f>
        <v>0</v>
      </c>
      <c r="S98" s="56" t="n">
        <f aca="false">0</f>
        <v>0</v>
      </c>
      <c r="T98" s="55" t="n">
        <f aca="false">IF($N98=1,0,IF(AND($C97=R$1,$C98=R$2),1,0))</f>
        <v>0</v>
      </c>
      <c r="U98" s="57" t="n">
        <f aca="false">IF(AND($C98=U$1,$I98=U$2),1,0)</f>
        <v>0</v>
      </c>
      <c r="V98" s="55" t="n">
        <f aca="false">IF($N98=1,0,IF(AND($C97=V$1,$C98=V$2),1,0))</f>
        <v>0</v>
      </c>
      <c r="W98" s="56" t="n">
        <f aca="false">0</f>
        <v>0</v>
      </c>
      <c r="X98" s="55" t="n">
        <f aca="false">IF($N98=1,0,IF(AND($C97=X$1,$C98=X$2),1,0))</f>
        <v>0</v>
      </c>
      <c r="Y98" s="55" t="n">
        <f aca="false">IF($N98=1,0,IF(AND($C97=Y$1,$C98=Y$2),1,0))</f>
        <v>0</v>
      </c>
      <c r="Z98" s="56" t="n">
        <f aca="false">0</f>
        <v>0</v>
      </c>
      <c r="AA98" s="55" t="n">
        <f aca="false">IF($N98=1,0,IF(AND($C97=AA$1,$C98=AA$2),1,0))</f>
        <v>0</v>
      </c>
      <c r="AB98" s="57" t="n">
        <f aca="false">IF(AND($C98=AB$1,$I98=AB$2),1,0)</f>
        <v>0</v>
      </c>
      <c r="AC98" s="55" t="n">
        <f aca="false">IF($N98=1,0,IF(AND($C97=AC$1,$C98=AC$2),1,0))</f>
        <v>0</v>
      </c>
      <c r="AD98" s="55" t="n">
        <f aca="false">IF($N98=1,0,IF(AND($C97=AD$1,$C98=AD$2),1,0))</f>
        <v>0</v>
      </c>
      <c r="AE98" s="56" t="n">
        <f aca="false">0</f>
        <v>0</v>
      </c>
      <c r="AF98" s="55" t="n">
        <f aca="false">IF($N98=1,0,IF(AND($C97=AF$1,$C98=AF$2),1,0))</f>
        <v>0</v>
      </c>
      <c r="AG98" s="56" t="n">
        <f aca="false">0</f>
        <v>0</v>
      </c>
      <c r="AH98" s="55" t="n">
        <f aca="false">IF($N98=1,0,IF(AND($C97=AH$1,$C98=AH$2),1,0))</f>
        <v>0</v>
      </c>
      <c r="AI98" s="57" t="n">
        <f aca="false">IF(AND($C98=AI$1,$I98=AI$2),1,0)</f>
        <v>0</v>
      </c>
      <c r="AJ98" s="55" t="n">
        <f aca="false">IF($N98=1,0,IF(AND($C97=AJ$1,$C98=AJ$2),1,0))</f>
        <v>0</v>
      </c>
      <c r="AK98" s="55" t="n">
        <f aca="false">IF($N98=1,0,IF(AND($C97=AK$1,$C98=AK$2),1,0))</f>
        <v>0</v>
      </c>
      <c r="AL98" s="55" t="n">
        <f aca="false">IF($N98=1,0,IF(AND($C97=AL$1,$C98=AL$2),1,0))</f>
        <v>0</v>
      </c>
      <c r="AM98" s="55" t="n">
        <f aca="false">IF($N98=1,0,IF(AND($C97=AM$1,$C98=AM$2),1,0))</f>
        <v>1</v>
      </c>
      <c r="AN98" s="56" t="n">
        <f aca="false">0</f>
        <v>0</v>
      </c>
      <c r="AO98" s="55" t="n">
        <f aca="false">IF($N98=1,0,IF(AND($C97=AO$1,$C98=AO$2),1,0))</f>
        <v>0</v>
      </c>
      <c r="AP98" s="57" t="n">
        <f aca="false">IF(AND($C98=AP$1,$I98=AP$2),1,0)</f>
        <v>1</v>
      </c>
      <c r="AQ98" s="56" t="n">
        <f aca="false">0</f>
        <v>0</v>
      </c>
      <c r="AR98" s="56" t="n">
        <f aca="false">0</f>
        <v>0</v>
      </c>
      <c r="AS98" s="56" t="n">
        <f aca="false">0</f>
        <v>0</v>
      </c>
      <c r="AT98" s="56" t="n">
        <f aca="false">0</f>
        <v>0</v>
      </c>
      <c r="AU98" s="56" t="n">
        <f aca="false">0</f>
        <v>0</v>
      </c>
      <c r="AV98" s="56" t="n">
        <f aca="false">0</f>
        <v>0</v>
      </c>
      <c r="AW98" s="56" t="n">
        <f aca="false">0</f>
        <v>0</v>
      </c>
      <c r="AX98" s="55" t="n">
        <f aca="false">IF($N98=1,0,IF(AND($C97=AX$1,$C98=AX$2),1,0))</f>
        <v>0</v>
      </c>
      <c r="AY98" s="55" t="n">
        <f aca="false">IF($N98=1,0,IF(AND($C97=AY$1,$C98=AY$2),1,0))</f>
        <v>0</v>
      </c>
      <c r="AZ98" s="55" t="n">
        <f aca="false">IF($N98=1,0,IF(AND($C97=AZ$1,$C98=AZ$2),1,0))</f>
        <v>0</v>
      </c>
      <c r="BA98" s="55" t="n">
        <f aca="false">IF($N98=1,0,IF(AND($C97=BA$1,$C98=BA$2),1,0))</f>
        <v>0</v>
      </c>
      <c r="BB98" s="56" t="n">
        <f aca="false">0</f>
        <v>0</v>
      </c>
      <c r="BC98" s="56" t="n">
        <f aca="false">IF($N98=1,0,IF(AND($C97=BC$1,$C98=BC$2),1,0))</f>
        <v>0</v>
      </c>
      <c r="BD98" s="57" t="n">
        <f aca="false">IF(AND($C98=BD$1,$I98=BD$2),1,0)</f>
        <v>0</v>
      </c>
      <c r="BE98" s="56" t="n">
        <f aca="false">0</f>
        <v>0</v>
      </c>
      <c r="BF98" s="56" t="n">
        <f aca="false">0</f>
        <v>0</v>
      </c>
      <c r="BG98" s="56" t="n">
        <f aca="false">0</f>
        <v>0</v>
      </c>
      <c r="BH98" s="56" t="n">
        <f aca="false">0</f>
        <v>0</v>
      </c>
      <c r="BI98" s="56" t="n">
        <f aca="false">0</f>
        <v>0</v>
      </c>
      <c r="BJ98" s="56" t="n">
        <f aca="false">0</f>
        <v>0</v>
      </c>
      <c r="BK98" s="56" t="n">
        <f aca="false">0</f>
        <v>0</v>
      </c>
      <c r="BL98" s="58" t="n">
        <f aca="false">SUM(N98:BK98)</f>
        <v>2</v>
      </c>
      <c r="BP98" s="130"/>
      <c r="BX98" s="124" t="n">
        <v>8</v>
      </c>
      <c r="BY98" s="125" t="str">
        <f aca="false" t="array" ref="BY98:BY98">_xlfn.TEXTJOIN("",1,IF($D$10:$D$1000=BX98,$H$10:$H$1000,""))</f>
        <v>/index.html/onion-directory.html/onion-directory/cyber-cat.html/guides.html/onion-directory.html/onion-directory/cyber-cat.html/onion-directory/hack-group.html</v>
      </c>
      <c r="BZ98" s="125" t="str">
        <f aca="false">IF(ISNUMBER(SEARCH("isis",BY98)),"F",IF(ISNUMBER(SEARCH("onion",BY98)),"D",IF(ISNUMBER(SEARCH("guides",BY98)),"C",IF(ISNUMBER(SEARCH("links",BY98)),"B",IF(ISNUMBER(SEARCH("index",BY98)),"A","E")))))</f>
        <v>D</v>
      </c>
      <c r="CA98" s="126" t="n">
        <f aca="false">VLOOKUP(BX98,$D$10:$K$1000,8,1)</f>
        <v>75.5744680851064</v>
      </c>
      <c r="CB98" s="125" t="n">
        <f aca="false">SUMIFS($J$10:$J$1000,$A$10:$A$1000,BZ98&amp;BX98,$C$10:$C$1000,"index")</f>
        <v>16</v>
      </c>
      <c r="CC98" s="125" t="n">
        <f aca="false">SUMIFS($J$10:$J$1000,$A$10:$A$1000,BZ98&amp;BX98,$C$10:$C$1000,"guides")</f>
        <v>22</v>
      </c>
      <c r="CD98" s="125" t="n">
        <f aca="false">SUMIFS($J$10:$J$1000,$A$10:$A$1000,BZ98&amp;BX98,$C$10:$C$1000,"links")</f>
        <v>0</v>
      </c>
      <c r="CE98" s="125" t="n">
        <f aca="false">SUMIFS($J$10:$J$1000,$A$10:$A$1000,BZ98&amp;BX98,$C$10:$C$1000,"onion")</f>
        <v>37.5744680851064</v>
      </c>
      <c r="CF98" s="125" t="n">
        <f aca="false">SUMIFS($J$10:$J$1000,$A$10:$A$1000,BZ98&amp;BX98,$C$10:$C$1000,"extreme")</f>
        <v>0</v>
      </c>
      <c r="CG98" s="127" t="str">
        <f aca="false">IF(SUM(CB98:CF98)=CA98,"OK","CHECK_DATA")</f>
        <v>OK</v>
      </c>
    </row>
    <row r="99" customFormat="false" ht="14.4" hidden="false" customHeight="false" outlineLevel="0" collapsed="false">
      <c r="A99" s="52" t="str">
        <f aca="false">VLOOKUP(D99,$BX$90:$BZ$136,3,1)&amp;D99</f>
        <v>D16</v>
      </c>
      <c r="B99" s="52" t="str">
        <f aca="false">SUBSTITUTE(SUBSTITUTE(H99,"/",""),".html","")</f>
        <v>index</v>
      </c>
      <c r="C99" s="52" t="str">
        <f aca="false">IF(OR(B99=index,B99=links,B99=guides),B99,IF(LEFT(B99,5)=onion,onion,extreme))</f>
        <v>index</v>
      </c>
      <c r="D99" s="53" t="n">
        <v>16</v>
      </c>
      <c r="E99" s="53" t="s">
        <v>111</v>
      </c>
      <c r="F99" s="53" t="s">
        <v>112</v>
      </c>
      <c r="G99" s="54" t="n">
        <v>0.00381944444444444</v>
      </c>
      <c r="H99" s="53" t="s">
        <v>72</v>
      </c>
      <c r="I99" s="59" t="n">
        <v>6</v>
      </c>
      <c r="J99" s="52" t="n">
        <f aca="false">IF(I99="?",VLOOKUP(C99,$BO$89:$BP$94,2,0),I99)</f>
        <v>6</v>
      </c>
      <c r="K99" s="52" t="n">
        <f aca="false">SUMIFS($J$10:$J$1000,$A$10:$A$1000,A99)</f>
        <v>346.574468085106</v>
      </c>
      <c r="L99" s="52" t="n">
        <f aca="false">IF(D99=D98,J99+L98,J99)</f>
        <v>6</v>
      </c>
      <c r="M99" s="52" t="str">
        <f aca="false">LEFT(A99,1)</f>
        <v>D</v>
      </c>
      <c r="N99" s="55" t="n">
        <f aca="false">IF(D99-D98&gt;0,1,0)</f>
        <v>1</v>
      </c>
      <c r="O99" s="56" t="n">
        <f aca="false">0</f>
        <v>0</v>
      </c>
      <c r="P99" s="55" t="n">
        <f aca="false">IF($N99=1,0,IF(AND($C98=P$1,$C99=P$2),1,0))</f>
        <v>0</v>
      </c>
      <c r="Q99" s="55" t="n">
        <f aca="false">IF($N99=1,0,IF(AND($C98=Q$1,$C99=Q$2),1,0))</f>
        <v>0</v>
      </c>
      <c r="R99" s="55" t="n">
        <f aca="false">IF($N99=1,0,IF(AND($C98=R$1,$C99=R$2),1,0))</f>
        <v>0</v>
      </c>
      <c r="S99" s="56" t="n">
        <f aca="false">0</f>
        <v>0</v>
      </c>
      <c r="T99" s="55" t="n">
        <f aca="false">IF($N99=1,0,IF(AND($C98=R$1,$C99=R$2),1,0))</f>
        <v>0</v>
      </c>
      <c r="U99" s="57" t="n">
        <f aca="false">IF(AND($C99=U$1,$I99=U$2),1,0)</f>
        <v>0</v>
      </c>
      <c r="V99" s="55" t="n">
        <f aca="false">IF($N99=1,0,IF(AND($C98=V$1,$C99=V$2),1,0))</f>
        <v>0</v>
      </c>
      <c r="W99" s="56" t="n">
        <f aca="false">0</f>
        <v>0</v>
      </c>
      <c r="X99" s="55" t="n">
        <f aca="false">IF($N99=1,0,IF(AND($C98=X$1,$C99=X$2),1,0))</f>
        <v>0</v>
      </c>
      <c r="Y99" s="55" t="n">
        <f aca="false">IF($N99=1,0,IF(AND($C98=Y$1,$C99=Y$2),1,0))</f>
        <v>0</v>
      </c>
      <c r="Z99" s="56" t="n">
        <f aca="false">0</f>
        <v>0</v>
      </c>
      <c r="AA99" s="55" t="n">
        <f aca="false">IF($N99=1,0,IF(AND($C98=AA$1,$C99=AA$2),1,0))</f>
        <v>0</v>
      </c>
      <c r="AB99" s="57" t="n">
        <f aca="false">IF(AND($C99=AB$1,$I99=AB$2),1,0)</f>
        <v>0</v>
      </c>
      <c r="AC99" s="55" t="n">
        <f aca="false">IF($N99=1,0,IF(AND($C98=AC$1,$C99=AC$2),1,0))</f>
        <v>0</v>
      </c>
      <c r="AD99" s="55" t="n">
        <f aca="false">IF($N99=1,0,IF(AND($C98=AD$1,$C99=AD$2),1,0))</f>
        <v>0</v>
      </c>
      <c r="AE99" s="56" t="n">
        <f aca="false">0</f>
        <v>0</v>
      </c>
      <c r="AF99" s="55" t="n">
        <f aca="false">IF($N99=1,0,IF(AND($C98=AF$1,$C99=AF$2),1,0))</f>
        <v>0</v>
      </c>
      <c r="AG99" s="56" t="n">
        <f aca="false">0</f>
        <v>0</v>
      </c>
      <c r="AH99" s="55" t="n">
        <f aca="false">IF($N99=1,0,IF(AND($C98=AH$1,$C99=AH$2),1,0))</f>
        <v>0</v>
      </c>
      <c r="AI99" s="57" t="n">
        <f aca="false">IF(AND($C99=AI$1,$I99=AI$2),1,0)</f>
        <v>0</v>
      </c>
      <c r="AJ99" s="55" t="n">
        <f aca="false">IF($N99=1,0,IF(AND($C98=AJ$1,$C99=AJ$2),1,0))</f>
        <v>0</v>
      </c>
      <c r="AK99" s="55" t="n">
        <f aca="false">IF($N99=1,0,IF(AND($C98=AK$1,$C99=AK$2),1,0))</f>
        <v>0</v>
      </c>
      <c r="AL99" s="55" t="n">
        <f aca="false">IF($N99=1,0,IF(AND($C98=AL$1,$C99=AL$2),1,0))</f>
        <v>0</v>
      </c>
      <c r="AM99" s="55" t="n">
        <f aca="false">IF($N99=1,0,IF(AND($C98=AM$1,$C99=AM$2),1,0))</f>
        <v>0</v>
      </c>
      <c r="AN99" s="56" t="n">
        <f aca="false">0</f>
        <v>0</v>
      </c>
      <c r="AO99" s="55" t="n">
        <f aca="false">IF($N99=1,0,IF(AND($C98=AO$1,$C99=AO$2),1,0))</f>
        <v>0</v>
      </c>
      <c r="AP99" s="57" t="n">
        <f aca="false">IF(AND($C99=AP$1,$I99=AP$2),1,0)</f>
        <v>0</v>
      </c>
      <c r="AQ99" s="56" t="n">
        <f aca="false">0</f>
        <v>0</v>
      </c>
      <c r="AR99" s="56" t="n">
        <f aca="false">0</f>
        <v>0</v>
      </c>
      <c r="AS99" s="56" t="n">
        <f aca="false">0</f>
        <v>0</v>
      </c>
      <c r="AT99" s="56" t="n">
        <f aca="false">0</f>
        <v>0</v>
      </c>
      <c r="AU99" s="56" t="n">
        <f aca="false">0</f>
        <v>0</v>
      </c>
      <c r="AV99" s="56" t="n">
        <f aca="false">0</f>
        <v>0</v>
      </c>
      <c r="AW99" s="56" t="n">
        <f aca="false">0</f>
        <v>0</v>
      </c>
      <c r="AX99" s="55" t="n">
        <f aca="false">IF($N99=1,0,IF(AND($C98=AX$1,$C99=AX$2),1,0))</f>
        <v>0</v>
      </c>
      <c r="AY99" s="55" t="n">
        <f aca="false">IF($N99=1,0,IF(AND($C98=AY$1,$C99=AY$2),1,0))</f>
        <v>0</v>
      </c>
      <c r="AZ99" s="55" t="n">
        <f aca="false">IF($N99=1,0,IF(AND($C98=AZ$1,$C99=AZ$2),1,0))</f>
        <v>0</v>
      </c>
      <c r="BA99" s="55" t="n">
        <f aca="false">IF($N99=1,0,IF(AND($C98=BA$1,$C99=BA$2),1,0))</f>
        <v>0</v>
      </c>
      <c r="BB99" s="56" t="n">
        <f aca="false">0</f>
        <v>0</v>
      </c>
      <c r="BC99" s="56" t="n">
        <f aca="false">IF($N99=1,0,IF(AND($C98=BC$1,$C99=BC$2),1,0))</f>
        <v>0</v>
      </c>
      <c r="BD99" s="57" t="n">
        <f aca="false">IF(AND($C99=BD$1,$I99=BD$2),1,0)</f>
        <v>0</v>
      </c>
      <c r="BE99" s="56" t="n">
        <f aca="false">0</f>
        <v>0</v>
      </c>
      <c r="BF99" s="56" t="n">
        <f aca="false">0</f>
        <v>0</v>
      </c>
      <c r="BG99" s="56" t="n">
        <f aca="false">0</f>
        <v>0</v>
      </c>
      <c r="BH99" s="56" t="n">
        <f aca="false">0</f>
        <v>0</v>
      </c>
      <c r="BI99" s="56" t="n">
        <f aca="false">0</f>
        <v>0</v>
      </c>
      <c r="BJ99" s="56" t="n">
        <f aca="false">0</f>
        <v>0</v>
      </c>
      <c r="BK99" s="56" t="n">
        <f aca="false">0</f>
        <v>0</v>
      </c>
      <c r="BL99" s="58" t="n">
        <f aca="false">SUM(N99:BK99)</f>
        <v>1</v>
      </c>
      <c r="BP99" s="130"/>
      <c r="BX99" s="124" t="n">
        <v>9</v>
      </c>
      <c r="BY99" s="125" t="str">
        <f aca="false" t="array" ref="BY99:BY99">_xlfn.TEXTJOIN("",1,IF($D$10:$D$1000=BX99,$H$10:$H$1000,""))</f>
        <v>indexonion-directoryguidespricesguidesguides/all-about-cryptoOnion-directoryonion-directory/cyber-catonion-directory/hack-groupOnion-directoryonion-directory/cyber-catonion-directory/exploit-in</v>
      </c>
      <c r="BZ99" s="125" t="str">
        <f aca="false">IF(ISNUMBER(SEARCH("isis",BY99)),"F",IF(ISNUMBER(SEARCH("onion",BY99)),"D",IF(ISNUMBER(SEARCH("guides",BY99)),"C",IF(ISNUMBER(SEARCH("links",BY99)),"B",IF(ISNUMBER(SEARCH("index",BY99)),"A","E")))))</f>
        <v>D</v>
      </c>
      <c r="CA99" s="126" t="n">
        <f aca="false">VLOOKUP(BX99,$D$10:$K$1000,8,1)</f>
        <v>88.5744680851064</v>
      </c>
      <c r="CB99" s="125" t="n">
        <f aca="false">SUMIFS($J$10:$J$1000,$A$10:$A$1000,BZ99&amp;BX99,$C$10:$C$1000,"index")</f>
        <v>7</v>
      </c>
      <c r="CC99" s="125" t="n">
        <f aca="false">SUMIFS($J$10:$J$1000,$A$10:$A$1000,BZ99&amp;BX99,$C$10:$C$1000,"guides")</f>
        <v>11</v>
      </c>
      <c r="CD99" s="125" t="n">
        <f aca="false">SUMIFS($J$10:$J$1000,$A$10:$A$1000,BZ99&amp;BX99,$C$10:$C$1000,"links")</f>
        <v>0</v>
      </c>
      <c r="CE99" s="125" t="n">
        <f aca="false">SUMIFS($J$10:$J$1000,$A$10:$A$1000,BZ99&amp;BX99,$C$10:$C$1000,"onion")</f>
        <v>64.5744680851064</v>
      </c>
      <c r="CF99" s="125" t="n">
        <f aca="false">SUMIFS($J$10:$J$1000,$A$10:$A$1000,BZ99&amp;BX99,$C$10:$C$1000,"extreme")</f>
        <v>6</v>
      </c>
      <c r="CG99" s="127" t="str">
        <f aca="false">IF(SUM(CB99:CF99)=CA99,"OK","CHECK_DATA")</f>
        <v>OK</v>
      </c>
    </row>
    <row r="100" customFormat="false" ht="14.4" hidden="false" customHeight="false" outlineLevel="0" collapsed="false">
      <c r="A100" s="52" t="str">
        <f aca="false">VLOOKUP(D100,$BX$90:$BZ$136,3,1)&amp;D100</f>
        <v>D16</v>
      </c>
      <c r="B100" s="52" t="str">
        <f aca="false">SUBSTITUTE(SUBSTITUTE(H100,"/",""),".html","")</f>
        <v>onion-directory</v>
      </c>
      <c r="C100" s="52" t="str">
        <f aca="false">IF(OR(B100=index,B100=links,B100=guides),B100,IF(LEFT(B100,5)=onion,onion,extreme))</f>
        <v>onion</v>
      </c>
      <c r="D100" s="53" t="n">
        <v>16</v>
      </c>
      <c r="E100" s="53" t="s">
        <v>111</v>
      </c>
      <c r="F100" s="53" t="s">
        <v>112</v>
      </c>
      <c r="G100" s="54" t="n">
        <v>0.00381944444444444</v>
      </c>
      <c r="H100" s="53" t="s">
        <v>73</v>
      </c>
      <c r="I100" s="59" t="n">
        <v>16</v>
      </c>
      <c r="J100" s="52" t="n">
        <f aca="false">IF(I100="?",VLOOKUP(C100,$BO$89:$BP$94,2,0),I100)</f>
        <v>16</v>
      </c>
      <c r="K100" s="52" t="n">
        <f aca="false">SUMIFS($J$10:$J$1000,$A$10:$A$1000,A100)</f>
        <v>346.574468085106</v>
      </c>
      <c r="L100" s="52" t="n">
        <f aca="false">IF(D100=D99,J100+L99,J100)</f>
        <v>22</v>
      </c>
      <c r="M100" s="52" t="str">
        <f aca="false">LEFT(A100,1)</f>
        <v>D</v>
      </c>
      <c r="N100" s="55" t="n">
        <f aca="false">IF(D100-D99&gt;0,1,0)</f>
        <v>0</v>
      </c>
      <c r="O100" s="56" t="n">
        <f aca="false">0</f>
        <v>0</v>
      </c>
      <c r="P100" s="55" t="n">
        <f aca="false">IF($N100=1,0,IF(AND($C99=P$1,$C100=P$2),1,0))</f>
        <v>0</v>
      </c>
      <c r="Q100" s="55" t="n">
        <f aca="false">IF($N100=1,0,IF(AND($C99=Q$1,$C100=Q$2),1,0))</f>
        <v>0</v>
      </c>
      <c r="R100" s="55" t="n">
        <f aca="false">IF($N100=1,0,IF(AND($C99=R$1,$C100=R$2),1,0))</f>
        <v>1</v>
      </c>
      <c r="S100" s="56" t="n">
        <f aca="false">0</f>
        <v>0</v>
      </c>
      <c r="T100" s="55" t="n">
        <f aca="false">IF($N100=1,0,IF(AND($C99=R$1,$C100=R$2),1,0))</f>
        <v>1</v>
      </c>
      <c r="U100" s="57" t="n">
        <f aca="false">IF(AND($C100=U$1,$I100=U$2),1,0)</f>
        <v>0</v>
      </c>
      <c r="V100" s="55" t="n">
        <f aca="false">IF($N100=1,0,IF(AND($C99=V$1,$C100=V$2),1,0))</f>
        <v>0</v>
      </c>
      <c r="W100" s="56" t="n">
        <f aca="false">0</f>
        <v>0</v>
      </c>
      <c r="X100" s="55" t="n">
        <f aca="false">IF($N100=1,0,IF(AND($C99=X$1,$C100=X$2),1,0))</f>
        <v>0</v>
      </c>
      <c r="Y100" s="55" t="n">
        <f aca="false">IF($N100=1,0,IF(AND($C99=Y$1,$C100=Y$2),1,0))</f>
        <v>0</v>
      </c>
      <c r="Z100" s="56" t="n">
        <f aca="false">0</f>
        <v>0</v>
      </c>
      <c r="AA100" s="55" t="n">
        <f aca="false">IF($N100=1,0,IF(AND($C99=AA$1,$C100=AA$2),1,0))</f>
        <v>0</v>
      </c>
      <c r="AB100" s="57" t="n">
        <f aca="false">IF(AND($C100=AB$1,$I100=AB$2),1,0)</f>
        <v>0</v>
      </c>
      <c r="AC100" s="55" t="n">
        <f aca="false">IF($N100=1,0,IF(AND($C99=AC$1,$C100=AC$2),1,0))</f>
        <v>0</v>
      </c>
      <c r="AD100" s="55" t="n">
        <f aca="false">IF($N100=1,0,IF(AND($C99=AD$1,$C100=AD$2),1,0))</f>
        <v>0</v>
      </c>
      <c r="AE100" s="56" t="n">
        <f aca="false">0</f>
        <v>0</v>
      </c>
      <c r="AF100" s="55" t="n">
        <f aca="false">IF($N100=1,0,IF(AND($C99=AF$1,$C100=AF$2),1,0))</f>
        <v>0</v>
      </c>
      <c r="AG100" s="56" t="n">
        <f aca="false">0</f>
        <v>0</v>
      </c>
      <c r="AH100" s="55" t="n">
        <f aca="false">IF($N100=1,0,IF(AND($C99=AH$1,$C100=AH$2),1,0))</f>
        <v>0</v>
      </c>
      <c r="AI100" s="57" t="n">
        <f aca="false">IF(AND($C100=AI$1,$I100=AI$2),1,0)</f>
        <v>0</v>
      </c>
      <c r="AJ100" s="55" t="n">
        <f aca="false">IF($N100=1,0,IF(AND($C99=AJ$1,$C100=AJ$2),1,0))</f>
        <v>0</v>
      </c>
      <c r="AK100" s="55" t="n">
        <f aca="false">IF($N100=1,0,IF(AND($C99=AK$1,$C100=AK$2),1,0))</f>
        <v>0</v>
      </c>
      <c r="AL100" s="55" t="n">
        <f aca="false">IF($N100=1,0,IF(AND($C99=AL$1,$C100=AL$2),1,0))</f>
        <v>0</v>
      </c>
      <c r="AM100" s="55" t="n">
        <f aca="false">IF($N100=1,0,IF(AND($C99=AM$1,$C100=AM$2),1,0))</f>
        <v>0</v>
      </c>
      <c r="AN100" s="56" t="n">
        <f aca="false">0</f>
        <v>0</v>
      </c>
      <c r="AO100" s="55" t="n">
        <f aca="false">IF($N100=1,0,IF(AND($C99=AO$1,$C100=AO$2),1,0))</f>
        <v>0</v>
      </c>
      <c r="AP100" s="57" t="n">
        <f aca="false">IF(AND($C100=AP$1,$I100=AP$2),1,0)</f>
        <v>0</v>
      </c>
      <c r="AQ100" s="56" t="n">
        <f aca="false">0</f>
        <v>0</v>
      </c>
      <c r="AR100" s="56" t="n">
        <f aca="false">0</f>
        <v>0</v>
      </c>
      <c r="AS100" s="56" t="n">
        <f aca="false">0</f>
        <v>0</v>
      </c>
      <c r="AT100" s="56" t="n">
        <f aca="false">0</f>
        <v>0</v>
      </c>
      <c r="AU100" s="56" t="n">
        <f aca="false">0</f>
        <v>0</v>
      </c>
      <c r="AV100" s="56" t="n">
        <f aca="false">0</f>
        <v>0</v>
      </c>
      <c r="AW100" s="56" t="n">
        <f aca="false">0</f>
        <v>0</v>
      </c>
      <c r="AX100" s="55" t="n">
        <f aca="false">IF($N100=1,0,IF(AND($C99=AX$1,$C100=AX$2),1,0))</f>
        <v>0</v>
      </c>
      <c r="AY100" s="55" t="n">
        <f aca="false">IF($N100=1,0,IF(AND($C99=AY$1,$C100=AY$2),1,0))</f>
        <v>0</v>
      </c>
      <c r="AZ100" s="55" t="n">
        <f aca="false">IF($N100=1,0,IF(AND($C99=AZ$1,$C100=AZ$2),1,0))</f>
        <v>0</v>
      </c>
      <c r="BA100" s="55" t="n">
        <f aca="false">IF($N100=1,0,IF(AND($C99=BA$1,$C100=BA$2),1,0))</f>
        <v>0</v>
      </c>
      <c r="BB100" s="56" t="n">
        <f aca="false">0</f>
        <v>0</v>
      </c>
      <c r="BC100" s="56" t="n">
        <f aca="false">IF($N100=1,0,IF(AND($C99=BC$1,$C100=BC$2),1,0))</f>
        <v>0</v>
      </c>
      <c r="BD100" s="57" t="n">
        <f aca="false">IF(AND($C100=BD$1,$I100=BD$2),1,0)</f>
        <v>0</v>
      </c>
      <c r="BE100" s="56" t="n">
        <f aca="false">0</f>
        <v>0</v>
      </c>
      <c r="BF100" s="56" t="n">
        <f aca="false">0</f>
        <v>0</v>
      </c>
      <c r="BG100" s="56" t="n">
        <f aca="false">0</f>
        <v>0</v>
      </c>
      <c r="BH100" s="56" t="n">
        <f aca="false">0</f>
        <v>0</v>
      </c>
      <c r="BI100" s="56" t="n">
        <f aca="false">0</f>
        <v>0</v>
      </c>
      <c r="BJ100" s="56" t="n">
        <f aca="false">0</f>
        <v>0</v>
      </c>
      <c r="BK100" s="56" t="n">
        <f aca="false">0</f>
        <v>0</v>
      </c>
      <c r="BL100" s="58" t="n">
        <f aca="false">SUM(N100:BK100)</f>
        <v>2</v>
      </c>
      <c r="BP100" s="130"/>
      <c r="BX100" s="124" t="n">
        <v>10</v>
      </c>
      <c r="BY100" s="125" t="str">
        <f aca="false" t="array" ref="BY100:BY100">_xlfn.TEXTJOIN("",1,IF($D$10:$D$1000=BX100,$H$10:$H$1000,""))</f>
        <v>indexonion-directoryonion-directory/forums-catonion-directory/cyber-catonion-directory/exploit-inonion-directory/cyber-catguidesguides/hacking-guideonion-directoryonion-directory/cyber-catonion-directory/hack-group</v>
      </c>
      <c r="BZ100" s="125" t="str">
        <f aca="false">IF(ISNUMBER(SEARCH("isis",BY100)),"F",IF(ISNUMBER(SEARCH("onion",BY100)),"D",IF(ISNUMBER(SEARCH("guides",BY100)),"C",IF(ISNUMBER(SEARCH("links",BY100)),"B",IF(ISNUMBER(SEARCH("index",BY100)),"A","E")))))</f>
        <v>D</v>
      </c>
      <c r="CA100" s="126" t="n">
        <f aca="false">VLOOKUP(BX100,$D$10:$K$1000,8,1)</f>
        <v>208.574468085106</v>
      </c>
      <c r="CB100" s="125" t="n">
        <f aca="false">SUMIFS($J$10:$J$1000,$A$10:$A$1000,BZ100&amp;BX100,$C$10:$C$1000,"index")</f>
        <v>7</v>
      </c>
      <c r="CC100" s="125" t="n">
        <f aca="false">SUMIFS($J$10:$J$1000,$A$10:$A$1000,BZ100&amp;BX100,$C$10:$C$1000,"guides")</f>
        <v>5</v>
      </c>
      <c r="CD100" s="125" t="n">
        <f aca="false">SUMIFS($J$10:$J$1000,$A$10:$A$1000,BZ100&amp;BX100,$C$10:$C$1000,"links")</f>
        <v>0</v>
      </c>
      <c r="CE100" s="125" t="n">
        <f aca="false">SUMIFS($J$10:$J$1000,$A$10:$A$1000,BZ100&amp;BX100,$C$10:$C$1000,"onion")</f>
        <v>170.574468085106</v>
      </c>
      <c r="CF100" s="125" t="n">
        <f aca="false">SUMIFS($J$10:$J$1000,$A$10:$A$1000,BZ100&amp;BX100,$C$10:$C$1000,"extreme")</f>
        <v>26</v>
      </c>
      <c r="CG100" s="127" t="str">
        <f aca="false">IF(SUM(CB100:CF100)=CA100,"OK","CHECK_DATA")</f>
        <v>OK</v>
      </c>
    </row>
    <row r="101" customFormat="false" ht="14.4" hidden="false" customHeight="false" outlineLevel="0" collapsed="false">
      <c r="A101" s="52" t="str">
        <f aca="false">VLOOKUP(D101,$BX$90:$BZ$136,3,1)&amp;D101</f>
        <v>D16</v>
      </c>
      <c r="B101" s="52" t="str">
        <f aca="false">SUBSTITUTE(SUBSTITUTE(H101,"/",""),".html","")</f>
        <v>index</v>
      </c>
      <c r="C101" s="52" t="str">
        <f aca="false">IF(OR(B101=index,B101=links,B101=guides),B101,IF(LEFT(B101,5)=onion,onion,extreme))</f>
        <v>index</v>
      </c>
      <c r="D101" s="53" t="n">
        <v>16</v>
      </c>
      <c r="E101" s="53" t="s">
        <v>111</v>
      </c>
      <c r="F101" s="53" t="s">
        <v>112</v>
      </c>
      <c r="G101" s="54" t="n">
        <v>0.00381944444444444</v>
      </c>
      <c r="H101" s="53" t="s">
        <v>72</v>
      </c>
      <c r="I101" s="59" t="n">
        <v>12</v>
      </c>
      <c r="J101" s="52" t="n">
        <f aca="false">IF(I101="?",VLOOKUP(C101,$BO$89:$BP$94,2,0),I101)</f>
        <v>12</v>
      </c>
      <c r="K101" s="52" t="n">
        <f aca="false">SUMIFS($J$10:$J$1000,$A$10:$A$1000,A101)</f>
        <v>346.574468085106</v>
      </c>
      <c r="L101" s="52" t="n">
        <f aca="false">IF(D101=D100,J101+L100,J101)</f>
        <v>34</v>
      </c>
      <c r="M101" s="52" t="str">
        <f aca="false">LEFT(A101,1)</f>
        <v>D</v>
      </c>
      <c r="N101" s="55" t="n">
        <f aca="false">IF(D101-D100&gt;0,1,0)</f>
        <v>0</v>
      </c>
      <c r="O101" s="56" t="n">
        <f aca="false">0</f>
        <v>0</v>
      </c>
      <c r="P101" s="55" t="n">
        <f aca="false">IF($N101=1,0,IF(AND($C100=P$1,$C101=P$2),1,0))</f>
        <v>0</v>
      </c>
      <c r="Q101" s="55" t="n">
        <f aca="false">IF($N101=1,0,IF(AND($C100=Q$1,$C101=Q$2),1,0))</f>
        <v>0</v>
      </c>
      <c r="R101" s="55" t="n">
        <f aca="false">IF($N101=1,0,IF(AND($C100=R$1,$C101=R$2),1,0))</f>
        <v>0</v>
      </c>
      <c r="S101" s="56" t="n">
        <f aca="false">0</f>
        <v>0</v>
      </c>
      <c r="T101" s="55" t="n">
        <f aca="false">IF($N101=1,0,IF(AND($C100=R$1,$C101=R$2),1,0))</f>
        <v>0</v>
      </c>
      <c r="U101" s="57" t="n">
        <f aca="false">IF(AND($C101=U$1,$I101=U$2),1,0)</f>
        <v>0</v>
      </c>
      <c r="V101" s="55" t="n">
        <f aca="false">IF($N101=1,0,IF(AND($C100=V$1,$C101=V$2),1,0))</f>
        <v>0</v>
      </c>
      <c r="W101" s="56" t="n">
        <f aca="false">0</f>
        <v>0</v>
      </c>
      <c r="X101" s="55" t="n">
        <f aca="false">IF($N101=1,0,IF(AND($C100=X$1,$C101=X$2),1,0))</f>
        <v>0</v>
      </c>
      <c r="Y101" s="55" t="n">
        <f aca="false">IF($N101=1,0,IF(AND($C100=Y$1,$C101=Y$2),1,0))</f>
        <v>0</v>
      </c>
      <c r="Z101" s="56" t="n">
        <f aca="false">0</f>
        <v>0</v>
      </c>
      <c r="AA101" s="55" t="n">
        <f aca="false">IF($N101=1,0,IF(AND($C100=AA$1,$C101=AA$2),1,0))</f>
        <v>0</v>
      </c>
      <c r="AB101" s="57" t="n">
        <f aca="false">IF(AND($C101=AB$1,$I101=AB$2),1,0)</f>
        <v>0</v>
      </c>
      <c r="AC101" s="55" t="n">
        <f aca="false">IF($N101=1,0,IF(AND($C100=AC$1,$C101=AC$2),1,0))</f>
        <v>0</v>
      </c>
      <c r="AD101" s="55" t="n">
        <f aca="false">IF($N101=1,0,IF(AND($C100=AD$1,$C101=AD$2),1,0))</f>
        <v>0</v>
      </c>
      <c r="AE101" s="56" t="n">
        <f aca="false">0</f>
        <v>0</v>
      </c>
      <c r="AF101" s="55" t="n">
        <f aca="false">IF($N101=1,0,IF(AND($C100=AF$1,$C101=AF$2),1,0))</f>
        <v>0</v>
      </c>
      <c r="AG101" s="56" t="n">
        <f aca="false">0</f>
        <v>0</v>
      </c>
      <c r="AH101" s="55" t="n">
        <f aca="false">IF($N101=1,0,IF(AND($C100=AH$1,$C101=AH$2),1,0))</f>
        <v>0</v>
      </c>
      <c r="AI101" s="57" t="n">
        <f aca="false">IF(AND($C101=AI$1,$I101=AI$2),1,0)</f>
        <v>0</v>
      </c>
      <c r="AJ101" s="55" t="n">
        <f aca="false">IF($N101=1,0,IF(AND($C100=AJ$1,$C101=AJ$2),1,0))</f>
        <v>1</v>
      </c>
      <c r="AK101" s="55" t="n">
        <f aca="false">IF($N101=1,0,IF(AND($C100=AK$1,$C101=AK$2),1,0))</f>
        <v>0</v>
      </c>
      <c r="AL101" s="55" t="n">
        <f aca="false">IF($N101=1,0,IF(AND($C100=AL$1,$C101=AL$2),1,0))</f>
        <v>0</v>
      </c>
      <c r="AM101" s="55" t="n">
        <f aca="false">IF($N101=1,0,IF(AND($C100=AM$1,$C101=AM$2),1,0))</f>
        <v>0</v>
      </c>
      <c r="AN101" s="56" t="n">
        <f aca="false">0</f>
        <v>0</v>
      </c>
      <c r="AO101" s="55" t="n">
        <f aca="false">IF($N101=1,0,IF(AND($C100=AO$1,$C101=AO$2),1,0))</f>
        <v>0</v>
      </c>
      <c r="AP101" s="57" t="n">
        <f aca="false">IF(AND($C101=AP$1,$I101=AP$2),1,0)</f>
        <v>0</v>
      </c>
      <c r="AQ101" s="56" t="n">
        <f aca="false">0</f>
        <v>0</v>
      </c>
      <c r="AR101" s="56" t="n">
        <f aca="false">0</f>
        <v>0</v>
      </c>
      <c r="AS101" s="56" t="n">
        <f aca="false">0</f>
        <v>0</v>
      </c>
      <c r="AT101" s="56" t="n">
        <f aca="false">0</f>
        <v>0</v>
      </c>
      <c r="AU101" s="56" t="n">
        <f aca="false">0</f>
        <v>0</v>
      </c>
      <c r="AV101" s="56" t="n">
        <f aca="false">0</f>
        <v>0</v>
      </c>
      <c r="AW101" s="56" t="n">
        <f aca="false">0</f>
        <v>0</v>
      </c>
      <c r="AX101" s="55" t="n">
        <f aca="false">IF($N101=1,0,IF(AND($C100=AX$1,$C101=AX$2),1,0))</f>
        <v>0</v>
      </c>
      <c r="AY101" s="55" t="n">
        <f aca="false">IF($N101=1,0,IF(AND($C100=AY$1,$C101=AY$2),1,0))</f>
        <v>0</v>
      </c>
      <c r="AZ101" s="55" t="n">
        <f aca="false">IF($N101=1,0,IF(AND($C100=AZ$1,$C101=AZ$2),1,0))</f>
        <v>0</v>
      </c>
      <c r="BA101" s="55" t="n">
        <f aca="false">IF($N101=1,0,IF(AND($C100=BA$1,$C101=BA$2),1,0))</f>
        <v>0</v>
      </c>
      <c r="BB101" s="56" t="n">
        <f aca="false">0</f>
        <v>0</v>
      </c>
      <c r="BC101" s="56" t="n">
        <f aca="false">IF($N101=1,0,IF(AND($C100=BC$1,$C101=BC$2),1,0))</f>
        <v>0</v>
      </c>
      <c r="BD101" s="57" t="n">
        <f aca="false">IF(AND($C101=BD$1,$I101=BD$2),1,0)</f>
        <v>0</v>
      </c>
      <c r="BE101" s="56" t="n">
        <f aca="false">0</f>
        <v>0</v>
      </c>
      <c r="BF101" s="56" t="n">
        <f aca="false">0</f>
        <v>0</v>
      </c>
      <c r="BG101" s="56" t="n">
        <f aca="false">0</f>
        <v>0</v>
      </c>
      <c r="BH101" s="56" t="n">
        <f aca="false">0</f>
        <v>0</v>
      </c>
      <c r="BI101" s="56" t="n">
        <f aca="false">0</f>
        <v>0</v>
      </c>
      <c r="BJ101" s="56" t="n">
        <f aca="false">0</f>
        <v>0</v>
      </c>
      <c r="BK101" s="56" t="n">
        <f aca="false">0</f>
        <v>0</v>
      </c>
      <c r="BL101" s="58" t="n">
        <f aca="false">SUM(N101:BK101)</f>
        <v>1</v>
      </c>
      <c r="BP101" s="130"/>
      <c r="BX101" s="124" t="n">
        <v>11</v>
      </c>
      <c r="BY101" s="125" t="str">
        <f aca="false" t="array" ref="BY101:BY101">_xlfn.TEXTJOIN("",1,IF($D$10:$D$1000=BX101,$H$10:$H$1000,""))</f>
        <v>indexOnion-directoryonion-directory/groups-catonion-directory/hack-groupindex</v>
      </c>
      <c r="BZ101" s="125" t="str">
        <f aca="false">IF(ISNUMBER(SEARCH("isis",BY101)),"F",IF(ISNUMBER(SEARCH("onion",BY101)),"D",IF(ISNUMBER(SEARCH("guides",BY101)),"C",IF(ISNUMBER(SEARCH("links",BY101)),"B",IF(ISNUMBER(SEARCH("index",BY101)),"A","E")))))</f>
        <v>D</v>
      </c>
      <c r="CA101" s="126" t="n">
        <f aca="false">VLOOKUP(BX101,$D$10:$K$1000,8,1)</f>
        <v>46.8611111111111</v>
      </c>
      <c r="CB101" s="125" t="n">
        <f aca="false">SUMIFS($J$10:$J$1000,$A$10:$A$1000,BZ101&amp;BX101,$C$10:$C$1000,"index")</f>
        <v>23.8611111111111</v>
      </c>
      <c r="CC101" s="125" t="n">
        <f aca="false">SUMIFS($J$10:$J$1000,$A$10:$A$1000,BZ101&amp;BX101,$C$10:$C$1000,"guides")</f>
        <v>0</v>
      </c>
      <c r="CD101" s="125" t="n">
        <f aca="false">SUMIFS($J$10:$J$1000,$A$10:$A$1000,BZ101&amp;BX101,$C$10:$C$1000,"links")</f>
        <v>0</v>
      </c>
      <c r="CE101" s="125" t="n">
        <f aca="false">SUMIFS($J$10:$J$1000,$A$10:$A$1000,BZ101&amp;BX101,$C$10:$C$1000,"onion")</f>
        <v>23</v>
      </c>
      <c r="CF101" s="125" t="n">
        <f aca="false">SUMIFS($J$10:$J$1000,$A$10:$A$1000,BZ101&amp;BX101,$C$10:$C$1000,"extreme")</f>
        <v>0</v>
      </c>
      <c r="CG101" s="127" t="str">
        <f aca="false">IF(SUM(CB101:CF101)=CA101,"OK","CHECK_DATA")</f>
        <v>OK</v>
      </c>
    </row>
    <row r="102" customFormat="false" ht="14.4" hidden="false" customHeight="false" outlineLevel="0" collapsed="false">
      <c r="A102" s="52" t="str">
        <f aca="false">VLOOKUP(D102,$BX$90:$BZ$136,3,1)&amp;D102</f>
        <v>D16</v>
      </c>
      <c r="B102" s="52" t="str">
        <f aca="false">SUBSTITUTE(SUBSTITUTE(H102,"/",""),".html","")</f>
        <v>onion-directoryweapons-cat</v>
      </c>
      <c r="C102" s="52" t="str">
        <f aca="false">IF(OR(B102=index,B102=links,B102=guides),B102,IF(LEFT(B102,5)=onion,onion,extreme))</f>
        <v>onion</v>
      </c>
      <c r="D102" s="53" t="n">
        <v>16</v>
      </c>
      <c r="E102" s="53" t="s">
        <v>111</v>
      </c>
      <c r="F102" s="53" t="s">
        <v>112</v>
      </c>
      <c r="G102" s="54" t="n">
        <v>0.00381944444444444</v>
      </c>
      <c r="H102" s="53" t="s">
        <v>105</v>
      </c>
      <c r="I102" s="59" t="n">
        <v>4</v>
      </c>
      <c r="J102" s="52" t="n">
        <f aca="false">IF(I102="?",VLOOKUP(C102,$BO$89:$BP$94,2,0),I102)</f>
        <v>4</v>
      </c>
      <c r="K102" s="52" t="n">
        <f aca="false">SUMIFS($J$10:$J$1000,$A$10:$A$1000,A102)</f>
        <v>346.574468085106</v>
      </c>
      <c r="L102" s="52" t="n">
        <f aca="false">IF(D102=D101,J102+L101,J102)</f>
        <v>38</v>
      </c>
      <c r="M102" s="52" t="str">
        <f aca="false">LEFT(A102,1)</f>
        <v>D</v>
      </c>
      <c r="N102" s="55" t="n">
        <f aca="false">IF(D102-D101&gt;0,1,0)</f>
        <v>0</v>
      </c>
      <c r="O102" s="56" t="n">
        <f aca="false">0</f>
        <v>0</v>
      </c>
      <c r="P102" s="55" t="n">
        <f aca="false">IF($N102=1,0,IF(AND($C101=P$1,$C102=P$2),1,0))</f>
        <v>0</v>
      </c>
      <c r="Q102" s="55" t="n">
        <f aca="false">IF($N102=1,0,IF(AND($C101=Q$1,$C102=Q$2),1,0))</f>
        <v>0</v>
      </c>
      <c r="R102" s="55" t="n">
        <f aca="false">IF($N102=1,0,IF(AND($C101=R$1,$C102=R$2),1,0))</f>
        <v>1</v>
      </c>
      <c r="S102" s="56" t="n">
        <f aca="false">0</f>
        <v>0</v>
      </c>
      <c r="T102" s="55" t="n">
        <f aca="false">IF($N102=1,0,IF(AND($C101=R$1,$C102=R$2),1,0))</f>
        <v>1</v>
      </c>
      <c r="U102" s="57" t="n">
        <f aca="false">IF(AND($C102=U$1,$I102=U$2),1,0)</f>
        <v>0</v>
      </c>
      <c r="V102" s="55" t="n">
        <f aca="false">IF($N102=1,0,IF(AND($C101=V$1,$C102=V$2),1,0))</f>
        <v>0</v>
      </c>
      <c r="W102" s="56" t="n">
        <f aca="false">0</f>
        <v>0</v>
      </c>
      <c r="X102" s="55" t="n">
        <f aca="false">IF($N102=1,0,IF(AND($C101=X$1,$C102=X$2),1,0))</f>
        <v>0</v>
      </c>
      <c r="Y102" s="55" t="n">
        <f aca="false">IF($N102=1,0,IF(AND($C101=Y$1,$C102=Y$2),1,0))</f>
        <v>0</v>
      </c>
      <c r="Z102" s="56" t="n">
        <f aca="false">0</f>
        <v>0</v>
      </c>
      <c r="AA102" s="55" t="n">
        <f aca="false">IF($N102=1,0,IF(AND($C101=AA$1,$C102=AA$2),1,0))</f>
        <v>0</v>
      </c>
      <c r="AB102" s="57" t="n">
        <f aca="false">IF(AND($C102=AB$1,$I102=AB$2),1,0)</f>
        <v>0</v>
      </c>
      <c r="AC102" s="55" t="n">
        <f aca="false">IF($N102=1,0,IF(AND($C101=AC$1,$C102=AC$2),1,0))</f>
        <v>0</v>
      </c>
      <c r="AD102" s="55" t="n">
        <f aca="false">IF($N102=1,0,IF(AND($C101=AD$1,$C102=AD$2),1,0))</f>
        <v>0</v>
      </c>
      <c r="AE102" s="56" t="n">
        <f aca="false">0</f>
        <v>0</v>
      </c>
      <c r="AF102" s="55" t="n">
        <f aca="false">IF($N102=1,0,IF(AND($C101=AF$1,$C102=AF$2),1,0))</f>
        <v>0</v>
      </c>
      <c r="AG102" s="56" t="n">
        <f aca="false">0</f>
        <v>0</v>
      </c>
      <c r="AH102" s="55" t="n">
        <f aca="false">IF($N102=1,0,IF(AND($C101=AH$1,$C102=AH$2),1,0))</f>
        <v>0</v>
      </c>
      <c r="AI102" s="57" t="n">
        <f aca="false">IF(AND($C102=AI$1,$I102=AI$2),1,0)</f>
        <v>0</v>
      </c>
      <c r="AJ102" s="55" t="n">
        <f aca="false">IF($N102=1,0,IF(AND($C101=AJ$1,$C102=AJ$2),1,0))</f>
        <v>0</v>
      </c>
      <c r="AK102" s="55" t="n">
        <f aca="false">IF($N102=1,0,IF(AND($C101=AK$1,$C102=AK$2),1,0))</f>
        <v>0</v>
      </c>
      <c r="AL102" s="55" t="n">
        <f aca="false">IF($N102=1,0,IF(AND($C101=AL$1,$C102=AL$2),1,0))</f>
        <v>0</v>
      </c>
      <c r="AM102" s="55" t="n">
        <f aca="false">IF($N102=1,0,IF(AND($C101=AM$1,$C102=AM$2),1,0))</f>
        <v>0</v>
      </c>
      <c r="AN102" s="56" t="n">
        <f aca="false">0</f>
        <v>0</v>
      </c>
      <c r="AO102" s="55" t="n">
        <f aca="false">IF($N102=1,0,IF(AND($C101=AO$1,$C102=AO$2),1,0))</f>
        <v>0</v>
      </c>
      <c r="AP102" s="57" t="n">
        <f aca="false">IF(AND($C102=AP$1,$I102=AP$2),1,0)</f>
        <v>0</v>
      </c>
      <c r="AQ102" s="56" t="n">
        <f aca="false">0</f>
        <v>0</v>
      </c>
      <c r="AR102" s="56" t="n">
        <f aca="false">0</f>
        <v>0</v>
      </c>
      <c r="AS102" s="56" t="n">
        <f aca="false">0</f>
        <v>0</v>
      </c>
      <c r="AT102" s="56" t="n">
        <f aca="false">0</f>
        <v>0</v>
      </c>
      <c r="AU102" s="56" t="n">
        <f aca="false">0</f>
        <v>0</v>
      </c>
      <c r="AV102" s="56" t="n">
        <f aca="false">0</f>
        <v>0</v>
      </c>
      <c r="AW102" s="56" t="n">
        <f aca="false">0</f>
        <v>0</v>
      </c>
      <c r="AX102" s="55" t="n">
        <f aca="false">IF($N102=1,0,IF(AND($C101=AX$1,$C102=AX$2),1,0))</f>
        <v>0</v>
      </c>
      <c r="AY102" s="55" t="n">
        <f aca="false">IF($N102=1,0,IF(AND($C101=AY$1,$C102=AY$2),1,0))</f>
        <v>0</v>
      </c>
      <c r="AZ102" s="55" t="n">
        <f aca="false">IF($N102=1,0,IF(AND($C101=AZ$1,$C102=AZ$2),1,0))</f>
        <v>0</v>
      </c>
      <c r="BA102" s="55" t="n">
        <f aca="false">IF($N102=1,0,IF(AND($C101=BA$1,$C102=BA$2),1,0))</f>
        <v>0</v>
      </c>
      <c r="BB102" s="56" t="n">
        <f aca="false">0</f>
        <v>0</v>
      </c>
      <c r="BC102" s="56" t="n">
        <f aca="false">IF($N102=1,0,IF(AND($C101=BC$1,$C102=BC$2),1,0))</f>
        <v>0</v>
      </c>
      <c r="BD102" s="57" t="n">
        <f aca="false">IF(AND($C102=BD$1,$I102=BD$2),1,0)</f>
        <v>0</v>
      </c>
      <c r="BE102" s="56" t="n">
        <f aca="false">0</f>
        <v>0</v>
      </c>
      <c r="BF102" s="56" t="n">
        <f aca="false">0</f>
        <v>0</v>
      </c>
      <c r="BG102" s="56" t="n">
        <f aca="false">0</f>
        <v>0</v>
      </c>
      <c r="BH102" s="56" t="n">
        <f aca="false">0</f>
        <v>0</v>
      </c>
      <c r="BI102" s="56" t="n">
        <f aca="false">0</f>
        <v>0</v>
      </c>
      <c r="BJ102" s="56" t="n">
        <f aca="false">0</f>
        <v>0</v>
      </c>
      <c r="BK102" s="56" t="n">
        <f aca="false">0</f>
        <v>0</v>
      </c>
      <c r="BL102" s="58" t="n">
        <f aca="false">SUM(N102:BK102)</f>
        <v>2</v>
      </c>
      <c r="BP102" s="130"/>
      <c r="BX102" s="124" t="n">
        <v>12</v>
      </c>
      <c r="BY102" s="125" t="str">
        <f aca="false" t="array" ref="BY102:BY102">_xlfn.TEXTJOIN("",1,IF($D$10:$D$1000=BX102,$H$10:$H$1000,""))</f>
        <v>indexOnion-directoryguidesguides/isis-grouponion-directory/groups-catonion-directory/hack-grouponion-directory/groups-catguides/isis-groupindex</v>
      </c>
      <c r="BZ102" s="125" t="str">
        <f aca="false">IF(ISNUMBER(SEARCH("isis",BY102)),"F",IF(ISNUMBER(SEARCH("onion",BY102)),"D",IF(ISNUMBER(SEARCH("guides",BY102)),"C",IF(ISNUMBER(SEARCH("links",BY102)),"B",IF(ISNUMBER(SEARCH("index",BY102)),"A","E")))))</f>
        <v>F</v>
      </c>
      <c r="CA102" s="126" t="n">
        <f aca="false">VLOOKUP(BX102,$D$10:$K$1000,8,1)</f>
        <v>72.8611111111111</v>
      </c>
      <c r="CB102" s="125" t="n">
        <f aca="false">SUMIFS($J$10:$J$1000,$A$10:$A$1000,BZ102&amp;BX102,$C$10:$C$1000,"index")</f>
        <v>23.8611111111111</v>
      </c>
      <c r="CC102" s="125" t="n">
        <f aca="false">SUMIFS($J$10:$J$1000,$A$10:$A$1000,BZ102&amp;BX102,$C$10:$C$1000,"guides")</f>
        <v>7</v>
      </c>
      <c r="CD102" s="125" t="n">
        <f aca="false">SUMIFS($J$10:$J$1000,$A$10:$A$1000,BZ102&amp;BX102,$C$10:$C$1000,"links")</f>
        <v>0</v>
      </c>
      <c r="CE102" s="125" t="n">
        <f aca="false">SUMIFS($J$10:$J$1000,$A$10:$A$1000,BZ102&amp;BX102,$C$10:$C$1000,"onion")</f>
        <v>24</v>
      </c>
      <c r="CF102" s="125" t="n">
        <f aca="false">SUMIFS($J$10:$J$1000,$A$10:$A$1000,BZ102&amp;BX102,$C$10:$C$1000,"extreme")</f>
        <v>18</v>
      </c>
      <c r="CG102" s="127" t="str">
        <f aca="false">IF(SUM(CB102:CF102)=CA102,"OK","CHECK_DATA")</f>
        <v>OK</v>
      </c>
    </row>
    <row r="103" customFormat="false" ht="14.4" hidden="false" customHeight="false" outlineLevel="0" collapsed="false">
      <c r="A103" s="52" t="str">
        <f aca="false">VLOOKUP(D103,$BX$90:$BZ$136,3,1)&amp;D103</f>
        <v>D16</v>
      </c>
      <c r="B103" s="52" t="str">
        <f aca="false">SUBSTITUTE(SUBSTITUTE(H103,"/",""),".html","")</f>
        <v>onion-directorydw-guns-store</v>
      </c>
      <c r="C103" s="52" t="str">
        <f aca="false">IF(OR(B103=index,B103=links,B103=guides),B103,IF(LEFT(B103,5)=onion,onion,extreme))</f>
        <v>onion</v>
      </c>
      <c r="D103" s="53" t="n">
        <v>16</v>
      </c>
      <c r="E103" s="53" t="s">
        <v>111</v>
      </c>
      <c r="F103" s="53" t="s">
        <v>112</v>
      </c>
      <c r="G103" s="54" t="n">
        <v>0.00381944444444444</v>
      </c>
      <c r="H103" s="53" t="s">
        <v>106</v>
      </c>
      <c r="I103" s="59" t="n">
        <v>109</v>
      </c>
      <c r="J103" s="52" t="n">
        <f aca="false">IF(I103="?",VLOOKUP(C103,$BO$89:$BP$94,2,0),I103)</f>
        <v>109</v>
      </c>
      <c r="K103" s="52" t="n">
        <f aca="false">SUMIFS($J$10:$J$1000,$A$10:$A$1000,A103)</f>
        <v>346.574468085106</v>
      </c>
      <c r="L103" s="52" t="n">
        <f aca="false">IF(D103=D102,J103+L102,J103)</f>
        <v>147</v>
      </c>
      <c r="M103" s="52" t="str">
        <f aca="false">LEFT(A103,1)</f>
        <v>D</v>
      </c>
      <c r="N103" s="55" t="n">
        <f aca="false">IF(D103-D102&gt;0,1,0)</f>
        <v>0</v>
      </c>
      <c r="O103" s="56" t="n">
        <f aca="false">0</f>
        <v>0</v>
      </c>
      <c r="P103" s="55" t="n">
        <f aca="false">IF($N103=1,0,IF(AND($C102=P$1,$C103=P$2),1,0))</f>
        <v>0</v>
      </c>
      <c r="Q103" s="55" t="n">
        <f aca="false">IF($N103=1,0,IF(AND($C102=Q$1,$C103=Q$2),1,0))</f>
        <v>0</v>
      </c>
      <c r="R103" s="55" t="n">
        <f aca="false">IF($N103=1,0,IF(AND($C102=R$1,$C103=R$2),1,0))</f>
        <v>0</v>
      </c>
      <c r="S103" s="56" t="n">
        <f aca="false">0</f>
        <v>0</v>
      </c>
      <c r="T103" s="55" t="n">
        <f aca="false">IF($N103=1,0,IF(AND($C102=R$1,$C103=R$2),1,0))</f>
        <v>0</v>
      </c>
      <c r="U103" s="57" t="n">
        <f aca="false">IF(AND($C103=U$1,$I103=U$2),1,0)</f>
        <v>0</v>
      </c>
      <c r="V103" s="55" t="n">
        <f aca="false">IF($N103=1,0,IF(AND($C102=V$1,$C103=V$2),1,0))</f>
        <v>0</v>
      </c>
      <c r="W103" s="56" t="n">
        <f aca="false">0</f>
        <v>0</v>
      </c>
      <c r="X103" s="55" t="n">
        <f aca="false">IF($N103=1,0,IF(AND($C102=X$1,$C103=X$2),1,0))</f>
        <v>0</v>
      </c>
      <c r="Y103" s="55" t="n">
        <f aca="false">IF($N103=1,0,IF(AND($C102=Y$1,$C103=Y$2),1,0))</f>
        <v>0</v>
      </c>
      <c r="Z103" s="56" t="n">
        <f aca="false">0</f>
        <v>0</v>
      </c>
      <c r="AA103" s="55" t="n">
        <f aca="false">IF($N103=1,0,IF(AND($C102=AA$1,$C103=AA$2),1,0))</f>
        <v>0</v>
      </c>
      <c r="AB103" s="57" t="n">
        <f aca="false">IF(AND($C103=AB$1,$I103=AB$2),1,0)</f>
        <v>0</v>
      </c>
      <c r="AC103" s="55" t="n">
        <f aca="false">IF($N103=1,0,IF(AND($C102=AC$1,$C103=AC$2),1,0))</f>
        <v>0</v>
      </c>
      <c r="AD103" s="55" t="n">
        <f aca="false">IF($N103=1,0,IF(AND($C102=AD$1,$C103=AD$2),1,0))</f>
        <v>0</v>
      </c>
      <c r="AE103" s="56" t="n">
        <f aca="false">0</f>
        <v>0</v>
      </c>
      <c r="AF103" s="55" t="n">
        <f aca="false">IF($N103=1,0,IF(AND($C102=AF$1,$C103=AF$2),1,0))</f>
        <v>0</v>
      </c>
      <c r="AG103" s="56" t="n">
        <f aca="false">0</f>
        <v>0</v>
      </c>
      <c r="AH103" s="55" t="n">
        <f aca="false">IF($N103=1,0,IF(AND($C102=AH$1,$C103=AH$2),1,0))</f>
        <v>0</v>
      </c>
      <c r="AI103" s="57" t="n">
        <f aca="false">IF(AND($C103=AI$1,$I103=AI$2),1,0)</f>
        <v>0</v>
      </c>
      <c r="AJ103" s="55" t="n">
        <f aca="false">IF($N103=1,0,IF(AND($C102=AJ$1,$C103=AJ$2),1,0))</f>
        <v>0</v>
      </c>
      <c r="AK103" s="55" t="n">
        <f aca="false">IF($N103=1,0,IF(AND($C102=AK$1,$C103=AK$2),1,0))</f>
        <v>0</v>
      </c>
      <c r="AL103" s="55" t="n">
        <f aca="false">IF($N103=1,0,IF(AND($C102=AL$1,$C103=AL$2),1,0))</f>
        <v>0</v>
      </c>
      <c r="AM103" s="55" t="n">
        <f aca="false">IF($N103=1,0,IF(AND($C102=AM$1,$C103=AM$2),1,0))</f>
        <v>1</v>
      </c>
      <c r="AN103" s="56" t="n">
        <f aca="false">0</f>
        <v>0</v>
      </c>
      <c r="AO103" s="55" t="n">
        <f aca="false">IF($N103=1,0,IF(AND($C102=AO$1,$C103=AO$2),1,0))</f>
        <v>0</v>
      </c>
      <c r="AP103" s="57" t="n">
        <f aca="false">IF(AND($C103=AP$1,$I103=AP$2),1,0)</f>
        <v>0</v>
      </c>
      <c r="AQ103" s="56" t="n">
        <f aca="false">0</f>
        <v>0</v>
      </c>
      <c r="AR103" s="56" t="n">
        <f aca="false">0</f>
        <v>0</v>
      </c>
      <c r="AS103" s="56" t="n">
        <f aca="false">0</f>
        <v>0</v>
      </c>
      <c r="AT103" s="56" t="n">
        <f aca="false">0</f>
        <v>0</v>
      </c>
      <c r="AU103" s="56" t="n">
        <f aca="false">0</f>
        <v>0</v>
      </c>
      <c r="AV103" s="56" t="n">
        <f aca="false">0</f>
        <v>0</v>
      </c>
      <c r="AW103" s="56" t="n">
        <f aca="false">0</f>
        <v>0</v>
      </c>
      <c r="AX103" s="55" t="n">
        <f aca="false">IF($N103=1,0,IF(AND($C102=AX$1,$C103=AX$2),1,0))</f>
        <v>0</v>
      </c>
      <c r="AY103" s="55" t="n">
        <f aca="false">IF($N103=1,0,IF(AND($C102=AY$1,$C103=AY$2),1,0))</f>
        <v>0</v>
      </c>
      <c r="AZ103" s="55" t="n">
        <f aca="false">IF($N103=1,0,IF(AND($C102=AZ$1,$C103=AZ$2),1,0))</f>
        <v>0</v>
      </c>
      <c r="BA103" s="55" t="n">
        <f aca="false">IF($N103=1,0,IF(AND($C102=BA$1,$C103=BA$2),1,0))</f>
        <v>0</v>
      </c>
      <c r="BB103" s="56" t="n">
        <f aca="false">0</f>
        <v>0</v>
      </c>
      <c r="BC103" s="56" t="n">
        <f aca="false">IF($N103=1,0,IF(AND($C102=BC$1,$C103=BC$2),1,0))</f>
        <v>0</v>
      </c>
      <c r="BD103" s="57" t="n">
        <f aca="false">IF(AND($C103=BD$1,$I103=BD$2),1,0)</f>
        <v>0</v>
      </c>
      <c r="BE103" s="56" t="n">
        <f aca="false">0</f>
        <v>0</v>
      </c>
      <c r="BF103" s="56" t="n">
        <f aca="false">0</f>
        <v>0</v>
      </c>
      <c r="BG103" s="56" t="n">
        <f aca="false">0</f>
        <v>0</v>
      </c>
      <c r="BH103" s="56" t="n">
        <f aca="false">0</f>
        <v>0</v>
      </c>
      <c r="BI103" s="56" t="n">
        <f aca="false">0</f>
        <v>0</v>
      </c>
      <c r="BJ103" s="56" t="n">
        <f aca="false">0</f>
        <v>0</v>
      </c>
      <c r="BK103" s="56" t="n">
        <f aca="false">0</f>
        <v>0</v>
      </c>
      <c r="BL103" s="58" t="n">
        <f aca="false">SUM(N103:BK103)</f>
        <v>1</v>
      </c>
      <c r="BP103" s="130"/>
      <c r="BX103" s="124" t="n">
        <v>13</v>
      </c>
      <c r="BY103" s="125" t="str">
        <f aca="false" t="array" ref="BY103:BY103">_xlfn.TEXTJOIN("",1,IF($D$10:$D$1000=BX103,$H$10:$H$1000,""))</f>
        <v>indexonion-directoryonion-directory/wiki-leaksonion-directory/groups-catguides/isis-groupguidesguides/tor-settingsguides/isis-grouponion-directory/darknet-avengersonion-directory/dreadindex</v>
      </c>
      <c r="BZ103" s="125" t="str">
        <f aca="false">IF(ISNUMBER(SEARCH("isis",BY103)),"F",IF(ISNUMBER(SEARCH("onion",BY103)),"D",IF(ISNUMBER(SEARCH("guides",BY103)),"C",IF(ISNUMBER(SEARCH("links",BY103)),"B",IF(ISNUMBER(SEARCH("index",BY103)),"A","E")))))</f>
        <v>F</v>
      </c>
      <c r="CA103" s="126" t="n">
        <f aca="false">VLOOKUP(BX103,$D$10:$K$1000,8,1)</f>
        <v>211.861111111111</v>
      </c>
      <c r="CB103" s="125" t="n">
        <f aca="false">SUMIFS($J$10:$J$1000,$A$10:$A$1000,BZ103&amp;BX103,$C$10:$C$1000,"index")</f>
        <v>25.8611111111111</v>
      </c>
      <c r="CC103" s="125" t="n">
        <f aca="false">SUMIFS($J$10:$J$1000,$A$10:$A$1000,BZ103&amp;BX103,$C$10:$C$1000,"guides")</f>
        <v>9</v>
      </c>
      <c r="CD103" s="125" t="n">
        <f aca="false">SUMIFS($J$10:$J$1000,$A$10:$A$1000,BZ103&amp;BX103,$C$10:$C$1000,"links")</f>
        <v>0</v>
      </c>
      <c r="CE103" s="125" t="n">
        <f aca="false">SUMIFS($J$10:$J$1000,$A$10:$A$1000,BZ103&amp;BX103,$C$10:$C$1000,"onion")</f>
        <v>111</v>
      </c>
      <c r="CF103" s="125" t="n">
        <f aca="false">SUMIFS($J$10:$J$1000,$A$10:$A$1000,BZ103&amp;BX103,$C$10:$C$1000,"extreme")</f>
        <v>66</v>
      </c>
      <c r="CG103" s="127" t="str">
        <f aca="false">IF(SUM(CB103:CF103)=CA103,"OK","CHECK_DATA")</f>
        <v>OK</v>
      </c>
    </row>
    <row r="104" customFormat="false" ht="14.4" hidden="false" customHeight="false" outlineLevel="0" collapsed="false">
      <c r="A104" s="52" t="str">
        <f aca="false">VLOOKUP(D104,$BX$90:$BZ$136,3,1)&amp;D104</f>
        <v>D16</v>
      </c>
      <c r="B104" s="52" t="str">
        <f aca="false">SUBSTITUTE(SUBSTITUTE(H104,"/",""),".html","")</f>
        <v>guides</v>
      </c>
      <c r="C104" s="52" t="str">
        <f aca="false">IF(OR(B104=index,B104=links,B104=guides),B104,IF(LEFT(B104,5)=onion,onion,extreme))</f>
        <v>guides</v>
      </c>
      <c r="D104" s="53" t="n">
        <v>16</v>
      </c>
      <c r="E104" s="53" t="s">
        <v>111</v>
      </c>
      <c r="F104" s="53" t="s">
        <v>112</v>
      </c>
      <c r="G104" s="54" t="n">
        <v>0.00381944444444444</v>
      </c>
      <c r="H104" s="53" t="s">
        <v>74</v>
      </c>
      <c r="I104" s="59" t="n">
        <v>5</v>
      </c>
      <c r="J104" s="52" t="n">
        <f aca="false">IF(I104="?",VLOOKUP(C104,$BO$89:$BP$94,2,0),I104)</f>
        <v>5</v>
      </c>
      <c r="K104" s="52" t="n">
        <f aca="false">SUMIFS($J$10:$J$1000,$A$10:$A$1000,A104)</f>
        <v>346.574468085106</v>
      </c>
      <c r="L104" s="52" t="n">
        <f aca="false">IF(D104=D103,J104+L103,J104)</f>
        <v>152</v>
      </c>
      <c r="M104" s="52" t="str">
        <f aca="false">LEFT(A104,1)</f>
        <v>D</v>
      </c>
      <c r="N104" s="55" t="n">
        <f aca="false">IF(D104-D103&gt;0,1,0)</f>
        <v>0</v>
      </c>
      <c r="O104" s="56" t="n">
        <f aca="false">0</f>
        <v>0</v>
      </c>
      <c r="P104" s="55" t="n">
        <f aca="false">IF($N104=1,0,IF(AND($C103=P$1,$C104=P$2),1,0))</f>
        <v>0</v>
      </c>
      <c r="Q104" s="55" t="n">
        <f aca="false">IF($N104=1,0,IF(AND($C103=Q$1,$C104=Q$2),1,0))</f>
        <v>0</v>
      </c>
      <c r="R104" s="55" t="n">
        <f aca="false">IF($N104=1,0,IF(AND($C103=R$1,$C104=R$2),1,0))</f>
        <v>0</v>
      </c>
      <c r="S104" s="56" t="n">
        <f aca="false">0</f>
        <v>0</v>
      </c>
      <c r="T104" s="55" t="n">
        <f aca="false">IF($N104=1,0,IF(AND($C103=R$1,$C104=R$2),1,0))</f>
        <v>0</v>
      </c>
      <c r="U104" s="57" t="n">
        <f aca="false">IF(AND($C104=U$1,$I104=U$2),1,0)</f>
        <v>0</v>
      </c>
      <c r="V104" s="55" t="n">
        <f aca="false">IF($N104=1,0,IF(AND($C103=V$1,$C104=V$2),1,0))</f>
        <v>0</v>
      </c>
      <c r="W104" s="56" t="n">
        <f aca="false">0</f>
        <v>0</v>
      </c>
      <c r="X104" s="55" t="n">
        <f aca="false">IF($N104=1,0,IF(AND($C103=X$1,$C104=X$2),1,0))</f>
        <v>0</v>
      </c>
      <c r="Y104" s="55" t="n">
        <f aca="false">IF($N104=1,0,IF(AND($C103=Y$1,$C104=Y$2),1,0))</f>
        <v>0</v>
      </c>
      <c r="Z104" s="56" t="n">
        <f aca="false">0</f>
        <v>0</v>
      </c>
      <c r="AA104" s="55" t="n">
        <f aca="false">IF($N104=1,0,IF(AND($C103=AA$1,$C104=AA$2),1,0))</f>
        <v>0</v>
      </c>
      <c r="AB104" s="57" t="n">
        <f aca="false">IF(AND($C104=AB$1,$I104=AB$2),1,0)</f>
        <v>0</v>
      </c>
      <c r="AC104" s="55" t="n">
        <f aca="false">IF($N104=1,0,IF(AND($C103=AC$1,$C104=AC$2),1,0))</f>
        <v>0</v>
      </c>
      <c r="AD104" s="55" t="n">
        <f aca="false">IF($N104=1,0,IF(AND($C103=AD$1,$C104=AD$2),1,0))</f>
        <v>0</v>
      </c>
      <c r="AE104" s="56" t="n">
        <f aca="false">0</f>
        <v>0</v>
      </c>
      <c r="AF104" s="55" t="n">
        <f aca="false">IF($N104=1,0,IF(AND($C103=AF$1,$C104=AF$2),1,0))</f>
        <v>0</v>
      </c>
      <c r="AG104" s="56" t="n">
        <f aca="false">0</f>
        <v>0</v>
      </c>
      <c r="AH104" s="55" t="n">
        <f aca="false">IF($N104=1,0,IF(AND($C103=AH$1,$C104=AH$2),1,0))</f>
        <v>0</v>
      </c>
      <c r="AI104" s="57" t="n">
        <f aca="false">IF(AND($C104=AI$1,$I104=AI$2),1,0)</f>
        <v>0</v>
      </c>
      <c r="AJ104" s="55" t="n">
        <f aca="false">IF($N104=1,0,IF(AND($C103=AJ$1,$C104=AJ$2),1,0))</f>
        <v>0</v>
      </c>
      <c r="AK104" s="55" t="n">
        <f aca="false">IF($N104=1,0,IF(AND($C103=AK$1,$C104=AK$2),1,0))</f>
        <v>0</v>
      </c>
      <c r="AL104" s="55" t="n">
        <f aca="false">IF($N104=1,0,IF(AND($C103=AL$1,$C104=AL$2),1,0))</f>
        <v>1</v>
      </c>
      <c r="AM104" s="55" t="n">
        <f aca="false">IF($N104=1,0,IF(AND($C103=AM$1,$C104=AM$2),1,0))</f>
        <v>0</v>
      </c>
      <c r="AN104" s="56" t="n">
        <f aca="false">0</f>
        <v>0</v>
      </c>
      <c r="AO104" s="55" t="n">
        <f aca="false">IF($N104=1,0,IF(AND($C103=AO$1,$C104=AO$2),1,0))</f>
        <v>0</v>
      </c>
      <c r="AP104" s="57" t="n">
        <f aca="false">IF(AND($C104=AP$1,$I104=AP$2),1,0)</f>
        <v>0</v>
      </c>
      <c r="AQ104" s="56" t="n">
        <f aca="false">0</f>
        <v>0</v>
      </c>
      <c r="AR104" s="56" t="n">
        <f aca="false">0</f>
        <v>0</v>
      </c>
      <c r="AS104" s="56" t="n">
        <f aca="false">0</f>
        <v>0</v>
      </c>
      <c r="AT104" s="56" t="n">
        <f aca="false">0</f>
        <v>0</v>
      </c>
      <c r="AU104" s="56" t="n">
        <f aca="false">0</f>
        <v>0</v>
      </c>
      <c r="AV104" s="56" t="n">
        <f aca="false">0</f>
        <v>0</v>
      </c>
      <c r="AW104" s="56" t="n">
        <f aca="false">0</f>
        <v>0</v>
      </c>
      <c r="AX104" s="55" t="n">
        <f aca="false">IF($N104=1,0,IF(AND($C103=AX$1,$C104=AX$2),1,0))</f>
        <v>0</v>
      </c>
      <c r="AY104" s="55" t="n">
        <f aca="false">IF($N104=1,0,IF(AND($C103=AY$1,$C104=AY$2),1,0))</f>
        <v>0</v>
      </c>
      <c r="AZ104" s="55" t="n">
        <f aca="false">IF($N104=1,0,IF(AND($C103=AZ$1,$C104=AZ$2),1,0))</f>
        <v>0</v>
      </c>
      <c r="BA104" s="55" t="n">
        <f aca="false">IF($N104=1,0,IF(AND($C103=BA$1,$C104=BA$2),1,0))</f>
        <v>0</v>
      </c>
      <c r="BB104" s="56" t="n">
        <f aca="false">0</f>
        <v>0</v>
      </c>
      <c r="BC104" s="56" t="n">
        <f aca="false">IF($N104=1,0,IF(AND($C103=BC$1,$C104=BC$2),1,0))</f>
        <v>0</v>
      </c>
      <c r="BD104" s="57" t="n">
        <f aca="false">IF(AND($C104=BD$1,$I104=BD$2),1,0)</f>
        <v>0</v>
      </c>
      <c r="BE104" s="56" t="n">
        <f aca="false">0</f>
        <v>0</v>
      </c>
      <c r="BF104" s="56" t="n">
        <f aca="false">0</f>
        <v>0</v>
      </c>
      <c r="BG104" s="56" t="n">
        <f aca="false">0</f>
        <v>0</v>
      </c>
      <c r="BH104" s="56" t="n">
        <f aca="false">0</f>
        <v>0</v>
      </c>
      <c r="BI104" s="56" t="n">
        <f aca="false">0</f>
        <v>0</v>
      </c>
      <c r="BJ104" s="56" t="n">
        <f aca="false">0</f>
        <v>0</v>
      </c>
      <c r="BK104" s="56" t="n">
        <f aca="false">0</f>
        <v>0</v>
      </c>
      <c r="BL104" s="58" t="n">
        <f aca="false">SUM(N104:BK104)</f>
        <v>1</v>
      </c>
      <c r="BP104" s="130"/>
      <c r="BX104" s="124" t="n">
        <v>14</v>
      </c>
      <c r="BY104" s="125" t="str">
        <f aca="false" t="array" ref="BY104:BY104">_xlfn.TEXTJOIN("",1,IF($D$10:$D$1000=BX104,$H$10:$H$1000,""))</f>
        <v>indexonion-directoryonion-directory/weapons-catonion-directory/dw-guns-store</v>
      </c>
      <c r="BZ104" s="125" t="str">
        <f aca="false">IF(ISNUMBER(SEARCH("isis",BY104)),"F",IF(ISNUMBER(SEARCH("onion",BY104)),"D",IF(ISNUMBER(SEARCH("guides",BY104)),"C",IF(ISNUMBER(SEARCH("links",BY104)),"B",IF(ISNUMBER(SEARCH("index",BY104)),"A","E")))))</f>
        <v>D</v>
      </c>
      <c r="CA104" s="126" t="n">
        <f aca="false">VLOOKUP(BX104,$D$10:$K$1000,8,1)</f>
        <v>32.5744680851064</v>
      </c>
      <c r="CB104" s="125" t="n">
        <f aca="false">SUMIFS($J$10:$J$1000,$A$10:$A$1000,BZ104&amp;BX104,$C$10:$C$1000,"index")</f>
        <v>3</v>
      </c>
      <c r="CC104" s="125" t="n">
        <f aca="false">SUMIFS($J$10:$J$1000,$A$10:$A$1000,BZ104&amp;BX104,$C$10:$C$1000,"guides")</f>
        <v>0</v>
      </c>
      <c r="CD104" s="125" t="n">
        <f aca="false">SUMIFS($J$10:$J$1000,$A$10:$A$1000,BZ104&amp;BX104,$C$10:$C$1000,"links")</f>
        <v>0</v>
      </c>
      <c r="CE104" s="125" t="n">
        <f aca="false">SUMIFS($J$10:$J$1000,$A$10:$A$1000,BZ104&amp;BX104,$C$10:$C$1000,"onion")</f>
        <v>29.5744680851064</v>
      </c>
      <c r="CF104" s="125" t="n">
        <f aca="false">SUMIFS($J$10:$J$1000,$A$10:$A$1000,BZ104&amp;BX104,$C$10:$C$1000,"extreme")</f>
        <v>0</v>
      </c>
      <c r="CG104" s="127" t="str">
        <f aca="false">IF(SUM(CB104:CF104)=CA104,"OK","CHECK_DATA")</f>
        <v>OK</v>
      </c>
    </row>
    <row r="105" customFormat="false" ht="14.4" hidden="false" customHeight="false" outlineLevel="0" collapsed="false">
      <c r="A105" s="52" t="str">
        <f aca="false">VLOOKUP(D105,$BX$90:$BZ$136,3,1)&amp;D105</f>
        <v>D16</v>
      </c>
      <c r="B105" s="52" t="str">
        <f aca="false">SUBSTITUTE(SUBSTITUTE(H105,"/",""),".html","")</f>
        <v>guideshow-to-buy-btc</v>
      </c>
      <c r="C105" s="52" t="str">
        <f aca="false">IF(OR(B105=index,B105=links,B105=guides),B105,IF(LEFT(B105,5)=onion,onion,extreme))</f>
        <v>extreme</v>
      </c>
      <c r="D105" s="53" t="n">
        <v>16</v>
      </c>
      <c r="E105" s="53" t="s">
        <v>111</v>
      </c>
      <c r="F105" s="53" t="s">
        <v>112</v>
      </c>
      <c r="G105" s="54" t="n">
        <v>0.00381944444444444</v>
      </c>
      <c r="H105" s="53" t="s">
        <v>110</v>
      </c>
      <c r="I105" s="59" t="n">
        <v>27</v>
      </c>
      <c r="J105" s="52" t="n">
        <f aca="false">IF(I105="?",VLOOKUP(C105,$BO$89:$BP$94,2,0),I105)</f>
        <v>27</v>
      </c>
      <c r="K105" s="52" t="n">
        <f aca="false">SUMIFS($J$10:$J$1000,$A$10:$A$1000,A105)</f>
        <v>346.574468085106</v>
      </c>
      <c r="L105" s="52" t="n">
        <f aca="false">IF(D105=D104,J105+L104,J105)</f>
        <v>179</v>
      </c>
      <c r="M105" s="52" t="str">
        <f aca="false">LEFT(A105,1)</f>
        <v>D</v>
      </c>
      <c r="N105" s="55" t="n">
        <f aca="false">IF(D105-D104&gt;0,1,0)</f>
        <v>0</v>
      </c>
      <c r="O105" s="56" t="n">
        <f aca="false">0</f>
        <v>0</v>
      </c>
      <c r="P105" s="55" t="n">
        <f aca="false">IF($N105=1,0,IF(AND($C104=P$1,$C105=P$2),1,0))</f>
        <v>0</v>
      </c>
      <c r="Q105" s="55" t="n">
        <f aca="false">IF($N105=1,0,IF(AND($C104=Q$1,$C105=Q$2),1,0))</f>
        <v>0</v>
      </c>
      <c r="R105" s="55" t="n">
        <f aca="false">IF($N105=1,0,IF(AND($C104=R$1,$C105=R$2),1,0))</f>
        <v>0</v>
      </c>
      <c r="S105" s="56" t="n">
        <f aca="false">0</f>
        <v>0</v>
      </c>
      <c r="T105" s="55" t="n">
        <f aca="false">IF($N105=1,0,IF(AND($C104=R$1,$C105=R$2),1,0))</f>
        <v>0</v>
      </c>
      <c r="U105" s="57" t="n">
        <f aca="false">IF(AND($C105=U$1,$I105=U$2),1,0)</f>
        <v>0</v>
      </c>
      <c r="V105" s="55" t="n">
        <f aca="false">IF($N105=1,0,IF(AND($C104=V$1,$C105=V$2),1,0))</f>
        <v>0</v>
      </c>
      <c r="W105" s="56" t="n">
        <f aca="false">0</f>
        <v>0</v>
      </c>
      <c r="X105" s="55" t="n">
        <f aca="false">IF($N105=1,0,IF(AND($C104=X$1,$C105=X$2),1,0))</f>
        <v>0</v>
      </c>
      <c r="Y105" s="55" t="n">
        <f aca="false">IF($N105=1,0,IF(AND($C104=Y$1,$C105=Y$2),1,0))</f>
        <v>0</v>
      </c>
      <c r="Z105" s="56" t="n">
        <f aca="false">0</f>
        <v>0</v>
      </c>
      <c r="AA105" s="55" t="n">
        <f aca="false">IF($N105=1,0,IF(AND($C104=AA$1,$C105=AA$2),1,0))</f>
        <v>0</v>
      </c>
      <c r="AB105" s="57" t="n">
        <f aca="false">IF(AND($C105=AB$1,$I105=AB$2),1,0)</f>
        <v>0</v>
      </c>
      <c r="AC105" s="55" t="n">
        <f aca="false">IF($N105=1,0,IF(AND($C104=AC$1,$C105=AC$2),1,0))</f>
        <v>0</v>
      </c>
      <c r="AD105" s="55" t="n">
        <f aca="false">IF($N105=1,0,IF(AND($C104=AD$1,$C105=AD$2),1,0))</f>
        <v>0</v>
      </c>
      <c r="AE105" s="56" t="n">
        <f aca="false">0</f>
        <v>0</v>
      </c>
      <c r="AF105" s="55" t="n">
        <f aca="false">IF($N105=1,0,IF(AND($C104=AF$1,$C105=AF$2),1,0))</f>
        <v>0</v>
      </c>
      <c r="AG105" s="56" t="n">
        <f aca="false">0</f>
        <v>0</v>
      </c>
      <c r="AH105" s="55" t="n">
        <f aca="false">IF($N105=1,0,IF(AND($C104=AH$1,$C105=AH$2),1,0))</f>
        <v>1</v>
      </c>
      <c r="AI105" s="57" t="n">
        <f aca="false">IF(AND($C105=AI$1,$I105=AI$2),1,0)</f>
        <v>0</v>
      </c>
      <c r="AJ105" s="55" t="n">
        <f aca="false">IF($N105=1,0,IF(AND($C104=AJ$1,$C105=AJ$2),1,0))</f>
        <v>0</v>
      </c>
      <c r="AK105" s="55" t="n">
        <f aca="false">IF($N105=1,0,IF(AND($C104=AK$1,$C105=AK$2),1,0))</f>
        <v>0</v>
      </c>
      <c r="AL105" s="55" t="n">
        <f aca="false">IF($N105=1,0,IF(AND($C104=AL$1,$C105=AL$2),1,0))</f>
        <v>0</v>
      </c>
      <c r="AM105" s="55" t="n">
        <f aca="false">IF($N105=1,0,IF(AND($C104=AM$1,$C105=AM$2),1,0))</f>
        <v>0</v>
      </c>
      <c r="AN105" s="56" t="n">
        <f aca="false">0</f>
        <v>0</v>
      </c>
      <c r="AO105" s="55" t="n">
        <f aca="false">IF($N105=1,0,IF(AND($C104=AO$1,$C105=AO$2),1,0))</f>
        <v>0</v>
      </c>
      <c r="AP105" s="57" t="n">
        <f aca="false">IF(AND($C105=AP$1,$I105=AP$2),1,0)</f>
        <v>0</v>
      </c>
      <c r="AQ105" s="56" t="n">
        <f aca="false">0</f>
        <v>0</v>
      </c>
      <c r="AR105" s="56" t="n">
        <f aca="false">0</f>
        <v>0</v>
      </c>
      <c r="AS105" s="56" t="n">
        <f aca="false">0</f>
        <v>0</v>
      </c>
      <c r="AT105" s="56" t="n">
        <f aca="false">0</f>
        <v>0</v>
      </c>
      <c r="AU105" s="56" t="n">
        <f aca="false">0</f>
        <v>0</v>
      </c>
      <c r="AV105" s="56" t="n">
        <f aca="false">0</f>
        <v>0</v>
      </c>
      <c r="AW105" s="56" t="n">
        <f aca="false">0</f>
        <v>0</v>
      </c>
      <c r="AX105" s="55" t="n">
        <f aca="false">IF($N105=1,0,IF(AND($C104=AX$1,$C105=AX$2),1,0))</f>
        <v>0</v>
      </c>
      <c r="AY105" s="55" t="n">
        <f aca="false">IF($N105=1,0,IF(AND($C104=AY$1,$C105=AY$2),1,0))</f>
        <v>0</v>
      </c>
      <c r="AZ105" s="55" t="n">
        <f aca="false">IF($N105=1,0,IF(AND($C104=AZ$1,$C105=AZ$2),1,0))</f>
        <v>0</v>
      </c>
      <c r="BA105" s="55" t="n">
        <f aca="false">IF($N105=1,0,IF(AND($C104=BA$1,$C105=BA$2),1,0))</f>
        <v>0</v>
      </c>
      <c r="BB105" s="56" t="n">
        <f aca="false">0</f>
        <v>0</v>
      </c>
      <c r="BC105" s="56" t="n">
        <f aca="false">IF($N105=1,0,IF(AND($C104=BC$1,$C105=BC$2),1,0))</f>
        <v>0</v>
      </c>
      <c r="BD105" s="57" t="n">
        <f aca="false">IF(AND($C105=BD$1,$I105=BD$2),1,0)</f>
        <v>0</v>
      </c>
      <c r="BE105" s="56" t="n">
        <f aca="false">0</f>
        <v>0</v>
      </c>
      <c r="BF105" s="56" t="n">
        <f aca="false">0</f>
        <v>0</v>
      </c>
      <c r="BG105" s="56" t="n">
        <f aca="false">0</f>
        <v>0</v>
      </c>
      <c r="BH105" s="56" t="n">
        <f aca="false">0</f>
        <v>0</v>
      </c>
      <c r="BI105" s="56" t="n">
        <f aca="false">0</f>
        <v>0</v>
      </c>
      <c r="BJ105" s="56" t="n">
        <f aca="false">0</f>
        <v>0</v>
      </c>
      <c r="BK105" s="56" t="n">
        <f aca="false">0</f>
        <v>0</v>
      </c>
      <c r="BL105" s="58" t="n">
        <f aca="false">SUM(N105:BK105)</f>
        <v>1</v>
      </c>
      <c r="BP105" s="130"/>
      <c r="BX105" s="124" t="n">
        <v>15</v>
      </c>
      <c r="BY105" s="125" t="str">
        <f aca="false" t="array" ref="BY105:BY105">_xlfn.TEXTJOIN("",1,IF($D$10:$D$1000=BX105,$H$10:$H$1000,""))</f>
        <v>indexonion-directoryguidesguides/how-to-buy-btconion-directory/weapons-catpricesonion-directory/weapons-catonion-directory/dw-guns-store</v>
      </c>
      <c r="BZ105" s="125" t="str">
        <f aca="false">IF(ISNUMBER(SEARCH("isis",BY105)),"F",IF(ISNUMBER(SEARCH("onion",BY105)),"D",IF(ISNUMBER(SEARCH("guides",BY105)),"C",IF(ISNUMBER(SEARCH("links",BY105)),"B",IF(ISNUMBER(SEARCH("index",BY105)),"A","E")))))</f>
        <v>D</v>
      </c>
      <c r="CA105" s="126" t="n">
        <f aca="false">VLOOKUP(BX105,$D$10:$K$1000,8,1)</f>
        <v>93.5744680851064</v>
      </c>
      <c r="CB105" s="125" t="n">
        <f aca="false">SUMIFS($J$10:$J$1000,$A$10:$A$1000,BZ105&amp;BX105,$C$10:$C$1000,"index")</f>
        <v>16</v>
      </c>
      <c r="CC105" s="125" t="n">
        <f aca="false">SUMIFS($J$10:$J$1000,$A$10:$A$1000,BZ105&amp;BX105,$C$10:$C$1000,"guides")</f>
        <v>3</v>
      </c>
      <c r="CD105" s="125" t="n">
        <f aca="false">SUMIFS($J$10:$J$1000,$A$10:$A$1000,BZ105&amp;BX105,$C$10:$C$1000,"links")</f>
        <v>0</v>
      </c>
      <c r="CE105" s="125" t="n">
        <f aca="false">SUMIFS($J$10:$J$1000,$A$10:$A$1000,BZ105&amp;BX105,$C$10:$C$1000,"onion")</f>
        <v>36.5744680851064</v>
      </c>
      <c r="CF105" s="125" t="n">
        <f aca="false">SUMIFS($J$10:$J$1000,$A$10:$A$1000,BZ105&amp;BX105,$C$10:$C$1000,"extreme")</f>
        <v>38</v>
      </c>
      <c r="CG105" s="127" t="str">
        <f aca="false">IF(SUM(CB105:CF105)=CA105,"OK","CHECK_DATA")</f>
        <v>OK</v>
      </c>
    </row>
    <row r="106" customFormat="false" ht="14.4" hidden="false" customHeight="false" outlineLevel="0" collapsed="false">
      <c r="A106" s="52" t="str">
        <f aca="false">VLOOKUP(D106,$BX$90:$BZ$136,3,1)&amp;D106</f>
        <v>D16</v>
      </c>
      <c r="B106" s="52" t="str">
        <f aca="false">SUBSTITUTE(SUBSTITUTE(H106,"/",""),".html","")</f>
        <v>prices</v>
      </c>
      <c r="C106" s="52" t="str">
        <f aca="false">IF(OR(B106=index,B106=links,B106=guides),B106,IF(LEFT(B106,5)=onion,onion,extreme))</f>
        <v>extreme</v>
      </c>
      <c r="D106" s="53" t="n">
        <v>16</v>
      </c>
      <c r="E106" s="53" t="s">
        <v>111</v>
      </c>
      <c r="F106" s="53" t="s">
        <v>112</v>
      </c>
      <c r="G106" s="54" t="n">
        <v>0.00381944444444444</v>
      </c>
      <c r="H106" s="53" t="s">
        <v>75</v>
      </c>
      <c r="I106" s="59" t="n">
        <v>3</v>
      </c>
      <c r="J106" s="52" t="n">
        <f aca="false">IF(I106="?",VLOOKUP(C106,$BO$89:$BP$94,2,0),I106)</f>
        <v>3</v>
      </c>
      <c r="K106" s="52" t="n">
        <f aca="false">SUMIFS($J$10:$J$1000,$A$10:$A$1000,A106)</f>
        <v>346.574468085106</v>
      </c>
      <c r="L106" s="52" t="n">
        <f aca="false">IF(D106=D105,J106+L105,J106)</f>
        <v>182</v>
      </c>
      <c r="M106" s="52" t="str">
        <f aca="false">LEFT(A106,1)</f>
        <v>D</v>
      </c>
      <c r="N106" s="55" t="n">
        <f aca="false">IF(D106-D105&gt;0,1,0)</f>
        <v>0</v>
      </c>
      <c r="O106" s="56" t="n">
        <f aca="false">0</f>
        <v>0</v>
      </c>
      <c r="P106" s="55" t="n">
        <f aca="false">IF($N106=1,0,IF(AND($C105=P$1,$C106=P$2),1,0))</f>
        <v>0</v>
      </c>
      <c r="Q106" s="55" t="n">
        <f aca="false">IF($N106=1,0,IF(AND($C105=Q$1,$C106=Q$2),1,0))</f>
        <v>0</v>
      </c>
      <c r="R106" s="55" t="n">
        <f aca="false">IF($N106=1,0,IF(AND($C105=R$1,$C106=R$2),1,0))</f>
        <v>0</v>
      </c>
      <c r="S106" s="56" t="n">
        <f aca="false">0</f>
        <v>0</v>
      </c>
      <c r="T106" s="55" t="n">
        <f aca="false">IF($N106=1,0,IF(AND($C105=R$1,$C106=R$2),1,0))</f>
        <v>0</v>
      </c>
      <c r="U106" s="57" t="n">
        <f aca="false">IF(AND($C106=U$1,$I106=U$2),1,0)</f>
        <v>0</v>
      </c>
      <c r="V106" s="55" t="n">
        <f aca="false">IF($N106=1,0,IF(AND($C105=V$1,$C106=V$2),1,0))</f>
        <v>0</v>
      </c>
      <c r="W106" s="56" t="n">
        <f aca="false">0</f>
        <v>0</v>
      </c>
      <c r="X106" s="55" t="n">
        <f aca="false">IF($N106=1,0,IF(AND($C105=X$1,$C106=X$2),1,0))</f>
        <v>0</v>
      </c>
      <c r="Y106" s="55" t="n">
        <f aca="false">IF($N106=1,0,IF(AND($C105=Y$1,$C106=Y$2),1,0))</f>
        <v>0</v>
      </c>
      <c r="Z106" s="56" t="n">
        <f aca="false">0</f>
        <v>0</v>
      </c>
      <c r="AA106" s="55" t="n">
        <f aca="false">IF($N106=1,0,IF(AND($C105=AA$1,$C106=AA$2),1,0))</f>
        <v>0</v>
      </c>
      <c r="AB106" s="57" t="n">
        <f aca="false">IF(AND($C106=AB$1,$I106=AB$2),1,0)</f>
        <v>0</v>
      </c>
      <c r="AC106" s="55" t="n">
        <f aca="false">IF($N106=1,0,IF(AND($C105=AC$1,$C106=AC$2),1,0))</f>
        <v>0</v>
      </c>
      <c r="AD106" s="55" t="n">
        <f aca="false">IF($N106=1,0,IF(AND($C105=AD$1,$C106=AD$2),1,0))</f>
        <v>0</v>
      </c>
      <c r="AE106" s="56" t="n">
        <f aca="false">0</f>
        <v>0</v>
      </c>
      <c r="AF106" s="55" t="n">
        <f aca="false">IF($N106=1,0,IF(AND($C105=AF$1,$C106=AF$2),1,0))</f>
        <v>0</v>
      </c>
      <c r="AG106" s="56" t="n">
        <f aca="false">0</f>
        <v>0</v>
      </c>
      <c r="AH106" s="55" t="n">
        <f aca="false">IF($N106=1,0,IF(AND($C105=AH$1,$C106=AH$2),1,0))</f>
        <v>0</v>
      </c>
      <c r="AI106" s="57" t="n">
        <f aca="false">IF(AND($C106=AI$1,$I106=AI$2),1,0)</f>
        <v>0</v>
      </c>
      <c r="AJ106" s="55" t="n">
        <f aca="false">IF($N106=1,0,IF(AND($C105=AJ$1,$C106=AJ$2),1,0))</f>
        <v>0</v>
      </c>
      <c r="AK106" s="55" t="n">
        <f aca="false">IF($N106=1,0,IF(AND($C105=AK$1,$C106=AK$2),1,0))</f>
        <v>0</v>
      </c>
      <c r="AL106" s="55" t="n">
        <f aca="false">IF($N106=1,0,IF(AND($C105=AL$1,$C106=AL$2),1,0))</f>
        <v>0</v>
      </c>
      <c r="AM106" s="55" t="n">
        <f aca="false">IF($N106=1,0,IF(AND($C105=AM$1,$C106=AM$2),1,0))</f>
        <v>0</v>
      </c>
      <c r="AN106" s="56" t="n">
        <f aca="false">0</f>
        <v>0</v>
      </c>
      <c r="AO106" s="55" t="n">
        <f aca="false">IF($N106=1,0,IF(AND($C105=AO$1,$C106=AO$2),1,0))</f>
        <v>0</v>
      </c>
      <c r="AP106" s="57" t="n">
        <f aca="false">IF(AND($C106=AP$1,$I106=AP$2),1,0)</f>
        <v>0</v>
      </c>
      <c r="AQ106" s="56" t="n">
        <f aca="false">0</f>
        <v>0</v>
      </c>
      <c r="AR106" s="56" t="n">
        <f aca="false">0</f>
        <v>0</v>
      </c>
      <c r="AS106" s="56" t="n">
        <f aca="false">0</f>
        <v>0</v>
      </c>
      <c r="AT106" s="56" t="n">
        <f aca="false">0</f>
        <v>0</v>
      </c>
      <c r="AU106" s="56" t="n">
        <f aca="false">0</f>
        <v>0</v>
      </c>
      <c r="AV106" s="56" t="n">
        <f aca="false">0</f>
        <v>0</v>
      </c>
      <c r="AW106" s="56" t="n">
        <f aca="false">0</f>
        <v>0</v>
      </c>
      <c r="AX106" s="55" t="n">
        <f aca="false">IF($N106=1,0,IF(AND($C105=AX$1,$C106=AX$2),1,0))</f>
        <v>0</v>
      </c>
      <c r="AY106" s="55" t="n">
        <f aca="false">IF($N106=1,0,IF(AND($C105=AY$1,$C106=AY$2),1,0))</f>
        <v>0</v>
      </c>
      <c r="AZ106" s="55" t="n">
        <f aca="false">IF($N106=1,0,IF(AND($C105=AZ$1,$C106=AZ$2),1,0))</f>
        <v>0</v>
      </c>
      <c r="BA106" s="55" t="n">
        <f aca="false">IF($N106=1,0,IF(AND($C105=BA$1,$C106=BA$2),1,0))</f>
        <v>0</v>
      </c>
      <c r="BB106" s="56" t="n">
        <f aca="false">0</f>
        <v>0</v>
      </c>
      <c r="BC106" s="56" t="n">
        <f aca="false">IF($N106=1,0,IF(AND($C105=BC$1,$C106=BC$2),1,0))</f>
        <v>1</v>
      </c>
      <c r="BD106" s="57" t="n">
        <f aca="false">IF(AND($C106=BD$1,$I106=BD$2),1,0)</f>
        <v>0</v>
      </c>
      <c r="BE106" s="56" t="n">
        <f aca="false">0</f>
        <v>0</v>
      </c>
      <c r="BF106" s="56" t="n">
        <f aca="false">0</f>
        <v>0</v>
      </c>
      <c r="BG106" s="56" t="n">
        <f aca="false">0</f>
        <v>0</v>
      </c>
      <c r="BH106" s="56" t="n">
        <f aca="false">0</f>
        <v>0</v>
      </c>
      <c r="BI106" s="56" t="n">
        <f aca="false">0</f>
        <v>0</v>
      </c>
      <c r="BJ106" s="56" t="n">
        <f aca="false">0</f>
        <v>0</v>
      </c>
      <c r="BK106" s="56" t="n">
        <f aca="false">0</f>
        <v>0</v>
      </c>
      <c r="BL106" s="58" t="n">
        <f aca="false">SUM(N106:BK106)</f>
        <v>1</v>
      </c>
      <c r="BP106" s="130"/>
      <c r="BX106" s="124" t="n">
        <v>16</v>
      </c>
      <c r="BY106" s="125" t="str">
        <f aca="false" t="array" ref="BY106:BY106">_xlfn.TEXTJOIN("",1,IF($D$10:$D$1000=BX106,$H$10:$H$1000,""))</f>
        <v>indexonion-directoryindexonion-directory/weapons-catonion-directory/dw-guns-storeguidesguides/how-to-buy-btcpricesguidesguides/pgp-guideonion-directoryonion-directory/weapons-catonion-directory/dw-guns-store</v>
      </c>
      <c r="BZ106" s="125" t="str">
        <f aca="false">IF(ISNUMBER(SEARCH("isis",BY106)),"F",IF(ISNUMBER(SEARCH("onion",BY106)),"D",IF(ISNUMBER(SEARCH("guides",BY106)),"C",IF(ISNUMBER(SEARCH("links",BY106)),"B",IF(ISNUMBER(SEARCH("index",BY106)),"A","E")))))</f>
        <v>D</v>
      </c>
      <c r="CA106" s="126" t="n">
        <f aca="false">VLOOKUP(BX106,$D$10:$K$1000,8,1)</f>
        <v>346.574468085106</v>
      </c>
      <c r="CB106" s="125" t="n">
        <f aca="false">SUMIFS($J$10:$J$1000,$A$10:$A$1000,BZ106&amp;BX106,$C$10:$C$1000,"index")</f>
        <v>18</v>
      </c>
      <c r="CC106" s="125" t="n">
        <f aca="false">SUMIFS($J$10:$J$1000,$A$10:$A$1000,BZ106&amp;BX106,$C$10:$C$1000,"guides")</f>
        <v>10</v>
      </c>
      <c r="CD106" s="125" t="n">
        <f aca="false">SUMIFS($J$10:$J$1000,$A$10:$A$1000,BZ106&amp;BX106,$C$10:$C$1000,"links")</f>
        <v>0</v>
      </c>
      <c r="CE106" s="125" t="n">
        <f aca="false">SUMIFS($J$10:$J$1000,$A$10:$A$1000,BZ106&amp;BX106,$C$10:$C$1000,"onion")</f>
        <v>149.574468085106</v>
      </c>
      <c r="CF106" s="125" t="n">
        <f aca="false">SUMIFS($J$10:$J$1000,$A$10:$A$1000,BZ106&amp;BX106,$C$10:$C$1000,"extreme")</f>
        <v>169</v>
      </c>
      <c r="CG106" s="127" t="str">
        <f aca="false">IF(SUM(CB106:CF106)=CA106,"OK","CHECK_DATA")</f>
        <v>OK</v>
      </c>
    </row>
    <row r="107" customFormat="false" ht="14.4" hidden="false" customHeight="false" outlineLevel="0" collapsed="false">
      <c r="A107" s="52" t="str">
        <f aca="false">VLOOKUP(D107,$BX$90:$BZ$136,3,1)&amp;D107</f>
        <v>D16</v>
      </c>
      <c r="B107" s="52" t="str">
        <f aca="false">SUBSTITUTE(SUBSTITUTE(H107,"/",""),".html","")</f>
        <v>guides</v>
      </c>
      <c r="C107" s="52" t="str">
        <f aca="false">IF(OR(B107=index,B107=links,B107=guides),B107,IF(LEFT(B107,5)=onion,onion,extreme))</f>
        <v>guides</v>
      </c>
      <c r="D107" s="53" t="n">
        <v>16</v>
      </c>
      <c r="E107" s="53" t="s">
        <v>111</v>
      </c>
      <c r="F107" s="53" t="s">
        <v>112</v>
      </c>
      <c r="G107" s="54" t="n">
        <v>0.00381944444444444</v>
      </c>
      <c r="H107" s="53" t="s">
        <v>74</v>
      </c>
      <c r="I107" s="59" t="n">
        <v>5</v>
      </c>
      <c r="J107" s="52" t="n">
        <f aca="false">IF(I107="?",VLOOKUP(C107,$BO$89:$BP$94,2,0),I107)</f>
        <v>5</v>
      </c>
      <c r="K107" s="52" t="n">
        <f aca="false">SUMIFS($J$10:$J$1000,$A$10:$A$1000,A107)</f>
        <v>346.574468085106</v>
      </c>
      <c r="L107" s="52" t="n">
        <f aca="false">IF(D107=D106,J107+L106,J107)</f>
        <v>187</v>
      </c>
      <c r="M107" s="52" t="str">
        <f aca="false">LEFT(A107,1)</f>
        <v>D</v>
      </c>
      <c r="N107" s="55" t="n">
        <f aca="false">IF(D107-D106&gt;0,1,0)</f>
        <v>0</v>
      </c>
      <c r="O107" s="56" t="n">
        <f aca="false">0</f>
        <v>0</v>
      </c>
      <c r="P107" s="55" t="n">
        <f aca="false">IF($N107=1,0,IF(AND($C106=P$1,$C107=P$2),1,0))</f>
        <v>0</v>
      </c>
      <c r="Q107" s="55" t="n">
        <f aca="false">IF($N107=1,0,IF(AND($C106=Q$1,$C107=Q$2),1,0))</f>
        <v>0</v>
      </c>
      <c r="R107" s="55" t="n">
        <f aca="false">IF($N107=1,0,IF(AND($C106=R$1,$C107=R$2),1,0))</f>
        <v>0</v>
      </c>
      <c r="S107" s="56" t="n">
        <f aca="false">0</f>
        <v>0</v>
      </c>
      <c r="T107" s="55" t="n">
        <f aca="false">IF($N107=1,0,IF(AND($C106=R$1,$C107=R$2),1,0))</f>
        <v>0</v>
      </c>
      <c r="U107" s="57" t="n">
        <f aca="false">IF(AND($C107=U$1,$I107=U$2),1,0)</f>
        <v>0</v>
      </c>
      <c r="V107" s="55" t="n">
        <f aca="false">IF($N107=1,0,IF(AND($C106=V$1,$C107=V$2),1,0))</f>
        <v>0</v>
      </c>
      <c r="W107" s="56" t="n">
        <f aca="false">0</f>
        <v>0</v>
      </c>
      <c r="X107" s="55" t="n">
        <f aca="false">IF($N107=1,0,IF(AND($C106=X$1,$C107=X$2),1,0))</f>
        <v>0</v>
      </c>
      <c r="Y107" s="55" t="n">
        <f aca="false">IF($N107=1,0,IF(AND($C106=Y$1,$C107=Y$2),1,0))</f>
        <v>0</v>
      </c>
      <c r="Z107" s="56" t="n">
        <f aca="false">0</f>
        <v>0</v>
      </c>
      <c r="AA107" s="55" t="n">
        <f aca="false">IF($N107=1,0,IF(AND($C106=AA$1,$C107=AA$2),1,0))</f>
        <v>0</v>
      </c>
      <c r="AB107" s="57" t="n">
        <f aca="false">IF(AND($C107=AB$1,$I107=AB$2),1,0)</f>
        <v>0</v>
      </c>
      <c r="AC107" s="55" t="n">
        <f aca="false">IF($N107=1,0,IF(AND($C106=AC$1,$C107=AC$2),1,0))</f>
        <v>0</v>
      </c>
      <c r="AD107" s="55" t="n">
        <f aca="false">IF($N107=1,0,IF(AND($C106=AD$1,$C107=AD$2),1,0))</f>
        <v>0</v>
      </c>
      <c r="AE107" s="56" t="n">
        <f aca="false">0</f>
        <v>0</v>
      </c>
      <c r="AF107" s="55" t="n">
        <f aca="false">IF($N107=1,0,IF(AND($C106=AF$1,$C107=AF$2),1,0))</f>
        <v>0</v>
      </c>
      <c r="AG107" s="56" t="n">
        <f aca="false">0</f>
        <v>0</v>
      </c>
      <c r="AH107" s="55" t="n">
        <f aca="false">IF($N107=1,0,IF(AND($C106=AH$1,$C107=AH$2),1,0))</f>
        <v>0</v>
      </c>
      <c r="AI107" s="57" t="n">
        <f aca="false">IF(AND($C107=AI$1,$I107=AI$2),1,0)</f>
        <v>0</v>
      </c>
      <c r="AJ107" s="55" t="n">
        <f aca="false">IF($N107=1,0,IF(AND($C106=AJ$1,$C107=AJ$2),1,0))</f>
        <v>0</v>
      </c>
      <c r="AK107" s="55" t="n">
        <f aca="false">IF($N107=1,0,IF(AND($C106=AK$1,$C107=AK$2),1,0))</f>
        <v>0</v>
      </c>
      <c r="AL107" s="55" t="n">
        <f aca="false">IF($N107=1,0,IF(AND($C106=AL$1,$C107=AL$2),1,0))</f>
        <v>0</v>
      </c>
      <c r="AM107" s="55" t="n">
        <f aca="false">IF($N107=1,0,IF(AND($C106=AM$1,$C107=AM$2),1,0))</f>
        <v>0</v>
      </c>
      <c r="AN107" s="56" t="n">
        <f aca="false">0</f>
        <v>0</v>
      </c>
      <c r="AO107" s="55" t="n">
        <f aca="false">IF($N107=1,0,IF(AND($C106=AO$1,$C107=AO$2),1,0))</f>
        <v>0</v>
      </c>
      <c r="AP107" s="57" t="n">
        <f aca="false">IF(AND($C107=AP$1,$I107=AP$2),1,0)</f>
        <v>0</v>
      </c>
      <c r="AQ107" s="56" t="n">
        <f aca="false">0</f>
        <v>0</v>
      </c>
      <c r="AR107" s="56" t="n">
        <f aca="false">0</f>
        <v>0</v>
      </c>
      <c r="AS107" s="56" t="n">
        <f aca="false">0</f>
        <v>0</v>
      </c>
      <c r="AT107" s="56" t="n">
        <f aca="false">0</f>
        <v>0</v>
      </c>
      <c r="AU107" s="56" t="n">
        <f aca="false">0</f>
        <v>0</v>
      </c>
      <c r="AV107" s="56" t="n">
        <f aca="false">0</f>
        <v>0</v>
      </c>
      <c r="AW107" s="56" t="n">
        <f aca="false">0</f>
        <v>0</v>
      </c>
      <c r="AX107" s="55" t="n">
        <f aca="false">IF($N107=1,0,IF(AND($C106=AX$1,$C107=AX$2),1,0))</f>
        <v>0</v>
      </c>
      <c r="AY107" s="55" t="n">
        <f aca="false">IF($N107=1,0,IF(AND($C106=AY$1,$C107=AY$2),1,0))</f>
        <v>0</v>
      </c>
      <c r="AZ107" s="55" t="n">
        <f aca="false">IF($N107=1,0,IF(AND($C106=AZ$1,$C107=AZ$2),1,0))</f>
        <v>1</v>
      </c>
      <c r="BA107" s="55" t="n">
        <f aca="false">IF($N107=1,0,IF(AND($C106=BA$1,$C107=BA$2),1,0))</f>
        <v>0</v>
      </c>
      <c r="BB107" s="56" t="n">
        <f aca="false">0</f>
        <v>0</v>
      </c>
      <c r="BC107" s="56" t="n">
        <f aca="false">IF($N107=1,0,IF(AND($C106=BC$1,$C107=BC$2),1,0))</f>
        <v>0</v>
      </c>
      <c r="BD107" s="57" t="n">
        <f aca="false">IF(AND($C107=BD$1,$I107=BD$2),1,0)</f>
        <v>0</v>
      </c>
      <c r="BE107" s="56" t="n">
        <f aca="false">0</f>
        <v>0</v>
      </c>
      <c r="BF107" s="56" t="n">
        <f aca="false">0</f>
        <v>0</v>
      </c>
      <c r="BG107" s="56" t="n">
        <f aca="false">0</f>
        <v>0</v>
      </c>
      <c r="BH107" s="56" t="n">
        <f aca="false">0</f>
        <v>0</v>
      </c>
      <c r="BI107" s="56" t="n">
        <f aca="false">0</f>
        <v>0</v>
      </c>
      <c r="BJ107" s="56" t="n">
        <f aca="false">0</f>
        <v>0</v>
      </c>
      <c r="BK107" s="56" t="n">
        <f aca="false">0</f>
        <v>0</v>
      </c>
      <c r="BL107" s="58" t="n">
        <f aca="false">SUM(N107:BK107)</f>
        <v>1</v>
      </c>
      <c r="BP107" s="130"/>
      <c r="BX107" s="124" t="n">
        <v>17</v>
      </c>
      <c r="BY107" s="125" t="str">
        <f aca="false" t="array" ref="BY107:BY107">_xlfn.TEXTJOIN("",1,IF($D$10:$D$1000=BX107,$H$10:$H$1000,""))</f>
        <v>indexonion-directoryindexonion-directoryonion-directory/narcotics-catonion-directory/empire-market</v>
      </c>
      <c r="BZ107" s="125" t="str">
        <f aca="false">IF(ISNUMBER(SEARCH("isis",BY107)),"F",IF(ISNUMBER(SEARCH("onion",BY107)),"D",IF(ISNUMBER(SEARCH("guides",BY107)),"C",IF(ISNUMBER(SEARCH("links",BY107)),"B",IF(ISNUMBER(SEARCH("index",BY107)),"A","E")))))</f>
        <v>D</v>
      </c>
      <c r="CA107" s="126" t="n">
        <f aca="false">VLOOKUP(BX107,$D$10:$K$1000,8,1)</f>
        <v>177.574468085106</v>
      </c>
      <c r="CB107" s="125" t="n">
        <f aca="false">SUMIFS($J$10:$J$1000,$A$10:$A$1000,BZ107&amp;BX107,$C$10:$C$1000,"index")</f>
        <v>143</v>
      </c>
      <c r="CC107" s="125" t="n">
        <f aca="false">SUMIFS($J$10:$J$1000,$A$10:$A$1000,BZ107&amp;BX107,$C$10:$C$1000,"guides")</f>
        <v>0</v>
      </c>
      <c r="CD107" s="125" t="n">
        <f aca="false">SUMIFS($J$10:$J$1000,$A$10:$A$1000,BZ107&amp;BX107,$C$10:$C$1000,"links")</f>
        <v>0</v>
      </c>
      <c r="CE107" s="125" t="n">
        <f aca="false">SUMIFS($J$10:$J$1000,$A$10:$A$1000,BZ107&amp;BX107,$C$10:$C$1000,"onion")</f>
        <v>34.5744680851064</v>
      </c>
      <c r="CF107" s="125" t="n">
        <f aca="false">SUMIFS($J$10:$J$1000,$A$10:$A$1000,BZ107&amp;BX107,$C$10:$C$1000,"extreme")</f>
        <v>0</v>
      </c>
      <c r="CG107" s="127" t="str">
        <f aca="false">IF(SUM(CB107:CF107)=CA107,"OK","CHECK_DATA")</f>
        <v>OK</v>
      </c>
    </row>
    <row r="108" customFormat="false" ht="14.4" hidden="false" customHeight="false" outlineLevel="0" collapsed="false">
      <c r="A108" s="52" t="str">
        <f aca="false">VLOOKUP(D108,$BX$90:$BZ$136,3,1)&amp;D108</f>
        <v>D16</v>
      </c>
      <c r="B108" s="52" t="str">
        <f aca="false">SUBSTITUTE(SUBSTITUTE(H108,"/",""),".html","")</f>
        <v>guidespgp-guide</v>
      </c>
      <c r="C108" s="52" t="str">
        <f aca="false">IF(OR(B108=index,B108=links,B108=guides),B108,IF(LEFT(B108,5)=onion,onion,extreme))</f>
        <v>extreme</v>
      </c>
      <c r="D108" s="53" t="n">
        <v>16</v>
      </c>
      <c r="E108" s="53" t="s">
        <v>111</v>
      </c>
      <c r="F108" s="53" t="s">
        <v>112</v>
      </c>
      <c r="G108" s="54" t="n">
        <v>0.00381944444444444</v>
      </c>
      <c r="H108" s="53" t="s">
        <v>114</v>
      </c>
      <c r="I108" s="59" t="n">
        <v>139</v>
      </c>
      <c r="J108" s="52" t="n">
        <f aca="false">IF(I108="?",VLOOKUP(C108,$BO$89:$BP$94,2,0),I108)</f>
        <v>139</v>
      </c>
      <c r="K108" s="52" t="n">
        <f aca="false">SUMIFS($J$10:$J$1000,$A$10:$A$1000,A108)</f>
        <v>346.574468085106</v>
      </c>
      <c r="L108" s="52" t="n">
        <f aca="false">IF(D108=D107,J108+L107,J108)</f>
        <v>326</v>
      </c>
      <c r="M108" s="52" t="str">
        <f aca="false">LEFT(A108,1)</f>
        <v>D</v>
      </c>
      <c r="N108" s="55" t="n">
        <f aca="false">IF(D108-D107&gt;0,1,0)</f>
        <v>0</v>
      </c>
      <c r="O108" s="56" t="n">
        <f aca="false">0</f>
        <v>0</v>
      </c>
      <c r="P108" s="55" t="n">
        <f aca="false">IF($N108=1,0,IF(AND($C107=P$1,$C108=P$2),1,0))</f>
        <v>0</v>
      </c>
      <c r="Q108" s="55" t="n">
        <f aca="false">IF($N108=1,0,IF(AND($C107=Q$1,$C108=Q$2),1,0))</f>
        <v>0</v>
      </c>
      <c r="R108" s="55" t="n">
        <f aca="false">IF($N108=1,0,IF(AND($C107=R$1,$C108=R$2),1,0))</f>
        <v>0</v>
      </c>
      <c r="S108" s="56" t="n">
        <f aca="false">0</f>
        <v>0</v>
      </c>
      <c r="T108" s="55" t="n">
        <f aca="false">IF($N108=1,0,IF(AND($C107=R$1,$C108=R$2),1,0))</f>
        <v>0</v>
      </c>
      <c r="U108" s="57" t="n">
        <f aca="false">IF(AND($C108=U$1,$I108=U$2),1,0)</f>
        <v>0</v>
      </c>
      <c r="V108" s="55" t="n">
        <f aca="false">IF($N108=1,0,IF(AND($C107=V$1,$C108=V$2),1,0))</f>
        <v>0</v>
      </c>
      <c r="W108" s="56" t="n">
        <f aca="false">0</f>
        <v>0</v>
      </c>
      <c r="X108" s="55" t="n">
        <f aca="false">IF($N108=1,0,IF(AND($C107=X$1,$C108=X$2),1,0))</f>
        <v>0</v>
      </c>
      <c r="Y108" s="55" t="n">
        <f aca="false">IF($N108=1,0,IF(AND($C107=Y$1,$C108=Y$2),1,0))</f>
        <v>0</v>
      </c>
      <c r="Z108" s="56" t="n">
        <f aca="false">0</f>
        <v>0</v>
      </c>
      <c r="AA108" s="55" t="n">
        <f aca="false">IF($N108=1,0,IF(AND($C107=AA$1,$C108=AA$2),1,0))</f>
        <v>0</v>
      </c>
      <c r="AB108" s="57" t="n">
        <f aca="false">IF(AND($C108=AB$1,$I108=AB$2),1,0)</f>
        <v>0</v>
      </c>
      <c r="AC108" s="55" t="n">
        <f aca="false">IF($N108=1,0,IF(AND($C107=AC$1,$C108=AC$2),1,0))</f>
        <v>0</v>
      </c>
      <c r="AD108" s="55" t="n">
        <f aca="false">IF($N108=1,0,IF(AND($C107=AD$1,$C108=AD$2),1,0))</f>
        <v>0</v>
      </c>
      <c r="AE108" s="56" t="n">
        <f aca="false">0</f>
        <v>0</v>
      </c>
      <c r="AF108" s="55" t="n">
        <f aca="false">IF($N108=1,0,IF(AND($C107=AF$1,$C108=AF$2),1,0))</f>
        <v>0</v>
      </c>
      <c r="AG108" s="56" t="n">
        <f aca="false">0</f>
        <v>0</v>
      </c>
      <c r="AH108" s="55" t="n">
        <f aca="false">IF($N108=1,0,IF(AND($C107=AH$1,$C108=AH$2),1,0))</f>
        <v>1</v>
      </c>
      <c r="AI108" s="57" t="n">
        <f aca="false">IF(AND($C108=AI$1,$I108=AI$2),1,0)</f>
        <v>0</v>
      </c>
      <c r="AJ108" s="55" t="n">
        <f aca="false">IF($N108=1,0,IF(AND($C107=AJ$1,$C108=AJ$2),1,0))</f>
        <v>0</v>
      </c>
      <c r="AK108" s="55" t="n">
        <f aca="false">IF($N108=1,0,IF(AND($C107=AK$1,$C108=AK$2),1,0))</f>
        <v>0</v>
      </c>
      <c r="AL108" s="55" t="n">
        <f aca="false">IF($N108=1,0,IF(AND($C107=AL$1,$C108=AL$2),1,0))</f>
        <v>0</v>
      </c>
      <c r="AM108" s="55" t="n">
        <f aca="false">IF($N108=1,0,IF(AND($C107=AM$1,$C108=AM$2),1,0))</f>
        <v>0</v>
      </c>
      <c r="AN108" s="56" t="n">
        <f aca="false">0</f>
        <v>0</v>
      </c>
      <c r="AO108" s="55" t="n">
        <f aca="false">IF($N108=1,0,IF(AND($C107=AO$1,$C108=AO$2),1,0))</f>
        <v>0</v>
      </c>
      <c r="AP108" s="57" t="n">
        <f aca="false">IF(AND($C108=AP$1,$I108=AP$2),1,0)</f>
        <v>0</v>
      </c>
      <c r="AQ108" s="56" t="n">
        <f aca="false">0</f>
        <v>0</v>
      </c>
      <c r="AR108" s="56" t="n">
        <f aca="false">0</f>
        <v>0</v>
      </c>
      <c r="AS108" s="56" t="n">
        <f aca="false">0</f>
        <v>0</v>
      </c>
      <c r="AT108" s="56" t="n">
        <f aca="false">0</f>
        <v>0</v>
      </c>
      <c r="AU108" s="56" t="n">
        <f aca="false">0</f>
        <v>0</v>
      </c>
      <c r="AV108" s="56" t="n">
        <f aca="false">0</f>
        <v>0</v>
      </c>
      <c r="AW108" s="56" t="n">
        <f aca="false">0</f>
        <v>0</v>
      </c>
      <c r="AX108" s="55" t="n">
        <f aca="false">IF($N108=1,0,IF(AND($C107=AX$1,$C108=AX$2),1,0))</f>
        <v>0</v>
      </c>
      <c r="AY108" s="55" t="n">
        <f aca="false">IF($N108=1,0,IF(AND($C107=AY$1,$C108=AY$2),1,0))</f>
        <v>0</v>
      </c>
      <c r="AZ108" s="55" t="n">
        <f aca="false">IF($N108=1,0,IF(AND($C107=AZ$1,$C108=AZ$2),1,0))</f>
        <v>0</v>
      </c>
      <c r="BA108" s="55" t="n">
        <f aca="false">IF($N108=1,0,IF(AND($C107=BA$1,$C108=BA$2),1,0))</f>
        <v>0</v>
      </c>
      <c r="BB108" s="56" t="n">
        <f aca="false">0</f>
        <v>0</v>
      </c>
      <c r="BC108" s="56" t="n">
        <f aca="false">IF($N108=1,0,IF(AND($C107=BC$1,$C108=BC$2),1,0))</f>
        <v>0</v>
      </c>
      <c r="BD108" s="57" t="n">
        <f aca="false">IF(AND($C108=BD$1,$I108=BD$2),1,0)</f>
        <v>0</v>
      </c>
      <c r="BE108" s="56" t="n">
        <f aca="false">0</f>
        <v>0</v>
      </c>
      <c r="BF108" s="56" t="n">
        <f aca="false">0</f>
        <v>0</v>
      </c>
      <c r="BG108" s="56" t="n">
        <f aca="false">0</f>
        <v>0</v>
      </c>
      <c r="BH108" s="56" t="n">
        <f aca="false">0</f>
        <v>0</v>
      </c>
      <c r="BI108" s="56" t="n">
        <f aca="false">0</f>
        <v>0</v>
      </c>
      <c r="BJ108" s="56" t="n">
        <f aca="false">0</f>
        <v>0</v>
      </c>
      <c r="BK108" s="56" t="n">
        <f aca="false">0</f>
        <v>0</v>
      </c>
      <c r="BL108" s="58" t="n">
        <f aca="false">SUM(N108:BK108)</f>
        <v>1</v>
      </c>
      <c r="BP108" s="130"/>
      <c r="BX108" s="124" t="n">
        <v>18</v>
      </c>
      <c r="BY108" s="125" t="str">
        <f aca="false" t="array" ref="BY108:BY108">_xlfn.TEXTJOIN("",1,IF($D$10:$D$1000=BX108,$H$10:$H$1000,""))</f>
        <v>indexonion-directoryonion-directory/majestic-gardenpricesonion-directoryonion-directory/narcotics-catonion-directory/majestic-garden</v>
      </c>
      <c r="BZ108" s="125" t="str">
        <f aca="false">IF(ISNUMBER(SEARCH("isis",BY108)),"F",IF(ISNUMBER(SEARCH("onion",BY108)),"D",IF(ISNUMBER(SEARCH("guides",BY108)),"C",IF(ISNUMBER(SEARCH("links",BY108)),"B",IF(ISNUMBER(SEARCH("index",BY108)),"A","E")))))</f>
        <v>D</v>
      </c>
      <c r="CA108" s="126" t="n">
        <f aca="false">VLOOKUP(BX108,$D$10:$K$1000,8,1)</f>
        <v>171.574468085106</v>
      </c>
      <c r="CB108" s="125" t="n">
        <f aca="false">SUMIFS($J$10:$J$1000,$A$10:$A$1000,BZ108&amp;BX108,$C$10:$C$1000,"index")</f>
        <v>21</v>
      </c>
      <c r="CC108" s="125" t="n">
        <f aca="false">SUMIFS($J$10:$J$1000,$A$10:$A$1000,BZ108&amp;BX108,$C$10:$C$1000,"guides")</f>
        <v>0</v>
      </c>
      <c r="CD108" s="125" t="n">
        <f aca="false">SUMIFS($J$10:$J$1000,$A$10:$A$1000,BZ108&amp;BX108,$C$10:$C$1000,"links")</f>
        <v>0</v>
      </c>
      <c r="CE108" s="125" t="n">
        <f aca="false">SUMIFS($J$10:$J$1000,$A$10:$A$1000,BZ108&amp;BX108,$C$10:$C$1000,"onion")</f>
        <v>52.5744680851064</v>
      </c>
      <c r="CF108" s="125" t="n">
        <f aca="false">SUMIFS($J$10:$J$1000,$A$10:$A$1000,BZ108&amp;BX108,$C$10:$C$1000,"extreme")</f>
        <v>98</v>
      </c>
      <c r="CG108" s="127" t="str">
        <f aca="false">IF(SUM(CB108:CF108)=CA108,"OK","CHECK_DATA")</f>
        <v>OK</v>
      </c>
    </row>
    <row r="109" customFormat="false" ht="14.4" hidden="false" customHeight="false" outlineLevel="0" collapsed="false">
      <c r="A109" s="52" t="str">
        <f aca="false">VLOOKUP(D109,$BX$90:$BZ$136,3,1)&amp;D109</f>
        <v>D16</v>
      </c>
      <c r="B109" s="52" t="str">
        <f aca="false">SUBSTITUTE(SUBSTITUTE(H109,"/",""),".html","")</f>
        <v>onion-directory</v>
      </c>
      <c r="C109" s="52" t="str">
        <f aca="false">IF(OR(B109=index,B109=links,B109=guides),B109,IF(LEFT(B109,5)=onion,onion,extreme))</f>
        <v>onion</v>
      </c>
      <c r="D109" s="53" t="n">
        <v>16</v>
      </c>
      <c r="E109" s="53" t="s">
        <v>111</v>
      </c>
      <c r="F109" s="53" t="s">
        <v>112</v>
      </c>
      <c r="G109" s="54" t="n">
        <v>0.00381944444444444</v>
      </c>
      <c r="H109" s="53" t="s">
        <v>73</v>
      </c>
      <c r="I109" s="59" t="n">
        <v>2</v>
      </c>
      <c r="J109" s="52" t="n">
        <f aca="false">IF(I109="?",VLOOKUP(C109,$BO$89:$BP$94,2,0),I109)</f>
        <v>2</v>
      </c>
      <c r="K109" s="52" t="n">
        <f aca="false">SUMIFS($J$10:$J$1000,$A$10:$A$1000,A109)</f>
        <v>346.574468085106</v>
      </c>
      <c r="L109" s="52" t="n">
        <f aca="false">IF(D109=D108,J109+L108,J109)</f>
        <v>328</v>
      </c>
      <c r="M109" s="52" t="str">
        <f aca="false">LEFT(A109,1)</f>
        <v>D</v>
      </c>
      <c r="N109" s="55" t="n">
        <f aca="false">IF(D109-D108&gt;0,1,0)</f>
        <v>0</v>
      </c>
      <c r="O109" s="56" t="n">
        <f aca="false">0</f>
        <v>0</v>
      </c>
      <c r="P109" s="55" t="n">
        <f aca="false">IF($N109=1,0,IF(AND($C108=P$1,$C109=P$2),1,0))</f>
        <v>0</v>
      </c>
      <c r="Q109" s="55" t="n">
        <f aca="false">IF($N109=1,0,IF(AND($C108=Q$1,$C109=Q$2),1,0))</f>
        <v>0</v>
      </c>
      <c r="R109" s="55" t="n">
        <f aca="false">IF($N109=1,0,IF(AND($C108=R$1,$C109=R$2),1,0))</f>
        <v>0</v>
      </c>
      <c r="S109" s="56" t="n">
        <f aca="false">0</f>
        <v>0</v>
      </c>
      <c r="T109" s="55" t="n">
        <f aca="false">IF($N109=1,0,IF(AND($C108=R$1,$C109=R$2),1,0))</f>
        <v>0</v>
      </c>
      <c r="U109" s="57" t="n">
        <f aca="false">IF(AND($C109=U$1,$I109=U$2),1,0)</f>
        <v>0</v>
      </c>
      <c r="V109" s="55" t="n">
        <f aca="false">IF($N109=1,0,IF(AND($C108=V$1,$C109=V$2),1,0))</f>
        <v>0</v>
      </c>
      <c r="W109" s="56" t="n">
        <f aca="false">0</f>
        <v>0</v>
      </c>
      <c r="X109" s="55" t="n">
        <f aca="false">IF($N109=1,0,IF(AND($C108=X$1,$C109=X$2),1,0))</f>
        <v>0</v>
      </c>
      <c r="Y109" s="55" t="n">
        <f aca="false">IF($N109=1,0,IF(AND($C108=Y$1,$C109=Y$2),1,0))</f>
        <v>0</v>
      </c>
      <c r="Z109" s="56" t="n">
        <f aca="false">0</f>
        <v>0</v>
      </c>
      <c r="AA109" s="55" t="n">
        <f aca="false">IF($N109=1,0,IF(AND($C108=AA$1,$C109=AA$2),1,0))</f>
        <v>0</v>
      </c>
      <c r="AB109" s="57" t="n">
        <f aca="false">IF(AND($C109=AB$1,$I109=AB$2),1,0)</f>
        <v>0</v>
      </c>
      <c r="AC109" s="55" t="n">
        <f aca="false">IF($N109=1,0,IF(AND($C108=AC$1,$C109=AC$2),1,0))</f>
        <v>0</v>
      </c>
      <c r="AD109" s="55" t="n">
        <f aca="false">IF($N109=1,0,IF(AND($C108=AD$1,$C109=AD$2),1,0))</f>
        <v>0</v>
      </c>
      <c r="AE109" s="56" t="n">
        <f aca="false">0</f>
        <v>0</v>
      </c>
      <c r="AF109" s="55" t="n">
        <f aca="false">IF($N109=1,0,IF(AND($C108=AF$1,$C109=AF$2),1,0))</f>
        <v>0</v>
      </c>
      <c r="AG109" s="56" t="n">
        <f aca="false">0</f>
        <v>0</v>
      </c>
      <c r="AH109" s="55" t="n">
        <f aca="false">IF($N109=1,0,IF(AND($C108=AH$1,$C109=AH$2),1,0))</f>
        <v>0</v>
      </c>
      <c r="AI109" s="57" t="n">
        <f aca="false">IF(AND($C109=AI$1,$I109=AI$2),1,0)</f>
        <v>0</v>
      </c>
      <c r="AJ109" s="55" t="n">
        <f aca="false">IF($N109=1,0,IF(AND($C108=AJ$1,$C109=AJ$2),1,0))</f>
        <v>0</v>
      </c>
      <c r="AK109" s="55" t="n">
        <f aca="false">IF($N109=1,0,IF(AND($C108=AK$1,$C109=AK$2),1,0))</f>
        <v>0</v>
      </c>
      <c r="AL109" s="55" t="n">
        <f aca="false">IF($N109=1,0,IF(AND($C108=AL$1,$C109=AL$2),1,0))</f>
        <v>0</v>
      </c>
      <c r="AM109" s="55" t="n">
        <f aca="false">IF($N109=1,0,IF(AND($C108=AM$1,$C109=AM$2),1,0))</f>
        <v>0</v>
      </c>
      <c r="AN109" s="56" t="n">
        <f aca="false">0</f>
        <v>0</v>
      </c>
      <c r="AO109" s="55" t="n">
        <f aca="false">IF($N109=1,0,IF(AND($C108=AO$1,$C109=AO$2),1,0))</f>
        <v>0</v>
      </c>
      <c r="AP109" s="57" t="n">
        <f aca="false">IF(AND($C109=AP$1,$I109=AP$2),1,0)</f>
        <v>0</v>
      </c>
      <c r="AQ109" s="56" t="n">
        <f aca="false">0</f>
        <v>0</v>
      </c>
      <c r="AR109" s="56" t="n">
        <f aca="false">0</f>
        <v>0</v>
      </c>
      <c r="AS109" s="56" t="n">
        <f aca="false">0</f>
        <v>0</v>
      </c>
      <c r="AT109" s="56" t="n">
        <f aca="false">0</f>
        <v>0</v>
      </c>
      <c r="AU109" s="56" t="n">
        <f aca="false">0</f>
        <v>0</v>
      </c>
      <c r="AV109" s="56" t="n">
        <f aca="false">0</f>
        <v>0</v>
      </c>
      <c r="AW109" s="56" t="n">
        <f aca="false">0</f>
        <v>0</v>
      </c>
      <c r="AX109" s="55" t="n">
        <f aca="false">IF($N109=1,0,IF(AND($C108=AX$1,$C109=AX$2),1,0))</f>
        <v>0</v>
      </c>
      <c r="AY109" s="55" t="n">
        <f aca="false">IF($N109=1,0,IF(AND($C108=AY$1,$C109=AY$2),1,0))</f>
        <v>0</v>
      </c>
      <c r="AZ109" s="55" t="n">
        <f aca="false">IF($N109=1,0,IF(AND($C108=AZ$1,$C109=AZ$2),1,0))</f>
        <v>0</v>
      </c>
      <c r="BA109" s="55" t="n">
        <f aca="false">IF($N109=1,0,IF(AND($C108=BA$1,$C109=BA$2),1,0))</f>
        <v>1</v>
      </c>
      <c r="BB109" s="56" t="n">
        <f aca="false">0</f>
        <v>0</v>
      </c>
      <c r="BC109" s="56" t="n">
        <f aca="false">IF($N109=1,0,IF(AND($C108=BC$1,$C109=BC$2),1,0))</f>
        <v>0</v>
      </c>
      <c r="BD109" s="57" t="n">
        <f aca="false">IF(AND($C109=BD$1,$I109=BD$2),1,0)</f>
        <v>0</v>
      </c>
      <c r="BE109" s="56" t="n">
        <f aca="false">0</f>
        <v>0</v>
      </c>
      <c r="BF109" s="56" t="n">
        <f aca="false">0</f>
        <v>0</v>
      </c>
      <c r="BG109" s="56" t="n">
        <f aca="false">0</f>
        <v>0</v>
      </c>
      <c r="BH109" s="56" t="n">
        <f aca="false">0</f>
        <v>0</v>
      </c>
      <c r="BI109" s="56" t="n">
        <f aca="false">0</f>
        <v>0</v>
      </c>
      <c r="BJ109" s="56" t="n">
        <f aca="false">0</f>
        <v>0</v>
      </c>
      <c r="BK109" s="56" t="n">
        <f aca="false">0</f>
        <v>0</v>
      </c>
      <c r="BL109" s="58" t="n">
        <f aca="false">SUM(N109:BK109)</f>
        <v>1</v>
      </c>
      <c r="BP109" s="130"/>
      <c r="BX109" s="124" t="n">
        <v>19</v>
      </c>
      <c r="BY109" s="125" t="str">
        <f aca="false" t="array" ref="BY109:BY109">_xlfn.TEXTJOIN("",1,IF($D$10:$D$1000=BX109,$H$10:$H$1000,""))</f>
        <v>indexguidesguides/pgp-guideonion-directoryonion-directory/narcotics-catonion-directory/empire-marketonion-directoryonion-directory/narcotics-catonion-directory/yellow-brick-market</v>
      </c>
      <c r="BZ109" s="125" t="str">
        <f aca="false">IF(ISNUMBER(SEARCH("isis",BY109)),"F",IF(ISNUMBER(SEARCH("onion",BY109)),"D",IF(ISNUMBER(SEARCH("guides",BY109)),"C",IF(ISNUMBER(SEARCH("links",BY109)),"B",IF(ISNUMBER(SEARCH("index",BY109)),"A","E")))))</f>
        <v>D</v>
      </c>
      <c r="CA109" s="126" t="n">
        <f aca="false">VLOOKUP(BX109,$D$10:$K$1000,8,1)</f>
        <v>301.574468085106</v>
      </c>
      <c r="CB109" s="125" t="n">
        <f aca="false">SUMIFS($J$10:$J$1000,$A$10:$A$1000,BZ109&amp;BX109,$C$10:$C$1000,"index")</f>
        <v>95</v>
      </c>
      <c r="CC109" s="125" t="n">
        <f aca="false">SUMIFS($J$10:$J$1000,$A$10:$A$1000,BZ109&amp;BX109,$C$10:$C$1000,"guides")</f>
        <v>10</v>
      </c>
      <c r="CD109" s="125" t="n">
        <f aca="false">SUMIFS($J$10:$J$1000,$A$10:$A$1000,BZ109&amp;BX109,$C$10:$C$1000,"links")</f>
        <v>0</v>
      </c>
      <c r="CE109" s="125" t="n">
        <f aca="false">SUMIFS($J$10:$J$1000,$A$10:$A$1000,BZ109&amp;BX109,$C$10:$C$1000,"onion")</f>
        <v>182.574468085106</v>
      </c>
      <c r="CF109" s="125" t="n">
        <f aca="false">SUMIFS($J$10:$J$1000,$A$10:$A$1000,BZ109&amp;BX109,$C$10:$C$1000,"extreme")</f>
        <v>14</v>
      </c>
      <c r="CG109" s="127" t="str">
        <f aca="false">IF(SUM(CB109:CF109)=CA109,"OK","CHECK_DATA")</f>
        <v>OK</v>
      </c>
    </row>
    <row r="110" customFormat="false" ht="14.4" hidden="false" customHeight="false" outlineLevel="0" collapsed="false">
      <c r="A110" s="52" t="str">
        <f aca="false">VLOOKUP(D110,$BX$90:$BZ$136,3,1)&amp;D110</f>
        <v>D16</v>
      </c>
      <c r="B110" s="52" t="str">
        <f aca="false">SUBSTITUTE(SUBSTITUTE(H110,"/",""),".html","")</f>
        <v>onion-directoryweapons-cat</v>
      </c>
      <c r="C110" s="52" t="str">
        <f aca="false">IF(OR(B110=index,B110=links,B110=guides),B110,IF(LEFT(B110,5)=onion,onion,extreme))</f>
        <v>onion</v>
      </c>
      <c r="D110" s="53" t="n">
        <v>16</v>
      </c>
      <c r="E110" s="53" t="s">
        <v>111</v>
      </c>
      <c r="F110" s="53" t="s">
        <v>112</v>
      </c>
      <c r="G110" s="54" t="n">
        <v>0.00381944444444444</v>
      </c>
      <c r="H110" s="53" t="s">
        <v>105</v>
      </c>
      <c r="I110" s="59" t="n">
        <v>2</v>
      </c>
      <c r="J110" s="52" t="n">
        <f aca="false">IF(I110="?",VLOOKUP(C110,$BO$89:$BP$94,2,0),I110)</f>
        <v>2</v>
      </c>
      <c r="K110" s="52" t="n">
        <f aca="false">SUMIFS($J$10:$J$1000,$A$10:$A$1000,A110)</f>
        <v>346.574468085106</v>
      </c>
      <c r="L110" s="52" t="n">
        <f aca="false">IF(D110=D109,J110+L109,J110)</f>
        <v>330</v>
      </c>
      <c r="M110" s="52" t="str">
        <f aca="false">LEFT(A110,1)</f>
        <v>D</v>
      </c>
      <c r="N110" s="55" t="n">
        <f aca="false">IF(D110-D109&gt;0,1,0)</f>
        <v>0</v>
      </c>
      <c r="O110" s="56" t="n">
        <f aca="false">0</f>
        <v>0</v>
      </c>
      <c r="P110" s="55" t="n">
        <f aca="false">IF($N110=1,0,IF(AND($C109=P$1,$C110=P$2),1,0))</f>
        <v>0</v>
      </c>
      <c r="Q110" s="55" t="n">
        <f aca="false">IF($N110=1,0,IF(AND($C109=Q$1,$C110=Q$2),1,0))</f>
        <v>0</v>
      </c>
      <c r="R110" s="55" t="n">
        <f aca="false">IF($N110=1,0,IF(AND($C109=R$1,$C110=R$2),1,0))</f>
        <v>0</v>
      </c>
      <c r="S110" s="56" t="n">
        <f aca="false">0</f>
        <v>0</v>
      </c>
      <c r="T110" s="55" t="n">
        <f aca="false">IF($N110=1,0,IF(AND($C109=R$1,$C110=R$2),1,0))</f>
        <v>0</v>
      </c>
      <c r="U110" s="57" t="n">
        <f aca="false">IF(AND($C110=U$1,$I110=U$2),1,0)</f>
        <v>0</v>
      </c>
      <c r="V110" s="55" t="n">
        <f aca="false">IF($N110=1,0,IF(AND($C109=V$1,$C110=V$2),1,0))</f>
        <v>0</v>
      </c>
      <c r="W110" s="56" t="n">
        <f aca="false">0</f>
        <v>0</v>
      </c>
      <c r="X110" s="55" t="n">
        <f aca="false">IF($N110=1,0,IF(AND($C109=X$1,$C110=X$2),1,0))</f>
        <v>0</v>
      </c>
      <c r="Y110" s="55" t="n">
        <f aca="false">IF($N110=1,0,IF(AND($C109=Y$1,$C110=Y$2),1,0))</f>
        <v>0</v>
      </c>
      <c r="Z110" s="56" t="n">
        <f aca="false">0</f>
        <v>0</v>
      </c>
      <c r="AA110" s="55" t="n">
        <f aca="false">IF($N110=1,0,IF(AND($C109=AA$1,$C110=AA$2),1,0))</f>
        <v>0</v>
      </c>
      <c r="AB110" s="57" t="n">
        <f aca="false">IF(AND($C110=AB$1,$I110=AB$2),1,0)</f>
        <v>0</v>
      </c>
      <c r="AC110" s="55" t="n">
        <f aca="false">IF($N110=1,0,IF(AND($C109=AC$1,$C110=AC$2),1,0))</f>
        <v>0</v>
      </c>
      <c r="AD110" s="55" t="n">
        <f aca="false">IF($N110=1,0,IF(AND($C109=AD$1,$C110=AD$2),1,0))</f>
        <v>0</v>
      </c>
      <c r="AE110" s="56" t="n">
        <f aca="false">0</f>
        <v>0</v>
      </c>
      <c r="AF110" s="55" t="n">
        <f aca="false">IF($N110=1,0,IF(AND($C109=AF$1,$C110=AF$2),1,0))</f>
        <v>0</v>
      </c>
      <c r="AG110" s="56" t="n">
        <f aca="false">0</f>
        <v>0</v>
      </c>
      <c r="AH110" s="55" t="n">
        <f aca="false">IF($N110=1,0,IF(AND($C109=AH$1,$C110=AH$2),1,0))</f>
        <v>0</v>
      </c>
      <c r="AI110" s="57" t="n">
        <f aca="false">IF(AND($C110=AI$1,$I110=AI$2),1,0)</f>
        <v>0</v>
      </c>
      <c r="AJ110" s="55" t="n">
        <f aca="false">IF($N110=1,0,IF(AND($C109=AJ$1,$C110=AJ$2),1,0))</f>
        <v>0</v>
      </c>
      <c r="AK110" s="55" t="n">
        <f aca="false">IF($N110=1,0,IF(AND($C109=AK$1,$C110=AK$2),1,0))</f>
        <v>0</v>
      </c>
      <c r="AL110" s="55" t="n">
        <f aca="false">IF($N110=1,0,IF(AND($C109=AL$1,$C110=AL$2),1,0))</f>
        <v>0</v>
      </c>
      <c r="AM110" s="55" t="n">
        <f aca="false">IF($N110=1,0,IF(AND($C109=AM$1,$C110=AM$2),1,0))</f>
        <v>1</v>
      </c>
      <c r="AN110" s="56" t="n">
        <f aca="false">0</f>
        <v>0</v>
      </c>
      <c r="AO110" s="55" t="n">
        <f aca="false">IF($N110=1,0,IF(AND($C109=AO$1,$C110=AO$2),1,0))</f>
        <v>0</v>
      </c>
      <c r="AP110" s="57" t="n">
        <f aca="false">IF(AND($C110=AP$1,$I110=AP$2),1,0)</f>
        <v>0</v>
      </c>
      <c r="AQ110" s="56" t="n">
        <f aca="false">0</f>
        <v>0</v>
      </c>
      <c r="AR110" s="56" t="n">
        <f aca="false">0</f>
        <v>0</v>
      </c>
      <c r="AS110" s="56" t="n">
        <f aca="false">0</f>
        <v>0</v>
      </c>
      <c r="AT110" s="56" t="n">
        <f aca="false">0</f>
        <v>0</v>
      </c>
      <c r="AU110" s="56" t="n">
        <f aca="false">0</f>
        <v>0</v>
      </c>
      <c r="AV110" s="56" t="n">
        <f aca="false">0</f>
        <v>0</v>
      </c>
      <c r="AW110" s="56" t="n">
        <f aca="false">0</f>
        <v>0</v>
      </c>
      <c r="AX110" s="55" t="n">
        <f aca="false">IF($N110=1,0,IF(AND($C109=AX$1,$C110=AX$2),1,0))</f>
        <v>0</v>
      </c>
      <c r="AY110" s="55" t="n">
        <f aca="false">IF($N110=1,0,IF(AND($C109=AY$1,$C110=AY$2),1,0))</f>
        <v>0</v>
      </c>
      <c r="AZ110" s="55" t="n">
        <f aca="false">IF($N110=1,0,IF(AND($C109=AZ$1,$C110=AZ$2),1,0))</f>
        <v>0</v>
      </c>
      <c r="BA110" s="55" t="n">
        <f aca="false">IF($N110=1,0,IF(AND($C109=BA$1,$C110=BA$2),1,0))</f>
        <v>0</v>
      </c>
      <c r="BB110" s="56" t="n">
        <f aca="false">0</f>
        <v>0</v>
      </c>
      <c r="BC110" s="56" t="n">
        <f aca="false">IF($N110=1,0,IF(AND($C109=BC$1,$C110=BC$2),1,0))</f>
        <v>0</v>
      </c>
      <c r="BD110" s="57" t="n">
        <f aca="false">IF(AND($C110=BD$1,$I110=BD$2),1,0)</f>
        <v>0</v>
      </c>
      <c r="BE110" s="56" t="n">
        <f aca="false">0</f>
        <v>0</v>
      </c>
      <c r="BF110" s="56" t="n">
        <f aca="false">0</f>
        <v>0</v>
      </c>
      <c r="BG110" s="56" t="n">
        <f aca="false">0</f>
        <v>0</v>
      </c>
      <c r="BH110" s="56" t="n">
        <f aca="false">0</f>
        <v>0</v>
      </c>
      <c r="BI110" s="56" t="n">
        <f aca="false">0</f>
        <v>0</v>
      </c>
      <c r="BJ110" s="56" t="n">
        <f aca="false">0</f>
        <v>0</v>
      </c>
      <c r="BK110" s="56" t="n">
        <f aca="false">0</f>
        <v>0</v>
      </c>
      <c r="BL110" s="58" t="n">
        <f aca="false">SUM(N110:BK110)</f>
        <v>1</v>
      </c>
      <c r="BP110" s="130"/>
      <c r="BX110" s="124" t="n">
        <v>20</v>
      </c>
      <c r="BY110" s="125" t="str">
        <f aca="false" t="array" ref="BY110:BY110">_xlfn.TEXTJOIN("",1,IF($D$10:$D$1000=BX110,$H$10:$H$1000,""))</f>
        <v>indexonion-directoryonion-directory/dreadonion-directoryonion-directory/carding-cat</v>
      </c>
      <c r="BZ110" s="125" t="str">
        <f aca="false">IF(ISNUMBER(SEARCH("isis",BY110)),"F",IF(ISNUMBER(SEARCH("onion",BY110)),"D",IF(ISNUMBER(SEARCH("guides",BY110)),"C",IF(ISNUMBER(SEARCH("links",BY110)),"B",IF(ISNUMBER(SEARCH("index",BY110)),"A","E")))))</f>
        <v>D</v>
      </c>
      <c r="CA110" s="126" t="n">
        <f aca="false">VLOOKUP(BX110,$D$10:$K$1000,8,1)</f>
        <v>41.5744680851064</v>
      </c>
      <c r="CB110" s="125" t="n">
        <f aca="false">SUMIFS($J$10:$J$1000,$A$10:$A$1000,BZ110&amp;BX110,$C$10:$C$1000,"index")</f>
        <v>8</v>
      </c>
      <c r="CC110" s="125" t="n">
        <f aca="false">SUMIFS($J$10:$J$1000,$A$10:$A$1000,BZ110&amp;BX110,$C$10:$C$1000,"guides")</f>
        <v>0</v>
      </c>
      <c r="CD110" s="125" t="n">
        <f aca="false">SUMIFS($J$10:$J$1000,$A$10:$A$1000,BZ110&amp;BX110,$C$10:$C$1000,"links")</f>
        <v>0</v>
      </c>
      <c r="CE110" s="125" t="n">
        <f aca="false">SUMIFS($J$10:$J$1000,$A$10:$A$1000,BZ110&amp;BX110,$C$10:$C$1000,"onion")</f>
        <v>33.5744680851064</v>
      </c>
      <c r="CF110" s="125" t="n">
        <f aca="false">SUMIFS($J$10:$J$1000,$A$10:$A$1000,BZ110&amp;BX110,$C$10:$C$1000,"extreme")</f>
        <v>0</v>
      </c>
      <c r="CG110" s="127" t="str">
        <f aca="false">IF(SUM(CB110:CF110)=CA110,"OK","CHECK_DATA")</f>
        <v>OK</v>
      </c>
    </row>
    <row r="111" customFormat="false" ht="14.4" hidden="false" customHeight="false" outlineLevel="0" collapsed="false">
      <c r="A111" s="52" t="str">
        <f aca="false">VLOOKUP(D111,$BX$90:$BZ$136,3,1)&amp;D111</f>
        <v>D16</v>
      </c>
      <c r="B111" s="52" t="str">
        <f aca="false">SUBSTITUTE(SUBSTITUTE(H111,"/",""),".html","")</f>
        <v>onion-directorydw-guns-store</v>
      </c>
      <c r="C111" s="52" t="str">
        <f aca="false">IF(OR(B111=index,B111=links,B111=guides),B111,IF(LEFT(B111,5)=onion,onion,extreme))</f>
        <v>onion</v>
      </c>
      <c r="D111" s="53" t="n">
        <v>16</v>
      </c>
      <c r="E111" s="53" t="s">
        <v>111</v>
      </c>
      <c r="F111" s="53" t="s">
        <v>112</v>
      </c>
      <c r="G111" s="54" t="n">
        <v>0.00381944444444444</v>
      </c>
      <c r="H111" s="53" t="s">
        <v>106</v>
      </c>
      <c r="I111" s="59" t="s">
        <v>43</v>
      </c>
      <c r="J111" s="52" t="n">
        <f aca="false">IF(I111="?",VLOOKUP(C111,$BO$89:$BP$94,2,0),I111)</f>
        <v>16.5744680851064</v>
      </c>
      <c r="K111" s="52" t="n">
        <f aca="false">SUMIFS($J$10:$J$1000,$A$10:$A$1000,A111)</f>
        <v>346.574468085106</v>
      </c>
      <c r="L111" s="52" t="n">
        <f aca="false">IF(D111=D110,J111+L110,J111)</f>
        <v>346.574468085106</v>
      </c>
      <c r="M111" s="52" t="str">
        <f aca="false">LEFT(A111,1)</f>
        <v>D</v>
      </c>
      <c r="N111" s="55" t="n">
        <f aca="false">IF(D111-D110&gt;0,1,0)</f>
        <v>0</v>
      </c>
      <c r="O111" s="56" t="n">
        <f aca="false">0</f>
        <v>0</v>
      </c>
      <c r="P111" s="55" t="n">
        <f aca="false">IF($N111=1,0,IF(AND($C110=P$1,$C111=P$2),1,0))</f>
        <v>0</v>
      </c>
      <c r="Q111" s="55" t="n">
        <f aca="false">IF($N111=1,0,IF(AND($C110=Q$1,$C111=Q$2),1,0))</f>
        <v>0</v>
      </c>
      <c r="R111" s="55" t="n">
        <f aca="false">IF($N111=1,0,IF(AND($C110=R$1,$C111=R$2),1,0))</f>
        <v>0</v>
      </c>
      <c r="S111" s="56" t="n">
        <f aca="false">0</f>
        <v>0</v>
      </c>
      <c r="T111" s="55" t="n">
        <f aca="false">IF($N111=1,0,IF(AND($C110=R$1,$C111=R$2),1,0))</f>
        <v>0</v>
      </c>
      <c r="U111" s="57" t="n">
        <f aca="false">IF(AND($C111=U$1,$I111=U$2),1,0)</f>
        <v>0</v>
      </c>
      <c r="V111" s="55" t="n">
        <f aca="false">IF($N111=1,0,IF(AND($C110=V$1,$C111=V$2),1,0))</f>
        <v>0</v>
      </c>
      <c r="W111" s="56" t="n">
        <f aca="false">0</f>
        <v>0</v>
      </c>
      <c r="X111" s="55" t="n">
        <f aca="false">IF($N111=1,0,IF(AND($C110=X$1,$C111=X$2),1,0))</f>
        <v>0</v>
      </c>
      <c r="Y111" s="55" t="n">
        <f aca="false">IF($N111=1,0,IF(AND($C110=Y$1,$C111=Y$2),1,0))</f>
        <v>0</v>
      </c>
      <c r="Z111" s="56" t="n">
        <f aca="false">0</f>
        <v>0</v>
      </c>
      <c r="AA111" s="55" t="n">
        <f aca="false">IF($N111=1,0,IF(AND($C110=AA$1,$C111=AA$2),1,0))</f>
        <v>0</v>
      </c>
      <c r="AB111" s="57" t="n">
        <f aca="false">IF(AND($C111=AB$1,$I111=AB$2),1,0)</f>
        <v>0</v>
      </c>
      <c r="AC111" s="55" t="n">
        <f aca="false">IF($N111=1,0,IF(AND($C110=AC$1,$C111=AC$2),1,0))</f>
        <v>0</v>
      </c>
      <c r="AD111" s="55" t="n">
        <f aca="false">IF($N111=1,0,IF(AND($C110=AD$1,$C111=AD$2),1,0))</f>
        <v>0</v>
      </c>
      <c r="AE111" s="56" t="n">
        <f aca="false">0</f>
        <v>0</v>
      </c>
      <c r="AF111" s="55" t="n">
        <f aca="false">IF($N111=1,0,IF(AND($C110=AF$1,$C111=AF$2),1,0))</f>
        <v>0</v>
      </c>
      <c r="AG111" s="56" t="n">
        <f aca="false">0</f>
        <v>0</v>
      </c>
      <c r="AH111" s="55" t="n">
        <f aca="false">IF($N111=1,0,IF(AND($C110=AH$1,$C111=AH$2),1,0))</f>
        <v>0</v>
      </c>
      <c r="AI111" s="57" t="n">
        <f aca="false">IF(AND($C111=AI$1,$I111=AI$2),1,0)</f>
        <v>0</v>
      </c>
      <c r="AJ111" s="55" t="n">
        <f aca="false">IF($N111=1,0,IF(AND($C110=AJ$1,$C111=AJ$2),1,0))</f>
        <v>0</v>
      </c>
      <c r="AK111" s="55" t="n">
        <f aca="false">IF($N111=1,0,IF(AND($C110=AK$1,$C111=AK$2),1,0))</f>
        <v>0</v>
      </c>
      <c r="AL111" s="55" t="n">
        <f aca="false">IF($N111=1,0,IF(AND($C110=AL$1,$C111=AL$2),1,0))</f>
        <v>0</v>
      </c>
      <c r="AM111" s="55" t="n">
        <f aca="false">IF($N111=1,0,IF(AND($C110=AM$1,$C111=AM$2),1,0))</f>
        <v>1</v>
      </c>
      <c r="AN111" s="56" t="n">
        <f aca="false">0</f>
        <v>0</v>
      </c>
      <c r="AO111" s="55" t="n">
        <f aca="false">IF($N111=1,0,IF(AND($C110=AO$1,$C111=AO$2),1,0))</f>
        <v>0</v>
      </c>
      <c r="AP111" s="57" t="n">
        <f aca="false">IF(AND($C111=AP$1,$I111=AP$2),1,0)</f>
        <v>1</v>
      </c>
      <c r="AQ111" s="56" t="n">
        <f aca="false">0</f>
        <v>0</v>
      </c>
      <c r="AR111" s="56" t="n">
        <f aca="false">0</f>
        <v>0</v>
      </c>
      <c r="AS111" s="56" t="n">
        <f aca="false">0</f>
        <v>0</v>
      </c>
      <c r="AT111" s="56" t="n">
        <f aca="false">0</f>
        <v>0</v>
      </c>
      <c r="AU111" s="56" t="n">
        <f aca="false">0</f>
        <v>0</v>
      </c>
      <c r="AV111" s="56" t="n">
        <f aca="false">0</f>
        <v>0</v>
      </c>
      <c r="AW111" s="56" t="n">
        <f aca="false">0</f>
        <v>0</v>
      </c>
      <c r="AX111" s="55" t="n">
        <f aca="false">IF($N111=1,0,IF(AND($C110=AX$1,$C111=AX$2),1,0))</f>
        <v>0</v>
      </c>
      <c r="AY111" s="55" t="n">
        <f aca="false">IF($N111=1,0,IF(AND($C110=AY$1,$C111=AY$2),1,0))</f>
        <v>0</v>
      </c>
      <c r="AZ111" s="55" t="n">
        <f aca="false">IF($N111=1,0,IF(AND($C110=AZ$1,$C111=AZ$2),1,0))</f>
        <v>0</v>
      </c>
      <c r="BA111" s="55" t="n">
        <f aca="false">IF($N111=1,0,IF(AND($C110=BA$1,$C111=BA$2),1,0))</f>
        <v>0</v>
      </c>
      <c r="BB111" s="56" t="n">
        <f aca="false">0</f>
        <v>0</v>
      </c>
      <c r="BC111" s="56" t="n">
        <f aca="false">IF($N111=1,0,IF(AND($C110=BC$1,$C111=BC$2),1,0))</f>
        <v>0</v>
      </c>
      <c r="BD111" s="57" t="n">
        <f aca="false">IF(AND($C111=BD$1,$I111=BD$2),1,0)</f>
        <v>0</v>
      </c>
      <c r="BE111" s="56" t="n">
        <f aca="false">0</f>
        <v>0</v>
      </c>
      <c r="BF111" s="56" t="n">
        <f aca="false">0</f>
        <v>0</v>
      </c>
      <c r="BG111" s="56" t="n">
        <f aca="false">0</f>
        <v>0</v>
      </c>
      <c r="BH111" s="56" t="n">
        <f aca="false">0</f>
        <v>0</v>
      </c>
      <c r="BI111" s="56" t="n">
        <f aca="false">0</f>
        <v>0</v>
      </c>
      <c r="BJ111" s="56" t="n">
        <f aca="false">0</f>
        <v>0</v>
      </c>
      <c r="BK111" s="56" t="n">
        <f aca="false">0</f>
        <v>0</v>
      </c>
      <c r="BL111" s="58" t="n">
        <f aca="false">SUM(N111:BK111)</f>
        <v>2</v>
      </c>
      <c r="BP111" s="130"/>
      <c r="BX111" s="124" t="n">
        <v>21</v>
      </c>
      <c r="BY111" s="125" t="str">
        <f aca="false" t="array" ref="BY111:BY111">_xlfn.TEXTJOIN("",1,IF($D$10:$D$1000=BX111,$H$10:$H$1000,""))</f>
        <v>indexonion-directoryguidesguides/exit-scamguidesguides/using-blockchainguidesguides/how-to-buy-xmrguidesonion-directoryonion-directory/carding-cat</v>
      </c>
      <c r="BZ111" s="125" t="str">
        <f aca="false">IF(ISNUMBER(SEARCH("isis",BY111)),"F",IF(ISNUMBER(SEARCH("onion",BY111)),"D",IF(ISNUMBER(SEARCH("guides",BY111)),"C",IF(ISNUMBER(SEARCH("links",BY111)),"B",IF(ISNUMBER(SEARCH("index",BY111)),"A","E")))))</f>
        <v>D</v>
      </c>
      <c r="CA111" s="126" t="n">
        <f aca="false">VLOOKUP(BX111,$D$10:$K$1000,8,1)</f>
        <v>68.5744680851064</v>
      </c>
      <c r="CB111" s="125" t="n">
        <f aca="false">SUMIFS($J$10:$J$1000,$A$10:$A$1000,BZ111&amp;BX111,$C$10:$C$1000,"index")</f>
        <v>8</v>
      </c>
      <c r="CC111" s="125" t="n">
        <f aca="false">SUMIFS($J$10:$J$1000,$A$10:$A$1000,BZ111&amp;BX111,$C$10:$C$1000,"guides")</f>
        <v>18</v>
      </c>
      <c r="CD111" s="125" t="n">
        <f aca="false">SUMIFS($J$10:$J$1000,$A$10:$A$1000,BZ111&amp;BX111,$C$10:$C$1000,"links")</f>
        <v>0</v>
      </c>
      <c r="CE111" s="125" t="n">
        <f aca="false">SUMIFS($J$10:$J$1000,$A$10:$A$1000,BZ111&amp;BX111,$C$10:$C$1000,"onion")</f>
        <v>22.5744680851064</v>
      </c>
      <c r="CF111" s="125" t="n">
        <f aca="false">SUMIFS($J$10:$J$1000,$A$10:$A$1000,BZ111&amp;BX111,$C$10:$C$1000,"extreme")</f>
        <v>20</v>
      </c>
      <c r="CG111" s="127" t="str">
        <f aca="false">IF(SUM(CB111:CF111)=CA111,"OK","CHECK_DATA")</f>
        <v>OK</v>
      </c>
    </row>
    <row r="112" customFormat="false" ht="14.4" hidden="false" customHeight="false" outlineLevel="0" collapsed="false">
      <c r="A112" s="52" t="str">
        <f aca="false">VLOOKUP(D112,$BX$90:$BZ$136,3,1)&amp;D112</f>
        <v>D17</v>
      </c>
      <c r="B112" s="52" t="str">
        <f aca="false">SUBSTITUTE(SUBSTITUTE(H112,"/",""),".html","")</f>
        <v>index</v>
      </c>
      <c r="C112" s="52" t="str">
        <f aca="false">IF(OR(B112=index,B112=links,B112=guides),B112,IF(LEFT(B112,5)=onion,onion,extreme))</f>
        <v>index</v>
      </c>
      <c r="D112" s="53" t="n">
        <v>17</v>
      </c>
      <c r="E112" s="53" t="s">
        <v>116</v>
      </c>
      <c r="F112" s="53" t="s">
        <v>117</v>
      </c>
      <c r="G112" s="54" t="n">
        <v>0.00186342592592593</v>
      </c>
      <c r="H112" s="53" t="s">
        <v>72</v>
      </c>
      <c r="I112" s="59" t="n">
        <v>4</v>
      </c>
      <c r="J112" s="52" t="n">
        <f aca="false">IF(I112="?",VLOOKUP(C112,$BO$89:$BP$94,2,0),I112)</f>
        <v>4</v>
      </c>
      <c r="K112" s="52" t="n">
        <f aca="false">SUMIFS($J$10:$J$1000,$A$10:$A$1000,A112)</f>
        <v>177.574468085106</v>
      </c>
      <c r="L112" s="52" t="n">
        <f aca="false">IF(D112=D111,J112+L111,J112)</f>
        <v>4</v>
      </c>
      <c r="M112" s="52" t="str">
        <f aca="false">LEFT(A112,1)</f>
        <v>D</v>
      </c>
      <c r="N112" s="55" t="n">
        <f aca="false">IF(D112-D111&gt;0,1,0)</f>
        <v>1</v>
      </c>
      <c r="O112" s="56" t="n">
        <f aca="false">0</f>
        <v>0</v>
      </c>
      <c r="P112" s="55" t="n">
        <f aca="false">IF($N112=1,0,IF(AND($C111=P$1,$C112=P$2),1,0))</f>
        <v>0</v>
      </c>
      <c r="Q112" s="55" t="n">
        <f aca="false">IF($N112=1,0,IF(AND($C111=Q$1,$C112=Q$2),1,0))</f>
        <v>0</v>
      </c>
      <c r="R112" s="55" t="n">
        <f aca="false">IF($N112=1,0,IF(AND($C111=R$1,$C112=R$2),1,0))</f>
        <v>0</v>
      </c>
      <c r="S112" s="56" t="n">
        <f aca="false">0</f>
        <v>0</v>
      </c>
      <c r="T112" s="55" t="n">
        <f aca="false">IF($N112=1,0,IF(AND($C111=R$1,$C112=R$2),1,0))</f>
        <v>0</v>
      </c>
      <c r="U112" s="57" t="n">
        <f aca="false">IF(AND($C112=U$1,$I112=U$2),1,0)</f>
        <v>0</v>
      </c>
      <c r="V112" s="55" t="n">
        <f aca="false">IF($N112=1,0,IF(AND($C111=V$1,$C112=V$2),1,0))</f>
        <v>0</v>
      </c>
      <c r="W112" s="56" t="n">
        <f aca="false">0</f>
        <v>0</v>
      </c>
      <c r="X112" s="55" t="n">
        <f aca="false">IF($N112=1,0,IF(AND($C111=X$1,$C112=X$2),1,0))</f>
        <v>0</v>
      </c>
      <c r="Y112" s="55" t="n">
        <f aca="false">IF($N112=1,0,IF(AND($C111=Y$1,$C112=Y$2),1,0))</f>
        <v>0</v>
      </c>
      <c r="Z112" s="56" t="n">
        <f aca="false">0</f>
        <v>0</v>
      </c>
      <c r="AA112" s="55" t="n">
        <f aca="false">IF($N112=1,0,IF(AND($C111=AA$1,$C112=AA$2),1,0))</f>
        <v>0</v>
      </c>
      <c r="AB112" s="57" t="n">
        <f aca="false">IF(AND($C112=AB$1,$I112=AB$2),1,0)</f>
        <v>0</v>
      </c>
      <c r="AC112" s="55" t="n">
        <f aca="false">IF($N112=1,0,IF(AND($C111=AC$1,$C112=AC$2),1,0))</f>
        <v>0</v>
      </c>
      <c r="AD112" s="55" t="n">
        <f aca="false">IF($N112=1,0,IF(AND($C111=AD$1,$C112=AD$2),1,0))</f>
        <v>0</v>
      </c>
      <c r="AE112" s="56" t="n">
        <f aca="false">0</f>
        <v>0</v>
      </c>
      <c r="AF112" s="55" t="n">
        <f aca="false">IF($N112=1,0,IF(AND($C111=AF$1,$C112=AF$2),1,0))</f>
        <v>0</v>
      </c>
      <c r="AG112" s="56" t="n">
        <f aca="false">0</f>
        <v>0</v>
      </c>
      <c r="AH112" s="55" t="n">
        <f aca="false">IF($N112=1,0,IF(AND($C111=AH$1,$C112=AH$2),1,0))</f>
        <v>0</v>
      </c>
      <c r="AI112" s="57" t="n">
        <f aca="false">IF(AND($C112=AI$1,$I112=AI$2),1,0)</f>
        <v>0</v>
      </c>
      <c r="AJ112" s="55" t="n">
        <f aca="false">IF($N112=1,0,IF(AND($C111=AJ$1,$C112=AJ$2),1,0))</f>
        <v>0</v>
      </c>
      <c r="AK112" s="55" t="n">
        <f aca="false">IF($N112=1,0,IF(AND($C111=AK$1,$C112=AK$2),1,0))</f>
        <v>0</v>
      </c>
      <c r="AL112" s="55" t="n">
        <f aca="false">IF($N112=1,0,IF(AND($C111=AL$1,$C112=AL$2),1,0))</f>
        <v>0</v>
      </c>
      <c r="AM112" s="55" t="n">
        <f aca="false">IF($N112=1,0,IF(AND($C111=AM$1,$C112=AM$2),1,0))</f>
        <v>0</v>
      </c>
      <c r="AN112" s="56" t="n">
        <f aca="false">0</f>
        <v>0</v>
      </c>
      <c r="AO112" s="55" t="n">
        <f aca="false">IF($N112=1,0,IF(AND($C111=AO$1,$C112=AO$2),1,0))</f>
        <v>0</v>
      </c>
      <c r="AP112" s="57" t="n">
        <f aca="false">IF(AND($C112=AP$1,$I112=AP$2),1,0)</f>
        <v>0</v>
      </c>
      <c r="AQ112" s="56" t="n">
        <f aca="false">0</f>
        <v>0</v>
      </c>
      <c r="AR112" s="56" t="n">
        <f aca="false">0</f>
        <v>0</v>
      </c>
      <c r="AS112" s="56" t="n">
        <f aca="false">0</f>
        <v>0</v>
      </c>
      <c r="AT112" s="56" t="n">
        <f aca="false">0</f>
        <v>0</v>
      </c>
      <c r="AU112" s="56" t="n">
        <f aca="false">0</f>
        <v>0</v>
      </c>
      <c r="AV112" s="56" t="n">
        <f aca="false">0</f>
        <v>0</v>
      </c>
      <c r="AW112" s="56" t="n">
        <f aca="false">0</f>
        <v>0</v>
      </c>
      <c r="AX112" s="55" t="n">
        <f aca="false">IF($N112=1,0,IF(AND($C111=AX$1,$C112=AX$2),1,0))</f>
        <v>0</v>
      </c>
      <c r="AY112" s="55" t="n">
        <f aca="false">IF($N112=1,0,IF(AND($C111=AY$1,$C112=AY$2),1,0))</f>
        <v>0</v>
      </c>
      <c r="AZ112" s="55" t="n">
        <f aca="false">IF($N112=1,0,IF(AND($C111=AZ$1,$C112=AZ$2),1,0))</f>
        <v>0</v>
      </c>
      <c r="BA112" s="55" t="n">
        <f aca="false">IF($N112=1,0,IF(AND($C111=BA$1,$C112=BA$2),1,0))</f>
        <v>0</v>
      </c>
      <c r="BB112" s="56" t="n">
        <f aca="false">0</f>
        <v>0</v>
      </c>
      <c r="BC112" s="56" t="n">
        <f aca="false">IF($N112=1,0,IF(AND($C111=BC$1,$C112=BC$2),1,0))</f>
        <v>0</v>
      </c>
      <c r="BD112" s="57" t="n">
        <f aca="false">IF(AND($C112=BD$1,$I112=BD$2),1,0)</f>
        <v>0</v>
      </c>
      <c r="BE112" s="56" t="n">
        <f aca="false">0</f>
        <v>0</v>
      </c>
      <c r="BF112" s="56" t="n">
        <f aca="false">0</f>
        <v>0</v>
      </c>
      <c r="BG112" s="56" t="n">
        <f aca="false">0</f>
        <v>0</v>
      </c>
      <c r="BH112" s="56" t="n">
        <f aca="false">0</f>
        <v>0</v>
      </c>
      <c r="BI112" s="56" t="n">
        <f aca="false">0</f>
        <v>0</v>
      </c>
      <c r="BJ112" s="56" t="n">
        <f aca="false">0</f>
        <v>0</v>
      </c>
      <c r="BK112" s="56" t="n">
        <f aca="false">0</f>
        <v>0</v>
      </c>
      <c r="BL112" s="58" t="n">
        <f aca="false">SUM(N112:BK112)</f>
        <v>1</v>
      </c>
      <c r="BP112" s="130"/>
      <c r="BX112" s="124" t="n">
        <v>22</v>
      </c>
      <c r="BY112" s="125" t="str">
        <f aca="false" t="array" ref="BY112:BY112">_xlfn.TEXTJOIN("",1,IF($D$10:$D$1000=BX112,$H$10:$H$1000,""))</f>
        <v>indexpricesOnion-directoryonion-directory/the-hub-forumguidesguides/how-to-buy-btcOnion-directoryonion-directory/carding-catonion-directory/empire-market</v>
      </c>
      <c r="BZ112" s="125" t="str">
        <f aca="false">IF(ISNUMBER(SEARCH("isis",BY112)),"F",IF(ISNUMBER(SEARCH("onion",BY112)),"D",IF(ISNUMBER(SEARCH("guides",BY112)),"C",IF(ISNUMBER(SEARCH("links",BY112)),"B",IF(ISNUMBER(SEARCH("index",BY112)),"A","E")))))</f>
        <v>D</v>
      </c>
      <c r="CA112" s="126" t="n">
        <f aca="false">VLOOKUP(BX112,$D$10:$K$1000,8,1)</f>
        <v>343.574468085106</v>
      </c>
      <c r="CB112" s="125" t="n">
        <f aca="false">SUMIFS($J$10:$J$1000,$A$10:$A$1000,BZ112&amp;BX112,$C$10:$C$1000,"index")</f>
        <v>7</v>
      </c>
      <c r="CC112" s="125" t="n">
        <f aca="false">SUMIFS($J$10:$J$1000,$A$10:$A$1000,BZ112&amp;BX112,$C$10:$C$1000,"guides")</f>
        <v>11</v>
      </c>
      <c r="CD112" s="125" t="n">
        <f aca="false">SUMIFS($J$10:$J$1000,$A$10:$A$1000,BZ112&amp;BX112,$C$10:$C$1000,"links")</f>
        <v>0</v>
      </c>
      <c r="CE112" s="125" t="n">
        <f aca="false">SUMIFS($J$10:$J$1000,$A$10:$A$1000,BZ112&amp;BX112,$C$10:$C$1000,"onion")</f>
        <v>262.574468085106</v>
      </c>
      <c r="CF112" s="125" t="n">
        <f aca="false">SUMIFS($J$10:$J$1000,$A$10:$A$1000,BZ112&amp;BX112,$C$10:$C$1000,"extreme")</f>
        <v>63</v>
      </c>
      <c r="CG112" s="127" t="str">
        <f aca="false">IF(SUM(CB112:CF112)=CA112,"OK","CHECK_DATA")</f>
        <v>OK</v>
      </c>
    </row>
    <row r="113" customFormat="false" ht="14.4" hidden="false" customHeight="false" outlineLevel="0" collapsed="false">
      <c r="A113" s="52" t="str">
        <f aca="false">VLOOKUP(D113,$BX$90:$BZ$136,3,1)&amp;D113</f>
        <v>D17</v>
      </c>
      <c r="B113" s="52" t="str">
        <f aca="false">SUBSTITUTE(SUBSTITUTE(H113,"/",""),".html","")</f>
        <v>onion-directory</v>
      </c>
      <c r="C113" s="52" t="str">
        <f aca="false">IF(OR(B113=index,B113=links,B113=guides),B113,IF(LEFT(B113,5)=onion,onion,extreme))</f>
        <v>onion</v>
      </c>
      <c r="D113" s="53" t="n">
        <v>17</v>
      </c>
      <c r="E113" s="53" t="s">
        <v>116</v>
      </c>
      <c r="F113" s="53" t="s">
        <v>117</v>
      </c>
      <c r="G113" s="54" t="n">
        <v>0.00186342592592593</v>
      </c>
      <c r="H113" s="53" t="s">
        <v>73</v>
      </c>
      <c r="I113" s="59" t="n">
        <v>6</v>
      </c>
      <c r="J113" s="52" t="n">
        <f aca="false">IF(I113="?",VLOOKUP(C113,$BO$89:$BP$94,2,0),I113)</f>
        <v>6</v>
      </c>
      <c r="K113" s="52" t="n">
        <f aca="false">SUMIFS($J$10:$J$1000,$A$10:$A$1000,A113)</f>
        <v>177.574468085106</v>
      </c>
      <c r="L113" s="52" t="n">
        <f aca="false">IF(D113=D112,J113+L112,J113)</f>
        <v>10</v>
      </c>
      <c r="M113" s="52" t="str">
        <f aca="false">LEFT(A113,1)</f>
        <v>D</v>
      </c>
      <c r="N113" s="55" t="n">
        <f aca="false">IF(D113-D112&gt;0,1,0)</f>
        <v>0</v>
      </c>
      <c r="O113" s="56" t="n">
        <f aca="false">0</f>
        <v>0</v>
      </c>
      <c r="P113" s="55" t="n">
        <f aca="false">IF($N113=1,0,IF(AND($C112=P$1,$C113=P$2),1,0))</f>
        <v>0</v>
      </c>
      <c r="Q113" s="55" t="n">
        <f aca="false">IF($N113=1,0,IF(AND($C112=Q$1,$C113=Q$2),1,0))</f>
        <v>0</v>
      </c>
      <c r="R113" s="55" t="n">
        <f aca="false">IF($N113=1,0,IF(AND($C112=R$1,$C113=R$2),1,0))</f>
        <v>1</v>
      </c>
      <c r="S113" s="56" t="n">
        <f aca="false">0</f>
        <v>0</v>
      </c>
      <c r="T113" s="55" t="n">
        <f aca="false">IF($N113=1,0,IF(AND($C112=R$1,$C113=R$2),1,0))</f>
        <v>1</v>
      </c>
      <c r="U113" s="57" t="n">
        <f aca="false">IF(AND($C113=U$1,$I113=U$2),1,0)</f>
        <v>0</v>
      </c>
      <c r="V113" s="55" t="n">
        <f aca="false">IF($N113=1,0,IF(AND($C112=V$1,$C113=V$2),1,0))</f>
        <v>0</v>
      </c>
      <c r="W113" s="56" t="n">
        <f aca="false">0</f>
        <v>0</v>
      </c>
      <c r="X113" s="55" t="n">
        <f aca="false">IF($N113=1,0,IF(AND($C112=X$1,$C113=X$2),1,0))</f>
        <v>0</v>
      </c>
      <c r="Y113" s="55" t="n">
        <f aca="false">IF($N113=1,0,IF(AND($C112=Y$1,$C113=Y$2),1,0))</f>
        <v>0</v>
      </c>
      <c r="Z113" s="56" t="n">
        <f aca="false">0</f>
        <v>0</v>
      </c>
      <c r="AA113" s="55" t="n">
        <f aca="false">IF($N113=1,0,IF(AND($C112=AA$1,$C113=AA$2),1,0))</f>
        <v>0</v>
      </c>
      <c r="AB113" s="57" t="n">
        <f aca="false">IF(AND($C113=AB$1,$I113=AB$2),1,0)</f>
        <v>0</v>
      </c>
      <c r="AC113" s="55" t="n">
        <f aca="false">IF($N113=1,0,IF(AND($C112=AC$1,$C113=AC$2),1,0))</f>
        <v>0</v>
      </c>
      <c r="AD113" s="55" t="n">
        <f aca="false">IF($N113=1,0,IF(AND($C112=AD$1,$C113=AD$2),1,0))</f>
        <v>0</v>
      </c>
      <c r="AE113" s="56" t="n">
        <f aca="false">0</f>
        <v>0</v>
      </c>
      <c r="AF113" s="55" t="n">
        <f aca="false">IF($N113=1,0,IF(AND($C112=AF$1,$C113=AF$2),1,0))</f>
        <v>0</v>
      </c>
      <c r="AG113" s="56" t="n">
        <f aca="false">0</f>
        <v>0</v>
      </c>
      <c r="AH113" s="55" t="n">
        <f aca="false">IF($N113=1,0,IF(AND($C112=AH$1,$C113=AH$2),1,0))</f>
        <v>0</v>
      </c>
      <c r="AI113" s="57" t="n">
        <f aca="false">IF(AND($C113=AI$1,$I113=AI$2),1,0)</f>
        <v>0</v>
      </c>
      <c r="AJ113" s="55" t="n">
        <f aca="false">IF($N113=1,0,IF(AND($C112=AJ$1,$C113=AJ$2),1,0))</f>
        <v>0</v>
      </c>
      <c r="AK113" s="55" t="n">
        <f aca="false">IF($N113=1,0,IF(AND($C112=AK$1,$C113=AK$2),1,0))</f>
        <v>0</v>
      </c>
      <c r="AL113" s="55" t="n">
        <f aca="false">IF($N113=1,0,IF(AND($C112=AL$1,$C113=AL$2),1,0))</f>
        <v>0</v>
      </c>
      <c r="AM113" s="55" t="n">
        <f aca="false">IF($N113=1,0,IF(AND($C112=AM$1,$C113=AM$2),1,0))</f>
        <v>0</v>
      </c>
      <c r="AN113" s="56" t="n">
        <f aca="false">0</f>
        <v>0</v>
      </c>
      <c r="AO113" s="55" t="n">
        <f aca="false">IF($N113=1,0,IF(AND($C112=AO$1,$C113=AO$2),1,0))</f>
        <v>0</v>
      </c>
      <c r="AP113" s="57" t="n">
        <f aca="false">IF(AND($C113=AP$1,$I113=AP$2),1,0)</f>
        <v>0</v>
      </c>
      <c r="AQ113" s="56" t="n">
        <f aca="false">0</f>
        <v>0</v>
      </c>
      <c r="AR113" s="56" t="n">
        <f aca="false">0</f>
        <v>0</v>
      </c>
      <c r="AS113" s="56" t="n">
        <f aca="false">0</f>
        <v>0</v>
      </c>
      <c r="AT113" s="56" t="n">
        <f aca="false">0</f>
        <v>0</v>
      </c>
      <c r="AU113" s="56" t="n">
        <f aca="false">0</f>
        <v>0</v>
      </c>
      <c r="AV113" s="56" t="n">
        <f aca="false">0</f>
        <v>0</v>
      </c>
      <c r="AW113" s="56" t="n">
        <f aca="false">0</f>
        <v>0</v>
      </c>
      <c r="AX113" s="55" t="n">
        <f aca="false">IF($N113=1,0,IF(AND($C112=AX$1,$C113=AX$2),1,0))</f>
        <v>0</v>
      </c>
      <c r="AY113" s="55" t="n">
        <f aca="false">IF($N113=1,0,IF(AND($C112=AY$1,$C113=AY$2),1,0))</f>
        <v>0</v>
      </c>
      <c r="AZ113" s="55" t="n">
        <f aca="false">IF($N113=1,0,IF(AND($C112=AZ$1,$C113=AZ$2),1,0))</f>
        <v>0</v>
      </c>
      <c r="BA113" s="55" t="n">
        <f aca="false">IF($N113=1,0,IF(AND($C112=BA$1,$C113=BA$2),1,0))</f>
        <v>0</v>
      </c>
      <c r="BB113" s="56" t="n">
        <f aca="false">0</f>
        <v>0</v>
      </c>
      <c r="BC113" s="56" t="n">
        <f aca="false">IF($N113=1,0,IF(AND($C112=BC$1,$C113=BC$2),1,0))</f>
        <v>0</v>
      </c>
      <c r="BD113" s="57" t="n">
        <f aca="false">IF(AND($C113=BD$1,$I113=BD$2),1,0)</f>
        <v>0</v>
      </c>
      <c r="BE113" s="56" t="n">
        <f aca="false">0</f>
        <v>0</v>
      </c>
      <c r="BF113" s="56" t="n">
        <f aca="false">0</f>
        <v>0</v>
      </c>
      <c r="BG113" s="56" t="n">
        <f aca="false">0</f>
        <v>0</v>
      </c>
      <c r="BH113" s="56" t="n">
        <f aca="false">0</f>
        <v>0</v>
      </c>
      <c r="BI113" s="56" t="n">
        <f aca="false">0</f>
        <v>0</v>
      </c>
      <c r="BJ113" s="56" t="n">
        <f aca="false">0</f>
        <v>0</v>
      </c>
      <c r="BK113" s="56" t="n">
        <f aca="false">0</f>
        <v>0</v>
      </c>
      <c r="BL113" s="58" t="n">
        <f aca="false">SUM(N113:BK113)</f>
        <v>2</v>
      </c>
      <c r="BP113" s="130"/>
      <c r="BX113" s="124" t="n">
        <v>23</v>
      </c>
      <c r="BY113" s="125" t="str">
        <f aca="false" t="array" ref="BY113:BY113">_xlfn.TEXTJOIN("",1,IF($D$10:$D$1000=BX113,$H$10:$H$1000,""))</f>
        <v>indexonion-directoryguidesOnion-directoryonion-directory/fake-id-catonion-directory/other-catonion-directory/fake-id-cat</v>
      </c>
      <c r="BZ113" s="125" t="str">
        <f aca="false">IF(ISNUMBER(SEARCH("isis",BY113)),"F",IF(ISNUMBER(SEARCH("onion",BY113)),"D",IF(ISNUMBER(SEARCH("guides",BY113)),"C",IF(ISNUMBER(SEARCH("links",BY113)),"B",IF(ISNUMBER(SEARCH("index",BY113)),"A","E")))))</f>
        <v>D</v>
      </c>
      <c r="CA113" s="126" t="n">
        <f aca="false">VLOOKUP(BX113,$D$10:$K$1000,8,1)</f>
        <v>35.5744680851064</v>
      </c>
      <c r="CB113" s="125" t="n">
        <f aca="false">SUMIFS($J$10:$J$1000,$A$10:$A$1000,BZ113&amp;BX113,$C$10:$C$1000,"index")</f>
        <v>2</v>
      </c>
      <c r="CC113" s="125" t="n">
        <f aca="false">SUMIFS($J$10:$J$1000,$A$10:$A$1000,BZ113&amp;BX113,$C$10:$C$1000,"guides")</f>
        <v>2</v>
      </c>
      <c r="CD113" s="125" t="n">
        <f aca="false">SUMIFS($J$10:$J$1000,$A$10:$A$1000,BZ113&amp;BX113,$C$10:$C$1000,"links")</f>
        <v>0</v>
      </c>
      <c r="CE113" s="125" t="n">
        <f aca="false">SUMIFS($J$10:$J$1000,$A$10:$A$1000,BZ113&amp;BX113,$C$10:$C$1000,"onion")</f>
        <v>31.5744680851064</v>
      </c>
      <c r="CF113" s="125" t="n">
        <f aca="false">SUMIFS($J$10:$J$1000,$A$10:$A$1000,BZ113&amp;BX113,$C$10:$C$1000,"extreme")</f>
        <v>0</v>
      </c>
      <c r="CG113" s="127" t="str">
        <f aca="false">IF(SUM(CB113:CF113)=CA113,"OK","CHECK_DATA")</f>
        <v>OK</v>
      </c>
    </row>
    <row r="114" customFormat="false" ht="14.4" hidden="false" customHeight="false" outlineLevel="0" collapsed="false">
      <c r="A114" s="52" t="str">
        <f aca="false">VLOOKUP(D114,$BX$90:$BZ$136,3,1)&amp;D114</f>
        <v>D17</v>
      </c>
      <c r="B114" s="52" t="str">
        <f aca="false">SUBSTITUTE(SUBSTITUTE(H114,"/",""),".html","")</f>
        <v>index</v>
      </c>
      <c r="C114" s="52" t="str">
        <f aca="false">IF(OR(B114=index,B114=links,B114=guides),B114,IF(LEFT(B114,5)=onion,onion,extreme))</f>
        <v>index</v>
      </c>
      <c r="D114" s="53" t="n">
        <v>17</v>
      </c>
      <c r="E114" s="53" t="s">
        <v>116</v>
      </c>
      <c r="F114" s="53" t="s">
        <v>117</v>
      </c>
      <c r="G114" s="54" t="n">
        <v>0.00186342592592593</v>
      </c>
      <c r="H114" s="53" t="s">
        <v>72</v>
      </c>
      <c r="I114" s="59" t="n">
        <v>139</v>
      </c>
      <c r="J114" s="52" t="n">
        <f aca="false">IF(I114="?",VLOOKUP(C114,$BO$89:$BP$94,2,0),I114)</f>
        <v>139</v>
      </c>
      <c r="K114" s="52" t="n">
        <f aca="false">SUMIFS($J$10:$J$1000,$A$10:$A$1000,A114)</f>
        <v>177.574468085106</v>
      </c>
      <c r="L114" s="52" t="n">
        <f aca="false">IF(D114=D113,J114+L113,J114)</f>
        <v>149</v>
      </c>
      <c r="M114" s="52" t="str">
        <f aca="false">LEFT(A114,1)</f>
        <v>D</v>
      </c>
      <c r="N114" s="55" t="n">
        <f aca="false">IF(D114-D113&gt;0,1,0)</f>
        <v>0</v>
      </c>
      <c r="O114" s="56" t="n">
        <f aca="false">0</f>
        <v>0</v>
      </c>
      <c r="P114" s="55" t="n">
        <f aca="false">IF($N114=1,0,IF(AND($C113=P$1,$C114=P$2),1,0))</f>
        <v>0</v>
      </c>
      <c r="Q114" s="55" t="n">
        <f aca="false">IF($N114=1,0,IF(AND($C113=Q$1,$C114=Q$2),1,0))</f>
        <v>0</v>
      </c>
      <c r="R114" s="55" t="n">
        <f aca="false">IF($N114=1,0,IF(AND($C113=R$1,$C114=R$2),1,0))</f>
        <v>0</v>
      </c>
      <c r="S114" s="56" t="n">
        <f aca="false">0</f>
        <v>0</v>
      </c>
      <c r="T114" s="55" t="n">
        <f aca="false">IF($N114=1,0,IF(AND($C113=R$1,$C114=R$2),1,0))</f>
        <v>0</v>
      </c>
      <c r="U114" s="57" t="n">
        <f aca="false">IF(AND($C114=U$1,$I114=U$2),1,0)</f>
        <v>0</v>
      </c>
      <c r="V114" s="55" t="n">
        <f aca="false">IF($N114=1,0,IF(AND($C113=V$1,$C114=V$2),1,0))</f>
        <v>0</v>
      </c>
      <c r="W114" s="56" t="n">
        <f aca="false">0</f>
        <v>0</v>
      </c>
      <c r="X114" s="55" t="n">
        <f aca="false">IF($N114=1,0,IF(AND($C113=X$1,$C114=X$2),1,0))</f>
        <v>0</v>
      </c>
      <c r="Y114" s="55" t="n">
        <f aca="false">IF($N114=1,0,IF(AND($C113=Y$1,$C114=Y$2),1,0))</f>
        <v>0</v>
      </c>
      <c r="Z114" s="56" t="n">
        <f aca="false">0</f>
        <v>0</v>
      </c>
      <c r="AA114" s="55" t="n">
        <f aca="false">IF($N114=1,0,IF(AND($C113=AA$1,$C114=AA$2),1,0))</f>
        <v>0</v>
      </c>
      <c r="AB114" s="57" t="n">
        <f aca="false">IF(AND($C114=AB$1,$I114=AB$2),1,0)</f>
        <v>0</v>
      </c>
      <c r="AC114" s="55" t="n">
        <f aca="false">IF($N114=1,0,IF(AND($C113=AC$1,$C114=AC$2),1,0))</f>
        <v>0</v>
      </c>
      <c r="AD114" s="55" t="n">
        <f aca="false">IF($N114=1,0,IF(AND($C113=AD$1,$C114=AD$2),1,0))</f>
        <v>0</v>
      </c>
      <c r="AE114" s="56" t="n">
        <f aca="false">0</f>
        <v>0</v>
      </c>
      <c r="AF114" s="55" t="n">
        <f aca="false">IF($N114=1,0,IF(AND($C113=AF$1,$C114=AF$2),1,0))</f>
        <v>0</v>
      </c>
      <c r="AG114" s="56" t="n">
        <f aca="false">0</f>
        <v>0</v>
      </c>
      <c r="AH114" s="55" t="n">
        <f aca="false">IF($N114=1,0,IF(AND($C113=AH$1,$C114=AH$2),1,0))</f>
        <v>0</v>
      </c>
      <c r="AI114" s="57" t="n">
        <f aca="false">IF(AND($C114=AI$1,$I114=AI$2),1,0)</f>
        <v>0</v>
      </c>
      <c r="AJ114" s="55" t="n">
        <f aca="false">IF($N114=1,0,IF(AND($C113=AJ$1,$C114=AJ$2),1,0))</f>
        <v>1</v>
      </c>
      <c r="AK114" s="55" t="n">
        <f aca="false">IF($N114=1,0,IF(AND($C113=AK$1,$C114=AK$2),1,0))</f>
        <v>0</v>
      </c>
      <c r="AL114" s="55" t="n">
        <f aca="false">IF($N114=1,0,IF(AND($C113=AL$1,$C114=AL$2),1,0))</f>
        <v>0</v>
      </c>
      <c r="AM114" s="55" t="n">
        <f aca="false">IF($N114=1,0,IF(AND($C113=AM$1,$C114=AM$2),1,0))</f>
        <v>0</v>
      </c>
      <c r="AN114" s="56" t="n">
        <f aca="false">0</f>
        <v>0</v>
      </c>
      <c r="AO114" s="55" t="n">
        <f aca="false">IF($N114=1,0,IF(AND($C113=AO$1,$C114=AO$2),1,0))</f>
        <v>0</v>
      </c>
      <c r="AP114" s="57" t="n">
        <f aca="false">IF(AND($C114=AP$1,$I114=AP$2),1,0)</f>
        <v>0</v>
      </c>
      <c r="AQ114" s="56" t="n">
        <f aca="false">0</f>
        <v>0</v>
      </c>
      <c r="AR114" s="56" t="n">
        <f aca="false">0</f>
        <v>0</v>
      </c>
      <c r="AS114" s="56" t="n">
        <f aca="false">0</f>
        <v>0</v>
      </c>
      <c r="AT114" s="56" t="n">
        <f aca="false">0</f>
        <v>0</v>
      </c>
      <c r="AU114" s="56" t="n">
        <f aca="false">0</f>
        <v>0</v>
      </c>
      <c r="AV114" s="56" t="n">
        <f aca="false">0</f>
        <v>0</v>
      </c>
      <c r="AW114" s="56" t="n">
        <f aca="false">0</f>
        <v>0</v>
      </c>
      <c r="AX114" s="55" t="n">
        <f aca="false">IF($N114=1,0,IF(AND($C113=AX$1,$C114=AX$2),1,0))</f>
        <v>0</v>
      </c>
      <c r="AY114" s="55" t="n">
        <f aca="false">IF($N114=1,0,IF(AND($C113=AY$1,$C114=AY$2),1,0))</f>
        <v>0</v>
      </c>
      <c r="AZ114" s="55" t="n">
        <f aca="false">IF($N114=1,0,IF(AND($C113=AZ$1,$C114=AZ$2),1,0))</f>
        <v>0</v>
      </c>
      <c r="BA114" s="55" t="n">
        <f aca="false">IF($N114=1,0,IF(AND($C113=BA$1,$C114=BA$2),1,0))</f>
        <v>0</v>
      </c>
      <c r="BB114" s="56" t="n">
        <f aca="false">0</f>
        <v>0</v>
      </c>
      <c r="BC114" s="56" t="n">
        <f aca="false">IF($N114=1,0,IF(AND($C113=BC$1,$C114=BC$2),1,0))</f>
        <v>0</v>
      </c>
      <c r="BD114" s="57" t="n">
        <f aca="false">IF(AND($C114=BD$1,$I114=BD$2),1,0)</f>
        <v>0</v>
      </c>
      <c r="BE114" s="56" t="n">
        <f aca="false">0</f>
        <v>0</v>
      </c>
      <c r="BF114" s="56" t="n">
        <f aca="false">0</f>
        <v>0</v>
      </c>
      <c r="BG114" s="56" t="n">
        <f aca="false">0</f>
        <v>0</v>
      </c>
      <c r="BH114" s="56" t="n">
        <f aca="false">0</f>
        <v>0</v>
      </c>
      <c r="BI114" s="56" t="n">
        <f aca="false">0</f>
        <v>0</v>
      </c>
      <c r="BJ114" s="56" t="n">
        <f aca="false">0</f>
        <v>0</v>
      </c>
      <c r="BK114" s="56" t="n">
        <f aca="false">0</f>
        <v>0</v>
      </c>
      <c r="BL114" s="58" t="n">
        <f aca="false">SUM(N114:BK114)</f>
        <v>1</v>
      </c>
      <c r="BP114" s="130"/>
      <c r="BX114" s="124" t="n">
        <v>24</v>
      </c>
      <c r="BY114" s="125" t="str">
        <f aca="false" t="array" ref="BY114:BY114">_xlfn.TEXTJOIN("",1,IF($D$10:$D$1000=BX114,$H$10:$H$1000,""))</f>
        <v>indexguidesguides/vpn-guideOnion-directoryonion-directory/fake-id-catonion-directory/darknet-avengersguidesguides/how-to-buy-ltcOnion-directoryonion-directory/fake-id-cat</v>
      </c>
      <c r="BZ114" s="125" t="str">
        <f aca="false">IF(ISNUMBER(SEARCH("isis",BY114)),"F",IF(ISNUMBER(SEARCH("onion",BY114)),"D",IF(ISNUMBER(SEARCH("guides",BY114)),"C",IF(ISNUMBER(SEARCH("links",BY114)),"B",IF(ISNUMBER(SEARCH("index",BY114)),"A","E")))))</f>
        <v>D</v>
      </c>
      <c r="CA114" s="126" t="n">
        <f aca="false">VLOOKUP(BX114,$D$10:$K$1000,8,1)</f>
        <v>313.574468085106</v>
      </c>
      <c r="CB114" s="125" t="n">
        <f aca="false">SUMIFS($J$10:$J$1000,$A$10:$A$1000,BZ114&amp;BX114,$C$10:$C$1000,"index")</f>
        <v>6</v>
      </c>
      <c r="CC114" s="125" t="n">
        <f aca="false">SUMIFS($J$10:$J$1000,$A$10:$A$1000,BZ114&amp;BX114,$C$10:$C$1000,"guides")</f>
        <v>13</v>
      </c>
      <c r="CD114" s="125" t="n">
        <f aca="false">SUMIFS($J$10:$J$1000,$A$10:$A$1000,BZ114&amp;BX114,$C$10:$C$1000,"links")</f>
        <v>0</v>
      </c>
      <c r="CE114" s="125" t="n">
        <f aca="false">SUMIFS($J$10:$J$1000,$A$10:$A$1000,BZ114&amp;BX114,$C$10:$C$1000,"onion")</f>
        <v>42.5744680851064</v>
      </c>
      <c r="CF114" s="125" t="n">
        <f aca="false">SUMIFS($J$10:$J$1000,$A$10:$A$1000,BZ114&amp;BX114,$C$10:$C$1000,"extreme")</f>
        <v>252</v>
      </c>
      <c r="CG114" s="127" t="str">
        <f aca="false">IF(SUM(CB114:CF114)=CA114,"OK","CHECK_DATA")</f>
        <v>OK</v>
      </c>
    </row>
    <row r="115" customFormat="false" ht="14.4" hidden="false" customHeight="false" outlineLevel="0" collapsed="false">
      <c r="A115" s="52" t="str">
        <f aca="false">VLOOKUP(D115,$BX$90:$BZ$136,3,1)&amp;D115</f>
        <v>D17</v>
      </c>
      <c r="B115" s="52" t="str">
        <f aca="false">SUBSTITUTE(SUBSTITUTE(H115,"/",""),".html","")</f>
        <v>onion-directory</v>
      </c>
      <c r="C115" s="52" t="str">
        <f aca="false">IF(OR(B115=index,B115=links,B115=guides),B115,IF(LEFT(B115,5)=onion,onion,extreme))</f>
        <v>onion</v>
      </c>
      <c r="D115" s="53" t="n">
        <v>17</v>
      </c>
      <c r="E115" s="53" t="s">
        <v>116</v>
      </c>
      <c r="F115" s="53" t="s">
        <v>117</v>
      </c>
      <c r="G115" s="54" t="n">
        <v>0.00186342592592593</v>
      </c>
      <c r="H115" s="53" t="s">
        <v>73</v>
      </c>
      <c r="I115" s="59" t="n">
        <v>8</v>
      </c>
      <c r="J115" s="52" t="n">
        <f aca="false">IF(I115="?",VLOOKUP(C115,$BO$89:$BP$94,2,0),I115)</f>
        <v>8</v>
      </c>
      <c r="K115" s="52" t="n">
        <f aca="false">SUMIFS($J$10:$J$1000,$A$10:$A$1000,A115)</f>
        <v>177.574468085106</v>
      </c>
      <c r="L115" s="52" t="n">
        <f aca="false">IF(D115=D114,J115+L114,J115)</f>
        <v>157</v>
      </c>
      <c r="M115" s="52" t="str">
        <f aca="false">LEFT(A115,1)</f>
        <v>D</v>
      </c>
      <c r="N115" s="55" t="n">
        <f aca="false">IF(D115-D114&gt;0,1,0)</f>
        <v>0</v>
      </c>
      <c r="O115" s="56" t="n">
        <f aca="false">0</f>
        <v>0</v>
      </c>
      <c r="P115" s="55" t="n">
        <f aca="false">IF($N115=1,0,IF(AND($C114=P$1,$C115=P$2),1,0))</f>
        <v>0</v>
      </c>
      <c r="Q115" s="55" t="n">
        <f aca="false">IF($N115=1,0,IF(AND($C114=Q$1,$C115=Q$2),1,0))</f>
        <v>0</v>
      </c>
      <c r="R115" s="55" t="n">
        <f aca="false">IF($N115=1,0,IF(AND($C114=R$1,$C115=R$2),1,0))</f>
        <v>1</v>
      </c>
      <c r="S115" s="56" t="n">
        <f aca="false">0</f>
        <v>0</v>
      </c>
      <c r="T115" s="55" t="n">
        <f aca="false">IF($N115=1,0,IF(AND($C114=R$1,$C115=R$2),1,0))</f>
        <v>1</v>
      </c>
      <c r="U115" s="57" t="n">
        <f aca="false">IF(AND($C115=U$1,$I115=U$2),1,0)</f>
        <v>0</v>
      </c>
      <c r="V115" s="55" t="n">
        <f aca="false">IF($N115=1,0,IF(AND($C114=V$1,$C115=V$2),1,0))</f>
        <v>0</v>
      </c>
      <c r="W115" s="56" t="n">
        <f aca="false">0</f>
        <v>0</v>
      </c>
      <c r="X115" s="55" t="n">
        <f aca="false">IF($N115=1,0,IF(AND($C114=X$1,$C115=X$2),1,0))</f>
        <v>0</v>
      </c>
      <c r="Y115" s="55" t="n">
        <f aca="false">IF($N115=1,0,IF(AND($C114=Y$1,$C115=Y$2),1,0))</f>
        <v>0</v>
      </c>
      <c r="Z115" s="56" t="n">
        <f aca="false">0</f>
        <v>0</v>
      </c>
      <c r="AA115" s="55" t="n">
        <f aca="false">IF($N115=1,0,IF(AND($C114=AA$1,$C115=AA$2),1,0))</f>
        <v>0</v>
      </c>
      <c r="AB115" s="57" t="n">
        <f aca="false">IF(AND($C115=AB$1,$I115=AB$2),1,0)</f>
        <v>0</v>
      </c>
      <c r="AC115" s="55" t="n">
        <f aca="false">IF($N115=1,0,IF(AND($C114=AC$1,$C115=AC$2),1,0))</f>
        <v>0</v>
      </c>
      <c r="AD115" s="55" t="n">
        <f aca="false">IF($N115=1,0,IF(AND($C114=AD$1,$C115=AD$2),1,0))</f>
        <v>0</v>
      </c>
      <c r="AE115" s="56" t="n">
        <f aca="false">0</f>
        <v>0</v>
      </c>
      <c r="AF115" s="55" t="n">
        <f aca="false">IF($N115=1,0,IF(AND($C114=AF$1,$C115=AF$2),1,0))</f>
        <v>0</v>
      </c>
      <c r="AG115" s="56" t="n">
        <f aca="false">0</f>
        <v>0</v>
      </c>
      <c r="AH115" s="55" t="n">
        <f aca="false">IF($N115=1,0,IF(AND($C114=AH$1,$C115=AH$2),1,0))</f>
        <v>0</v>
      </c>
      <c r="AI115" s="57" t="n">
        <f aca="false">IF(AND($C115=AI$1,$I115=AI$2),1,0)</f>
        <v>0</v>
      </c>
      <c r="AJ115" s="55" t="n">
        <f aca="false">IF($N115=1,0,IF(AND($C114=AJ$1,$C115=AJ$2),1,0))</f>
        <v>0</v>
      </c>
      <c r="AK115" s="55" t="n">
        <f aca="false">IF($N115=1,0,IF(AND($C114=AK$1,$C115=AK$2),1,0))</f>
        <v>0</v>
      </c>
      <c r="AL115" s="55" t="n">
        <f aca="false">IF($N115=1,0,IF(AND($C114=AL$1,$C115=AL$2),1,0))</f>
        <v>0</v>
      </c>
      <c r="AM115" s="55" t="n">
        <f aca="false">IF($N115=1,0,IF(AND($C114=AM$1,$C115=AM$2),1,0))</f>
        <v>0</v>
      </c>
      <c r="AN115" s="56" t="n">
        <f aca="false">0</f>
        <v>0</v>
      </c>
      <c r="AO115" s="55" t="n">
        <f aca="false">IF($N115=1,0,IF(AND($C114=AO$1,$C115=AO$2),1,0))</f>
        <v>0</v>
      </c>
      <c r="AP115" s="57" t="n">
        <f aca="false">IF(AND($C115=AP$1,$I115=AP$2),1,0)</f>
        <v>0</v>
      </c>
      <c r="AQ115" s="56" t="n">
        <f aca="false">0</f>
        <v>0</v>
      </c>
      <c r="AR115" s="56" t="n">
        <f aca="false">0</f>
        <v>0</v>
      </c>
      <c r="AS115" s="56" t="n">
        <f aca="false">0</f>
        <v>0</v>
      </c>
      <c r="AT115" s="56" t="n">
        <f aca="false">0</f>
        <v>0</v>
      </c>
      <c r="AU115" s="56" t="n">
        <f aca="false">0</f>
        <v>0</v>
      </c>
      <c r="AV115" s="56" t="n">
        <f aca="false">0</f>
        <v>0</v>
      </c>
      <c r="AW115" s="56" t="n">
        <f aca="false">0</f>
        <v>0</v>
      </c>
      <c r="AX115" s="55" t="n">
        <f aca="false">IF($N115=1,0,IF(AND($C114=AX$1,$C115=AX$2),1,0))</f>
        <v>0</v>
      </c>
      <c r="AY115" s="55" t="n">
        <f aca="false">IF($N115=1,0,IF(AND($C114=AY$1,$C115=AY$2),1,0))</f>
        <v>0</v>
      </c>
      <c r="AZ115" s="55" t="n">
        <f aca="false">IF($N115=1,0,IF(AND($C114=AZ$1,$C115=AZ$2),1,0))</f>
        <v>0</v>
      </c>
      <c r="BA115" s="55" t="n">
        <f aca="false">IF($N115=1,0,IF(AND($C114=BA$1,$C115=BA$2),1,0))</f>
        <v>0</v>
      </c>
      <c r="BB115" s="56" t="n">
        <f aca="false">0</f>
        <v>0</v>
      </c>
      <c r="BC115" s="56" t="n">
        <f aca="false">IF($N115=1,0,IF(AND($C114=BC$1,$C115=BC$2),1,0))</f>
        <v>0</v>
      </c>
      <c r="BD115" s="57" t="n">
        <f aca="false">IF(AND($C115=BD$1,$I115=BD$2),1,0)</f>
        <v>0</v>
      </c>
      <c r="BE115" s="56" t="n">
        <f aca="false">0</f>
        <v>0</v>
      </c>
      <c r="BF115" s="56" t="n">
        <f aca="false">0</f>
        <v>0</v>
      </c>
      <c r="BG115" s="56" t="n">
        <f aca="false">0</f>
        <v>0</v>
      </c>
      <c r="BH115" s="56" t="n">
        <f aca="false">0</f>
        <v>0</v>
      </c>
      <c r="BI115" s="56" t="n">
        <f aca="false">0</f>
        <v>0</v>
      </c>
      <c r="BJ115" s="56" t="n">
        <f aca="false">0</f>
        <v>0</v>
      </c>
      <c r="BK115" s="56" t="n">
        <f aca="false">0</f>
        <v>0</v>
      </c>
      <c r="BL115" s="58" t="n">
        <f aca="false">SUM(N115:BK115)</f>
        <v>2</v>
      </c>
      <c r="BP115" s="130"/>
      <c r="BX115" s="124" t="n">
        <v>25</v>
      </c>
      <c r="BY115" s="125" t="str">
        <f aca="false" t="array" ref="BY115:BY115">_xlfn.TEXTJOIN("",1,IF($D$10:$D$1000=BX115,$H$10:$H$1000,""))</f>
        <v>indexOnion-directoryonion-directory/fake-id-catonion-directory/darknet-avengersguidesguides/how-to-buy-ethguidesguides/exit-scamguidesguides/how-to-buy-dashguidesguides/pgp-guide</v>
      </c>
      <c r="BZ115" s="125" t="str">
        <f aca="false">IF(ISNUMBER(SEARCH("isis",BY115)),"F",IF(ISNUMBER(SEARCH("onion",BY115)),"D",IF(ISNUMBER(SEARCH("guides",BY115)),"C",IF(ISNUMBER(SEARCH("links",BY115)),"B",IF(ISNUMBER(SEARCH("index",BY115)),"A","E")))))</f>
        <v>D</v>
      </c>
      <c r="CA115" s="126" t="n">
        <f aca="false">VLOOKUP(BX115,$D$10:$K$1000,8,1)</f>
        <v>145.897435897436</v>
      </c>
      <c r="CB115" s="125" t="n">
        <f aca="false">SUMIFS($J$10:$J$1000,$A$10:$A$1000,BZ115&amp;BX115,$C$10:$C$1000,"index")</f>
        <v>33</v>
      </c>
      <c r="CC115" s="125" t="n">
        <f aca="false">SUMIFS($J$10:$J$1000,$A$10:$A$1000,BZ115&amp;BX115,$C$10:$C$1000,"guides")</f>
        <v>27</v>
      </c>
      <c r="CD115" s="125" t="n">
        <f aca="false">SUMIFS($J$10:$J$1000,$A$10:$A$1000,BZ115&amp;BX115,$C$10:$C$1000,"links")</f>
        <v>0</v>
      </c>
      <c r="CE115" s="125" t="n">
        <f aca="false">SUMIFS($J$10:$J$1000,$A$10:$A$1000,BZ115&amp;BX115,$C$10:$C$1000,"onion")</f>
        <v>38</v>
      </c>
      <c r="CF115" s="125" t="n">
        <f aca="false">SUMIFS($J$10:$J$1000,$A$10:$A$1000,BZ115&amp;BX115,$C$10:$C$1000,"extreme")</f>
        <v>47.8974358974359</v>
      </c>
      <c r="CG115" s="127" t="str">
        <f aca="false">IF(SUM(CB115:CF115)=CA115,"OK","CHECK_DATA")</f>
        <v>OK</v>
      </c>
    </row>
    <row r="116" customFormat="false" ht="14.4" hidden="false" customHeight="false" outlineLevel="0" collapsed="false">
      <c r="A116" s="52" t="str">
        <f aca="false">VLOOKUP(D116,$BX$90:$BZ$136,3,1)&amp;D116</f>
        <v>D17</v>
      </c>
      <c r="B116" s="52" t="str">
        <f aca="false">SUBSTITUTE(SUBSTITUTE(H116,"/",""),".html","")</f>
        <v>onion-directorynarcotics-cat</v>
      </c>
      <c r="C116" s="52" t="str">
        <f aca="false">IF(OR(B116=index,B116=links,B116=guides),B116,IF(LEFT(B116,5)=onion,onion,extreme))</f>
        <v>onion</v>
      </c>
      <c r="D116" s="53" t="n">
        <v>17</v>
      </c>
      <c r="E116" s="53" t="s">
        <v>116</v>
      </c>
      <c r="F116" s="53" t="s">
        <v>117</v>
      </c>
      <c r="G116" s="54" t="n">
        <v>0.00186342592592593</v>
      </c>
      <c r="H116" s="53" t="s">
        <v>119</v>
      </c>
      <c r="I116" s="59" t="n">
        <v>4</v>
      </c>
      <c r="J116" s="52" t="n">
        <f aca="false">IF(I116="?",VLOOKUP(C116,$BO$89:$BP$94,2,0),I116)</f>
        <v>4</v>
      </c>
      <c r="K116" s="52" t="n">
        <f aca="false">SUMIFS($J$10:$J$1000,$A$10:$A$1000,A116)</f>
        <v>177.574468085106</v>
      </c>
      <c r="L116" s="52" t="n">
        <f aca="false">IF(D116=D115,J116+L115,J116)</f>
        <v>161</v>
      </c>
      <c r="M116" s="52" t="str">
        <f aca="false">LEFT(A116,1)</f>
        <v>D</v>
      </c>
      <c r="N116" s="55" t="n">
        <f aca="false">IF(D116-D115&gt;0,1,0)</f>
        <v>0</v>
      </c>
      <c r="O116" s="56" t="n">
        <f aca="false">0</f>
        <v>0</v>
      </c>
      <c r="P116" s="55" t="n">
        <f aca="false">IF($N116=1,0,IF(AND($C115=P$1,$C116=P$2),1,0))</f>
        <v>0</v>
      </c>
      <c r="Q116" s="55" t="n">
        <f aca="false">IF($N116=1,0,IF(AND($C115=Q$1,$C116=Q$2),1,0))</f>
        <v>0</v>
      </c>
      <c r="R116" s="55" t="n">
        <f aca="false">IF($N116=1,0,IF(AND($C115=R$1,$C116=R$2),1,0))</f>
        <v>0</v>
      </c>
      <c r="S116" s="56" t="n">
        <f aca="false">0</f>
        <v>0</v>
      </c>
      <c r="T116" s="55" t="n">
        <f aca="false">IF($N116=1,0,IF(AND($C115=R$1,$C116=R$2),1,0))</f>
        <v>0</v>
      </c>
      <c r="U116" s="57" t="n">
        <f aca="false">IF(AND($C116=U$1,$I116=U$2),1,0)</f>
        <v>0</v>
      </c>
      <c r="V116" s="55" t="n">
        <f aca="false">IF($N116=1,0,IF(AND($C115=V$1,$C116=V$2),1,0))</f>
        <v>0</v>
      </c>
      <c r="W116" s="56" t="n">
        <f aca="false">0</f>
        <v>0</v>
      </c>
      <c r="X116" s="55" t="n">
        <f aca="false">IF($N116=1,0,IF(AND($C115=X$1,$C116=X$2),1,0))</f>
        <v>0</v>
      </c>
      <c r="Y116" s="55" t="n">
        <f aca="false">IF($N116=1,0,IF(AND($C115=Y$1,$C116=Y$2),1,0))</f>
        <v>0</v>
      </c>
      <c r="Z116" s="56" t="n">
        <f aca="false">0</f>
        <v>0</v>
      </c>
      <c r="AA116" s="55" t="n">
        <f aca="false">IF($N116=1,0,IF(AND($C115=AA$1,$C116=AA$2),1,0))</f>
        <v>0</v>
      </c>
      <c r="AB116" s="57" t="n">
        <f aca="false">IF(AND($C116=AB$1,$I116=AB$2),1,0)</f>
        <v>0</v>
      </c>
      <c r="AC116" s="55" t="n">
        <f aca="false">IF($N116=1,0,IF(AND($C115=AC$1,$C116=AC$2),1,0))</f>
        <v>0</v>
      </c>
      <c r="AD116" s="55" t="n">
        <f aca="false">IF($N116=1,0,IF(AND($C115=AD$1,$C116=AD$2),1,0))</f>
        <v>0</v>
      </c>
      <c r="AE116" s="56" t="n">
        <f aca="false">0</f>
        <v>0</v>
      </c>
      <c r="AF116" s="55" t="n">
        <f aca="false">IF($N116=1,0,IF(AND($C115=AF$1,$C116=AF$2),1,0))</f>
        <v>0</v>
      </c>
      <c r="AG116" s="56" t="n">
        <f aca="false">0</f>
        <v>0</v>
      </c>
      <c r="AH116" s="55" t="n">
        <f aca="false">IF($N116=1,0,IF(AND($C115=AH$1,$C116=AH$2),1,0))</f>
        <v>0</v>
      </c>
      <c r="AI116" s="57" t="n">
        <f aca="false">IF(AND($C116=AI$1,$I116=AI$2),1,0)</f>
        <v>0</v>
      </c>
      <c r="AJ116" s="55" t="n">
        <f aca="false">IF($N116=1,0,IF(AND($C115=AJ$1,$C116=AJ$2),1,0))</f>
        <v>0</v>
      </c>
      <c r="AK116" s="55" t="n">
        <f aca="false">IF($N116=1,0,IF(AND($C115=AK$1,$C116=AK$2),1,0))</f>
        <v>0</v>
      </c>
      <c r="AL116" s="55" t="n">
        <f aca="false">IF($N116=1,0,IF(AND($C115=AL$1,$C116=AL$2),1,0))</f>
        <v>0</v>
      </c>
      <c r="AM116" s="55" t="n">
        <f aca="false">IF($N116=1,0,IF(AND($C115=AM$1,$C116=AM$2),1,0))</f>
        <v>1</v>
      </c>
      <c r="AN116" s="56" t="n">
        <f aca="false">0</f>
        <v>0</v>
      </c>
      <c r="AO116" s="55" t="n">
        <f aca="false">IF($N116=1,0,IF(AND($C115=AO$1,$C116=AO$2),1,0))</f>
        <v>0</v>
      </c>
      <c r="AP116" s="57" t="n">
        <f aca="false">IF(AND($C116=AP$1,$I116=AP$2),1,0)</f>
        <v>0</v>
      </c>
      <c r="AQ116" s="56" t="n">
        <f aca="false">0</f>
        <v>0</v>
      </c>
      <c r="AR116" s="56" t="n">
        <f aca="false">0</f>
        <v>0</v>
      </c>
      <c r="AS116" s="56" t="n">
        <f aca="false">0</f>
        <v>0</v>
      </c>
      <c r="AT116" s="56" t="n">
        <f aca="false">0</f>
        <v>0</v>
      </c>
      <c r="AU116" s="56" t="n">
        <f aca="false">0</f>
        <v>0</v>
      </c>
      <c r="AV116" s="56" t="n">
        <f aca="false">0</f>
        <v>0</v>
      </c>
      <c r="AW116" s="56" t="n">
        <f aca="false">0</f>
        <v>0</v>
      </c>
      <c r="AX116" s="55" t="n">
        <f aca="false">IF($N116=1,0,IF(AND($C115=AX$1,$C116=AX$2),1,0))</f>
        <v>0</v>
      </c>
      <c r="AY116" s="55" t="n">
        <f aca="false">IF($N116=1,0,IF(AND($C115=AY$1,$C116=AY$2),1,0))</f>
        <v>0</v>
      </c>
      <c r="AZ116" s="55" t="n">
        <f aca="false">IF($N116=1,0,IF(AND($C115=AZ$1,$C116=AZ$2),1,0))</f>
        <v>0</v>
      </c>
      <c r="BA116" s="55" t="n">
        <f aca="false">IF($N116=1,0,IF(AND($C115=BA$1,$C116=BA$2),1,0))</f>
        <v>0</v>
      </c>
      <c r="BB116" s="56" t="n">
        <f aca="false">0</f>
        <v>0</v>
      </c>
      <c r="BC116" s="56" t="n">
        <f aca="false">IF($N116=1,0,IF(AND($C115=BC$1,$C116=BC$2),1,0))</f>
        <v>0</v>
      </c>
      <c r="BD116" s="57" t="n">
        <f aca="false">IF(AND($C116=BD$1,$I116=BD$2),1,0)</f>
        <v>0</v>
      </c>
      <c r="BE116" s="56" t="n">
        <f aca="false">0</f>
        <v>0</v>
      </c>
      <c r="BF116" s="56" t="n">
        <f aca="false">0</f>
        <v>0</v>
      </c>
      <c r="BG116" s="56" t="n">
        <f aca="false">0</f>
        <v>0</v>
      </c>
      <c r="BH116" s="56" t="n">
        <f aca="false">0</f>
        <v>0</v>
      </c>
      <c r="BI116" s="56" t="n">
        <f aca="false">0</f>
        <v>0</v>
      </c>
      <c r="BJ116" s="56" t="n">
        <f aca="false">0</f>
        <v>0</v>
      </c>
      <c r="BK116" s="56" t="n">
        <f aca="false">0</f>
        <v>0</v>
      </c>
      <c r="BL116" s="58" t="n">
        <f aca="false">SUM(N116:BK116)</f>
        <v>1</v>
      </c>
      <c r="BP116" s="130"/>
      <c r="BX116" s="124" t="n">
        <v>26</v>
      </c>
      <c r="BY116" s="125" t="str">
        <f aca="false" t="array" ref="BY116:BY116">_xlfn.TEXTJOIN("",1,IF($D$10:$D$1000=BX116,$H$10:$H$1000,""))</f>
        <v>indexOnion-directoryguidesguides/exit-scamguidesguides/vpn-guideguides</v>
      </c>
      <c r="BZ116" s="125" t="str">
        <f aca="false">IF(ISNUMBER(SEARCH("isis",BY116)),"F",IF(ISNUMBER(SEARCH("onion",BY116)),"D",IF(ISNUMBER(SEARCH("guides",BY116)),"C",IF(ISNUMBER(SEARCH("links",BY116)),"B",IF(ISNUMBER(SEARCH("index",BY116)),"A","E")))))</f>
        <v>D</v>
      </c>
      <c r="CA116" s="126" t="n">
        <f aca="false">VLOOKUP(BX116,$D$10:$K$1000,8,1)</f>
        <v>212.5</v>
      </c>
      <c r="CB116" s="125" t="n">
        <f aca="false">SUMIFS($J$10:$J$1000,$A$10:$A$1000,BZ116&amp;BX116,$C$10:$C$1000,"index")</f>
        <v>17</v>
      </c>
      <c r="CC116" s="125" t="n">
        <f aca="false">SUMIFS($J$10:$J$1000,$A$10:$A$1000,BZ116&amp;BX116,$C$10:$C$1000,"guides")</f>
        <v>45.5</v>
      </c>
      <c r="CD116" s="125" t="n">
        <f aca="false">SUMIFS($J$10:$J$1000,$A$10:$A$1000,BZ116&amp;BX116,$C$10:$C$1000,"links")</f>
        <v>0</v>
      </c>
      <c r="CE116" s="125" t="n">
        <f aca="false">SUMIFS($J$10:$J$1000,$A$10:$A$1000,BZ116&amp;BX116,$C$10:$C$1000,"onion")</f>
        <v>105</v>
      </c>
      <c r="CF116" s="125" t="n">
        <f aca="false">SUMIFS($J$10:$J$1000,$A$10:$A$1000,BZ116&amp;BX116,$C$10:$C$1000,"extreme")</f>
        <v>45</v>
      </c>
      <c r="CG116" s="127" t="str">
        <f aca="false">IF(SUM(CB116:CF116)=CA116,"OK","CHECK_DATA")</f>
        <v>OK</v>
      </c>
    </row>
    <row r="117" customFormat="false" ht="14.4" hidden="false" customHeight="false" outlineLevel="0" collapsed="false">
      <c r="A117" s="52" t="str">
        <f aca="false">VLOOKUP(D117,$BX$90:$BZ$136,3,1)&amp;D117</f>
        <v>D17</v>
      </c>
      <c r="B117" s="52" t="str">
        <f aca="false">SUBSTITUTE(SUBSTITUTE(H117,"/",""),".html","")</f>
        <v>onion-directoryempire-market</v>
      </c>
      <c r="C117" s="52" t="str">
        <f aca="false">IF(OR(B117=index,B117=links,B117=guides),B117,IF(LEFT(B117,5)=onion,onion,extreme))</f>
        <v>onion</v>
      </c>
      <c r="D117" s="53" t="n">
        <v>17</v>
      </c>
      <c r="E117" s="53" t="s">
        <v>116</v>
      </c>
      <c r="F117" s="53" t="s">
        <v>117</v>
      </c>
      <c r="G117" s="54" t="n">
        <v>0.00186342592592593</v>
      </c>
      <c r="H117" s="53" t="s">
        <v>120</v>
      </c>
      <c r="I117" s="59" t="s">
        <v>43</v>
      </c>
      <c r="J117" s="52" t="n">
        <f aca="false">IF(I117="?",VLOOKUP(C117,$BO$89:$BP$94,2,0),I117)</f>
        <v>16.5744680851064</v>
      </c>
      <c r="K117" s="52" t="n">
        <f aca="false">SUMIFS($J$10:$J$1000,$A$10:$A$1000,A117)</f>
        <v>177.574468085106</v>
      </c>
      <c r="L117" s="52" t="n">
        <f aca="false">IF(D117=D116,J117+L116,J117)</f>
        <v>177.574468085106</v>
      </c>
      <c r="M117" s="52" t="str">
        <f aca="false">LEFT(A117,1)</f>
        <v>D</v>
      </c>
      <c r="N117" s="55" t="n">
        <f aca="false">IF(D117-D116&gt;0,1,0)</f>
        <v>0</v>
      </c>
      <c r="O117" s="56" t="n">
        <f aca="false">0</f>
        <v>0</v>
      </c>
      <c r="P117" s="55" t="n">
        <f aca="false">IF($N117=1,0,IF(AND($C116=P$1,$C117=P$2),1,0))</f>
        <v>0</v>
      </c>
      <c r="Q117" s="55" t="n">
        <f aca="false">IF($N117=1,0,IF(AND($C116=Q$1,$C117=Q$2),1,0))</f>
        <v>0</v>
      </c>
      <c r="R117" s="55" t="n">
        <f aca="false">IF($N117=1,0,IF(AND($C116=R$1,$C117=R$2),1,0))</f>
        <v>0</v>
      </c>
      <c r="S117" s="56" t="n">
        <f aca="false">0</f>
        <v>0</v>
      </c>
      <c r="T117" s="55" t="n">
        <f aca="false">IF($N117=1,0,IF(AND($C116=R$1,$C117=R$2),1,0))</f>
        <v>0</v>
      </c>
      <c r="U117" s="57" t="n">
        <f aca="false">IF(AND($C117=U$1,$I117=U$2),1,0)</f>
        <v>0</v>
      </c>
      <c r="V117" s="55" t="n">
        <f aca="false">IF($N117=1,0,IF(AND($C116=V$1,$C117=V$2),1,0))</f>
        <v>0</v>
      </c>
      <c r="W117" s="56" t="n">
        <f aca="false">0</f>
        <v>0</v>
      </c>
      <c r="X117" s="55" t="n">
        <f aca="false">IF($N117=1,0,IF(AND($C116=X$1,$C117=X$2),1,0))</f>
        <v>0</v>
      </c>
      <c r="Y117" s="55" t="n">
        <f aca="false">IF($N117=1,0,IF(AND($C116=Y$1,$C117=Y$2),1,0))</f>
        <v>0</v>
      </c>
      <c r="Z117" s="56" t="n">
        <f aca="false">0</f>
        <v>0</v>
      </c>
      <c r="AA117" s="55" t="n">
        <f aca="false">IF($N117=1,0,IF(AND($C116=AA$1,$C117=AA$2),1,0))</f>
        <v>0</v>
      </c>
      <c r="AB117" s="57" t="n">
        <f aca="false">IF(AND($C117=AB$1,$I117=AB$2),1,0)</f>
        <v>0</v>
      </c>
      <c r="AC117" s="55" t="n">
        <f aca="false">IF($N117=1,0,IF(AND($C116=AC$1,$C117=AC$2),1,0))</f>
        <v>0</v>
      </c>
      <c r="AD117" s="55" t="n">
        <f aca="false">IF($N117=1,0,IF(AND($C116=AD$1,$C117=AD$2),1,0))</f>
        <v>0</v>
      </c>
      <c r="AE117" s="56" t="n">
        <f aca="false">0</f>
        <v>0</v>
      </c>
      <c r="AF117" s="55" t="n">
        <f aca="false">IF($N117=1,0,IF(AND($C116=AF$1,$C117=AF$2),1,0))</f>
        <v>0</v>
      </c>
      <c r="AG117" s="56" t="n">
        <f aca="false">0</f>
        <v>0</v>
      </c>
      <c r="AH117" s="55" t="n">
        <f aca="false">IF($N117=1,0,IF(AND($C116=AH$1,$C117=AH$2),1,0))</f>
        <v>0</v>
      </c>
      <c r="AI117" s="57" t="n">
        <f aca="false">IF(AND($C117=AI$1,$I117=AI$2),1,0)</f>
        <v>0</v>
      </c>
      <c r="AJ117" s="55" t="n">
        <f aca="false">IF($N117=1,0,IF(AND($C116=AJ$1,$C117=AJ$2),1,0))</f>
        <v>0</v>
      </c>
      <c r="AK117" s="55" t="n">
        <f aca="false">IF($N117=1,0,IF(AND($C116=AK$1,$C117=AK$2),1,0))</f>
        <v>0</v>
      </c>
      <c r="AL117" s="55" t="n">
        <f aca="false">IF($N117=1,0,IF(AND($C116=AL$1,$C117=AL$2),1,0))</f>
        <v>0</v>
      </c>
      <c r="AM117" s="55" t="n">
        <f aca="false">IF($N117=1,0,IF(AND($C116=AM$1,$C117=AM$2),1,0))</f>
        <v>1</v>
      </c>
      <c r="AN117" s="56" t="n">
        <f aca="false">0</f>
        <v>0</v>
      </c>
      <c r="AO117" s="55" t="n">
        <f aca="false">IF($N117=1,0,IF(AND($C116=AO$1,$C117=AO$2),1,0))</f>
        <v>0</v>
      </c>
      <c r="AP117" s="57" t="n">
        <f aca="false">IF(AND($C117=AP$1,$I117=AP$2),1,0)</f>
        <v>1</v>
      </c>
      <c r="AQ117" s="56" t="n">
        <f aca="false">0</f>
        <v>0</v>
      </c>
      <c r="AR117" s="56" t="n">
        <f aca="false">0</f>
        <v>0</v>
      </c>
      <c r="AS117" s="56" t="n">
        <f aca="false">0</f>
        <v>0</v>
      </c>
      <c r="AT117" s="56" t="n">
        <f aca="false">0</f>
        <v>0</v>
      </c>
      <c r="AU117" s="56" t="n">
        <f aca="false">0</f>
        <v>0</v>
      </c>
      <c r="AV117" s="56" t="n">
        <f aca="false">0</f>
        <v>0</v>
      </c>
      <c r="AW117" s="56" t="n">
        <f aca="false">0</f>
        <v>0</v>
      </c>
      <c r="AX117" s="55" t="n">
        <f aca="false">IF($N117=1,0,IF(AND($C116=AX$1,$C117=AX$2),1,0))</f>
        <v>0</v>
      </c>
      <c r="AY117" s="55" t="n">
        <f aca="false">IF($N117=1,0,IF(AND($C116=AY$1,$C117=AY$2),1,0))</f>
        <v>0</v>
      </c>
      <c r="AZ117" s="55" t="n">
        <f aca="false">IF($N117=1,0,IF(AND($C116=AZ$1,$C117=AZ$2),1,0))</f>
        <v>0</v>
      </c>
      <c r="BA117" s="55" t="n">
        <f aca="false">IF($N117=1,0,IF(AND($C116=BA$1,$C117=BA$2),1,0))</f>
        <v>0</v>
      </c>
      <c r="BB117" s="56" t="n">
        <f aca="false">0</f>
        <v>0</v>
      </c>
      <c r="BC117" s="56" t="n">
        <f aca="false">IF($N117=1,0,IF(AND($C116=BC$1,$C117=BC$2),1,0))</f>
        <v>0</v>
      </c>
      <c r="BD117" s="57" t="n">
        <f aca="false">IF(AND($C117=BD$1,$I117=BD$2),1,0)</f>
        <v>0</v>
      </c>
      <c r="BE117" s="56" t="n">
        <f aca="false">0</f>
        <v>0</v>
      </c>
      <c r="BF117" s="56" t="n">
        <f aca="false">0</f>
        <v>0</v>
      </c>
      <c r="BG117" s="56" t="n">
        <f aca="false">0</f>
        <v>0</v>
      </c>
      <c r="BH117" s="56" t="n">
        <f aca="false">0</f>
        <v>0</v>
      </c>
      <c r="BI117" s="56" t="n">
        <f aca="false">0</f>
        <v>0</v>
      </c>
      <c r="BJ117" s="56" t="n">
        <f aca="false">0</f>
        <v>0</v>
      </c>
      <c r="BK117" s="56" t="n">
        <f aca="false">0</f>
        <v>0</v>
      </c>
      <c r="BL117" s="58" t="n">
        <f aca="false">SUM(N117:BK117)</f>
        <v>2</v>
      </c>
      <c r="BP117" s="130"/>
      <c r="BX117" s="124" t="n">
        <v>27</v>
      </c>
      <c r="BY117" s="125" t="str">
        <f aca="false" t="array" ref="BY117:BY117">_xlfn.TEXTJOIN("",1,IF($D$10:$D$1000=BX117,$H$10:$H$1000,""))</f>
        <v>indexOnion-directoryonion-directory/wiki-leaksguidesguides/tor-settingsguidesguides/pgp-guide</v>
      </c>
      <c r="BZ117" s="125" t="str">
        <f aca="false">IF(ISNUMBER(SEARCH("isis",BY117)),"F",IF(ISNUMBER(SEARCH("onion",BY117)),"D",IF(ISNUMBER(SEARCH("guides",BY117)),"C",IF(ISNUMBER(SEARCH("links",BY117)),"B",IF(ISNUMBER(SEARCH("index",BY117)),"A","E")))))</f>
        <v>D</v>
      </c>
      <c r="CA117" s="126" t="n">
        <f aca="false">VLOOKUP(BX117,$D$10:$K$1000,8,1)</f>
        <v>163.897435897436</v>
      </c>
      <c r="CB117" s="125" t="n">
        <f aca="false">SUMIFS($J$10:$J$1000,$A$10:$A$1000,BZ117&amp;BX117,$C$10:$C$1000,"index")</f>
        <v>30</v>
      </c>
      <c r="CC117" s="125" t="n">
        <f aca="false">SUMIFS($J$10:$J$1000,$A$10:$A$1000,BZ117&amp;BX117,$C$10:$C$1000,"guides")</f>
        <v>52</v>
      </c>
      <c r="CD117" s="125" t="n">
        <f aca="false">SUMIFS($J$10:$J$1000,$A$10:$A$1000,BZ117&amp;BX117,$C$10:$C$1000,"links")</f>
        <v>0</v>
      </c>
      <c r="CE117" s="125" t="n">
        <f aca="false">SUMIFS($J$10:$J$1000,$A$10:$A$1000,BZ117&amp;BX117,$C$10:$C$1000,"onion")</f>
        <v>54</v>
      </c>
      <c r="CF117" s="125" t="n">
        <f aca="false">SUMIFS($J$10:$J$1000,$A$10:$A$1000,BZ117&amp;BX117,$C$10:$C$1000,"extreme")</f>
        <v>27.8974358974359</v>
      </c>
      <c r="CG117" s="127" t="str">
        <f aca="false">IF(SUM(CB117:CF117)=CA117,"OK","CHECK_DATA")</f>
        <v>OK</v>
      </c>
    </row>
    <row r="118" customFormat="false" ht="14.4" hidden="false" customHeight="false" outlineLevel="0" collapsed="false">
      <c r="A118" s="52" t="str">
        <f aca="false">VLOOKUP(D118,$BX$90:$BZ$136,3,1)&amp;D118</f>
        <v>D18</v>
      </c>
      <c r="B118" s="52" t="str">
        <f aca="false">SUBSTITUTE(SUBSTITUTE(H118,"/",""),".html","")</f>
        <v>index</v>
      </c>
      <c r="C118" s="52" t="str">
        <f aca="false">IF(OR(B118=index,B118=links,B118=guides),B118,IF(LEFT(B118,5)=onion,onion,extreme))</f>
        <v>index</v>
      </c>
      <c r="D118" s="53" t="n">
        <v>18</v>
      </c>
      <c r="E118" s="53" t="s">
        <v>121</v>
      </c>
      <c r="F118" s="53" t="s">
        <v>122</v>
      </c>
      <c r="G118" s="54" t="n">
        <v>0.00179398148148148</v>
      </c>
      <c r="H118" s="53" t="s">
        <v>72</v>
      </c>
      <c r="I118" s="59" t="n">
        <v>21</v>
      </c>
      <c r="J118" s="52" t="n">
        <f aca="false">IF(I118="?",VLOOKUP(C118,$BO$89:$BP$94,2,0),I118)</f>
        <v>21</v>
      </c>
      <c r="K118" s="52" t="n">
        <f aca="false">SUMIFS($J$10:$J$1000,$A$10:$A$1000,A118)</f>
        <v>171.574468085106</v>
      </c>
      <c r="L118" s="52" t="n">
        <f aca="false">IF(D118=D117,J118+L117,J118)</f>
        <v>21</v>
      </c>
      <c r="M118" s="52" t="str">
        <f aca="false">LEFT(A118,1)</f>
        <v>D</v>
      </c>
      <c r="N118" s="55" t="n">
        <f aca="false">IF(D118-D117&gt;0,1,0)</f>
        <v>1</v>
      </c>
      <c r="O118" s="56" t="n">
        <f aca="false">0</f>
        <v>0</v>
      </c>
      <c r="P118" s="55" t="n">
        <f aca="false">IF($N118=1,0,IF(AND($C117=P$1,$C118=P$2),1,0))</f>
        <v>0</v>
      </c>
      <c r="Q118" s="55" t="n">
        <f aca="false">IF($N118=1,0,IF(AND($C117=Q$1,$C118=Q$2),1,0))</f>
        <v>0</v>
      </c>
      <c r="R118" s="55" t="n">
        <f aca="false">IF($N118=1,0,IF(AND($C117=R$1,$C118=R$2),1,0))</f>
        <v>0</v>
      </c>
      <c r="S118" s="56" t="n">
        <f aca="false">0</f>
        <v>0</v>
      </c>
      <c r="T118" s="55" t="n">
        <f aca="false">IF($N118=1,0,IF(AND($C117=R$1,$C118=R$2),1,0))</f>
        <v>0</v>
      </c>
      <c r="U118" s="57" t="n">
        <f aca="false">IF(AND($C118=U$1,$I118=U$2),1,0)</f>
        <v>0</v>
      </c>
      <c r="V118" s="55" t="n">
        <f aca="false">IF($N118=1,0,IF(AND($C117=V$1,$C118=V$2),1,0))</f>
        <v>0</v>
      </c>
      <c r="W118" s="56" t="n">
        <f aca="false">0</f>
        <v>0</v>
      </c>
      <c r="X118" s="55" t="n">
        <f aca="false">IF($N118=1,0,IF(AND($C117=X$1,$C118=X$2),1,0))</f>
        <v>0</v>
      </c>
      <c r="Y118" s="55" t="n">
        <f aca="false">IF($N118=1,0,IF(AND($C117=Y$1,$C118=Y$2),1,0))</f>
        <v>0</v>
      </c>
      <c r="Z118" s="56" t="n">
        <f aca="false">0</f>
        <v>0</v>
      </c>
      <c r="AA118" s="55" t="n">
        <f aca="false">IF($N118=1,0,IF(AND($C117=AA$1,$C118=AA$2),1,0))</f>
        <v>0</v>
      </c>
      <c r="AB118" s="57" t="n">
        <f aca="false">IF(AND($C118=AB$1,$I118=AB$2),1,0)</f>
        <v>0</v>
      </c>
      <c r="AC118" s="55" t="n">
        <f aca="false">IF($N118=1,0,IF(AND($C117=AC$1,$C118=AC$2),1,0))</f>
        <v>0</v>
      </c>
      <c r="AD118" s="55" t="n">
        <f aca="false">IF($N118=1,0,IF(AND($C117=AD$1,$C118=AD$2),1,0))</f>
        <v>0</v>
      </c>
      <c r="AE118" s="56" t="n">
        <f aca="false">0</f>
        <v>0</v>
      </c>
      <c r="AF118" s="55" t="n">
        <f aca="false">IF($N118=1,0,IF(AND($C117=AF$1,$C118=AF$2),1,0))</f>
        <v>0</v>
      </c>
      <c r="AG118" s="56" t="n">
        <f aca="false">0</f>
        <v>0</v>
      </c>
      <c r="AH118" s="55" t="n">
        <f aca="false">IF($N118=1,0,IF(AND($C117=AH$1,$C118=AH$2),1,0))</f>
        <v>0</v>
      </c>
      <c r="AI118" s="57" t="n">
        <f aca="false">IF(AND($C118=AI$1,$I118=AI$2),1,0)</f>
        <v>0</v>
      </c>
      <c r="AJ118" s="55" t="n">
        <f aca="false">IF($N118=1,0,IF(AND($C117=AJ$1,$C118=AJ$2),1,0))</f>
        <v>0</v>
      </c>
      <c r="AK118" s="55" t="n">
        <f aca="false">IF($N118=1,0,IF(AND($C117=AK$1,$C118=AK$2),1,0))</f>
        <v>0</v>
      </c>
      <c r="AL118" s="55" t="n">
        <f aca="false">IF($N118=1,0,IF(AND($C117=AL$1,$C118=AL$2),1,0))</f>
        <v>0</v>
      </c>
      <c r="AM118" s="55" t="n">
        <f aca="false">IF($N118=1,0,IF(AND($C117=AM$1,$C118=AM$2),1,0))</f>
        <v>0</v>
      </c>
      <c r="AN118" s="56" t="n">
        <f aca="false">0</f>
        <v>0</v>
      </c>
      <c r="AO118" s="55" t="n">
        <f aca="false">IF($N118=1,0,IF(AND($C117=AO$1,$C118=AO$2),1,0))</f>
        <v>0</v>
      </c>
      <c r="AP118" s="57" t="n">
        <f aca="false">IF(AND($C118=AP$1,$I118=AP$2),1,0)</f>
        <v>0</v>
      </c>
      <c r="AQ118" s="56" t="n">
        <f aca="false">0</f>
        <v>0</v>
      </c>
      <c r="AR118" s="56" t="n">
        <f aca="false">0</f>
        <v>0</v>
      </c>
      <c r="AS118" s="56" t="n">
        <f aca="false">0</f>
        <v>0</v>
      </c>
      <c r="AT118" s="56" t="n">
        <f aca="false">0</f>
        <v>0</v>
      </c>
      <c r="AU118" s="56" t="n">
        <f aca="false">0</f>
        <v>0</v>
      </c>
      <c r="AV118" s="56" t="n">
        <f aca="false">0</f>
        <v>0</v>
      </c>
      <c r="AW118" s="56" t="n">
        <f aca="false">0</f>
        <v>0</v>
      </c>
      <c r="AX118" s="55" t="n">
        <f aca="false">IF($N118=1,0,IF(AND($C117=AX$1,$C118=AX$2),1,0))</f>
        <v>0</v>
      </c>
      <c r="AY118" s="55" t="n">
        <f aca="false">IF($N118=1,0,IF(AND($C117=AY$1,$C118=AY$2),1,0))</f>
        <v>0</v>
      </c>
      <c r="AZ118" s="55" t="n">
        <f aca="false">IF($N118=1,0,IF(AND($C117=AZ$1,$C118=AZ$2),1,0))</f>
        <v>0</v>
      </c>
      <c r="BA118" s="55" t="n">
        <f aca="false">IF($N118=1,0,IF(AND($C117=BA$1,$C118=BA$2),1,0))</f>
        <v>0</v>
      </c>
      <c r="BB118" s="56" t="n">
        <f aca="false">0</f>
        <v>0</v>
      </c>
      <c r="BC118" s="56" t="n">
        <f aca="false">IF($N118=1,0,IF(AND($C117=BC$1,$C118=BC$2),1,0))</f>
        <v>0</v>
      </c>
      <c r="BD118" s="57" t="n">
        <f aca="false">IF(AND($C118=BD$1,$I118=BD$2),1,0)</f>
        <v>0</v>
      </c>
      <c r="BE118" s="56" t="n">
        <f aca="false">0</f>
        <v>0</v>
      </c>
      <c r="BF118" s="56" t="n">
        <f aca="false">0</f>
        <v>0</v>
      </c>
      <c r="BG118" s="56" t="n">
        <f aca="false">0</f>
        <v>0</v>
      </c>
      <c r="BH118" s="56" t="n">
        <f aca="false">0</f>
        <v>0</v>
      </c>
      <c r="BI118" s="56" t="n">
        <f aca="false">0</f>
        <v>0</v>
      </c>
      <c r="BJ118" s="56" t="n">
        <f aca="false">0</f>
        <v>0</v>
      </c>
      <c r="BK118" s="56" t="n">
        <f aca="false">0</f>
        <v>0</v>
      </c>
      <c r="BL118" s="58" t="n">
        <f aca="false">SUM(N118:BK118)</f>
        <v>1</v>
      </c>
      <c r="BP118" s="130"/>
      <c r="BX118" s="124" t="n">
        <v>28</v>
      </c>
      <c r="BY118" s="125" t="str">
        <f aca="false" t="array" ref="BY118:BY118">_xlfn.TEXTJOIN("",1,IF($D$10:$D$1000=BX118,$H$10:$H$1000,""))</f>
        <v>indexOnion-directoryonion-directory/reconguidesguides/using-blockchainguidesguides/isis-groupguidesguides/hacking-guide</v>
      </c>
      <c r="BZ118" s="125" t="str">
        <f aca="false">IF(ISNUMBER(SEARCH("isis",BY118)),"F",IF(ISNUMBER(SEARCH("onion",BY118)),"D",IF(ISNUMBER(SEARCH("guides",BY118)),"C",IF(ISNUMBER(SEARCH("links",BY118)),"B",IF(ISNUMBER(SEARCH("index",BY118)),"A","E")))))</f>
        <v>F</v>
      </c>
      <c r="CA118" s="126" t="n">
        <f aca="false">VLOOKUP(BX118,$D$10:$K$1000,8,1)</f>
        <v>259.897435897436</v>
      </c>
      <c r="CB118" s="125" t="n">
        <f aca="false">SUMIFS($J$10:$J$1000,$A$10:$A$1000,BZ118&amp;BX118,$C$10:$C$1000,"index")</f>
        <v>73</v>
      </c>
      <c r="CC118" s="125" t="n">
        <f aca="false">SUMIFS($J$10:$J$1000,$A$10:$A$1000,BZ118&amp;BX118,$C$10:$C$1000,"guides")</f>
        <v>138</v>
      </c>
      <c r="CD118" s="125" t="n">
        <f aca="false">SUMIFS($J$10:$J$1000,$A$10:$A$1000,BZ118&amp;BX118,$C$10:$C$1000,"links")</f>
        <v>0</v>
      </c>
      <c r="CE118" s="125" t="n">
        <f aca="false">SUMIFS($J$10:$J$1000,$A$10:$A$1000,BZ118&amp;BX118,$C$10:$C$1000,"onion")</f>
        <v>14</v>
      </c>
      <c r="CF118" s="125" t="n">
        <f aca="false">SUMIFS($J$10:$J$1000,$A$10:$A$1000,BZ118&amp;BX118,$C$10:$C$1000,"extreme")</f>
        <v>34.8974358974359</v>
      </c>
      <c r="CG118" s="127" t="str">
        <f aca="false">IF(SUM(CB118:CF118)=CA118,"OK","CHECK_DATA")</f>
        <v>OK</v>
      </c>
    </row>
    <row r="119" customFormat="false" ht="14.4" hidden="false" customHeight="false" outlineLevel="0" collapsed="false">
      <c r="A119" s="52" t="str">
        <f aca="false">VLOOKUP(D119,$BX$90:$BZ$136,3,1)&amp;D119</f>
        <v>D18</v>
      </c>
      <c r="B119" s="52" t="str">
        <f aca="false">SUBSTITUTE(SUBSTITUTE(H119,"/",""),".html","")</f>
        <v>onion-directory</v>
      </c>
      <c r="C119" s="52" t="str">
        <f aca="false">IF(OR(B119=index,B119=links,B119=guides),B119,IF(LEFT(B119,5)=onion,onion,extreme))</f>
        <v>onion</v>
      </c>
      <c r="D119" s="53" t="n">
        <v>18</v>
      </c>
      <c r="E119" s="53" t="s">
        <v>121</v>
      </c>
      <c r="F119" s="53" t="s">
        <v>122</v>
      </c>
      <c r="G119" s="54" t="n">
        <v>0.00179398148148148</v>
      </c>
      <c r="H119" s="53" t="s">
        <v>73</v>
      </c>
      <c r="I119" s="59" t="n">
        <v>7</v>
      </c>
      <c r="J119" s="52" t="n">
        <f aca="false">IF(I119="?",VLOOKUP(C119,$BO$89:$BP$94,2,0),I119)</f>
        <v>7</v>
      </c>
      <c r="K119" s="52" t="n">
        <f aca="false">SUMIFS($J$10:$J$1000,$A$10:$A$1000,A119)</f>
        <v>171.574468085106</v>
      </c>
      <c r="L119" s="52" t="n">
        <f aca="false">IF(D119=D118,J119+L118,J119)</f>
        <v>28</v>
      </c>
      <c r="M119" s="52" t="str">
        <f aca="false">LEFT(A119,1)</f>
        <v>D</v>
      </c>
      <c r="N119" s="55" t="n">
        <f aca="false">IF(D119-D118&gt;0,1,0)</f>
        <v>0</v>
      </c>
      <c r="O119" s="56" t="n">
        <f aca="false">0</f>
        <v>0</v>
      </c>
      <c r="P119" s="55" t="n">
        <f aca="false">IF($N119=1,0,IF(AND($C118=P$1,$C119=P$2),1,0))</f>
        <v>0</v>
      </c>
      <c r="Q119" s="55" t="n">
        <f aca="false">IF($N119=1,0,IF(AND($C118=Q$1,$C119=Q$2),1,0))</f>
        <v>0</v>
      </c>
      <c r="R119" s="55" t="n">
        <f aca="false">IF($N119=1,0,IF(AND($C118=R$1,$C119=R$2),1,0))</f>
        <v>1</v>
      </c>
      <c r="S119" s="56" t="n">
        <f aca="false">0</f>
        <v>0</v>
      </c>
      <c r="T119" s="55" t="n">
        <f aca="false">IF($N119=1,0,IF(AND($C118=R$1,$C119=R$2),1,0))</f>
        <v>1</v>
      </c>
      <c r="U119" s="57" t="n">
        <f aca="false">IF(AND($C119=U$1,$I119=U$2),1,0)</f>
        <v>0</v>
      </c>
      <c r="V119" s="55" t="n">
        <f aca="false">IF($N119=1,0,IF(AND($C118=V$1,$C119=V$2),1,0))</f>
        <v>0</v>
      </c>
      <c r="W119" s="56" t="n">
        <f aca="false">0</f>
        <v>0</v>
      </c>
      <c r="X119" s="55" t="n">
        <f aca="false">IF($N119=1,0,IF(AND($C118=X$1,$C119=X$2),1,0))</f>
        <v>0</v>
      </c>
      <c r="Y119" s="55" t="n">
        <f aca="false">IF($N119=1,0,IF(AND($C118=Y$1,$C119=Y$2),1,0))</f>
        <v>0</v>
      </c>
      <c r="Z119" s="56" t="n">
        <f aca="false">0</f>
        <v>0</v>
      </c>
      <c r="AA119" s="55" t="n">
        <f aca="false">IF($N119=1,0,IF(AND($C118=AA$1,$C119=AA$2),1,0))</f>
        <v>0</v>
      </c>
      <c r="AB119" s="57" t="n">
        <f aca="false">IF(AND($C119=AB$1,$I119=AB$2),1,0)</f>
        <v>0</v>
      </c>
      <c r="AC119" s="55" t="n">
        <f aca="false">IF($N119=1,0,IF(AND($C118=AC$1,$C119=AC$2),1,0))</f>
        <v>0</v>
      </c>
      <c r="AD119" s="55" t="n">
        <f aca="false">IF($N119=1,0,IF(AND($C118=AD$1,$C119=AD$2),1,0))</f>
        <v>0</v>
      </c>
      <c r="AE119" s="56" t="n">
        <f aca="false">0</f>
        <v>0</v>
      </c>
      <c r="AF119" s="55" t="n">
        <f aca="false">IF($N119=1,0,IF(AND($C118=AF$1,$C119=AF$2),1,0))</f>
        <v>0</v>
      </c>
      <c r="AG119" s="56" t="n">
        <f aca="false">0</f>
        <v>0</v>
      </c>
      <c r="AH119" s="55" t="n">
        <f aca="false">IF($N119=1,0,IF(AND($C118=AH$1,$C119=AH$2),1,0))</f>
        <v>0</v>
      </c>
      <c r="AI119" s="57" t="n">
        <f aca="false">IF(AND($C119=AI$1,$I119=AI$2),1,0)</f>
        <v>0</v>
      </c>
      <c r="AJ119" s="55" t="n">
        <f aca="false">IF($N119=1,0,IF(AND($C118=AJ$1,$C119=AJ$2),1,0))</f>
        <v>0</v>
      </c>
      <c r="AK119" s="55" t="n">
        <f aca="false">IF($N119=1,0,IF(AND($C118=AK$1,$C119=AK$2),1,0))</f>
        <v>0</v>
      </c>
      <c r="AL119" s="55" t="n">
        <f aca="false">IF($N119=1,0,IF(AND($C118=AL$1,$C119=AL$2),1,0))</f>
        <v>0</v>
      </c>
      <c r="AM119" s="55" t="n">
        <f aca="false">IF($N119=1,0,IF(AND($C118=AM$1,$C119=AM$2),1,0))</f>
        <v>0</v>
      </c>
      <c r="AN119" s="56" t="n">
        <f aca="false">0</f>
        <v>0</v>
      </c>
      <c r="AO119" s="55" t="n">
        <f aca="false">IF($N119=1,0,IF(AND($C118=AO$1,$C119=AO$2),1,0))</f>
        <v>0</v>
      </c>
      <c r="AP119" s="57" t="n">
        <f aca="false">IF(AND($C119=AP$1,$I119=AP$2),1,0)</f>
        <v>0</v>
      </c>
      <c r="AQ119" s="56" t="n">
        <f aca="false">0</f>
        <v>0</v>
      </c>
      <c r="AR119" s="56" t="n">
        <f aca="false">0</f>
        <v>0</v>
      </c>
      <c r="AS119" s="56" t="n">
        <f aca="false">0</f>
        <v>0</v>
      </c>
      <c r="AT119" s="56" t="n">
        <f aca="false">0</f>
        <v>0</v>
      </c>
      <c r="AU119" s="56" t="n">
        <f aca="false">0</f>
        <v>0</v>
      </c>
      <c r="AV119" s="56" t="n">
        <f aca="false">0</f>
        <v>0</v>
      </c>
      <c r="AW119" s="56" t="n">
        <f aca="false">0</f>
        <v>0</v>
      </c>
      <c r="AX119" s="55" t="n">
        <f aca="false">IF($N119=1,0,IF(AND($C118=AX$1,$C119=AX$2),1,0))</f>
        <v>0</v>
      </c>
      <c r="AY119" s="55" t="n">
        <f aca="false">IF($N119=1,0,IF(AND($C118=AY$1,$C119=AY$2),1,0))</f>
        <v>0</v>
      </c>
      <c r="AZ119" s="55" t="n">
        <f aca="false">IF($N119=1,0,IF(AND($C118=AZ$1,$C119=AZ$2),1,0))</f>
        <v>0</v>
      </c>
      <c r="BA119" s="55" t="n">
        <f aca="false">IF($N119=1,0,IF(AND($C118=BA$1,$C119=BA$2),1,0))</f>
        <v>0</v>
      </c>
      <c r="BB119" s="56" t="n">
        <f aca="false">0</f>
        <v>0</v>
      </c>
      <c r="BC119" s="56" t="n">
        <f aca="false">IF($N119=1,0,IF(AND($C118=BC$1,$C119=BC$2),1,0))</f>
        <v>0</v>
      </c>
      <c r="BD119" s="57" t="n">
        <f aca="false">IF(AND($C119=BD$1,$I119=BD$2),1,0)</f>
        <v>0</v>
      </c>
      <c r="BE119" s="56" t="n">
        <f aca="false">0</f>
        <v>0</v>
      </c>
      <c r="BF119" s="56" t="n">
        <f aca="false">0</f>
        <v>0</v>
      </c>
      <c r="BG119" s="56" t="n">
        <f aca="false">0</f>
        <v>0</v>
      </c>
      <c r="BH119" s="56" t="n">
        <f aca="false">0</f>
        <v>0</v>
      </c>
      <c r="BI119" s="56" t="n">
        <f aca="false">0</f>
        <v>0</v>
      </c>
      <c r="BJ119" s="56" t="n">
        <f aca="false">0</f>
        <v>0</v>
      </c>
      <c r="BK119" s="56" t="n">
        <f aca="false">0</f>
        <v>0</v>
      </c>
      <c r="BL119" s="58" t="n">
        <f aca="false">SUM(N119:BK119)</f>
        <v>2</v>
      </c>
      <c r="BP119" s="130"/>
      <c r="BX119" s="124" t="n">
        <v>29</v>
      </c>
      <c r="BY119" s="125" t="str">
        <f aca="false" t="array" ref="BY119:BY119">_xlfn.TEXTJOIN("",1,IF($D$10:$D$1000=BX119,$H$10:$H$1000,""))</f>
        <v>indexOnion-directoryonion-directory/empire-marketOnion-directoryguidesguides/all-about-cryptoguidesguides/pgp-guideguidesguides/how-to-buy-btc</v>
      </c>
      <c r="BZ119" s="125" t="str">
        <f aca="false">IF(ISNUMBER(SEARCH("isis",BY119)),"F",IF(ISNUMBER(SEARCH("onion",BY119)),"D",IF(ISNUMBER(SEARCH("guides",BY119)),"C",IF(ISNUMBER(SEARCH("links",BY119)),"B",IF(ISNUMBER(SEARCH("index",BY119)),"A","E")))))</f>
        <v>D</v>
      </c>
      <c r="CA119" s="126" t="n">
        <f aca="false">VLOOKUP(BX119,$D$10:$K$1000,8,1)</f>
        <v>112.897435897436</v>
      </c>
      <c r="CB119" s="125" t="n">
        <f aca="false">SUMIFS($J$10:$J$1000,$A$10:$A$1000,BZ119&amp;BX119,$C$10:$C$1000,"index")</f>
        <v>3</v>
      </c>
      <c r="CC119" s="125" t="n">
        <f aca="false">SUMIFS($J$10:$J$1000,$A$10:$A$1000,BZ119&amp;BX119,$C$10:$C$1000,"guides")</f>
        <v>46</v>
      </c>
      <c r="CD119" s="125" t="n">
        <f aca="false">SUMIFS($J$10:$J$1000,$A$10:$A$1000,BZ119&amp;BX119,$C$10:$C$1000,"links")</f>
        <v>0</v>
      </c>
      <c r="CE119" s="125" t="n">
        <f aca="false">SUMIFS($J$10:$J$1000,$A$10:$A$1000,BZ119&amp;BX119,$C$10:$C$1000,"onion")</f>
        <v>32</v>
      </c>
      <c r="CF119" s="125" t="n">
        <f aca="false">SUMIFS($J$10:$J$1000,$A$10:$A$1000,BZ119&amp;BX119,$C$10:$C$1000,"extreme")</f>
        <v>31.8974358974359</v>
      </c>
      <c r="CG119" s="127" t="str">
        <f aca="false">IF(SUM(CB119:CF119)=CA119,"OK","CHECK_DATA")</f>
        <v>OK</v>
      </c>
    </row>
    <row r="120" customFormat="false" ht="14.4" hidden="false" customHeight="false" outlineLevel="0" collapsed="false">
      <c r="A120" s="52" t="str">
        <f aca="false">VLOOKUP(D120,$BX$90:$BZ$136,3,1)&amp;D120</f>
        <v>D18</v>
      </c>
      <c r="B120" s="52" t="str">
        <f aca="false">SUBSTITUTE(SUBSTITUTE(H120,"/",""),".html","")</f>
        <v>onion-directorymajestic-garden</v>
      </c>
      <c r="C120" s="52" t="str">
        <f aca="false">IF(OR(B120=index,B120=links,B120=guides),B120,IF(LEFT(B120,5)=onion,onion,extreme))</f>
        <v>onion</v>
      </c>
      <c r="D120" s="53" t="n">
        <v>18</v>
      </c>
      <c r="E120" s="53" t="s">
        <v>121</v>
      </c>
      <c r="F120" s="53" t="s">
        <v>122</v>
      </c>
      <c r="G120" s="54" t="n">
        <v>0.00179398148148148</v>
      </c>
      <c r="H120" s="53" t="s">
        <v>124</v>
      </c>
      <c r="I120" s="59" t="n">
        <v>19</v>
      </c>
      <c r="J120" s="52" t="n">
        <f aca="false">IF(I120="?",VLOOKUP(C120,$BO$89:$BP$94,2,0),I120)</f>
        <v>19</v>
      </c>
      <c r="K120" s="52" t="n">
        <f aca="false">SUMIFS($J$10:$J$1000,$A$10:$A$1000,A120)</f>
        <v>171.574468085106</v>
      </c>
      <c r="L120" s="52" t="n">
        <f aca="false">IF(D120=D119,J120+L119,J120)</f>
        <v>47</v>
      </c>
      <c r="M120" s="52" t="str">
        <f aca="false">LEFT(A120,1)</f>
        <v>D</v>
      </c>
      <c r="N120" s="55" t="n">
        <f aca="false">IF(D120-D119&gt;0,1,0)</f>
        <v>0</v>
      </c>
      <c r="O120" s="56" t="n">
        <f aca="false">0</f>
        <v>0</v>
      </c>
      <c r="P120" s="55" t="n">
        <f aca="false">IF($N120=1,0,IF(AND($C119=P$1,$C120=P$2),1,0))</f>
        <v>0</v>
      </c>
      <c r="Q120" s="55" t="n">
        <f aca="false">IF($N120=1,0,IF(AND($C119=Q$1,$C120=Q$2),1,0))</f>
        <v>0</v>
      </c>
      <c r="R120" s="55" t="n">
        <f aca="false">IF($N120=1,0,IF(AND($C119=R$1,$C120=R$2),1,0))</f>
        <v>0</v>
      </c>
      <c r="S120" s="56" t="n">
        <f aca="false">0</f>
        <v>0</v>
      </c>
      <c r="T120" s="55" t="n">
        <f aca="false">IF($N120=1,0,IF(AND($C119=R$1,$C120=R$2),1,0))</f>
        <v>0</v>
      </c>
      <c r="U120" s="57" t="n">
        <f aca="false">IF(AND($C120=U$1,$I120=U$2),1,0)</f>
        <v>0</v>
      </c>
      <c r="V120" s="55" t="n">
        <f aca="false">IF($N120=1,0,IF(AND($C119=V$1,$C120=V$2),1,0))</f>
        <v>0</v>
      </c>
      <c r="W120" s="56" t="n">
        <f aca="false">0</f>
        <v>0</v>
      </c>
      <c r="X120" s="55" t="n">
        <f aca="false">IF($N120=1,0,IF(AND($C119=X$1,$C120=X$2),1,0))</f>
        <v>0</v>
      </c>
      <c r="Y120" s="55" t="n">
        <f aca="false">IF($N120=1,0,IF(AND($C119=Y$1,$C120=Y$2),1,0))</f>
        <v>0</v>
      </c>
      <c r="Z120" s="56" t="n">
        <f aca="false">0</f>
        <v>0</v>
      </c>
      <c r="AA120" s="55" t="n">
        <f aca="false">IF($N120=1,0,IF(AND($C119=AA$1,$C120=AA$2),1,0))</f>
        <v>0</v>
      </c>
      <c r="AB120" s="57" t="n">
        <f aca="false">IF(AND($C120=AB$1,$I120=AB$2),1,0)</f>
        <v>0</v>
      </c>
      <c r="AC120" s="55" t="n">
        <f aca="false">IF($N120=1,0,IF(AND($C119=AC$1,$C120=AC$2),1,0))</f>
        <v>0</v>
      </c>
      <c r="AD120" s="55" t="n">
        <f aca="false">IF($N120=1,0,IF(AND($C119=AD$1,$C120=AD$2),1,0))</f>
        <v>0</v>
      </c>
      <c r="AE120" s="56" t="n">
        <f aca="false">0</f>
        <v>0</v>
      </c>
      <c r="AF120" s="55" t="n">
        <f aca="false">IF($N120=1,0,IF(AND($C119=AF$1,$C120=AF$2),1,0))</f>
        <v>0</v>
      </c>
      <c r="AG120" s="56" t="n">
        <f aca="false">0</f>
        <v>0</v>
      </c>
      <c r="AH120" s="55" t="n">
        <f aca="false">IF($N120=1,0,IF(AND($C119=AH$1,$C120=AH$2),1,0))</f>
        <v>0</v>
      </c>
      <c r="AI120" s="57" t="n">
        <f aca="false">IF(AND($C120=AI$1,$I120=AI$2),1,0)</f>
        <v>0</v>
      </c>
      <c r="AJ120" s="55" t="n">
        <f aca="false">IF($N120=1,0,IF(AND($C119=AJ$1,$C120=AJ$2),1,0))</f>
        <v>0</v>
      </c>
      <c r="AK120" s="55" t="n">
        <f aca="false">IF($N120=1,0,IF(AND($C119=AK$1,$C120=AK$2),1,0))</f>
        <v>0</v>
      </c>
      <c r="AL120" s="55" t="n">
        <f aca="false">IF($N120=1,0,IF(AND($C119=AL$1,$C120=AL$2),1,0))</f>
        <v>0</v>
      </c>
      <c r="AM120" s="55" t="n">
        <f aca="false">IF($N120=1,0,IF(AND($C119=AM$1,$C120=AM$2),1,0))</f>
        <v>1</v>
      </c>
      <c r="AN120" s="56" t="n">
        <f aca="false">0</f>
        <v>0</v>
      </c>
      <c r="AO120" s="55" t="n">
        <f aca="false">IF($N120=1,0,IF(AND($C119=AO$1,$C120=AO$2),1,0))</f>
        <v>0</v>
      </c>
      <c r="AP120" s="57" t="n">
        <f aca="false">IF(AND($C120=AP$1,$I120=AP$2),1,0)</f>
        <v>0</v>
      </c>
      <c r="AQ120" s="56" t="n">
        <f aca="false">0</f>
        <v>0</v>
      </c>
      <c r="AR120" s="56" t="n">
        <f aca="false">0</f>
        <v>0</v>
      </c>
      <c r="AS120" s="56" t="n">
        <f aca="false">0</f>
        <v>0</v>
      </c>
      <c r="AT120" s="56" t="n">
        <f aca="false">0</f>
        <v>0</v>
      </c>
      <c r="AU120" s="56" t="n">
        <f aca="false">0</f>
        <v>0</v>
      </c>
      <c r="AV120" s="56" t="n">
        <f aca="false">0</f>
        <v>0</v>
      </c>
      <c r="AW120" s="56" t="n">
        <f aca="false">0</f>
        <v>0</v>
      </c>
      <c r="AX120" s="55" t="n">
        <f aca="false">IF($N120=1,0,IF(AND($C119=AX$1,$C120=AX$2),1,0))</f>
        <v>0</v>
      </c>
      <c r="AY120" s="55" t="n">
        <f aca="false">IF($N120=1,0,IF(AND($C119=AY$1,$C120=AY$2),1,0))</f>
        <v>0</v>
      </c>
      <c r="AZ120" s="55" t="n">
        <f aca="false">IF($N120=1,0,IF(AND($C119=AZ$1,$C120=AZ$2),1,0))</f>
        <v>0</v>
      </c>
      <c r="BA120" s="55" t="n">
        <f aca="false">IF($N120=1,0,IF(AND($C119=BA$1,$C120=BA$2),1,0))</f>
        <v>0</v>
      </c>
      <c r="BB120" s="56" t="n">
        <f aca="false">0</f>
        <v>0</v>
      </c>
      <c r="BC120" s="56" t="n">
        <f aca="false">IF($N120=1,0,IF(AND($C119=BC$1,$C120=BC$2),1,0))</f>
        <v>0</v>
      </c>
      <c r="BD120" s="57" t="n">
        <f aca="false">IF(AND($C120=BD$1,$I120=BD$2),1,0)</f>
        <v>0</v>
      </c>
      <c r="BE120" s="56" t="n">
        <f aca="false">0</f>
        <v>0</v>
      </c>
      <c r="BF120" s="56" t="n">
        <f aca="false">0</f>
        <v>0</v>
      </c>
      <c r="BG120" s="56" t="n">
        <f aca="false">0</f>
        <v>0</v>
      </c>
      <c r="BH120" s="56" t="n">
        <f aca="false">0</f>
        <v>0</v>
      </c>
      <c r="BI120" s="56" t="n">
        <f aca="false">0</f>
        <v>0</v>
      </c>
      <c r="BJ120" s="56" t="n">
        <f aca="false">0</f>
        <v>0</v>
      </c>
      <c r="BK120" s="56" t="n">
        <f aca="false">0</f>
        <v>0</v>
      </c>
      <c r="BL120" s="58" t="n">
        <f aca="false">SUM(N120:BK120)</f>
        <v>1</v>
      </c>
      <c r="BP120" s="130"/>
      <c r="BX120" s="124" t="n">
        <v>30</v>
      </c>
      <c r="BY120" s="125" t="str">
        <f aca="false" t="array" ref="BY120:BY120">_xlfn.TEXTJOIN("",1,IF($D$10:$D$1000=BX120,$H$10:$H$1000,""))</f>
        <v>indexOnion-directoryonion-directory/envoy-forumlinksguidesguides/using-blockchainOnion-directoryonion-directory/groups-catonion-directory/hack-groupOnion-directoryonion-directory/wiki-leaksguidesprices</v>
      </c>
      <c r="BZ120" s="125" t="str">
        <f aca="false">IF(ISNUMBER(SEARCH("isis",BY120)),"F",IF(ISNUMBER(SEARCH("onion",BY120)),"D",IF(ISNUMBER(SEARCH("guides",BY120)),"C",IF(ISNUMBER(SEARCH("links",BY120)),"B",IF(ISNUMBER(SEARCH("index",BY120)),"A","E")))))</f>
        <v>D</v>
      </c>
      <c r="CA120" s="126" t="n">
        <f aca="false">VLOOKUP(BX120,$D$10:$K$1000,8,1)</f>
        <v>288.897435897436</v>
      </c>
      <c r="CB120" s="125" t="n">
        <f aca="false">SUMIFS($J$10:$J$1000,$A$10:$A$1000,BZ120&amp;BX120,$C$10:$C$1000,"index")</f>
        <v>7</v>
      </c>
      <c r="CC120" s="125" t="n">
        <f aca="false">SUMIFS($J$10:$J$1000,$A$10:$A$1000,BZ120&amp;BX120,$C$10:$C$1000,"guides")</f>
        <v>43</v>
      </c>
      <c r="CD120" s="125" t="n">
        <f aca="false">SUMIFS($J$10:$J$1000,$A$10:$A$1000,BZ120&amp;BX120,$C$10:$C$1000,"links")</f>
        <v>24</v>
      </c>
      <c r="CE120" s="125" t="n">
        <f aca="false">SUMIFS($J$10:$J$1000,$A$10:$A$1000,BZ120&amp;BX120,$C$10:$C$1000,"onion")</f>
        <v>79</v>
      </c>
      <c r="CF120" s="125" t="n">
        <f aca="false">SUMIFS($J$10:$J$1000,$A$10:$A$1000,BZ120&amp;BX120,$C$10:$C$1000,"extreme")</f>
        <v>135.897435897436</v>
      </c>
      <c r="CG120" s="127" t="str">
        <f aca="false">IF(SUM(CB120:CF120)=CA120,"OK","CHECK_DATA")</f>
        <v>OK</v>
      </c>
    </row>
    <row r="121" customFormat="false" ht="14.4" hidden="false" customHeight="false" outlineLevel="0" collapsed="false">
      <c r="A121" s="52" t="str">
        <f aca="false">VLOOKUP(D121,$BX$90:$BZ$136,3,1)&amp;D121</f>
        <v>D18</v>
      </c>
      <c r="B121" s="52" t="str">
        <f aca="false">SUBSTITUTE(SUBSTITUTE(H121,"/",""),".html","")</f>
        <v>prices</v>
      </c>
      <c r="C121" s="52" t="str">
        <f aca="false">IF(OR(B121=index,B121=links,B121=guides),B121,IF(LEFT(B121,5)=onion,onion,extreme))</f>
        <v>extreme</v>
      </c>
      <c r="D121" s="53" t="n">
        <v>18</v>
      </c>
      <c r="E121" s="53" t="s">
        <v>121</v>
      </c>
      <c r="F121" s="53" t="s">
        <v>122</v>
      </c>
      <c r="G121" s="54" t="n">
        <v>0.00179398148148148</v>
      </c>
      <c r="H121" s="53" t="s">
        <v>75</v>
      </c>
      <c r="I121" s="59" t="n">
        <v>98</v>
      </c>
      <c r="J121" s="52" t="n">
        <f aca="false">IF(I121="?",VLOOKUP(C121,$BO$89:$BP$94,2,0),I121)</f>
        <v>98</v>
      </c>
      <c r="K121" s="52" t="n">
        <f aca="false">SUMIFS($J$10:$J$1000,$A$10:$A$1000,A121)</f>
        <v>171.574468085106</v>
      </c>
      <c r="L121" s="52" t="n">
        <f aca="false">IF(D121=D120,J121+L120,J121)</f>
        <v>145</v>
      </c>
      <c r="M121" s="52" t="str">
        <f aca="false">LEFT(A121,1)</f>
        <v>D</v>
      </c>
      <c r="N121" s="55" t="n">
        <f aca="false">IF(D121-D120&gt;0,1,0)</f>
        <v>0</v>
      </c>
      <c r="O121" s="56" t="n">
        <f aca="false">0</f>
        <v>0</v>
      </c>
      <c r="P121" s="55" t="n">
        <f aca="false">IF($N121=1,0,IF(AND($C120=P$1,$C121=P$2),1,0))</f>
        <v>0</v>
      </c>
      <c r="Q121" s="55" t="n">
        <f aca="false">IF($N121=1,0,IF(AND($C120=Q$1,$C121=Q$2),1,0))</f>
        <v>0</v>
      </c>
      <c r="R121" s="55" t="n">
        <f aca="false">IF($N121=1,0,IF(AND($C120=R$1,$C121=R$2),1,0))</f>
        <v>0</v>
      </c>
      <c r="S121" s="56" t="n">
        <f aca="false">0</f>
        <v>0</v>
      </c>
      <c r="T121" s="55" t="n">
        <f aca="false">IF($N121=1,0,IF(AND($C120=R$1,$C121=R$2),1,0))</f>
        <v>0</v>
      </c>
      <c r="U121" s="57" t="n">
        <f aca="false">IF(AND($C121=U$1,$I121=U$2),1,0)</f>
        <v>0</v>
      </c>
      <c r="V121" s="55" t="n">
        <f aca="false">IF($N121=1,0,IF(AND($C120=V$1,$C121=V$2),1,0))</f>
        <v>0</v>
      </c>
      <c r="W121" s="56" t="n">
        <f aca="false">0</f>
        <v>0</v>
      </c>
      <c r="X121" s="55" t="n">
        <f aca="false">IF($N121=1,0,IF(AND($C120=X$1,$C121=X$2),1,0))</f>
        <v>0</v>
      </c>
      <c r="Y121" s="55" t="n">
        <f aca="false">IF($N121=1,0,IF(AND($C120=Y$1,$C121=Y$2),1,0))</f>
        <v>0</v>
      </c>
      <c r="Z121" s="56" t="n">
        <f aca="false">0</f>
        <v>0</v>
      </c>
      <c r="AA121" s="55" t="n">
        <f aca="false">IF($N121=1,0,IF(AND($C120=AA$1,$C121=AA$2),1,0))</f>
        <v>0</v>
      </c>
      <c r="AB121" s="57" t="n">
        <f aca="false">IF(AND($C121=AB$1,$I121=AB$2),1,0)</f>
        <v>0</v>
      </c>
      <c r="AC121" s="55" t="n">
        <f aca="false">IF($N121=1,0,IF(AND($C120=AC$1,$C121=AC$2),1,0))</f>
        <v>0</v>
      </c>
      <c r="AD121" s="55" t="n">
        <f aca="false">IF($N121=1,0,IF(AND($C120=AD$1,$C121=AD$2),1,0))</f>
        <v>0</v>
      </c>
      <c r="AE121" s="56" t="n">
        <f aca="false">0</f>
        <v>0</v>
      </c>
      <c r="AF121" s="55" t="n">
        <f aca="false">IF($N121=1,0,IF(AND($C120=AF$1,$C121=AF$2),1,0))</f>
        <v>0</v>
      </c>
      <c r="AG121" s="56" t="n">
        <f aca="false">0</f>
        <v>0</v>
      </c>
      <c r="AH121" s="55" t="n">
        <f aca="false">IF($N121=1,0,IF(AND($C120=AH$1,$C121=AH$2),1,0))</f>
        <v>0</v>
      </c>
      <c r="AI121" s="57" t="n">
        <f aca="false">IF(AND($C121=AI$1,$I121=AI$2),1,0)</f>
        <v>0</v>
      </c>
      <c r="AJ121" s="55" t="n">
        <f aca="false">IF($N121=1,0,IF(AND($C120=AJ$1,$C121=AJ$2),1,0))</f>
        <v>0</v>
      </c>
      <c r="AK121" s="55" t="n">
        <f aca="false">IF($N121=1,0,IF(AND($C120=AK$1,$C121=AK$2),1,0))</f>
        <v>0</v>
      </c>
      <c r="AL121" s="55" t="n">
        <f aca="false">IF($N121=1,0,IF(AND($C120=AL$1,$C121=AL$2),1,0))</f>
        <v>0</v>
      </c>
      <c r="AM121" s="55" t="n">
        <f aca="false">IF($N121=1,0,IF(AND($C120=AM$1,$C121=AM$2),1,0))</f>
        <v>0</v>
      </c>
      <c r="AN121" s="56" t="n">
        <f aca="false">0</f>
        <v>0</v>
      </c>
      <c r="AO121" s="55" t="n">
        <f aca="false">IF($N121=1,0,IF(AND($C120=AO$1,$C121=AO$2),1,0))</f>
        <v>1</v>
      </c>
      <c r="AP121" s="57" t="n">
        <f aca="false">IF(AND($C121=AP$1,$I121=AP$2),1,0)</f>
        <v>0</v>
      </c>
      <c r="AQ121" s="56" t="n">
        <f aca="false">0</f>
        <v>0</v>
      </c>
      <c r="AR121" s="56" t="n">
        <f aca="false">0</f>
        <v>0</v>
      </c>
      <c r="AS121" s="56" t="n">
        <f aca="false">0</f>
        <v>0</v>
      </c>
      <c r="AT121" s="56" t="n">
        <f aca="false">0</f>
        <v>0</v>
      </c>
      <c r="AU121" s="56" t="n">
        <f aca="false">0</f>
        <v>0</v>
      </c>
      <c r="AV121" s="56" t="n">
        <f aca="false">0</f>
        <v>0</v>
      </c>
      <c r="AW121" s="56" t="n">
        <f aca="false">0</f>
        <v>0</v>
      </c>
      <c r="AX121" s="55" t="n">
        <f aca="false">IF($N121=1,0,IF(AND($C120=AX$1,$C121=AX$2),1,0))</f>
        <v>0</v>
      </c>
      <c r="AY121" s="55" t="n">
        <f aca="false">IF($N121=1,0,IF(AND($C120=AY$1,$C121=AY$2),1,0))</f>
        <v>0</v>
      </c>
      <c r="AZ121" s="55" t="n">
        <f aca="false">IF($N121=1,0,IF(AND($C120=AZ$1,$C121=AZ$2),1,0))</f>
        <v>0</v>
      </c>
      <c r="BA121" s="55" t="n">
        <f aca="false">IF($N121=1,0,IF(AND($C120=BA$1,$C121=BA$2),1,0))</f>
        <v>0</v>
      </c>
      <c r="BB121" s="56" t="n">
        <f aca="false">0</f>
        <v>0</v>
      </c>
      <c r="BC121" s="56" t="n">
        <f aca="false">IF($N121=1,0,IF(AND($C120=BC$1,$C121=BC$2),1,0))</f>
        <v>0</v>
      </c>
      <c r="BD121" s="57" t="n">
        <f aca="false">IF(AND($C121=BD$1,$I121=BD$2),1,0)</f>
        <v>0</v>
      </c>
      <c r="BE121" s="56" t="n">
        <f aca="false">0</f>
        <v>0</v>
      </c>
      <c r="BF121" s="56" t="n">
        <f aca="false">0</f>
        <v>0</v>
      </c>
      <c r="BG121" s="56" t="n">
        <f aca="false">0</f>
        <v>0</v>
      </c>
      <c r="BH121" s="56" t="n">
        <f aca="false">0</f>
        <v>0</v>
      </c>
      <c r="BI121" s="56" t="n">
        <f aca="false">0</f>
        <v>0</v>
      </c>
      <c r="BJ121" s="56" t="n">
        <f aca="false">0</f>
        <v>0</v>
      </c>
      <c r="BK121" s="56" t="n">
        <f aca="false">0</f>
        <v>0</v>
      </c>
      <c r="BL121" s="58" t="n">
        <f aca="false">SUM(N121:BK121)</f>
        <v>1</v>
      </c>
      <c r="BP121" s="130"/>
      <c r="BX121" s="124" t="n">
        <v>31</v>
      </c>
      <c r="BY121" s="125" t="str">
        <f aca="false" t="array" ref="BY121:BY121">_xlfn.TEXTJOIN("",1,IF($D$10:$D$1000=BX121,$H$10:$H$1000,""))</f>
        <v>indexOnion-directoryguidesguides/how-to-buy-ethOnion-directoryguidesguides/using-blockchainOnion-directory</v>
      </c>
      <c r="BZ121" s="125" t="str">
        <f aca="false">IF(ISNUMBER(SEARCH("isis",BY121)),"F",IF(ISNUMBER(SEARCH("onion",BY121)),"D",IF(ISNUMBER(SEARCH("guides",BY121)),"C",IF(ISNUMBER(SEARCH("links",BY121)),"B",IF(ISNUMBER(SEARCH("index",BY121)),"A","E")))))</f>
        <v>D</v>
      </c>
      <c r="CA121" s="126" t="n">
        <f aca="false">VLOOKUP(BX121,$D$10:$K$1000,8,1)</f>
        <v>208.574468085106</v>
      </c>
      <c r="CB121" s="125" t="n">
        <f aca="false">SUMIFS($J$10:$J$1000,$A$10:$A$1000,BZ121&amp;BX121,$C$10:$C$1000,"index")</f>
        <v>10</v>
      </c>
      <c r="CC121" s="125" t="n">
        <f aca="false">SUMIFS($J$10:$J$1000,$A$10:$A$1000,BZ121&amp;BX121,$C$10:$C$1000,"guides")</f>
        <v>150</v>
      </c>
      <c r="CD121" s="125" t="n">
        <f aca="false">SUMIFS($J$10:$J$1000,$A$10:$A$1000,BZ121&amp;BX121,$C$10:$C$1000,"links")</f>
        <v>0</v>
      </c>
      <c r="CE121" s="125" t="n">
        <f aca="false">SUMIFS($J$10:$J$1000,$A$10:$A$1000,BZ121&amp;BX121,$C$10:$C$1000,"onion")</f>
        <v>40.5744680851064</v>
      </c>
      <c r="CF121" s="125" t="n">
        <f aca="false">SUMIFS($J$10:$J$1000,$A$10:$A$1000,BZ121&amp;BX121,$C$10:$C$1000,"extreme")</f>
        <v>8</v>
      </c>
      <c r="CG121" s="127" t="str">
        <f aca="false">IF(SUM(CB121:CF121)=CA121,"OK","CHECK_DATA")</f>
        <v>OK</v>
      </c>
    </row>
    <row r="122" customFormat="false" ht="14.4" hidden="false" customHeight="false" outlineLevel="0" collapsed="false">
      <c r="A122" s="52" t="str">
        <f aca="false">VLOOKUP(D122,$BX$90:$BZ$136,3,1)&amp;D122</f>
        <v>D18</v>
      </c>
      <c r="B122" s="52" t="str">
        <f aca="false">SUBSTITUTE(SUBSTITUTE(H122,"/",""),".html","")</f>
        <v>onion-directory</v>
      </c>
      <c r="C122" s="52" t="str">
        <f aca="false">IF(OR(B122=index,B122=links,B122=guides),B122,IF(LEFT(B122,5)=onion,onion,extreme))</f>
        <v>onion</v>
      </c>
      <c r="D122" s="53" t="n">
        <v>18</v>
      </c>
      <c r="E122" s="53" t="s">
        <v>121</v>
      </c>
      <c r="F122" s="53" t="s">
        <v>122</v>
      </c>
      <c r="G122" s="54" t="n">
        <v>0.00179398148148148</v>
      </c>
      <c r="H122" s="53" t="s">
        <v>73</v>
      </c>
      <c r="I122" s="59" t="n">
        <v>2</v>
      </c>
      <c r="J122" s="52" t="n">
        <f aca="false">IF(I122="?",VLOOKUP(C122,$BO$89:$BP$94,2,0),I122)</f>
        <v>2</v>
      </c>
      <c r="K122" s="52" t="n">
        <f aca="false">SUMIFS($J$10:$J$1000,$A$10:$A$1000,A122)</f>
        <v>171.574468085106</v>
      </c>
      <c r="L122" s="52" t="n">
        <f aca="false">IF(D122=D121,J122+L121,J122)</f>
        <v>147</v>
      </c>
      <c r="M122" s="52" t="str">
        <f aca="false">LEFT(A122,1)</f>
        <v>D</v>
      </c>
      <c r="N122" s="55" t="n">
        <f aca="false">IF(D122-D121&gt;0,1,0)</f>
        <v>0</v>
      </c>
      <c r="O122" s="56" t="n">
        <f aca="false">0</f>
        <v>0</v>
      </c>
      <c r="P122" s="55" t="n">
        <f aca="false">IF($N122=1,0,IF(AND($C121=P$1,$C122=P$2),1,0))</f>
        <v>0</v>
      </c>
      <c r="Q122" s="55" t="n">
        <f aca="false">IF($N122=1,0,IF(AND($C121=Q$1,$C122=Q$2),1,0))</f>
        <v>0</v>
      </c>
      <c r="R122" s="55" t="n">
        <f aca="false">IF($N122=1,0,IF(AND($C121=R$1,$C122=R$2),1,0))</f>
        <v>0</v>
      </c>
      <c r="S122" s="56" t="n">
        <f aca="false">0</f>
        <v>0</v>
      </c>
      <c r="T122" s="55" t="n">
        <f aca="false">IF($N122=1,0,IF(AND($C121=R$1,$C122=R$2),1,0))</f>
        <v>0</v>
      </c>
      <c r="U122" s="57" t="n">
        <f aca="false">IF(AND($C122=U$1,$I122=U$2),1,0)</f>
        <v>0</v>
      </c>
      <c r="V122" s="55" t="n">
        <f aca="false">IF($N122=1,0,IF(AND($C121=V$1,$C122=V$2),1,0))</f>
        <v>0</v>
      </c>
      <c r="W122" s="56" t="n">
        <f aca="false">0</f>
        <v>0</v>
      </c>
      <c r="X122" s="55" t="n">
        <f aca="false">IF($N122=1,0,IF(AND($C121=X$1,$C122=X$2),1,0))</f>
        <v>0</v>
      </c>
      <c r="Y122" s="55" t="n">
        <f aca="false">IF($N122=1,0,IF(AND($C121=Y$1,$C122=Y$2),1,0))</f>
        <v>0</v>
      </c>
      <c r="Z122" s="56" t="n">
        <f aca="false">0</f>
        <v>0</v>
      </c>
      <c r="AA122" s="55" t="n">
        <f aca="false">IF($N122=1,0,IF(AND($C121=AA$1,$C122=AA$2),1,0))</f>
        <v>0</v>
      </c>
      <c r="AB122" s="57" t="n">
        <f aca="false">IF(AND($C122=AB$1,$I122=AB$2),1,0)</f>
        <v>0</v>
      </c>
      <c r="AC122" s="55" t="n">
        <f aca="false">IF($N122=1,0,IF(AND($C121=AC$1,$C122=AC$2),1,0))</f>
        <v>0</v>
      </c>
      <c r="AD122" s="55" t="n">
        <f aca="false">IF($N122=1,0,IF(AND($C121=AD$1,$C122=AD$2),1,0))</f>
        <v>0</v>
      </c>
      <c r="AE122" s="56" t="n">
        <f aca="false">0</f>
        <v>0</v>
      </c>
      <c r="AF122" s="55" t="n">
        <f aca="false">IF($N122=1,0,IF(AND($C121=AF$1,$C122=AF$2),1,0))</f>
        <v>0</v>
      </c>
      <c r="AG122" s="56" t="n">
        <f aca="false">0</f>
        <v>0</v>
      </c>
      <c r="AH122" s="55" t="n">
        <f aca="false">IF($N122=1,0,IF(AND($C121=AH$1,$C122=AH$2),1,0))</f>
        <v>0</v>
      </c>
      <c r="AI122" s="57" t="n">
        <f aca="false">IF(AND($C122=AI$1,$I122=AI$2),1,0)</f>
        <v>0</v>
      </c>
      <c r="AJ122" s="55" t="n">
        <f aca="false">IF($N122=1,0,IF(AND($C121=AJ$1,$C122=AJ$2),1,0))</f>
        <v>0</v>
      </c>
      <c r="AK122" s="55" t="n">
        <f aca="false">IF($N122=1,0,IF(AND($C121=AK$1,$C122=AK$2),1,0))</f>
        <v>0</v>
      </c>
      <c r="AL122" s="55" t="n">
        <f aca="false">IF($N122=1,0,IF(AND($C121=AL$1,$C122=AL$2),1,0))</f>
        <v>0</v>
      </c>
      <c r="AM122" s="55" t="n">
        <f aca="false">IF($N122=1,0,IF(AND($C121=AM$1,$C122=AM$2),1,0))</f>
        <v>0</v>
      </c>
      <c r="AN122" s="56" t="n">
        <f aca="false">0</f>
        <v>0</v>
      </c>
      <c r="AO122" s="55" t="n">
        <f aca="false">IF($N122=1,0,IF(AND($C121=AO$1,$C122=AO$2),1,0))</f>
        <v>0</v>
      </c>
      <c r="AP122" s="57" t="n">
        <f aca="false">IF(AND($C122=AP$1,$I122=AP$2),1,0)</f>
        <v>0</v>
      </c>
      <c r="AQ122" s="56" t="n">
        <f aca="false">0</f>
        <v>0</v>
      </c>
      <c r="AR122" s="56" t="n">
        <f aca="false">0</f>
        <v>0</v>
      </c>
      <c r="AS122" s="56" t="n">
        <f aca="false">0</f>
        <v>0</v>
      </c>
      <c r="AT122" s="56" t="n">
        <f aca="false">0</f>
        <v>0</v>
      </c>
      <c r="AU122" s="56" t="n">
        <f aca="false">0</f>
        <v>0</v>
      </c>
      <c r="AV122" s="56" t="n">
        <f aca="false">0</f>
        <v>0</v>
      </c>
      <c r="AW122" s="56" t="n">
        <f aca="false">0</f>
        <v>0</v>
      </c>
      <c r="AX122" s="55" t="n">
        <f aca="false">IF($N122=1,0,IF(AND($C121=AX$1,$C122=AX$2),1,0))</f>
        <v>0</v>
      </c>
      <c r="AY122" s="55" t="n">
        <f aca="false">IF($N122=1,0,IF(AND($C121=AY$1,$C122=AY$2),1,0))</f>
        <v>0</v>
      </c>
      <c r="AZ122" s="55" t="n">
        <f aca="false">IF($N122=1,0,IF(AND($C121=AZ$1,$C122=AZ$2),1,0))</f>
        <v>0</v>
      </c>
      <c r="BA122" s="55" t="n">
        <f aca="false">IF($N122=1,0,IF(AND($C121=BA$1,$C122=BA$2),1,0))</f>
        <v>1</v>
      </c>
      <c r="BB122" s="56" t="n">
        <f aca="false">0</f>
        <v>0</v>
      </c>
      <c r="BC122" s="56" t="n">
        <f aca="false">IF($N122=1,0,IF(AND($C121=BC$1,$C122=BC$2),1,0))</f>
        <v>0</v>
      </c>
      <c r="BD122" s="57" t="n">
        <f aca="false">IF(AND($C122=BD$1,$I122=BD$2),1,0)</f>
        <v>0</v>
      </c>
      <c r="BE122" s="56" t="n">
        <f aca="false">0</f>
        <v>0</v>
      </c>
      <c r="BF122" s="56" t="n">
        <f aca="false">0</f>
        <v>0</v>
      </c>
      <c r="BG122" s="56" t="n">
        <f aca="false">0</f>
        <v>0</v>
      </c>
      <c r="BH122" s="56" t="n">
        <f aca="false">0</f>
        <v>0</v>
      </c>
      <c r="BI122" s="56" t="n">
        <f aca="false">0</f>
        <v>0</v>
      </c>
      <c r="BJ122" s="56" t="n">
        <f aca="false">0</f>
        <v>0</v>
      </c>
      <c r="BK122" s="56" t="n">
        <f aca="false">0</f>
        <v>0</v>
      </c>
      <c r="BL122" s="58" t="n">
        <f aca="false">SUM(N122:BK122)</f>
        <v>1</v>
      </c>
      <c r="BP122" s="130"/>
      <c r="BX122" s="124" t="n">
        <v>32</v>
      </c>
      <c r="BY122" s="125" t="str">
        <f aca="false" t="array" ref="BY122:BY122">_xlfn.TEXTJOIN("",1,IF($D$10:$D$1000=BX122,$H$10:$H$1000,""))</f>
        <v>indexOnion-directoryonion-directory/other-catonion-directory/the-pirate-bayguidesindex</v>
      </c>
      <c r="BZ122" s="125" t="str">
        <f aca="false">IF(ISNUMBER(SEARCH("isis",BY122)),"F",IF(ISNUMBER(SEARCH("onion",BY122)),"D",IF(ISNUMBER(SEARCH("guides",BY122)),"C",IF(ISNUMBER(SEARCH("links",BY122)),"B",IF(ISNUMBER(SEARCH("index",BY122)),"A","E")))))</f>
        <v>D</v>
      </c>
      <c r="CA122" s="126" t="n">
        <f aca="false">VLOOKUP(BX122,$D$10:$K$1000,8,1)</f>
        <v>72.8611111111111</v>
      </c>
      <c r="CB122" s="125" t="n">
        <f aca="false">SUMIFS($J$10:$J$1000,$A$10:$A$1000,BZ122&amp;BX122,$C$10:$C$1000,"index")</f>
        <v>43.8611111111111</v>
      </c>
      <c r="CC122" s="125" t="n">
        <f aca="false">SUMIFS($J$10:$J$1000,$A$10:$A$1000,BZ122&amp;BX122,$C$10:$C$1000,"guides")</f>
        <v>3</v>
      </c>
      <c r="CD122" s="125" t="n">
        <f aca="false">SUMIFS($J$10:$J$1000,$A$10:$A$1000,BZ122&amp;BX122,$C$10:$C$1000,"links")</f>
        <v>0</v>
      </c>
      <c r="CE122" s="125" t="n">
        <f aca="false">SUMIFS($J$10:$J$1000,$A$10:$A$1000,BZ122&amp;BX122,$C$10:$C$1000,"onion")</f>
        <v>26</v>
      </c>
      <c r="CF122" s="125" t="n">
        <f aca="false">SUMIFS($J$10:$J$1000,$A$10:$A$1000,BZ122&amp;BX122,$C$10:$C$1000,"extreme")</f>
        <v>0</v>
      </c>
      <c r="CG122" s="127" t="str">
        <f aca="false">IF(SUM(CB122:CF122)=CA122,"OK","CHECK_DATA")</f>
        <v>OK</v>
      </c>
    </row>
    <row r="123" customFormat="false" ht="14.4" hidden="false" customHeight="false" outlineLevel="0" collapsed="false">
      <c r="A123" s="52" t="str">
        <f aca="false">VLOOKUP(D123,$BX$90:$BZ$136,3,1)&amp;D123</f>
        <v>D18</v>
      </c>
      <c r="B123" s="52" t="str">
        <f aca="false">SUBSTITUTE(SUBSTITUTE(H123,"/",""),".html","")</f>
        <v>onion-directorynarcotics-cat</v>
      </c>
      <c r="C123" s="52" t="str">
        <f aca="false">IF(OR(B123=index,B123=links,B123=guides),B123,IF(LEFT(B123,5)=onion,onion,extreme))</f>
        <v>onion</v>
      </c>
      <c r="D123" s="53" t="n">
        <v>18</v>
      </c>
      <c r="E123" s="53" t="s">
        <v>121</v>
      </c>
      <c r="F123" s="53" t="s">
        <v>122</v>
      </c>
      <c r="G123" s="54" t="n">
        <v>0.00179398148148148</v>
      </c>
      <c r="H123" s="53" t="s">
        <v>119</v>
      </c>
      <c r="I123" s="59" t="n">
        <v>8</v>
      </c>
      <c r="J123" s="52" t="n">
        <f aca="false">IF(I123="?",VLOOKUP(C123,$BO$89:$BP$94,2,0),I123)</f>
        <v>8</v>
      </c>
      <c r="K123" s="52" t="n">
        <f aca="false">SUMIFS($J$10:$J$1000,$A$10:$A$1000,A123)</f>
        <v>171.574468085106</v>
      </c>
      <c r="L123" s="52" t="n">
        <f aca="false">IF(D123=D122,J123+L122,J123)</f>
        <v>155</v>
      </c>
      <c r="M123" s="52" t="str">
        <f aca="false">LEFT(A123,1)</f>
        <v>D</v>
      </c>
      <c r="N123" s="55" t="n">
        <f aca="false">IF(D123-D122&gt;0,1,0)</f>
        <v>0</v>
      </c>
      <c r="O123" s="56" t="n">
        <f aca="false">0</f>
        <v>0</v>
      </c>
      <c r="P123" s="55" t="n">
        <f aca="false">IF($N123=1,0,IF(AND($C122=P$1,$C123=P$2),1,0))</f>
        <v>0</v>
      </c>
      <c r="Q123" s="55" t="n">
        <f aca="false">IF($N123=1,0,IF(AND($C122=Q$1,$C123=Q$2),1,0))</f>
        <v>0</v>
      </c>
      <c r="R123" s="55" t="n">
        <f aca="false">IF($N123=1,0,IF(AND($C122=R$1,$C123=R$2),1,0))</f>
        <v>0</v>
      </c>
      <c r="S123" s="56" t="n">
        <f aca="false">0</f>
        <v>0</v>
      </c>
      <c r="T123" s="55" t="n">
        <f aca="false">IF($N123=1,0,IF(AND($C122=R$1,$C123=R$2),1,0))</f>
        <v>0</v>
      </c>
      <c r="U123" s="57" t="n">
        <f aca="false">IF(AND($C123=U$1,$I123=U$2),1,0)</f>
        <v>0</v>
      </c>
      <c r="V123" s="55" t="n">
        <f aca="false">IF($N123=1,0,IF(AND($C122=V$1,$C123=V$2),1,0))</f>
        <v>0</v>
      </c>
      <c r="W123" s="56" t="n">
        <f aca="false">0</f>
        <v>0</v>
      </c>
      <c r="X123" s="55" t="n">
        <f aca="false">IF($N123=1,0,IF(AND($C122=X$1,$C123=X$2),1,0))</f>
        <v>0</v>
      </c>
      <c r="Y123" s="55" t="n">
        <f aca="false">IF($N123=1,0,IF(AND($C122=Y$1,$C123=Y$2),1,0))</f>
        <v>0</v>
      </c>
      <c r="Z123" s="56" t="n">
        <f aca="false">0</f>
        <v>0</v>
      </c>
      <c r="AA123" s="55" t="n">
        <f aca="false">IF($N123=1,0,IF(AND($C122=AA$1,$C123=AA$2),1,0))</f>
        <v>0</v>
      </c>
      <c r="AB123" s="57" t="n">
        <f aca="false">IF(AND($C123=AB$1,$I123=AB$2),1,0)</f>
        <v>0</v>
      </c>
      <c r="AC123" s="55" t="n">
        <f aca="false">IF($N123=1,0,IF(AND($C122=AC$1,$C123=AC$2),1,0))</f>
        <v>0</v>
      </c>
      <c r="AD123" s="55" t="n">
        <f aca="false">IF($N123=1,0,IF(AND($C122=AD$1,$C123=AD$2),1,0))</f>
        <v>0</v>
      </c>
      <c r="AE123" s="56" t="n">
        <f aca="false">0</f>
        <v>0</v>
      </c>
      <c r="AF123" s="55" t="n">
        <f aca="false">IF($N123=1,0,IF(AND($C122=AF$1,$C123=AF$2),1,0))</f>
        <v>0</v>
      </c>
      <c r="AG123" s="56" t="n">
        <f aca="false">0</f>
        <v>0</v>
      </c>
      <c r="AH123" s="55" t="n">
        <f aca="false">IF($N123=1,0,IF(AND($C122=AH$1,$C123=AH$2),1,0))</f>
        <v>0</v>
      </c>
      <c r="AI123" s="57" t="n">
        <f aca="false">IF(AND($C123=AI$1,$I123=AI$2),1,0)</f>
        <v>0</v>
      </c>
      <c r="AJ123" s="55" t="n">
        <f aca="false">IF($N123=1,0,IF(AND($C122=AJ$1,$C123=AJ$2),1,0))</f>
        <v>0</v>
      </c>
      <c r="AK123" s="55" t="n">
        <f aca="false">IF($N123=1,0,IF(AND($C122=AK$1,$C123=AK$2),1,0))</f>
        <v>0</v>
      </c>
      <c r="AL123" s="55" t="n">
        <f aca="false">IF($N123=1,0,IF(AND($C122=AL$1,$C123=AL$2),1,0))</f>
        <v>0</v>
      </c>
      <c r="AM123" s="55" t="n">
        <f aca="false">IF($N123=1,0,IF(AND($C122=AM$1,$C123=AM$2),1,0))</f>
        <v>1</v>
      </c>
      <c r="AN123" s="56" t="n">
        <f aca="false">0</f>
        <v>0</v>
      </c>
      <c r="AO123" s="55" t="n">
        <f aca="false">IF($N123=1,0,IF(AND($C122=AO$1,$C123=AO$2),1,0))</f>
        <v>0</v>
      </c>
      <c r="AP123" s="57" t="n">
        <f aca="false">IF(AND($C123=AP$1,$I123=AP$2),1,0)</f>
        <v>0</v>
      </c>
      <c r="AQ123" s="56" t="n">
        <f aca="false">0</f>
        <v>0</v>
      </c>
      <c r="AR123" s="56" t="n">
        <f aca="false">0</f>
        <v>0</v>
      </c>
      <c r="AS123" s="56" t="n">
        <f aca="false">0</f>
        <v>0</v>
      </c>
      <c r="AT123" s="56" t="n">
        <f aca="false">0</f>
        <v>0</v>
      </c>
      <c r="AU123" s="56" t="n">
        <f aca="false">0</f>
        <v>0</v>
      </c>
      <c r="AV123" s="56" t="n">
        <f aca="false">0</f>
        <v>0</v>
      </c>
      <c r="AW123" s="56" t="n">
        <f aca="false">0</f>
        <v>0</v>
      </c>
      <c r="AX123" s="55" t="n">
        <f aca="false">IF($N123=1,0,IF(AND($C122=AX$1,$C123=AX$2),1,0))</f>
        <v>0</v>
      </c>
      <c r="AY123" s="55" t="n">
        <f aca="false">IF($N123=1,0,IF(AND($C122=AY$1,$C123=AY$2),1,0))</f>
        <v>0</v>
      </c>
      <c r="AZ123" s="55" t="n">
        <f aca="false">IF($N123=1,0,IF(AND($C122=AZ$1,$C123=AZ$2),1,0))</f>
        <v>0</v>
      </c>
      <c r="BA123" s="55" t="n">
        <f aca="false">IF($N123=1,0,IF(AND($C122=BA$1,$C123=BA$2),1,0))</f>
        <v>0</v>
      </c>
      <c r="BB123" s="56" t="n">
        <f aca="false">0</f>
        <v>0</v>
      </c>
      <c r="BC123" s="56" t="n">
        <f aca="false">IF($N123=1,0,IF(AND($C122=BC$1,$C123=BC$2),1,0))</f>
        <v>0</v>
      </c>
      <c r="BD123" s="57" t="n">
        <f aca="false">IF(AND($C123=BD$1,$I123=BD$2),1,0)</f>
        <v>0</v>
      </c>
      <c r="BE123" s="56" t="n">
        <f aca="false">0</f>
        <v>0</v>
      </c>
      <c r="BF123" s="56" t="n">
        <f aca="false">0</f>
        <v>0</v>
      </c>
      <c r="BG123" s="56" t="n">
        <f aca="false">0</f>
        <v>0</v>
      </c>
      <c r="BH123" s="56" t="n">
        <f aca="false">0</f>
        <v>0</v>
      </c>
      <c r="BI123" s="56" t="n">
        <f aca="false">0</f>
        <v>0</v>
      </c>
      <c r="BJ123" s="56" t="n">
        <f aca="false">0</f>
        <v>0</v>
      </c>
      <c r="BK123" s="56" t="n">
        <f aca="false">0</f>
        <v>0</v>
      </c>
      <c r="BL123" s="58" t="n">
        <f aca="false">SUM(N123:BK123)</f>
        <v>1</v>
      </c>
      <c r="BP123" s="130"/>
      <c r="BX123" s="124" t="n">
        <v>33</v>
      </c>
      <c r="BY123" s="125" t="str">
        <f aca="false" t="array" ref="BY123:BY123">_xlfn.TEXTJOIN("",1,IF($D$10:$D$1000=BX123,$H$10:$H$1000,""))</f>
        <v>indexpricesguidesguides/how-to-buy-dashguidesguidesguides/how-to-buy-dashguides</v>
      </c>
      <c r="BZ123" s="125" t="str">
        <f aca="false">IF(ISNUMBER(SEARCH("isis",BY123)),"F",IF(ISNUMBER(SEARCH("onion",BY123)),"D",IF(ISNUMBER(SEARCH("guides",BY123)),"C",IF(ISNUMBER(SEARCH("links",BY123)),"B",IF(ISNUMBER(SEARCH("index",BY123)),"A","E")))))</f>
        <v>C</v>
      </c>
      <c r="CA123" s="126" t="n">
        <f aca="false">VLOOKUP(BX123,$D$10:$K$1000,8,1)</f>
        <v>67.5</v>
      </c>
      <c r="CB123" s="125" t="n">
        <f aca="false">SUMIFS($J$10:$J$1000,$A$10:$A$1000,BZ123&amp;BX123,$C$10:$C$1000,"index")</f>
        <v>25</v>
      </c>
      <c r="CC123" s="125" t="n">
        <f aca="false">SUMIFS($J$10:$J$1000,$A$10:$A$1000,BZ123&amp;BX123,$C$10:$C$1000,"guides")</f>
        <v>32.5</v>
      </c>
      <c r="CD123" s="125" t="n">
        <f aca="false">SUMIFS($J$10:$J$1000,$A$10:$A$1000,BZ123&amp;BX123,$C$10:$C$1000,"links")</f>
        <v>0</v>
      </c>
      <c r="CE123" s="125" t="n">
        <f aca="false">SUMIFS($J$10:$J$1000,$A$10:$A$1000,BZ123&amp;BX123,$C$10:$C$1000,"onion")</f>
        <v>0</v>
      </c>
      <c r="CF123" s="125" t="n">
        <f aca="false">SUMIFS($J$10:$J$1000,$A$10:$A$1000,BZ123&amp;BX123,$C$10:$C$1000,"extreme")</f>
        <v>10</v>
      </c>
      <c r="CG123" s="127" t="str">
        <f aca="false">IF(SUM(CB123:CF123)=CA123,"OK","CHECK_DATA")</f>
        <v>OK</v>
      </c>
    </row>
    <row r="124" customFormat="false" ht="15" hidden="false" customHeight="false" outlineLevel="0" collapsed="false">
      <c r="A124" s="52" t="str">
        <f aca="false">VLOOKUP(D124,$BX$90:$BZ$136,3,1)&amp;D124</f>
        <v>D18</v>
      </c>
      <c r="B124" s="52" t="str">
        <f aca="false">SUBSTITUTE(SUBSTITUTE(H124,"/",""),".html","")</f>
        <v>onion-directorymajestic-garden</v>
      </c>
      <c r="C124" s="52" t="str">
        <f aca="false">IF(OR(B124=index,B124=links,B124=guides),B124,IF(LEFT(B124,5)=onion,onion,extreme))</f>
        <v>onion</v>
      </c>
      <c r="D124" s="53" t="n">
        <v>18</v>
      </c>
      <c r="E124" s="53" t="s">
        <v>121</v>
      </c>
      <c r="F124" s="53" t="s">
        <v>122</v>
      </c>
      <c r="G124" s="54" t="n">
        <v>0.00179398148148148</v>
      </c>
      <c r="H124" s="53" t="s">
        <v>124</v>
      </c>
      <c r="I124" s="59" t="s">
        <v>43</v>
      </c>
      <c r="J124" s="52" t="n">
        <f aca="false">IF(I124="?",VLOOKUP(C124,$BO$89:$BP$94,2,0),I124)</f>
        <v>16.5744680851064</v>
      </c>
      <c r="K124" s="52" t="n">
        <f aca="false">SUMIFS($J$10:$J$1000,$A$10:$A$1000,A124)</f>
        <v>171.574468085106</v>
      </c>
      <c r="L124" s="52" t="n">
        <f aca="false">IF(D124=D123,J124+L123,J124)</f>
        <v>171.574468085106</v>
      </c>
      <c r="M124" s="52" t="str">
        <f aca="false">LEFT(A124,1)</f>
        <v>D</v>
      </c>
      <c r="N124" s="55" t="n">
        <f aca="false">IF(D124-D123&gt;0,1,0)</f>
        <v>0</v>
      </c>
      <c r="O124" s="56" t="n">
        <f aca="false">0</f>
        <v>0</v>
      </c>
      <c r="P124" s="55" t="n">
        <f aca="false">IF($N124=1,0,IF(AND($C123=P$1,$C124=P$2),1,0))</f>
        <v>0</v>
      </c>
      <c r="Q124" s="55" t="n">
        <f aca="false">IF($N124=1,0,IF(AND($C123=Q$1,$C124=Q$2),1,0))</f>
        <v>0</v>
      </c>
      <c r="R124" s="55" t="n">
        <f aca="false">IF($N124=1,0,IF(AND($C123=R$1,$C124=R$2),1,0))</f>
        <v>0</v>
      </c>
      <c r="S124" s="56" t="n">
        <f aca="false">0</f>
        <v>0</v>
      </c>
      <c r="T124" s="55" t="n">
        <f aca="false">IF($N124=1,0,IF(AND($C123=R$1,$C124=R$2),1,0))</f>
        <v>0</v>
      </c>
      <c r="U124" s="57" t="n">
        <f aca="false">IF(AND($C124=U$1,$I124=U$2),1,0)</f>
        <v>0</v>
      </c>
      <c r="V124" s="55" t="n">
        <f aca="false">IF($N124=1,0,IF(AND($C123=V$1,$C124=V$2),1,0))</f>
        <v>0</v>
      </c>
      <c r="W124" s="56" t="n">
        <f aca="false">0</f>
        <v>0</v>
      </c>
      <c r="X124" s="55" t="n">
        <f aca="false">IF($N124=1,0,IF(AND($C123=X$1,$C124=X$2),1,0))</f>
        <v>0</v>
      </c>
      <c r="Y124" s="55" t="n">
        <f aca="false">IF($N124=1,0,IF(AND($C123=Y$1,$C124=Y$2),1,0))</f>
        <v>0</v>
      </c>
      <c r="Z124" s="56" t="n">
        <f aca="false">0</f>
        <v>0</v>
      </c>
      <c r="AA124" s="55" t="n">
        <f aca="false">IF($N124=1,0,IF(AND($C123=AA$1,$C124=AA$2),1,0))</f>
        <v>0</v>
      </c>
      <c r="AB124" s="57" t="n">
        <f aca="false">IF(AND($C124=AB$1,$I124=AB$2),1,0)</f>
        <v>0</v>
      </c>
      <c r="AC124" s="55" t="n">
        <f aca="false">IF($N124=1,0,IF(AND($C123=AC$1,$C124=AC$2),1,0))</f>
        <v>0</v>
      </c>
      <c r="AD124" s="55" t="n">
        <f aca="false">IF($N124=1,0,IF(AND($C123=AD$1,$C124=AD$2),1,0))</f>
        <v>0</v>
      </c>
      <c r="AE124" s="56" t="n">
        <f aca="false">0</f>
        <v>0</v>
      </c>
      <c r="AF124" s="55" t="n">
        <f aca="false">IF($N124=1,0,IF(AND($C123=AF$1,$C124=AF$2),1,0))</f>
        <v>0</v>
      </c>
      <c r="AG124" s="56" t="n">
        <f aca="false">0</f>
        <v>0</v>
      </c>
      <c r="AH124" s="55" t="n">
        <f aca="false">IF($N124=1,0,IF(AND($C123=AH$1,$C124=AH$2),1,0))</f>
        <v>0</v>
      </c>
      <c r="AI124" s="57" t="n">
        <f aca="false">IF(AND($C124=AI$1,$I124=AI$2),1,0)</f>
        <v>0</v>
      </c>
      <c r="AJ124" s="55" t="n">
        <f aca="false">IF($N124=1,0,IF(AND($C123=AJ$1,$C124=AJ$2),1,0))</f>
        <v>0</v>
      </c>
      <c r="AK124" s="55" t="n">
        <f aca="false">IF($N124=1,0,IF(AND($C123=AK$1,$C124=AK$2),1,0))</f>
        <v>0</v>
      </c>
      <c r="AL124" s="55" t="n">
        <f aca="false">IF($N124=1,0,IF(AND($C123=AL$1,$C124=AL$2),1,0))</f>
        <v>0</v>
      </c>
      <c r="AM124" s="55" t="n">
        <f aca="false">IF($N124=1,0,IF(AND($C123=AM$1,$C124=AM$2),1,0))</f>
        <v>1</v>
      </c>
      <c r="AN124" s="56" t="n">
        <f aca="false">0</f>
        <v>0</v>
      </c>
      <c r="AO124" s="55" t="n">
        <f aca="false">IF($N124=1,0,IF(AND($C123=AO$1,$C124=AO$2),1,0))</f>
        <v>0</v>
      </c>
      <c r="AP124" s="57" t="n">
        <f aca="false">IF(AND($C124=AP$1,$I124=AP$2),1,0)</f>
        <v>1</v>
      </c>
      <c r="AQ124" s="56" t="n">
        <f aca="false">0</f>
        <v>0</v>
      </c>
      <c r="AR124" s="56" t="n">
        <f aca="false">0</f>
        <v>0</v>
      </c>
      <c r="AS124" s="56" t="n">
        <f aca="false">0</f>
        <v>0</v>
      </c>
      <c r="AT124" s="56" t="n">
        <f aca="false">0</f>
        <v>0</v>
      </c>
      <c r="AU124" s="56" t="n">
        <f aca="false">0</f>
        <v>0</v>
      </c>
      <c r="AV124" s="56" t="n">
        <f aca="false">0</f>
        <v>0</v>
      </c>
      <c r="AW124" s="56" t="n">
        <f aca="false">0</f>
        <v>0</v>
      </c>
      <c r="AX124" s="55" t="n">
        <f aca="false">IF($N124=1,0,IF(AND($C123=AX$1,$C124=AX$2),1,0))</f>
        <v>0</v>
      </c>
      <c r="AY124" s="55" t="n">
        <f aca="false">IF($N124=1,0,IF(AND($C123=AY$1,$C124=AY$2),1,0))</f>
        <v>0</v>
      </c>
      <c r="AZ124" s="55" t="n">
        <f aca="false">IF($N124=1,0,IF(AND($C123=AZ$1,$C124=AZ$2),1,0))</f>
        <v>0</v>
      </c>
      <c r="BA124" s="55" t="n">
        <f aca="false">IF($N124=1,0,IF(AND($C123=BA$1,$C124=BA$2),1,0))</f>
        <v>0</v>
      </c>
      <c r="BB124" s="56" t="n">
        <f aca="false">0</f>
        <v>0</v>
      </c>
      <c r="BC124" s="56" t="n">
        <f aca="false">IF($N124=1,0,IF(AND($C123=BC$1,$C124=BC$2),1,0))</f>
        <v>0</v>
      </c>
      <c r="BD124" s="57" t="n">
        <f aca="false">IF(AND($C124=BD$1,$I124=BD$2),1,0)</f>
        <v>0</v>
      </c>
      <c r="BE124" s="56" t="n">
        <f aca="false">0</f>
        <v>0</v>
      </c>
      <c r="BF124" s="56" t="n">
        <f aca="false">0</f>
        <v>0</v>
      </c>
      <c r="BG124" s="56" t="n">
        <f aca="false">0</f>
        <v>0</v>
      </c>
      <c r="BH124" s="56" t="n">
        <f aca="false">0</f>
        <v>0</v>
      </c>
      <c r="BI124" s="56" t="n">
        <f aca="false">0</f>
        <v>0</v>
      </c>
      <c r="BJ124" s="56" t="n">
        <f aca="false">0</f>
        <v>0</v>
      </c>
      <c r="BK124" s="56" t="n">
        <f aca="false">0</f>
        <v>0</v>
      </c>
      <c r="BL124" s="58" t="n">
        <f aca="false">SUM(N124:BK124)</f>
        <v>2</v>
      </c>
      <c r="BP124" s="130"/>
      <c r="BX124" s="131" t="n">
        <v>34</v>
      </c>
      <c r="BY124" s="132" t="str">
        <f aca="false" t="array" ref="BY124:BY124">_xlfn.TEXTJOIN("",1,IF($D$10:$D$1000=BX124,$H$10:$H$1000,""))</f>
        <v>indexOnion-directoryguidesindexprices</v>
      </c>
      <c r="BZ124" s="132" t="str">
        <f aca="false">IF(ISNUMBER(SEARCH("isis",BY124)),"F",IF(ISNUMBER(SEARCH("onion",BY124)),"D",IF(ISNUMBER(SEARCH("guides",BY124)),"C",IF(ISNUMBER(SEARCH("links",BY124)),"B",IF(ISNUMBER(SEARCH("index",BY124)),"A","E")))))</f>
        <v>D</v>
      </c>
      <c r="CA124" s="133" t="n">
        <f aca="false">VLOOKUP(BX124,$D$10:$K$1000,8,1)</f>
        <v>50.8974358974359</v>
      </c>
      <c r="CB124" s="132" t="n">
        <f aca="false">SUMIFS($J$10:$J$1000,$A$10:$A$1000,BZ124&amp;BX124,$C$10:$C$1000,"index")</f>
        <v>16</v>
      </c>
      <c r="CC124" s="132" t="n">
        <f aca="false">SUMIFS($J$10:$J$1000,$A$10:$A$1000,BZ124&amp;BX124,$C$10:$C$1000,"guides")</f>
        <v>4</v>
      </c>
      <c r="CD124" s="132" t="n">
        <f aca="false">SUMIFS($J$10:$J$1000,$A$10:$A$1000,BZ124&amp;BX124,$C$10:$C$1000,"links")</f>
        <v>0</v>
      </c>
      <c r="CE124" s="132" t="n">
        <f aca="false">SUMIFS($J$10:$J$1000,$A$10:$A$1000,BZ124&amp;BX124,$C$10:$C$1000,"onion")</f>
        <v>4</v>
      </c>
      <c r="CF124" s="132" t="n">
        <f aca="false">SUMIFS($J$10:$J$1000,$A$10:$A$1000,BZ124&amp;BX124,$C$10:$C$1000,"extreme")</f>
        <v>26.8974358974359</v>
      </c>
      <c r="CG124" s="134" t="str">
        <f aca="false">IF(SUM(CB124:CF124)=CA124,"OK","CHECK_DATA")</f>
        <v>OK</v>
      </c>
    </row>
    <row r="125" customFormat="false" ht="14.4" hidden="false" customHeight="false" outlineLevel="0" collapsed="false">
      <c r="A125" s="52" t="str">
        <f aca="false">VLOOKUP(D125,$BX$90:$BZ$136,3,1)&amp;D125</f>
        <v>D19</v>
      </c>
      <c r="B125" s="52" t="str">
        <f aca="false">SUBSTITUTE(SUBSTITUTE(H125,"/",""),".html","")</f>
        <v>index</v>
      </c>
      <c r="C125" s="52" t="str">
        <f aca="false">IF(OR(B125=index,B125=links,B125=guides),B125,IF(LEFT(B125,5)=onion,onion,extreme))</f>
        <v>index</v>
      </c>
      <c r="D125" s="53" t="n">
        <v>19</v>
      </c>
      <c r="E125" s="53" t="s">
        <v>125</v>
      </c>
      <c r="F125" s="53" t="s">
        <v>126</v>
      </c>
      <c r="G125" s="54" t="n">
        <v>0.00329861111111111</v>
      </c>
      <c r="H125" s="53" t="s">
        <v>72</v>
      </c>
      <c r="I125" s="59" t="n">
        <v>95</v>
      </c>
      <c r="J125" s="52" t="n">
        <f aca="false">IF(I125="?",VLOOKUP(C125,$BO$89:$BP$94,2,0),I125)</f>
        <v>95</v>
      </c>
      <c r="K125" s="52" t="n">
        <f aca="false">SUMIFS($J$10:$J$1000,$A$10:$A$1000,A125)</f>
        <v>301.574468085106</v>
      </c>
      <c r="L125" s="52" t="n">
        <f aca="false">IF(D125=D124,J125+L124,J125)</f>
        <v>95</v>
      </c>
      <c r="M125" s="52" t="str">
        <f aca="false">LEFT(A125,1)</f>
        <v>D</v>
      </c>
      <c r="N125" s="55" t="n">
        <f aca="false">IF(D125-D124&gt;0,1,0)</f>
        <v>1</v>
      </c>
      <c r="O125" s="56" t="n">
        <f aca="false">0</f>
        <v>0</v>
      </c>
      <c r="P125" s="55" t="n">
        <f aca="false">IF($N125=1,0,IF(AND($C124=P$1,$C125=P$2),1,0))</f>
        <v>0</v>
      </c>
      <c r="Q125" s="55" t="n">
        <f aca="false">IF($N125=1,0,IF(AND($C124=Q$1,$C125=Q$2),1,0))</f>
        <v>0</v>
      </c>
      <c r="R125" s="55" t="n">
        <f aca="false">IF($N125=1,0,IF(AND($C124=R$1,$C125=R$2),1,0))</f>
        <v>0</v>
      </c>
      <c r="S125" s="56" t="n">
        <f aca="false">0</f>
        <v>0</v>
      </c>
      <c r="T125" s="55" t="n">
        <f aca="false">IF($N125=1,0,IF(AND($C124=R$1,$C125=R$2),1,0))</f>
        <v>0</v>
      </c>
      <c r="U125" s="57" t="n">
        <f aca="false">IF(AND($C125=U$1,$I125=U$2),1,0)</f>
        <v>0</v>
      </c>
      <c r="V125" s="55" t="n">
        <f aca="false">IF($N125=1,0,IF(AND($C124=V$1,$C125=V$2),1,0))</f>
        <v>0</v>
      </c>
      <c r="W125" s="56" t="n">
        <f aca="false">0</f>
        <v>0</v>
      </c>
      <c r="X125" s="55" t="n">
        <f aca="false">IF($N125=1,0,IF(AND($C124=X$1,$C125=X$2),1,0))</f>
        <v>0</v>
      </c>
      <c r="Y125" s="55" t="n">
        <f aca="false">IF($N125=1,0,IF(AND($C124=Y$1,$C125=Y$2),1,0))</f>
        <v>0</v>
      </c>
      <c r="Z125" s="56" t="n">
        <f aca="false">0</f>
        <v>0</v>
      </c>
      <c r="AA125" s="55" t="n">
        <f aca="false">IF($N125=1,0,IF(AND($C124=AA$1,$C125=AA$2),1,0))</f>
        <v>0</v>
      </c>
      <c r="AB125" s="57" t="n">
        <f aca="false">IF(AND($C125=AB$1,$I125=AB$2),1,0)</f>
        <v>0</v>
      </c>
      <c r="AC125" s="55" t="n">
        <f aca="false">IF($N125=1,0,IF(AND($C124=AC$1,$C125=AC$2),1,0))</f>
        <v>0</v>
      </c>
      <c r="AD125" s="55" t="n">
        <f aca="false">IF($N125=1,0,IF(AND($C124=AD$1,$C125=AD$2),1,0))</f>
        <v>0</v>
      </c>
      <c r="AE125" s="56" t="n">
        <f aca="false">0</f>
        <v>0</v>
      </c>
      <c r="AF125" s="55" t="n">
        <f aca="false">IF($N125=1,0,IF(AND($C124=AF$1,$C125=AF$2),1,0))</f>
        <v>0</v>
      </c>
      <c r="AG125" s="56" t="n">
        <f aca="false">0</f>
        <v>0</v>
      </c>
      <c r="AH125" s="55" t="n">
        <f aca="false">IF($N125=1,0,IF(AND($C124=AH$1,$C125=AH$2),1,0))</f>
        <v>0</v>
      </c>
      <c r="AI125" s="57" t="n">
        <f aca="false">IF(AND($C125=AI$1,$I125=AI$2),1,0)</f>
        <v>0</v>
      </c>
      <c r="AJ125" s="55" t="n">
        <f aca="false">IF($N125=1,0,IF(AND($C124=AJ$1,$C125=AJ$2),1,0))</f>
        <v>0</v>
      </c>
      <c r="AK125" s="55" t="n">
        <f aca="false">IF($N125=1,0,IF(AND($C124=AK$1,$C125=AK$2),1,0))</f>
        <v>0</v>
      </c>
      <c r="AL125" s="55" t="n">
        <f aca="false">IF($N125=1,0,IF(AND($C124=AL$1,$C125=AL$2),1,0))</f>
        <v>0</v>
      </c>
      <c r="AM125" s="55" t="n">
        <f aca="false">IF($N125=1,0,IF(AND($C124=AM$1,$C125=AM$2),1,0))</f>
        <v>0</v>
      </c>
      <c r="AN125" s="56" t="n">
        <f aca="false">0</f>
        <v>0</v>
      </c>
      <c r="AO125" s="55" t="n">
        <f aca="false">IF($N125=1,0,IF(AND($C124=AO$1,$C125=AO$2),1,0))</f>
        <v>0</v>
      </c>
      <c r="AP125" s="57" t="n">
        <f aca="false">IF(AND($C125=AP$1,$I125=AP$2),1,0)</f>
        <v>0</v>
      </c>
      <c r="AQ125" s="56" t="n">
        <f aca="false">0</f>
        <v>0</v>
      </c>
      <c r="AR125" s="56" t="n">
        <f aca="false">0</f>
        <v>0</v>
      </c>
      <c r="AS125" s="56" t="n">
        <f aca="false">0</f>
        <v>0</v>
      </c>
      <c r="AT125" s="56" t="n">
        <f aca="false">0</f>
        <v>0</v>
      </c>
      <c r="AU125" s="56" t="n">
        <f aca="false">0</f>
        <v>0</v>
      </c>
      <c r="AV125" s="56" t="n">
        <f aca="false">0</f>
        <v>0</v>
      </c>
      <c r="AW125" s="56" t="n">
        <f aca="false">0</f>
        <v>0</v>
      </c>
      <c r="AX125" s="55" t="n">
        <f aca="false">IF($N125=1,0,IF(AND($C124=AX$1,$C125=AX$2),1,0))</f>
        <v>0</v>
      </c>
      <c r="AY125" s="55" t="n">
        <f aca="false">IF($N125=1,0,IF(AND($C124=AY$1,$C125=AY$2),1,0))</f>
        <v>0</v>
      </c>
      <c r="AZ125" s="55" t="n">
        <f aca="false">IF($N125=1,0,IF(AND($C124=AZ$1,$C125=AZ$2),1,0))</f>
        <v>0</v>
      </c>
      <c r="BA125" s="55" t="n">
        <f aca="false">IF($N125=1,0,IF(AND($C124=BA$1,$C125=BA$2),1,0))</f>
        <v>0</v>
      </c>
      <c r="BB125" s="56" t="n">
        <f aca="false">0</f>
        <v>0</v>
      </c>
      <c r="BC125" s="56" t="n">
        <f aca="false">IF($N125=1,0,IF(AND($C124=BC$1,$C125=BC$2),1,0))</f>
        <v>0</v>
      </c>
      <c r="BD125" s="57" t="n">
        <f aca="false">IF(AND($C125=BD$1,$I125=BD$2),1,0)</f>
        <v>0</v>
      </c>
      <c r="BE125" s="56" t="n">
        <f aca="false">0</f>
        <v>0</v>
      </c>
      <c r="BF125" s="56" t="n">
        <f aca="false">0</f>
        <v>0</v>
      </c>
      <c r="BG125" s="56" t="n">
        <f aca="false">0</f>
        <v>0</v>
      </c>
      <c r="BH125" s="56" t="n">
        <f aca="false">0</f>
        <v>0</v>
      </c>
      <c r="BI125" s="56" t="n">
        <f aca="false">0</f>
        <v>0</v>
      </c>
      <c r="BJ125" s="56" t="n">
        <f aca="false">0</f>
        <v>0</v>
      </c>
      <c r="BK125" s="56" t="n">
        <f aca="false">0</f>
        <v>0</v>
      </c>
      <c r="BL125" s="58" t="n">
        <f aca="false">SUM(N125:BK125)</f>
        <v>1</v>
      </c>
      <c r="BP125" s="130"/>
      <c r="BX125" s="36"/>
      <c r="CA125" s="135"/>
      <c r="CG125" s="136"/>
    </row>
    <row r="126" customFormat="false" ht="14.4" hidden="false" customHeight="false" outlineLevel="0" collapsed="false">
      <c r="A126" s="52" t="str">
        <f aca="false">VLOOKUP(D126,$BX$90:$BZ$136,3,1)&amp;D126</f>
        <v>D19</v>
      </c>
      <c r="B126" s="52" t="str">
        <f aca="false">SUBSTITUTE(SUBSTITUTE(H126,"/",""),".html","")</f>
        <v>guides</v>
      </c>
      <c r="C126" s="52" t="str">
        <f aca="false">IF(OR(B126=index,B126=links,B126=guides),B126,IF(LEFT(B126,5)=onion,onion,extreme))</f>
        <v>guides</v>
      </c>
      <c r="D126" s="53" t="n">
        <v>19</v>
      </c>
      <c r="E126" s="53" t="s">
        <v>125</v>
      </c>
      <c r="F126" s="53" t="s">
        <v>126</v>
      </c>
      <c r="G126" s="54" t="n">
        <v>0.00329861111111111</v>
      </c>
      <c r="H126" s="53" t="s">
        <v>74</v>
      </c>
      <c r="I126" s="59" t="n">
        <v>10</v>
      </c>
      <c r="J126" s="52" t="n">
        <f aca="false">IF(I126="?",VLOOKUP(C126,$BO$89:$BP$94,2,0),I126)</f>
        <v>10</v>
      </c>
      <c r="K126" s="52" t="n">
        <f aca="false">SUMIFS($J$10:$J$1000,$A$10:$A$1000,A126)</f>
        <v>301.574468085106</v>
      </c>
      <c r="L126" s="52" t="n">
        <f aca="false">IF(D126=D125,J126+L125,J126)</f>
        <v>105</v>
      </c>
      <c r="M126" s="52" t="str">
        <f aca="false">LEFT(A126,1)</f>
        <v>D</v>
      </c>
      <c r="N126" s="55" t="n">
        <f aca="false">IF(D126-D125&gt;0,1,0)</f>
        <v>0</v>
      </c>
      <c r="O126" s="56" t="n">
        <f aca="false">0</f>
        <v>0</v>
      </c>
      <c r="P126" s="55" t="n">
        <f aca="false">IF($N126=1,0,IF(AND($C125=P$1,$C126=P$2),1,0))</f>
        <v>0</v>
      </c>
      <c r="Q126" s="55" t="n">
        <f aca="false">IF($N126=1,0,IF(AND($C125=Q$1,$C126=Q$2),1,0))</f>
        <v>1</v>
      </c>
      <c r="R126" s="55" t="n">
        <f aca="false">IF($N126=1,0,IF(AND($C125=R$1,$C126=R$2),1,0))</f>
        <v>0</v>
      </c>
      <c r="S126" s="56" t="n">
        <f aca="false">0</f>
        <v>0</v>
      </c>
      <c r="T126" s="55" t="n">
        <f aca="false">IF($N126=1,0,IF(AND($C125=R$1,$C126=R$2),1,0))</f>
        <v>0</v>
      </c>
      <c r="U126" s="57" t="n">
        <f aca="false">IF(AND($C126=U$1,$I126=U$2),1,0)</f>
        <v>0</v>
      </c>
      <c r="V126" s="55" t="n">
        <f aca="false">IF($N126=1,0,IF(AND($C125=V$1,$C126=V$2),1,0))</f>
        <v>0</v>
      </c>
      <c r="W126" s="56" t="n">
        <f aca="false">0</f>
        <v>0</v>
      </c>
      <c r="X126" s="55" t="n">
        <f aca="false">IF($N126=1,0,IF(AND($C125=X$1,$C126=X$2),1,0))</f>
        <v>0</v>
      </c>
      <c r="Y126" s="55" t="n">
        <f aca="false">IF($N126=1,0,IF(AND($C125=Y$1,$C126=Y$2),1,0))</f>
        <v>0</v>
      </c>
      <c r="Z126" s="56" t="n">
        <f aca="false">0</f>
        <v>0</v>
      </c>
      <c r="AA126" s="55" t="n">
        <f aca="false">IF($N126=1,0,IF(AND($C125=AA$1,$C126=AA$2),1,0))</f>
        <v>0</v>
      </c>
      <c r="AB126" s="57" t="n">
        <f aca="false">IF(AND($C126=AB$1,$I126=AB$2),1,0)</f>
        <v>0</v>
      </c>
      <c r="AC126" s="55" t="n">
        <f aca="false">IF($N126=1,0,IF(AND($C125=AC$1,$C126=AC$2),1,0))</f>
        <v>0</v>
      </c>
      <c r="AD126" s="55" t="n">
        <f aca="false">IF($N126=1,0,IF(AND($C125=AD$1,$C126=AD$2),1,0))</f>
        <v>0</v>
      </c>
      <c r="AE126" s="56" t="n">
        <f aca="false">0</f>
        <v>0</v>
      </c>
      <c r="AF126" s="55" t="n">
        <f aca="false">IF($N126=1,0,IF(AND($C125=AF$1,$C126=AF$2),1,0))</f>
        <v>0</v>
      </c>
      <c r="AG126" s="56" t="n">
        <f aca="false">0</f>
        <v>0</v>
      </c>
      <c r="AH126" s="55" t="n">
        <f aca="false">IF($N126=1,0,IF(AND($C125=AH$1,$C126=AH$2),1,0))</f>
        <v>0</v>
      </c>
      <c r="AI126" s="57" t="n">
        <f aca="false">IF(AND($C126=AI$1,$I126=AI$2),1,0)</f>
        <v>0</v>
      </c>
      <c r="AJ126" s="55" t="n">
        <f aca="false">IF($N126=1,0,IF(AND($C125=AJ$1,$C126=AJ$2),1,0))</f>
        <v>0</v>
      </c>
      <c r="AK126" s="55" t="n">
        <f aca="false">IF($N126=1,0,IF(AND($C125=AK$1,$C126=AK$2),1,0))</f>
        <v>0</v>
      </c>
      <c r="AL126" s="55" t="n">
        <f aca="false">IF($N126=1,0,IF(AND($C125=AL$1,$C126=AL$2),1,0))</f>
        <v>0</v>
      </c>
      <c r="AM126" s="55" t="n">
        <f aca="false">IF($N126=1,0,IF(AND($C125=AM$1,$C126=AM$2),1,0))</f>
        <v>0</v>
      </c>
      <c r="AN126" s="56" t="n">
        <f aca="false">0</f>
        <v>0</v>
      </c>
      <c r="AO126" s="55" t="n">
        <f aca="false">IF($N126=1,0,IF(AND($C125=AO$1,$C126=AO$2),1,0))</f>
        <v>0</v>
      </c>
      <c r="AP126" s="57" t="n">
        <f aca="false">IF(AND($C126=AP$1,$I126=AP$2),1,0)</f>
        <v>0</v>
      </c>
      <c r="AQ126" s="56" t="n">
        <f aca="false">0</f>
        <v>0</v>
      </c>
      <c r="AR126" s="56" t="n">
        <f aca="false">0</f>
        <v>0</v>
      </c>
      <c r="AS126" s="56" t="n">
        <f aca="false">0</f>
        <v>0</v>
      </c>
      <c r="AT126" s="56" t="n">
        <f aca="false">0</f>
        <v>0</v>
      </c>
      <c r="AU126" s="56" t="n">
        <f aca="false">0</f>
        <v>0</v>
      </c>
      <c r="AV126" s="56" t="n">
        <f aca="false">0</f>
        <v>0</v>
      </c>
      <c r="AW126" s="56" t="n">
        <f aca="false">0</f>
        <v>0</v>
      </c>
      <c r="AX126" s="55" t="n">
        <f aca="false">IF($N126=1,0,IF(AND($C125=AX$1,$C126=AX$2),1,0))</f>
        <v>0</v>
      </c>
      <c r="AY126" s="55" t="n">
        <f aca="false">IF($N126=1,0,IF(AND($C125=AY$1,$C126=AY$2),1,0))</f>
        <v>0</v>
      </c>
      <c r="AZ126" s="55" t="n">
        <f aca="false">IF($N126=1,0,IF(AND($C125=AZ$1,$C126=AZ$2),1,0))</f>
        <v>0</v>
      </c>
      <c r="BA126" s="55" t="n">
        <f aca="false">IF($N126=1,0,IF(AND($C125=BA$1,$C126=BA$2),1,0))</f>
        <v>0</v>
      </c>
      <c r="BB126" s="56" t="n">
        <f aca="false">0</f>
        <v>0</v>
      </c>
      <c r="BC126" s="56" t="n">
        <f aca="false">IF($N126=1,0,IF(AND($C125=BC$1,$C126=BC$2),1,0))</f>
        <v>0</v>
      </c>
      <c r="BD126" s="57" t="n">
        <f aca="false">IF(AND($C126=BD$1,$I126=BD$2),1,0)</f>
        <v>0</v>
      </c>
      <c r="BE126" s="56" t="n">
        <f aca="false">0</f>
        <v>0</v>
      </c>
      <c r="BF126" s="56" t="n">
        <f aca="false">0</f>
        <v>0</v>
      </c>
      <c r="BG126" s="56" t="n">
        <f aca="false">0</f>
        <v>0</v>
      </c>
      <c r="BH126" s="56" t="n">
        <f aca="false">0</f>
        <v>0</v>
      </c>
      <c r="BI126" s="56" t="n">
        <f aca="false">0</f>
        <v>0</v>
      </c>
      <c r="BJ126" s="56" t="n">
        <f aca="false">0</f>
        <v>0</v>
      </c>
      <c r="BK126" s="56" t="n">
        <f aca="false">0</f>
        <v>0</v>
      </c>
      <c r="BL126" s="58" t="n">
        <f aca="false">SUM(N126:BK126)</f>
        <v>1</v>
      </c>
      <c r="BP126" s="130"/>
      <c r="BX126" s="36"/>
      <c r="CA126" s="135"/>
      <c r="CG126" s="136"/>
    </row>
    <row r="127" customFormat="false" ht="14.4" hidden="false" customHeight="false" outlineLevel="0" collapsed="false">
      <c r="A127" s="52" t="str">
        <f aca="false">VLOOKUP(D127,$BX$90:$BZ$136,3,1)&amp;D127</f>
        <v>D19</v>
      </c>
      <c r="B127" s="52" t="str">
        <f aca="false">SUBSTITUTE(SUBSTITUTE(H127,"/",""),".html","")</f>
        <v>guidespgp-guide</v>
      </c>
      <c r="C127" s="52" t="str">
        <f aca="false">IF(OR(B127=index,B127=links,B127=guides),B127,IF(LEFT(B127,5)=onion,onion,extreme))</f>
        <v>extreme</v>
      </c>
      <c r="D127" s="53" t="n">
        <v>19</v>
      </c>
      <c r="E127" s="53" t="s">
        <v>125</v>
      </c>
      <c r="F127" s="53" t="s">
        <v>126</v>
      </c>
      <c r="G127" s="54" t="n">
        <v>0.00329861111111111</v>
      </c>
      <c r="H127" s="53" t="s">
        <v>114</v>
      </c>
      <c r="I127" s="59" t="n">
        <v>14</v>
      </c>
      <c r="J127" s="52" t="n">
        <f aca="false">IF(I127="?",VLOOKUP(C127,$BO$89:$BP$94,2,0),I127)</f>
        <v>14</v>
      </c>
      <c r="K127" s="52" t="n">
        <f aca="false">SUMIFS($J$10:$J$1000,$A$10:$A$1000,A127)</f>
        <v>301.574468085106</v>
      </c>
      <c r="L127" s="52" t="n">
        <f aca="false">IF(D127=D126,J127+L126,J127)</f>
        <v>119</v>
      </c>
      <c r="M127" s="52" t="str">
        <f aca="false">LEFT(A127,1)</f>
        <v>D</v>
      </c>
      <c r="N127" s="55" t="n">
        <f aca="false">IF(D127-D126&gt;0,1,0)</f>
        <v>0</v>
      </c>
      <c r="O127" s="56" t="n">
        <f aca="false">0</f>
        <v>0</v>
      </c>
      <c r="P127" s="55" t="n">
        <f aca="false">IF($N127=1,0,IF(AND($C126=P$1,$C127=P$2),1,0))</f>
        <v>0</v>
      </c>
      <c r="Q127" s="55" t="n">
        <f aca="false">IF($N127=1,0,IF(AND($C126=Q$1,$C127=Q$2),1,0))</f>
        <v>0</v>
      </c>
      <c r="R127" s="55" t="n">
        <f aca="false">IF($N127=1,0,IF(AND($C126=R$1,$C127=R$2),1,0))</f>
        <v>0</v>
      </c>
      <c r="S127" s="56" t="n">
        <f aca="false">0</f>
        <v>0</v>
      </c>
      <c r="T127" s="55" t="n">
        <f aca="false">IF($N127=1,0,IF(AND($C126=R$1,$C127=R$2),1,0))</f>
        <v>0</v>
      </c>
      <c r="U127" s="57" t="n">
        <f aca="false">IF(AND($C127=U$1,$I127=U$2),1,0)</f>
        <v>0</v>
      </c>
      <c r="V127" s="55" t="n">
        <f aca="false">IF($N127=1,0,IF(AND($C126=V$1,$C127=V$2),1,0))</f>
        <v>0</v>
      </c>
      <c r="W127" s="56" t="n">
        <f aca="false">0</f>
        <v>0</v>
      </c>
      <c r="X127" s="55" t="n">
        <f aca="false">IF($N127=1,0,IF(AND($C126=X$1,$C127=X$2),1,0))</f>
        <v>0</v>
      </c>
      <c r="Y127" s="55" t="n">
        <f aca="false">IF($N127=1,0,IF(AND($C126=Y$1,$C127=Y$2),1,0))</f>
        <v>0</v>
      </c>
      <c r="Z127" s="56" t="n">
        <f aca="false">0</f>
        <v>0</v>
      </c>
      <c r="AA127" s="55" t="n">
        <f aca="false">IF($N127=1,0,IF(AND($C126=AA$1,$C127=AA$2),1,0))</f>
        <v>0</v>
      </c>
      <c r="AB127" s="57" t="n">
        <f aca="false">IF(AND($C127=AB$1,$I127=AB$2),1,0)</f>
        <v>0</v>
      </c>
      <c r="AC127" s="55" t="n">
        <f aca="false">IF($N127=1,0,IF(AND($C126=AC$1,$C127=AC$2),1,0))</f>
        <v>0</v>
      </c>
      <c r="AD127" s="55" t="n">
        <f aca="false">IF($N127=1,0,IF(AND($C126=AD$1,$C127=AD$2),1,0))</f>
        <v>0</v>
      </c>
      <c r="AE127" s="56" t="n">
        <f aca="false">0</f>
        <v>0</v>
      </c>
      <c r="AF127" s="55" t="n">
        <f aca="false">IF($N127=1,0,IF(AND($C126=AF$1,$C127=AF$2),1,0))</f>
        <v>0</v>
      </c>
      <c r="AG127" s="56" t="n">
        <f aca="false">0</f>
        <v>0</v>
      </c>
      <c r="AH127" s="55" t="n">
        <f aca="false">IF($N127=1,0,IF(AND($C126=AH$1,$C127=AH$2),1,0))</f>
        <v>1</v>
      </c>
      <c r="AI127" s="57" t="n">
        <f aca="false">IF(AND($C127=AI$1,$I127=AI$2),1,0)</f>
        <v>0</v>
      </c>
      <c r="AJ127" s="55" t="n">
        <f aca="false">IF($N127=1,0,IF(AND($C126=AJ$1,$C127=AJ$2),1,0))</f>
        <v>0</v>
      </c>
      <c r="AK127" s="55" t="n">
        <f aca="false">IF($N127=1,0,IF(AND($C126=AK$1,$C127=AK$2),1,0))</f>
        <v>0</v>
      </c>
      <c r="AL127" s="55" t="n">
        <f aca="false">IF($N127=1,0,IF(AND($C126=AL$1,$C127=AL$2),1,0))</f>
        <v>0</v>
      </c>
      <c r="AM127" s="55" t="n">
        <f aca="false">IF($N127=1,0,IF(AND($C126=AM$1,$C127=AM$2),1,0))</f>
        <v>0</v>
      </c>
      <c r="AN127" s="56" t="n">
        <f aca="false">0</f>
        <v>0</v>
      </c>
      <c r="AO127" s="55" t="n">
        <f aca="false">IF($N127=1,0,IF(AND($C126=AO$1,$C127=AO$2),1,0))</f>
        <v>0</v>
      </c>
      <c r="AP127" s="57" t="n">
        <f aca="false">IF(AND($C127=AP$1,$I127=AP$2),1,0)</f>
        <v>0</v>
      </c>
      <c r="AQ127" s="56" t="n">
        <f aca="false">0</f>
        <v>0</v>
      </c>
      <c r="AR127" s="56" t="n">
        <f aca="false">0</f>
        <v>0</v>
      </c>
      <c r="AS127" s="56" t="n">
        <f aca="false">0</f>
        <v>0</v>
      </c>
      <c r="AT127" s="56" t="n">
        <f aca="false">0</f>
        <v>0</v>
      </c>
      <c r="AU127" s="56" t="n">
        <f aca="false">0</f>
        <v>0</v>
      </c>
      <c r="AV127" s="56" t="n">
        <f aca="false">0</f>
        <v>0</v>
      </c>
      <c r="AW127" s="56" t="n">
        <f aca="false">0</f>
        <v>0</v>
      </c>
      <c r="AX127" s="55" t="n">
        <f aca="false">IF($N127=1,0,IF(AND($C126=AX$1,$C127=AX$2),1,0))</f>
        <v>0</v>
      </c>
      <c r="AY127" s="55" t="n">
        <f aca="false">IF($N127=1,0,IF(AND($C126=AY$1,$C127=AY$2),1,0))</f>
        <v>0</v>
      </c>
      <c r="AZ127" s="55" t="n">
        <f aca="false">IF($N127=1,0,IF(AND($C126=AZ$1,$C127=AZ$2),1,0))</f>
        <v>0</v>
      </c>
      <c r="BA127" s="55" t="n">
        <f aca="false">IF($N127=1,0,IF(AND($C126=BA$1,$C127=BA$2),1,0))</f>
        <v>0</v>
      </c>
      <c r="BB127" s="56" t="n">
        <f aca="false">0</f>
        <v>0</v>
      </c>
      <c r="BC127" s="56" t="n">
        <f aca="false">IF($N127=1,0,IF(AND($C126=BC$1,$C127=BC$2),1,0))</f>
        <v>0</v>
      </c>
      <c r="BD127" s="57" t="n">
        <f aca="false">IF(AND($C127=BD$1,$I127=BD$2),1,0)</f>
        <v>0</v>
      </c>
      <c r="BE127" s="56" t="n">
        <f aca="false">0</f>
        <v>0</v>
      </c>
      <c r="BF127" s="56" t="n">
        <f aca="false">0</f>
        <v>0</v>
      </c>
      <c r="BG127" s="56" t="n">
        <f aca="false">0</f>
        <v>0</v>
      </c>
      <c r="BH127" s="56" t="n">
        <f aca="false">0</f>
        <v>0</v>
      </c>
      <c r="BI127" s="56" t="n">
        <f aca="false">0</f>
        <v>0</v>
      </c>
      <c r="BJ127" s="56" t="n">
        <f aca="false">0</f>
        <v>0</v>
      </c>
      <c r="BK127" s="56" t="n">
        <f aca="false">0</f>
        <v>0</v>
      </c>
      <c r="BL127" s="58" t="n">
        <f aca="false">SUM(N127:BK127)</f>
        <v>1</v>
      </c>
      <c r="BP127" s="130"/>
      <c r="BX127" s="36"/>
      <c r="CA127" s="135"/>
      <c r="CG127" s="136"/>
    </row>
    <row r="128" customFormat="false" ht="14.4" hidden="false" customHeight="false" outlineLevel="0" collapsed="false">
      <c r="A128" s="52" t="str">
        <f aca="false">VLOOKUP(D128,$BX$90:$BZ$136,3,1)&amp;D128</f>
        <v>D19</v>
      </c>
      <c r="B128" s="52" t="str">
        <f aca="false">SUBSTITUTE(SUBSTITUTE(H128,"/",""),".html","")</f>
        <v>onion-directory</v>
      </c>
      <c r="C128" s="52" t="str">
        <f aca="false">IF(OR(B128=index,B128=links,B128=guides),B128,IF(LEFT(B128,5)=onion,onion,extreme))</f>
        <v>onion</v>
      </c>
      <c r="D128" s="53" t="n">
        <v>19</v>
      </c>
      <c r="E128" s="53" t="s">
        <v>125</v>
      </c>
      <c r="F128" s="53" t="s">
        <v>126</v>
      </c>
      <c r="G128" s="54" t="n">
        <v>0.00329861111111111</v>
      </c>
      <c r="H128" s="53" t="s">
        <v>73</v>
      </c>
      <c r="I128" s="59" t="n">
        <v>137</v>
      </c>
      <c r="J128" s="52" t="n">
        <f aca="false">IF(I128="?",VLOOKUP(C128,$BO$89:$BP$94,2,0),I128)</f>
        <v>137</v>
      </c>
      <c r="K128" s="52" t="n">
        <f aca="false">SUMIFS($J$10:$J$1000,$A$10:$A$1000,A128)</f>
        <v>301.574468085106</v>
      </c>
      <c r="L128" s="52" t="n">
        <f aca="false">IF(D128=D127,J128+L127,J128)</f>
        <v>256</v>
      </c>
      <c r="M128" s="52" t="str">
        <f aca="false">LEFT(A128,1)</f>
        <v>D</v>
      </c>
      <c r="N128" s="55" t="n">
        <f aca="false">IF(D128-D127&gt;0,1,0)</f>
        <v>0</v>
      </c>
      <c r="O128" s="56" t="n">
        <f aca="false">0</f>
        <v>0</v>
      </c>
      <c r="P128" s="55" t="n">
        <f aca="false">IF($N128=1,0,IF(AND($C127=P$1,$C128=P$2),1,0))</f>
        <v>0</v>
      </c>
      <c r="Q128" s="55" t="n">
        <f aca="false">IF($N128=1,0,IF(AND($C127=Q$1,$C128=Q$2),1,0))</f>
        <v>0</v>
      </c>
      <c r="R128" s="55" t="n">
        <f aca="false">IF($N128=1,0,IF(AND($C127=R$1,$C128=R$2),1,0))</f>
        <v>0</v>
      </c>
      <c r="S128" s="56" t="n">
        <f aca="false">0</f>
        <v>0</v>
      </c>
      <c r="T128" s="55" t="n">
        <f aca="false">IF($N128=1,0,IF(AND($C127=R$1,$C128=R$2),1,0))</f>
        <v>0</v>
      </c>
      <c r="U128" s="57" t="n">
        <f aca="false">IF(AND($C128=U$1,$I128=U$2),1,0)</f>
        <v>0</v>
      </c>
      <c r="V128" s="55" t="n">
        <f aca="false">IF($N128=1,0,IF(AND($C127=V$1,$C128=V$2),1,0))</f>
        <v>0</v>
      </c>
      <c r="W128" s="56" t="n">
        <f aca="false">0</f>
        <v>0</v>
      </c>
      <c r="X128" s="55" t="n">
        <f aca="false">IF($N128=1,0,IF(AND($C127=X$1,$C128=X$2),1,0))</f>
        <v>0</v>
      </c>
      <c r="Y128" s="55" t="n">
        <f aca="false">IF($N128=1,0,IF(AND($C127=Y$1,$C128=Y$2),1,0))</f>
        <v>0</v>
      </c>
      <c r="Z128" s="56" t="n">
        <f aca="false">0</f>
        <v>0</v>
      </c>
      <c r="AA128" s="55" t="n">
        <f aca="false">IF($N128=1,0,IF(AND($C127=AA$1,$C128=AA$2),1,0))</f>
        <v>0</v>
      </c>
      <c r="AB128" s="57" t="n">
        <f aca="false">IF(AND($C128=AB$1,$I128=AB$2),1,0)</f>
        <v>0</v>
      </c>
      <c r="AC128" s="55" t="n">
        <f aca="false">IF($N128=1,0,IF(AND($C127=AC$1,$C128=AC$2),1,0))</f>
        <v>0</v>
      </c>
      <c r="AD128" s="55" t="n">
        <f aca="false">IF($N128=1,0,IF(AND($C127=AD$1,$C128=AD$2),1,0))</f>
        <v>0</v>
      </c>
      <c r="AE128" s="56" t="n">
        <f aca="false">0</f>
        <v>0</v>
      </c>
      <c r="AF128" s="55" t="n">
        <f aca="false">IF($N128=1,0,IF(AND($C127=AF$1,$C128=AF$2),1,0))</f>
        <v>0</v>
      </c>
      <c r="AG128" s="56" t="n">
        <f aca="false">0</f>
        <v>0</v>
      </c>
      <c r="AH128" s="55" t="n">
        <f aca="false">IF($N128=1,0,IF(AND($C127=AH$1,$C128=AH$2),1,0))</f>
        <v>0</v>
      </c>
      <c r="AI128" s="57" t="n">
        <f aca="false">IF(AND($C128=AI$1,$I128=AI$2),1,0)</f>
        <v>0</v>
      </c>
      <c r="AJ128" s="55" t="n">
        <f aca="false">IF($N128=1,0,IF(AND($C127=AJ$1,$C128=AJ$2),1,0))</f>
        <v>0</v>
      </c>
      <c r="AK128" s="55" t="n">
        <f aca="false">IF($N128=1,0,IF(AND($C127=AK$1,$C128=AK$2),1,0))</f>
        <v>0</v>
      </c>
      <c r="AL128" s="55" t="n">
        <f aca="false">IF($N128=1,0,IF(AND($C127=AL$1,$C128=AL$2),1,0))</f>
        <v>0</v>
      </c>
      <c r="AM128" s="55" t="n">
        <f aca="false">IF($N128=1,0,IF(AND($C127=AM$1,$C128=AM$2),1,0))</f>
        <v>0</v>
      </c>
      <c r="AN128" s="56" t="n">
        <f aca="false">0</f>
        <v>0</v>
      </c>
      <c r="AO128" s="55" t="n">
        <f aca="false">IF($N128=1,0,IF(AND($C127=AO$1,$C128=AO$2),1,0))</f>
        <v>0</v>
      </c>
      <c r="AP128" s="57" t="n">
        <f aca="false">IF(AND($C128=AP$1,$I128=AP$2),1,0)</f>
        <v>0</v>
      </c>
      <c r="AQ128" s="56" t="n">
        <f aca="false">0</f>
        <v>0</v>
      </c>
      <c r="AR128" s="56" t="n">
        <f aca="false">0</f>
        <v>0</v>
      </c>
      <c r="AS128" s="56" t="n">
        <f aca="false">0</f>
        <v>0</v>
      </c>
      <c r="AT128" s="56" t="n">
        <f aca="false">0</f>
        <v>0</v>
      </c>
      <c r="AU128" s="56" t="n">
        <f aca="false">0</f>
        <v>0</v>
      </c>
      <c r="AV128" s="56" t="n">
        <f aca="false">0</f>
        <v>0</v>
      </c>
      <c r="AW128" s="56" t="n">
        <f aca="false">0</f>
        <v>0</v>
      </c>
      <c r="AX128" s="55" t="n">
        <f aca="false">IF($N128=1,0,IF(AND($C127=AX$1,$C128=AX$2),1,0))</f>
        <v>0</v>
      </c>
      <c r="AY128" s="55" t="n">
        <f aca="false">IF($N128=1,0,IF(AND($C127=AY$1,$C128=AY$2),1,0))</f>
        <v>0</v>
      </c>
      <c r="AZ128" s="55" t="n">
        <f aca="false">IF($N128=1,0,IF(AND($C127=AZ$1,$C128=AZ$2),1,0))</f>
        <v>0</v>
      </c>
      <c r="BA128" s="55" t="n">
        <f aca="false">IF($N128=1,0,IF(AND($C127=BA$1,$C128=BA$2),1,0))</f>
        <v>1</v>
      </c>
      <c r="BB128" s="56" t="n">
        <f aca="false">0</f>
        <v>0</v>
      </c>
      <c r="BC128" s="56" t="n">
        <f aca="false">IF($N128=1,0,IF(AND($C127=BC$1,$C128=BC$2),1,0))</f>
        <v>0</v>
      </c>
      <c r="BD128" s="57" t="n">
        <f aca="false">IF(AND($C128=BD$1,$I128=BD$2),1,0)</f>
        <v>0</v>
      </c>
      <c r="BE128" s="56" t="n">
        <f aca="false">0</f>
        <v>0</v>
      </c>
      <c r="BF128" s="56" t="n">
        <f aca="false">0</f>
        <v>0</v>
      </c>
      <c r="BG128" s="56" t="n">
        <f aca="false">0</f>
        <v>0</v>
      </c>
      <c r="BH128" s="56" t="n">
        <f aca="false">0</f>
        <v>0</v>
      </c>
      <c r="BI128" s="56" t="n">
        <f aca="false">0</f>
        <v>0</v>
      </c>
      <c r="BJ128" s="56" t="n">
        <f aca="false">0</f>
        <v>0</v>
      </c>
      <c r="BK128" s="56" t="n">
        <f aca="false">0</f>
        <v>0</v>
      </c>
      <c r="BL128" s="58" t="n">
        <f aca="false">SUM(N128:BK128)</f>
        <v>1</v>
      </c>
      <c r="BP128" s="130"/>
      <c r="BX128" s="36"/>
      <c r="CA128" s="135"/>
      <c r="CG128" s="136"/>
    </row>
    <row r="129" customFormat="false" ht="14.4" hidden="false" customHeight="false" outlineLevel="0" collapsed="false">
      <c r="A129" s="52" t="str">
        <f aca="false">VLOOKUP(D129,$BX$90:$BZ$136,3,1)&amp;D129</f>
        <v>D19</v>
      </c>
      <c r="B129" s="52" t="str">
        <f aca="false">SUBSTITUTE(SUBSTITUTE(H129,"/",""),".html","")</f>
        <v>onion-directorynarcotics-cat</v>
      </c>
      <c r="C129" s="52" t="str">
        <f aca="false">IF(OR(B129=index,B129=links,B129=guides),B129,IF(LEFT(B129,5)=onion,onion,extreme))</f>
        <v>onion</v>
      </c>
      <c r="D129" s="53" t="n">
        <v>19</v>
      </c>
      <c r="E129" s="53" t="s">
        <v>125</v>
      </c>
      <c r="F129" s="53" t="s">
        <v>126</v>
      </c>
      <c r="G129" s="54" t="n">
        <v>0.00329861111111111</v>
      </c>
      <c r="H129" s="53" t="s">
        <v>119</v>
      </c>
      <c r="I129" s="59" t="n">
        <v>3</v>
      </c>
      <c r="J129" s="52" t="n">
        <f aca="false">IF(I129="?",VLOOKUP(C129,$BO$89:$BP$94,2,0),I129)</f>
        <v>3</v>
      </c>
      <c r="K129" s="52" t="n">
        <f aca="false">SUMIFS($J$10:$J$1000,$A$10:$A$1000,A129)</f>
        <v>301.574468085106</v>
      </c>
      <c r="L129" s="52" t="n">
        <f aca="false">IF(D129=D128,J129+L128,J129)</f>
        <v>259</v>
      </c>
      <c r="M129" s="52" t="str">
        <f aca="false">LEFT(A129,1)</f>
        <v>D</v>
      </c>
      <c r="N129" s="55" t="n">
        <f aca="false">IF(D129-D128&gt;0,1,0)</f>
        <v>0</v>
      </c>
      <c r="O129" s="56" t="n">
        <f aca="false">0</f>
        <v>0</v>
      </c>
      <c r="P129" s="55" t="n">
        <f aca="false">IF($N129=1,0,IF(AND($C128=P$1,$C129=P$2),1,0))</f>
        <v>0</v>
      </c>
      <c r="Q129" s="55" t="n">
        <f aca="false">IF($N129=1,0,IF(AND($C128=Q$1,$C129=Q$2),1,0))</f>
        <v>0</v>
      </c>
      <c r="R129" s="55" t="n">
        <f aca="false">IF($N129=1,0,IF(AND($C128=R$1,$C129=R$2),1,0))</f>
        <v>0</v>
      </c>
      <c r="S129" s="56" t="n">
        <f aca="false">0</f>
        <v>0</v>
      </c>
      <c r="T129" s="55" t="n">
        <f aca="false">IF($N129=1,0,IF(AND($C128=R$1,$C129=R$2),1,0))</f>
        <v>0</v>
      </c>
      <c r="U129" s="57" t="n">
        <f aca="false">IF(AND($C129=U$1,$I129=U$2),1,0)</f>
        <v>0</v>
      </c>
      <c r="V129" s="55" t="n">
        <f aca="false">IF($N129=1,0,IF(AND($C128=V$1,$C129=V$2),1,0))</f>
        <v>0</v>
      </c>
      <c r="W129" s="56" t="n">
        <f aca="false">0</f>
        <v>0</v>
      </c>
      <c r="X129" s="55" t="n">
        <f aca="false">IF($N129=1,0,IF(AND($C128=X$1,$C129=X$2),1,0))</f>
        <v>0</v>
      </c>
      <c r="Y129" s="55" t="n">
        <f aca="false">IF($N129=1,0,IF(AND($C128=Y$1,$C129=Y$2),1,0))</f>
        <v>0</v>
      </c>
      <c r="Z129" s="56" t="n">
        <f aca="false">0</f>
        <v>0</v>
      </c>
      <c r="AA129" s="55" t="n">
        <f aca="false">IF($N129=1,0,IF(AND($C128=AA$1,$C129=AA$2),1,0))</f>
        <v>0</v>
      </c>
      <c r="AB129" s="57" t="n">
        <f aca="false">IF(AND($C129=AB$1,$I129=AB$2),1,0)</f>
        <v>0</v>
      </c>
      <c r="AC129" s="55" t="n">
        <f aca="false">IF($N129=1,0,IF(AND($C128=AC$1,$C129=AC$2),1,0))</f>
        <v>0</v>
      </c>
      <c r="AD129" s="55" t="n">
        <f aca="false">IF($N129=1,0,IF(AND($C128=AD$1,$C129=AD$2),1,0))</f>
        <v>0</v>
      </c>
      <c r="AE129" s="56" t="n">
        <f aca="false">0</f>
        <v>0</v>
      </c>
      <c r="AF129" s="55" t="n">
        <f aca="false">IF($N129=1,0,IF(AND($C128=AF$1,$C129=AF$2),1,0))</f>
        <v>0</v>
      </c>
      <c r="AG129" s="56" t="n">
        <f aca="false">0</f>
        <v>0</v>
      </c>
      <c r="AH129" s="55" t="n">
        <f aca="false">IF($N129=1,0,IF(AND($C128=AH$1,$C129=AH$2),1,0))</f>
        <v>0</v>
      </c>
      <c r="AI129" s="57" t="n">
        <f aca="false">IF(AND($C129=AI$1,$I129=AI$2),1,0)</f>
        <v>0</v>
      </c>
      <c r="AJ129" s="55" t="n">
        <f aca="false">IF($N129=1,0,IF(AND($C128=AJ$1,$C129=AJ$2),1,0))</f>
        <v>0</v>
      </c>
      <c r="AK129" s="55" t="n">
        <f aca="false">IF($N129=1,0,IF(AND($C128=AK$1,$C129=AK$2),1,0))</f>
        <v>0</v>
      </c>
      <c r="AL129" s="55" t="n">
        <f aca="false">IF($N129=1,0,IF(AND($C128=AL$1,$C129=AL$2),1,0))</f>
        <v>0</v>
      </c>
      <c r="AM129" s="55" t="n">
        <f aca="false">IF($N129=1,0,IF(AND($C128=AM$1,$C129=AM$2),1,0))</f>
        <v>1</v>
      </c>
      <c r="AN129" s="56" t="n">
        <f aca="false">0</f>
        <v>0</v>
      </c>
      <c r="AO129" s="55" t="n">
        <f aca="false">IF($N129=1,0,IF(AND($C128=AO$1,$C129=AO$2),1,0))</f>
        <v>0</v>
      </c>
      <c r="AP129" s="57" t="n">
        <f aca="false">IF(AND($C129=AP$1,$I129=AP$2),1,0)</f>
        <v>0</v>
      </c>
      <c r="AQ129" s="56" t="n">
        <f aca="false">0</f>
        <v>0</v>
      </c>
      <c r="AR129" s="56" t="n">
        <f aca="false">0</f>
        <v>0</v>
      </c>
      <c r="AS129" s="56" t="n">
        <f aca="false">0</f>
        <v>0</v>
      </c>
      <c r="AT129" s="56" t="n">
        <f aca="false">0</f>
        <v>0</v>
      </c>
      <c r="AU129" s="56" t="n">
        <f aca="false">0</f>
        <v>0</v>
      </c>
      <c r="AV129" s="56" t="n">
        <f aca="false">0</f>
        <v>0</v>
      </c>
      <c r="AW129" s="56" t="n">
        <f aca="false">0</f>
        <v>0</v>
      </c>
      <c r="AX129" s="55" t="n">
        <f aca="false">IF($N129=1,0,IF(AND($C128=AX$1,$C129=AX$2),1,0))</f>
        <v>0</v>
      </c>
      <c r="AY129" s="55" t="n">
        <f aca="false">IF($N129=1,0,IF(AND($C128=AY$1,$C129=AY$2),1,0))</f>
        <v>0</v>
      </c>
      <c r="AZ129" s="55" t="n">
        <f aca="false">IF($N129=1,0,IF(AND($C128=AZ$1,$C129=AZ$2),1,0))</f>
        <v>0</v>
      </c>
      <c r="BA129" s="55" t="n">
        <f aca="false">IF($N129=1,0,IF(AND($C128=BA$1,$C129=BA$2),1,0))</f>
        <v>0</v>
      </c>
      <c r="BB129" s="56" t="n">
        <f aca="false">0</f>
        <v>0</v>
      </c>
      <c r="BC129" s="56" t="n">
        <f aca="false">IF($N129=1,0,IF(AND($C128=BC$1,$C129=BC$2),1,0))</f>
        <v>0</v>
      </c>
      <c r="BD129" s="57" t="n">
        <f aca="false">IF(AND($C129=BD$1,$I129=BD$2),1,0)</f>
        <v>0</v>
      </c>
      <c r="BE129" s="56" t="n">
        <f aca="false">0</f>
        <v>0</v>
      </c>
      <c r="BF129" s="56" t="n">
        <f aca="false">0</f>
        <v>0</v>
      </c>
      <c r="BG129" s="56" t="n">
        <f aca="false">0</f>
        <v>0</v>
      </c>
      <c r="BH129" s="56" t="n">
        <f aca="false">0</f>
        <v>0</v>
      </c>
      <c r="BI129" s="56" t="n">
        <f aca="false">0</f>
        <v>0</v>
      </c>
      <c r="BJ129" s="56" t="n">
        <f aca="false">0</f>
        <v>0</v>
      </c>
      <c r="BK129" s="56" t="n">
        <f aca="false">0</f>
        <v>0</v>
      </c>
      <c r="BL129" s="58" t="n">
        <f aca="false">SUM(N129:BK129)</f>
        <v>1</v>
      </c>
      <c r="BP129" s="130"/>
      <c r="BX129" s="36"/>
      <c r="CA129" s="135"/>
      <c r="CG129" s="136"/>
    </row>
    <row r="130" customFormat="false" ht="14.4" hidden="false" customHeight="false" outlineLevel="0" collapsed="false">
      <c r="A130" s="52" t="str">
        <f aca="false">VLOOKUP(D130,$BX$90:$BZ$136,3,1)&amp;D130</f>
        <v>D19</v>
      </c>
      <c r="B130" s="52" t="str">
        <f aca="false">SUBSTITUTE(SUBSTITUTE(H130,"/",""),".html","")</f>
        <v>onion-directoryempire-market</v>
      </c>
      <c r="C130" s="52" t="str">
        <f aca="false">IF(OR(B130=index,B130=links,B130=guides),B130,IF(LEFT(B130,5)=onion,onion,extreme))</f>
        <v>onion</v>
      </c>
      <c r="D130" s="53" t="n">
        <v>19</v>
      </c>
      <c r="E130" s="53" t="s">
        <v>125</v>
      </c>
      <c r="F130" s="53" t="s">
        <v>126</v>
      </c>
      <c r="G130" s="54" t="n">
        <v>0.00329861111111111</v>
      </c>
      <c r="H130" s="53" t="s">
        <v>120</v>
      </c>
      <c r="I130" s="59" t="n">
        <v>15</v>
      </c>
      <c r="J130" s="52" t="n">
        <f aca="false">IF(I130="?",VLOOKUP(C130,$BO$89:$BP$94,2,0),I130)</f>
        <v>15</v>
      </c>
      <c r="K130" s="52" t="n">
        <f aca="false">SUMIFS($J$10:$J$1000,$A$10:$A$1000,A130)</f>
        <v>301.574468085106</v>
      </c>
      <c r="L130" s="52" t="n">
        <f aca="false">IF(D130=D129,J130+L129,J130)</f>
        <v>274</v>
      </c>
      <c r="M130" s="52" t="str">
        <f aca="false">LEFT(A130,1)</f>
        <v>D</v>
      </c>
      <c r="N130" s="55" t="n">
        <f aca="false">IF(D130-D129&gt;0,1,0)</f>
        <v>0</v>
      </c>
      <c r="O130" s="56" t="n">
        <f aca="false">0</f>
        <v>0</v>
      </c>
      <c r="P130" s="55" t="n">
        <f aca="false">IF($N130=1,0,IF(AND($C129=P$1,$C130=P$2),1,0))</f>
        <v>0</v>
      </c>
      <c r="Q130" s="55" t="n">
        <f aca="false">IF($N130=1,0,IF(AND($C129=Q$1,$C130=Q$2),1,0))</f>
        <v>0</v>
      </c>
      <c r="R130" s="55" t="n">
        <f aca="false">IF($N130=1,0,IF(AND($C129=R$1,$C130=R$2),1,0))</f>
        <v>0</v>
      </c>
      <c r="S130" s="56" t="n">
        <f aca="false">0</f>
        <v>0</v>
      </c>
      <c r="T130" s="55" t="n">
        <f aca="false">IF($N130=1,0,IF(AND($C129=R$1,$C130=R$2),1,0))</f>
        <v>0</v>
      </c>
      <c r="U130" s="57" t="n">
        <f aca="false">IF(AND($C130=U$1,$I130=U$2),1,0)</f>
        <v>0</v>
      </c>
      <c r="V130" s="55" t="n">
        <f aca="false">IF($N130=1,0,IF(AND($C129=V$1,$C130=V$2),1,0))</f>
        <v>0</v>
      </c>
      <c r="W130" s="56" t="n">
        <f aca="false">0</f>
        <v>0</v>
      </c>
      <c r="X130" s="55" t="n">
        <f aca="false">IF($N130=1,0,IF(AND($C129=X$1,$C130=X$2),1,0))</f>
        <v>0</v>
      </c>
      <c r="Y130" s="55" t="n">
        <f aca="false">IF($N130=1,0,IF(AND($C129=Y$1,$C130=Y$2),1,0))</f>
        <v>0</v>
      </c>
      <c r="Z130" s="56" t="n">
        <f aca="false">0</f>
        <v>0</v>
      </c>
      <c r="AA130" s="55" t="n">
        <f aca="false">IF($N130=1,0,IF(AND($C129=AA$1,$C130=AA$2),1,0))</f>
        <v>0</v>
      </c>
      <c r="AB130" s="57" t="n">
        <f aca="false">IF(AND($C130=AB$1,$I130=AB$2),1,0)</f>
        <v>0</v>
      </c>
      <c r="AC130" s="55" t="n">
        <f aca="false">IF($N130=1,0,IF(AND($C129=AC$1,$C130=AC$2),1,0))</f>
        <v>0</v>
      </c>
      <c r="AD130" s="55" t="n">
        <f aca="false">IF($N130=1,0,IF(AND($C129=AD$1,$C130=AD$2),1,0))</f>
        <v>0</v>
      </c>
      <c r="AE130" s="56" t="n">
        <f aca="false">0</f>
        <v>0</v>
      </c>
      <c r="AF130" s="55" t="n">
        <f aca="false">IF($N130=1,0,IF(AND($C129=AF$1,$C130=AF$2),1,0))</f>
        <v>0</v>
      </c>
      <c r="AG130" s="56" t="n">
        <f aca="false">0</f>
        <v>0</v>
      </c>
      <c r="AH130" s="55" t="n">
        <f aca="false">IF($N130=1,0,IF(AND($C129=AH$1,$C130=AH$2),1,0))</f>
        <v>0</v>
      </c>
      <c r="AI130" s="57" t="n">
        <f aca="false">IF(AND($C130=AI$1,$I130=AI$2),1,0)</f>
        <v>0</v>
      </c>
      <c r="AJ130" s="55" t="n">
        <f aca="false">IF($N130=1,0,IF(AND($C129=AJ$1,$C130=AJ$2),1,0))</f>
        <v>0</v>
      </c>
      <c r="AK130" s="55" t="n">
        <f aca="false">IF($N130=1,0,IF(AND($C129=AK$1,$C130=AK$2),1,0))</f>
        <v>0</v>
      </c>
      <c r="AL130" s="55" t="n">
        <f aca="false">IF($N130=1,0,IF(AND($C129=AL$1,$C130=AL$2),1,0))</f>
        <v>0</v>
      </c>
      <c r="AM130" s="55" t="n">
        <f aca="false">IF($N130=1,0,IF(AND($C129=AM$1,$C130=AM$2),1,0))</f>
        <v>1</v>
      </c>
      <c r="AN130" s="56" t="n">
        <f aca="false">0</f>
        <v>0</v>
      </c>
      <c r="AO130" s="55" t="n">
        <f aca="false">IF($N130=1,0,IF(AND($C129=AO$1,$C130=AO$2),1,0))</f>
        <v>0</v>
      </c>
      <c r="AP130" s="57" t="n">
        <f aca="false">IF(AND($C130=AP$1,$I130=AP$2),1,0)</f>
        <v>0</v>
      </c>
      <c r="AQ130" s="56" t="n">
        <f aca="false">0</f>
        <v>0</v>
      </c>
      <c r="AR130" s="56" t="n">
        <f aca="false">0</f>
        <v>0</v>
      </c>
      <c r="AS130" s="56" t="n">
        <f aca="false">0</f>
        <v>0</v>
      </c>
      <c r="AT130" s="56" t="n">
        <f aca="false">0</f>
        <v>0</v>
      </c>
      <c r="AU130" s="56" t="n">
        <f aca="false">0</f>
        <v>0</v>
      </c>
      <c r="AV130" s="56" t="n">
        <f aca="false">0</f>
        <v>0</v>
      </c>
      <c r="AW130" s="56" t="n">
        <f aca="false">0</f>
        <v>0</v>
      </c>
      <c r="AX130" s="55" t="n">
        <f aca="false">IF($N130=1,0,IF(AND($C129=AX$1,$C130=AX$2),1,0))</f>
        <v>0</v>
      </c>
      <c r="AY130" s="55" t="n">
        <f aca="false">IF($N130=1,0,IF(AND($C129=AY$1,$C130=AY$2),1,0))</f>
        <v>0</v>
      </c>
      <c r="AZ130" s="55" t="n">
        <f aca="false">IF($N130=1,0,IF(AND($C129=AZ$1,$C130=AZ$2),1,0))</f>
        <v>0</v>
      </c>
      <c r="BA130" s="55" t="n">
        <f aca="false">IF($N130=1,0,IF(AND($C129=BA$1,$C130=BA$2),1,0))</f>
        <v>0</v>
      </c>
      <c r="BB130" s="56" t="n">
        <f aca="false">0</f>
        <v>0</v>
      </c>
      <c r="BC130" s="56" t="n">
        <f aca="false">IF($N130=1,0,IF(AND($C129=BC$1,$C130=BC$2),1,0))</f>
        <v>0</v>
      </c>
      <c r="BD130" s="57" t="n">
        <f aca="false">IF(AND($C130=BD$1,$I130=BD$2),1,0)</f>
        <v>0</v>
      </c>
      <c r="BE130" s="56" t="n">
        <f aca="false">0</f>
        <v>0</v>
      </c>
      <c r="BF130" s="56" t="n">
        <f aca="false">0</f>
        <v>0</v>
      </c>
      <c r="BG130" s="56" t="n">
        <f aca="false">0</f>
        <v>0</v>
      </c>
      <c r="BH130" s="56" t="n">
        <f aca="false">0</f>
        <v>0</v>
      </c>
      <c r="BI130" s="56" t="n">
        <f aca="false">0</f>
        <v>0</v>
      </c>
      <c r="BJ130" s="56" t="n">
        <f aca="false">0</f>
        <v>0</v>
      </c>
      <c r="BK130" s="56" t="n">
        <f aca="false">0</f>
        <v>0</v>
      </c>
      <c r="BL130" s="58" t="n">
        <f aca="false">SUM(N130:BK130)</f>
        <v>1</v>
      </c>
      <c r="BP130" s="130"/>
      <c r="BX130" s="36"/>
      <c r="CA130" s="135"/>
      <c r="CG130" s="136"/>
    </row>
    <row r="131" customFormat="false" ht="14.4" hidden="false" customHeight="false" outlineLevel="0" collapsed="false">
      <c r="A131" s="52" t="str">
        <f aca="false">VLOOKUP(D131,$BX$90:$BZ$136,3,1)&amp;D131</f>
        <v>D19</v>
      </c>
      <c r="B131" s="52" t="str">
        <f aca="false">SUBSTITUTE(SUBSTITUTE(H131,"/",""),".html","")</f>
        <v>onion-directory</v>
      </c>
      <c r="C131" s="52" t="str">
        <f aca="false">IF(OR(B131=index,B131=links,B131=guides),B131,IF(LEFT(B131,5)=onion,onion,extreme))</f>
        <v>onion</v>
      </c>
      <c r="D131" s="53" t="n">
        <v>19</v>
      </c>
      <c r="E131" s="53" t="s">
        <v>125</v>
      </c>
      <c r="F131" s="53" t="s">
        <v>126</v>
      </c>
      <c r="G131" s="54" t="n">
        <v>0.00329861111111111</v>
      </c>
      <c r="H131" s="53" t="s">
        <v>73</v>
      </c>
      <c r="I131" s="59" t="n">
        <v>4</v>
      </c>
      <c r="J131" s="52" t="n">
        <f aca="false">IF(I131="?",VLOOKUP(C131,$BO$89:$BP$94,2,0),I131)</f>
        <v>4</v>
      </c>
      <c r="K131" s="52" t="n">
        <f aca="false">SUMIFS($J$10:$J$1000,$A$10:$A$1000,A131)</f>
        <v>301.574468085106</v>
      </c>
      <c r="L131" s="52" t="n">
        <f aca="false">IF(D131=D130,J131+L130,J131)</f>
        <v>278</v>
      </c>
      <c r="M131" s="52" t="str">
        <f aca="false">LEFT(A131,1)</f>
        <v>D</v>
      </c>
      <c r="N131" s="55" t="n">
        <f aca="false">IF(D131-D130&gt;0,1,0)</f>
        <v>0</v>
      </c>
      <c r="O131" s="56" t="n">
        <f aca="false">0</f>
        <v>0</v>
      </c>
      <c r="P131" s="55" t="n">
        <f aca="false">IF($N131=1,0,IF(AND($C130=P$1,$C131=P$2),1,0))</f>
        <v>0</v>
      </c>
      <c r="Q131" s="55" t="n">
        <f aca="false">IF($N131=1,0,IF(AND($C130=Q$1,$C131=Q$2),1,0))</f>
        <v>0</v>
      </c>
      <c r="R131" s="55" t="n">
        <f aca="false">IF($N131=1,0,IF(AND($C130=R$1,$C131=R$2),1,0))</f>
        <v>0</v>
      </c>
      <c r="S131" s="56" t="n">
        <f aca="false">0</f>
        <v>0</v>
      </c>
      <c r="T131" s="55" t="n">
        <f aca="false">IF($N131=1,0,IF(AND($C130=R$1,$C131=R$2),1,0))</f>
        <v>0</v>
      </c>
      <c r="U131" s="57" t="n">
        <f aca="false">IF(AND($C131=U$1,$I131=U$2),1,0)</f>
        <v>0</v>
      </c>
      <c r="V131" s="55" t="n">
        <f aca="false">IF($N131=1,0,IF(AND($C130=V$1,$C131=V$2),1,0))</f>
        <v>0</v>
      </c>
      <c r="W131" s="56" t="n">
        <f aca="false">0</f>
        <v>0</v>
      </c>
      <c r="X131" s="55" t="n">
        <f aca="false">IF($N131=1,0,IF(AND($C130=X$1,$C131=X$2),1,0))</f>
        <v>0</v>
      </c>
      <c r="Y131" s="55" t="n">
        <f aca="false">IF($N131=1,0,IF(AND($C130=Y$1,$C131=Y$2),1,0))</f>
        <v>0</v>
      </c>
      <c r="Z131" s="56" t="n">
        <f aca="false">0</f>
        <v>0</v>
      </c>
      <c r="AA131" s="55" t="n">
        <f aca="false">IF($N131=1,0,IF(AND($C130=AA$1,$C131=AA$2),1,0))</f>
        <v>0</v>
      </c>
      <c r="AB131" s="57" t="n">
        <f aca="false">IF(AND($C131=AB$1,$I131=AB$2),1,0)</f>
        <v>0</v>
      </c>
      <c r="AC131" s="55" t="n">
        <f aca="false">IF($N131=1,0,IF(AND($C130=AC$1,$C131=AC$2),1,0))</f>
        <v>0</v>
      </c>
      <c r="AD131" s="55" t="n">
        <f aca="false">IF($N131=1,0,IF(AND($C130=AD$1,$C131=AD$2),1,0))</f>
        <v>0</v>
      </c>
      <c r="AE131" s="56" t="n">
        <f aca="false">0</f>
        <v>0</v>
      </c>
      <c r="AF131" s="55" t="n">
        <f aca="false">IF($N131=1,0,IF(AND($C130=AF$1,$C131=AF$2),1,0))</f>
        <v>0</v>
      </c>
      <c r="AG131" s="56" t="n">
        <f aca="false">0</f>
        <v>0</v>
      </c>
      <c r="AH131" s="55" t="n">
        <f aca="false">IF($N131=1,0,IF(AND($C130=AH$1,$C131=AH$2),1,0))</f>
        <v>0</v>
      </c>
      <c r="AI131" s="57" t="n">
        <f aca="false">IF(AND($C131=AI$1,$I131=AI$2),1,0)</f>
        <v>0</v>
      </c>
      <c r="AJ131" s="55" t="n">
        <f aca="false">IF($N131=1,0,IF(AND($C130=AJ$1,$C131=AJ$2),1,0))</f>
        <v>0</v>
      </c>
      <c r="AK131" s="55" t="n">
        <f aca="false">IF($N131=1,0,IF(AND($C130=AK$1,$C131=AK$2),1,0))</f>
        <v>0</v>
      </c>
      <c r="AL131" s="55" t="n">
        <f aca="false">IF($N131=1,0,IF(AND($C130=AL$1,$C131=AL$2),1,0))</f>
        <v>0</v>
      </c>
      <c r="AM131" s="55" t="n">
        <f aca="false">IF($N131=1,0,IF(AND($C130=AM$1,$C131=AM$2),1,0))</f>
        <v>1</v>
      </c>
      <c r="AN131" s="56" t="n">
        <f aca="false">0</f>
        <v>0</v>
      </c>
      <c r="AO131" s="55" t="n">
        <f aca="false">IF($N131=1,0,IF(AND($C130=AO$1,$C131=AO$2),1,0))</f>
        <v>0</v>
      </c>
      <c r="AP131" s="57" t="n">
        <f aca="false">IF(AND($C131=AP$1,$I131=AP$2),1,0)</f>
        <v>0</v>
      </c>
      <c r="AQ131" s="56" t="n">
        <f aca="false">0</f>
        <v>0</v>
      </c>
      <c r="AR131" s="56" t="n">
        <f aca="false">0</f>
        <v>0</v>
      </c>
      <c r="AS131" s="56" t="n">
        <f aca="false">0</f>
        <v>0</v>
      </c>
      <c r="AT131" s="56" t="n">
        <f aca="false">0</f>
        <v>0</v>
      </c>
      <c r="AU131" s="56" t="n">
        <f aca="false">0</f>
        <v>0</v>
      </c>
      <c r="AV131" s="56" t="n">
        <f aca="false">0</f>
        <v>0</v>
      </c>
      <c r="AW131" s="56" t="n">
        <f aca="false">0</f>
        <v>0</v>
      </c>
      <c r="AX131" s="55" t="n">
        <f aca="false">IF($N131=1,0,IF(AND($C130=AX$1,$C131=AX$2),1,0))</f>
        <v>0</v>
      </c>
      <c r="AY131" s="55" t="n">
        <f aca="false">IF($N131=1,0,IF(AND($C130=AY$1,$C131=AY$2),1,0))</f>
        <v>0</v>
      </c>
      <c r="AZ131" s="55" t="n">
        <f aca="false">IF($N131=1,0,IF(AND($C130=AZ$1,$C131=AZ$2),1,0))</f>
        <v>0</v>
      </c>
      <c r="BA131" s="55" t="n">
        <f aca="false">IF($N131=1,0,IF(AND($C130=BA$1,$C131=BA$2),1,0))</f>
        <v>0</v>
      </c>
      <c r="BB131" s="56" t="n">
        <f aca="false">0</f>
        <v>0</v>
      </c>
      <c r="BC131" s="56" t="n">
        <f aca="false">IF($N131=1,0,IF(AND($C130=BC$1,$C131=BC$2),1,0))</f>
        <v>0</v>
      </c>
      <c r="BD131" s="57" t="n">
        <f aca="false">IF(AND($C131=BD$1,$I131=BD$2),1,0)</f>
        <v>0</v>
      </c>
      <c r="BE131" s="56" t="n">
        <f aca="false">0</f>
        <v>0</v>
      </c>
      <c r="BF131" s="56" t="n">
        <f aca="false">0</f>
        <v>0</v>
      </c>
      <c r="BG131" s="56" t="n">
        <f aca="false">0</f>
        <v>0</v>
      </c>
      <c r="BH131" s="56" t="n">
        <f aca="false">0</f>
        <v>0</v>
      </c>
      <c r="BI131" s="56" t="n">
        <f aca="false">0</f>
        <v>0</v>
      </c>
      <c r="BJ131" s="56" t="n">
        <f aca="false">0</f>
        <v>0</v>
      </c>
      <c r="BK131" s="56" t="n">
        <f aca="false">0</f>
        <v>0</v>
      </c>
      <c r="BL131" s="58" t="n">
        <f aca="false">SUM(N131:BK131)</f>
        <v>1</v>
      </c>
      <c r="BP131" s="130"/>
      <c r="BX131" s="36"/>
      <c r="CA131" s="135"/>
      <c r="CG131" s="136"/>
    </row>
    <row r="132" customFormat="false" ht="14.4" hidden="false" customHeight="false" outlineLevel="0" collapsed="false">
      <c r="A132" s="52" t="str">
        <f aca="false">VLOOKUP(D132,$BX$90:$BZ$136,3,1)&amp;D132</f>
        <v>D19</v>
      </c>
      <c r="B132" s="52" t="str">
        <f aca="false">SUBSTITUTE(SUBSTITUTE(H132,"/",""),".html","")</f>
        <v>onion-directorynarcotics-cat</v>
      </c>
      <c r="C132" s="52" t="str">
        <f aca="false">IF(OR(B132=index,B132=links,B132=guides),B132,IF(LEFT(B132,5)=onion,onion,extreme))</f>
        <v>onion</v>
      </c>
      <c r="D132" s="53" t="n">
        <v>19</v>
      </c>
      <c r="E132" s="53" t="s">
        <v>125</v>
      </c>
      <c r="F132" s="53" t="s">
        <v>126</v>
      </c>
      <c r="G132" s="54" t="n">
        <v>0.00329861111111111</v>
      </c>
      <c r="H132" s="53" t="s">
        <v>119</v>
      </c>
      <c r="I132" s="59" t="n">
        <v>7</v>
      </c>
      <c r="J132" s="52" t="n">
        <f aca="false">IF(I132="?",VLOOKUP(C132,$BO$89:$BP$94,2,0),I132)</f>
        <v>7</v>
      </c>
      <c r="K132" s="52" t="n">
        <f aca="false">SUMIFS($J$10:$J$1000,$A$10:$A$1000,A132)</f>
        <v>301.574468085106</v>
      </c>
      <c r="L132" s="52" t="n">
        <f aca="false">IF(D132=D131,J132+L131,J132)</f>
        <v>285</v>
      </c>
      <c r="M132" s="52" t="str">
        <f aca="false">LEFT(A132,1)</f>
        <v>D</v>
      </c>
      <c r="N132" s="55" t="n">
        <f aca="false">IF(D132-D131&gt;0,1,0)</f>
        <v>0</v>
      </c>
      <c r="O132" s="56" t="n">
        <f aca="false">0</f>
        <v>0</v>
      </c>
      <c r="P132" s="55" t="n">
        <f aca="false">IF($N132=1,0,IF(AND($C131=P$1,$C132=P$2),1,0))</f>
        <v>0</v>
      </c>
      <c r="Q132" s="55" t="n">
        <f aca="false">IF($N132=1,0,IF(AND($C131=Q$1,$C132=Q$2),1,0))</f>
        <v>0</v>
      </c>
      <c r="R132" s="55" t="n">
        <f aca="false">IF($N132=1,0,IF(AND($C131=R$1,$C132=R$2),1,0))</f>
        <v>0</v>
      </c>
      <c r="S132" s="56" t="n">
        <f aca="false">0</f>
        <v>0</v>
      </c>
      <c r="T132" s="55" t="n">
        <f aca="false">IF($N132=1,0,IF(AND($C131=R$1,$C132=R$2),1,0))</f>
        <v>0</v>
      </c>
      <c r="U132" s="57" t="n">
        <f aca="false">IF(AND($C132=U$1,$I132=U$2),1,0)</f>
        <v>0</v>
      </c>
      <c r="V132" s="55" t="n">
        <f aca="false">IF($N132=1,0,IF(AND($C131=V$1,$C132=V$2),1,0))</f>
        <v>0</v>
      </c>
      <c r="W132" s="56" t="n">
        <f aca="false">0</f>
        <v>0</v>
      </c>
      <c r="X132" s="55" t="n">
        <f aca="false">IF($N132=1,0,IF(AND($C131=X$1,$C132=X$2),1,0))</f>
        <v>0</v>
      </c>
      <c r="Y132" s="55" t="n">
        <f aca="false">IF($N132=1,0,IF(AND($C131=Y$1,$C132=Y$2),1,0))</f>
        <v>0</v>
      </c>
      <c r="Z132" s="56" t="n">
        <f aca="false">0</f>
        <v>0</v>
      </c>
      <c r="AA132" s="55" t="n">
        <f aca="false">IF($N132=1,0,IF(AND($C131=AA$1,$C132=AA$2),1,0))</f>
        <v>0</v>
      </c>
      <c r="AB132" s="57" t="n">
        <f aca="false">IF(AND($C132=AB$1,$I132=AB$2),1,0)</f>
        <v>0</v>
      </c>
      <c r="AC132" s="55" t="n">
        <f aca="false">IF($N132=1,0,IF(AND($C131=AC$1,$C132=AC$2),1,0))</f>
        <v>0</v>
      </c>
      <c r="AD132" s="55" t="n">
        <f aca="false">IF($N132=1,0,IF(AND($C131=AD$1,$C132=AD$2),1,0))</f>
        <v>0</v>
      </c>
      <c r="AE132" s="56" t="n">
        <f aca="false">0</f>
        <v>0</v>
      </c>
      <c r="AF132" s="55" t="n">
        <f aca="false">IF($N132=1,0,IF(AND($C131=AF$1,$C132=AF$2),1,0))</f>
        <v>0</v>
      </c>
      <c r="AG132" s="56" t="n">
        <f aca="false">0</f>
        <v>0</v>
      </c>
      <c r="AH132" s="55" t="n">
        <f aca="false">IF($N132=1,0,IF(AND($C131=AH$1,$C132=AH$2),1,0))</f>
        <v>0</v>
      </c>
      <c r="AI132" s="57" t="n">
        <f aca="false">IF(AND($C132=AI$1,$I132=AI$2),1,0)</f>
        <v>0</v>
      </c>
      <c r="AJ132" s="55" t="n">
        <f aca="false">IF($N132=1,0,IF(AND($C131=AJ$1,$C132=AJ$2),1,0))</f>
        <v>0</v>
      </c>
      <c r="AK132" s="55" t="n">
        <f aca="false">IF($N132=1,0,IF(AND($C131=AK$1,$C132=AK$2),1,0))</f>
        <v>0</v>
      </c>
      <c r="AL132" s="55" t="n">
        <f aca="false">IF($N132=1,0,IF(AND($C131=AL$1,$C132=AL$2),1,0))</f>
        <v>0</v>
      </c>
      <c r="AM132" s="55" t="n">
        <f aca="false">IF($N132=1,0,IF(AND($C131=AM$1,$C132=AM$2),1,0))</f>
        <v>1</v>
      </c>
      <c r="AN132" s="56" t="n">
        <f aca="false">0</f>
        <v>0</v>
      </c>
      <c r="AO132" s="55" t="n">
        <f aca="false">IF($N132=1,0,IF(AND($C131=AO$1,$C132=AO$2),1,0))</f>
        <v>0</v>
      </c>
      <c r="AP132" s="57" t="n">
        <f aca="false">IF(AND($C132=AP$1,$I132=AP$2),1,0)</f>
        <v>0</v>
      </c>
      <c r="AQ132" s="56" t="n">
        <f aca="false">0</f>
        <v>0</v>
      </c>
      <c r="AR132" s="56" t="n">
        <f aca="false">0</f>
        <v>0</v>
      </c>
      <c r="AS132" s="56" t="n">
        <f aca="false">0</f>
        <v>0</v>
      </c>
      <c r="AT132" s="56" t="n">
        <f aca="false">0</f>
        <v>0</v>
      </c>
      <c r="AU132" s="56" t="n">
        <f aca="false">0</f>
        <v>0</v>
      </c>
      <c r="AV132" s="56" t="n">
        <f aca="false">0</f>
        <v>0</v>
      </c>
      <c r="AW132" s="56" t="n">
        <f aca="false">0</f>
        <v>0</v>
      </c>
      <c r="AX132" s="55" t="n">
        <f aca="false">IF($N132=1,0,IF(AND($C131=AX$1,$C132=AX$2),1,0))</f>
        <v>0</v>
      </c>
      <c r="AY132" s="55" t="n">
        <f aca="false">IF($N132=1,0,IF(AND($C131=AY$1,$C132=AY$2),1,0))</f>
        <v>0</v>
      </c>
      <c r="AZ132" s="55" t="n">
        <f aca="false">IF($N132=1,0,IF(AND($C131=AZ$1,$C132=AZ$2),1,0))</f>
        <v>0</v>
      </c>
      <c r="BA132" s="55" t="n">
        <f aca="false">IF($N132=1,0,IF(AND($C131=BA$1,$C132=BA$2),1,0))</f>
        <v>0</v>
      </c>
      <c r="BB132" s="56" t="n">
        <f aca="false">0</f>
        <v>0</v>
      </c>
      <c r="BC132" s="56" t="n">
        <f aca="false">IF($N132=1,0,IF(AND($C131=BC$1,$C132=BC$2),1,0))</f>
        <v>0</v>
      </c>
      <c r="BD132" s="57" t="n">
        <f aca="false">IF(AND($C132=BD$1,$I132=BD$2),1,0)</f>
        <v>0</v>
      </c>
      <c r="BE132" s="56" t="n">
        <f aca="false">0</f>
        <v>0</v>
      </c>
      <c r="BF132" s="56" t="n">
        <f aca="false">0</f>
        <v>0</v>
      </c>
      <c r="BG132" s="56" t="n">
        <f aca="false">0</f>
        <v>0</v>
      </c>
      <c r="BH132" s="56" t="n">
        <f aca="false">0</f>
        <v>0</v>
      </c>
      <c r="BI132" s="56" t="n">
        <f aca="false">0</f>
        <v>0</v>
      </c>
      <c r="BJ132" s="56" t="n">
        <f aca="false">0</f>
        <v>0</v>
      </c>
      <c r="BK132" s="56" t="n">
        <f aca="false">0</f>
        <v>0</v>
      </c>
      <c r="BL132" s="58" t="n">
        <f aca="false">SUM(N132:BK132)</f>
        <v>1</v>
      </c>
      <c r="BP132" s="130"/>
      <c r="BX132" s="36"/>
      <c r="CA132" s="135"/>
      <c r="CG132" s="136"/>
    </row>
    <row r="133" customFormat="false" ht="14.4" hidden="false" customHeight="false" outlineLevel="0" collapsed="false">
      <c r="A133" s="52" t="str">
        <f aca="false">VLOOKUP(D133,$BX$90:$BZ$136,3,1)&amp;D133</f>
        <v>D19</v>
      </c>
      <c r="B133" s="52" t="str">
        <f aca="false">SUBSTITUTE(SUBSTITUTE(H133,"/",""),".html","")</f>
        <v>onion-directoryyellow-brick-market</v>
      </c>
      <c r="C133" s="52" t="str">
        <f aca="false">IF(OR(B133=index,B133=links,B133=guides),B133,IF(LEFT(B133,5)=onion,onion,extreme))</f>
        <v>onion</v>
      </c>
      <c r="D133" s="53" t="n">
        <v>19</v>
      </c>
      <c r="E133" s="53" t="s">
        <v>125</v>
      </c>
      <c r="F133" s="53" t="s">
        <v>126</v>
      </c>
      <c r="G133" s="54" t="n">
        <v>0.00329861111111111</v>
      </c>
      <c r="H133" s="53" t="s">
        <v>128</v>
      </c>
      <c r="I133" s="59" t="s">
        <v>43</v>
      </c>
      <c r="J133" s="52" t="n">
        <f aca="false">IF(I133="?",VLOOKUP(C133,$BO$89:$BP$94,2,0),I133)</f>
        <v>16.5744680851064</v>
      </c>
      <c r="K133" s="52" t="n">
        <f aca="false">SUMIFS($J$10:$J$1000,$A$10:$A$1000,A133)</f>
        <v>301.574468085106</v>
      </c>
      <c r="L133" s="52" t="n">
        <f aca="false">IF(D133=D132,J133+L132,J133)</f>
        <v>301.574468085106</v>
      </c>
      <c r="M133" s="52" t="str">
        <f aca="false">LEFT(A133,1)</f>
        <v>D</v>
      </c>
      <c r="N133" s="55" t="n">
        <f aca="false">IF(D133-D132&gt;0,1,0)</f>
        <v>0</v>
      </c>
      <c r="O133" s="56" t="n">
        <f aca="false">0</f>
        <v>0</v>
      </c>
      <c r="P133" s="55" t="n">
        <f aca="false">IF($N133=1,0,IF(AND($C132=P$1,$C133=P$2),1,0))</f>
        <v>0</v>
      </c>
      <c r="Q133" s="55" t="n">
        <f aca="false">IF($N133=1,0,IF(AND($C132=Q$1,$C133=Q$2),1,0))</f>
        <v>0</v>
      </c>
      <c r="R133" s="55" t="n">
        <f aca="false">IF($N133=1,0,IF(AND($C132=R$1,$C133=R$2),1,0))</f>
        <v>0</v>
      </c>
      <c r="S133" s="56" t="n">
        <f aca="false">0</f>
        <v>0</v>
      </c>
      <c r="T133" s="55" t="n">
        <f aca="false">IF($N133=1,0,IF(AND($C132=R$1,$C133=R$2),1,0))</f>
        <v>0</v>
      </c>
      <c r="U133" s="57" t="n">
        <f aca="false">IF(AND($C133=U$1,$I133=U$2),1,0)</f>
        <v>0</v>
      </c>
      <c r="V133" s="55" t="n">
        <f aca="false">IF($N133=1,0,IF(AND($C132=V$1,$C133=V$2),1,0))</f>
        <v>0</v>
      </c>
      <c r="W133" s="56" t="n">
        <f aca="false">0</f>
        <v>0</v>
      </c>
      <c r="X133" s="55" t="n">
        <f aca="false">IF($N133=1,0,IF(AND($C132=X$1,$C133=X$2),1,0))</f>
        <v>0</v>
      </c>
      <c r="Y133" s="55" t="n">
        <f aca="false">IF($N133=1,0,IF(AND($C132=Y$1,$C133=Y$2),1,0))</f>
        <v>0</v>
      </c>
      <c r="Z133" s="56" t="n">
        <f aca="false">0</f>
        <v>0</v>
      </c>
      <c r="AA133" s="55" t="n">
        <f aca="false">IF($N133=1,0,IF(AND($C132=AA$1,$C133=AA$2),1,0))</f>
        <v>0</v>
      </c>
      <c r="AB133" s="57" t="n">
        <f aca="false">IF(AND($C133=AB$1,$I133=AB$2),1,0)</f>
        <v>0</v>
      </c>
      <c r="AC133" s="55" t="n">
        <f aca="false">IF($N133=1,0,IF(AND($C132=AC$1,$C133=AC$2),1,0))</f>
        <v>0</v>
      </c>
      <c r="AD133" s="55" t="n">
        <f aca="false">IF($N133=1,0,IF(AND($C132=AD$1,$C133=AD$2),1,0))</f>
        <v>0</v>
      </c>
      <c r="AE133" s="56" t="n">
        <f aca="false">0</f>
        <v>0</v>
      </c>
      <c r="AF133" s="55" t="n">
        <f aca="false">IF($N133=1,0,IF(AND($C132=AF$1,$C133=AF$2),1,0))</f>
        <v>0</v>
      </c>
      <c r="AG133" s="56" t="n">
        <f aca="false">0</f>
        <v>0</v>
      </c>
      <c r="AH133" s="55" t="n">
        <f aca="false">IF($N133=1,0,IF(AND($C132=AH$1,$C133=AH$2),1,0))</f>
        <v>0</v>
      </c>
      <c r="AI133" s="57" t="n">
        <f aca="false">IF(AND($C133=AI$1,$I133=AI$2),1,0)</f>
        <v>0</v>
      </c>
      <c r="AJ133" s="55" t="n">
        <f aca="false">IF($N133=1,0,IF(AND($C132=AJ$1,$C133=AJ$2),1,0))</f>
        <v>0</v>
      </c>
      <c r="AK133" s="55" t="n">
        <f aca="false">IF($N133=1,0,IF(AND($C132=AK$1,$C133=AK$2),1,0))</f>
        <v>0</v>
      </c>
      <c r="AL133" s="55" t="n">
        <f aca="false">IF($N133=1,0,IF(AND($C132=AL$1,$C133=AL$2),1,0))</f>
        <v>0</v>
      </c>
      <c r="AM133" s="55" t="n">
        <f aca="false">IF($N133=1,0,IF(AND($C132=AM$1,$C133=AM$2),1,0))</f>
        <v>1</v>
      </c>
      <c r="AN133" s="56" t="n">
        <f aca="false">0</f>
        <v>0</v>
      </c>
      <c r="AO133" s="55" t="n">
        <f aca="false">IF($N133=1,0,IF(AND($C132=AO$1,$C133=AO$2),1,0))</f>
        <v>0</v>
      </c>
      <c r="AP133" s="57" t="n">
        <f aca="false">IF(AND($C133=AP$1,$I133=AP$2),1,0)</f>
        <v>1</v>
      </c>
      <c r="AQ133" s="56" t="n">
        <f aca="false">0</f>
        <v>0</v>
      </c>
      <c r="AR133" s="56" t="n">
        <f aca="false">0</f>
        <v>0</v>
      </c>
      <c r="AS133" s="56" t="n">
        <f aca="false">0</f>
        <v>0</v>
      </c>
      <c r="AT133" s="56" t="n">
        <f aca="false">0</f>
        <v>0</v>
      </c>
      <c r="AU133" s="56" t="n">
        <f aca="false">0</f>
        <v>0</v>
      </c>
      <c r="AV133" s="56" t="n">
        <f aca="false">0</f>
        <v>0</v>
      </c>
      <c r="AW133" s="56" t="n">
        <f aca="false">0</f>
        <v>0</v>
      </c>
      <c r="AX133" s="55" t="n">
        <f aca="false">IF($N133=1,0,IF(AND($C132=AX$1,$C133=AX$2),1,0))</f>
        <v>0</v>
      </c>
      <c r="AY133" s="55" t="n">
        <f aca="false">IF($N133=1,0,IF(AND($C132=AY$1,$C133=AY$2),1,0))</f>
        <v>0</v>
      </c>
      <c r="AZ133" s="55" t="n">
        <f aca="false">IF($N133=1,0,IF(AND($C132=AZ$1,$C133=AZ$2),1,0))</f>
        <v>0</v>
      </c>
      <c r="BA133" s="55" t="n">
        <f aca="false">IF($N133=1,0,IF(AND($C132=BA$1,$C133=BA$2),1,0))</f>
        <v>0</v>
      </c>
      <c r="BB133" s="56" t="n">
        <f aca="false">0</f>
        <v>0</v>
      </c>
      <c r="BC133" s="56" t="n">
        <f aca="false">IF($N133=1,0,IF(AND($C132=BC$1,$C133=BC$2),1,0))</f>
        <v>0</v>
      </c>
      <c r="BD133" s="57" t="n">
        <f aca="false">IF(AND($C133=BD$1,$I133=BD$2),1,0)</f>
        <v>0</v>
      </c>
      <c r="BE133" s="56" t="n">
        <f aca="false">0</f>
        <v>0</v>
      </c>
      <c r="BF133" s="56" t="n">
        <f aca="false">0</f>
        <v>0</v>
      </c>
      <c r="BG133" s="56" t="n">
        <f aca="false">0</f>
        <v>0</v>
      </c>
      <c r="BH133" s="56" t="n">
        <f aca="false">0</f>
        <v>0</v>
      </c>
      <c r="BI133" s="56" t="n">
        <f aca="false">0</f>
        <v>0</v>
      </c>
      <c r="BJ133" s="56" t="n">
        <f aca="false">0</f>
        <v>0</v>
      </c>
      <c r="BK133" s="56" t="n">
        <f aca="false">0</f>
        <v>0</v>
      </c>
      <c r="BL133" s="58" t="n">
        <f aca="false">SUM(N133:BK133)</f>
        <v>2</v>
      </c>
      <c r="BP133" s="130"/>
      <c r="BX133" s="36"/>
      <c r="CA133" s="135"/>
      <c r="CG133" s="136"/>
    </row>
    <row r="134" customFormat="false" ht="14.4" hidden="false" customHeight="false" outlineLevel="0" collapsed="false">
      <c r="A134" s="52" t="str">
        <f aca="false">VLOOKUP(D134,$BX$90:$BZ$136,3,1)&amp;D134</f>
        <v>D20</v>
      </c>
      <c r="B134" s="52" t="str">
        <f aca="false">SUBSTITUTE(SUBSTITUTE(H134,"/",""),".html","")</f>
        <v>index</v>
      </c>
      <c r="C134" s="52" t="str">
        <f aca="false">IF(OR(B134=index,B134=links,B134=guides),B134,IF(LEFT(B134,5)=onion,onion,extreme))</f>
        <v>index</v>
      </c>
      <c r="D134" s="53" t="n">
        <v>20</v>
      </c>
      <c r="E134" s="53" t="s">
        <v>130</v>
      </c>
      <c r="F134" s="53" t="s">
        <v>131</v>
      </c>
      <c r="G134" s="54" t="n">
        <v>0.000289351851851852</v>
      </c>
      <c r="H134" s="53" t="s">
        <v>72</v>
      </c>
      <c r="I134" s="59" t="n">
        <v>8</v>
      </c>
      <c r="J134" s="52" t="n">
        <f aca="false">IF(I134="?",VLOOKUP(C134,$BO$89:$BP$94,2,0),I134)</f>
        <v>8</v>
      </c>
      <c r="K134" s="52" t="n">
        <f aca="false">SUMIFS($J$10:$J$1000,$A$10:$A$1000,A134)</f>
        <v>41.5744680851064</v>
      </c>
      <c r="L134" s="52" t="n">
        <f aca="false">IF(D134=D133,J134+L133,J134)</f>
        <v>8</v>
      </c>
      <c r="M134" s="52" t="str">
        <f aca="false">LEFT(A134,1)</f>
        <v>D</v>
      </c>
      <c r="N134" s="55" t="n">
        <f aca="false">IF(D134-D133&gt;0,1,0)</f>
        <v>1</v>
      </c>
      <c r="O134" s="56" t="n">
        <f aca="false">0</f>
        <v>0</v>
      </c>
      <c r="P134" s="55" t="n">
        <f aca="false">IF($N134=1,0,IF(AND($C133=P$1,$C134=P$2),1,0))</f>
        <v>0</v>
      </c>
      <c r="Q134" s="55" t="n">
        <f aca="false">IF($N134=1,0,IF(AND($C133=Q$1,$C134=Q$2),1,0))</f>
        <v>0</v>
      </c>
      <c r="R134" s="55" t="n">
        <f aca="false">IF($N134=1,0,IF(AND($C133=R$1,$C134=R$2),1,0))</f>
        <v>0</v>
      </c>
      <c r="S134" s="56" t="n">
        <f aca="false">0</f>
        <v>0</v>
      </c>
      <c r="T134" s="55" t="n">
        <f aca="false">IF($N134=1,0,IF(AND($C133=R$1,$C134=R$2),1,0))</f>
        <v>0</v>
      </c>
      <c r="U134" s="57" t="n">
        <f aca="false">IF(AND($C134=U$1,$I134=U$2),1,0)</f>
        <v>0</v>
      </c>
      <c r="V134" s="55" t="n">
        <f aca="false">IF($N134=1,0,IF(AND($C133=V$1,$C134=V$2),1,0))</f>
        <v>0</v>
      </c>
      <c r="W134" s="56" t="n">
        <f aca="false">0</f>
        <v>0</v>
      </c>
      <c r="X134" s="55" t="n">
        <f aca="false">IF($N134=1,0,IF(AND($C133=X$1,$C134=X$2),1,0))</f>
        <v>0</v>
      </c>
      <c r="Y134" s="55" t="n">
        <f aca="false">IF($N134=1,0,IF(AND($C133=Y$1,$C134=Y$2),1,0))</f>
        <v>0</v>
      </c>
      <c r="Z134" s="56" t="n">
        <f aca="false">0</f>
        <v>0</v>
      </c>
      <c r="AA134" s="55" t="n">
        <f aca="false">IF($N134=1,0,IF(AND($C133=AA$1,$C134=AA$2),1,0))</f>
        <v>0</v>
      </c>
      <c r="AB134" s="57" t="n">
        <f aca="false">IF(AND($C134=AB$1,$I134=AB$2),1,0)</f>
        <v>0</v>
      </c>
      <c r="AC134" s="55" t="n">
        <f aca="false">IF($N134=1,0,IF(AND($C133=AC$1,$C134=AC$2),1,0))</f>
        <v>0</v>
      </c>
      <c r="AD134" s="55" t="n">
        <f aca="false">IF($N134=1,0,IF(AND($C133=AD$1,$C134=AD$2),1,0))</f>
        <v>0</v>
      </c>
      <c r="AE134" s="56" t="n">
        <f aca="false">0</f>
        <v>0</v>
      </c>
      <c r="AF134" s="55" t="n">
        <f aca="false">IF($N134=1,0,IF(AND($C133=AF$1,$C134=AF$2),1,0))</f>
        <v>0</v>
      </c>
      <c r="AG134" s="56" t="n">
        <f aca="false">0</f>
        <v>0</v>
      </c>
      <c r="AH134" s="55" t="n">
        <f aca="false">IF($N134=1,0,IF(AND($C133=AH$1,$C134=AH$2),1,0))</f>
        <v>0</v>
      </c>
      <c r="AI134" s="57" t="n">
        <f aca="false">IF(AND($C134=AI$1,$I134=AI$2),1,0)</f>
        <v>0</v>
      </c>
      <c r="AJ134" s="55" t="n">
        <f aca="false">IF($N134=1,0,IF(AND($C133=AJ$1,$C134=AJ$2),1,0))</f>
        <v>0</v>
      </c>
      <c r="AK134" s="55" t="n">
        <f aca="false">IF($N134=1,0,IF(AND($C133=AK$1,$C134=AK$2),1,0))</f>
        <v>0</v>
      </c>
      <c r="AL134" s="55" t="n">
        <f aca="false">IF($N134=1,0,IF(AND($C133=AL$1,$C134=AL$2),1,0))</f>
        <v>0</v>
      </c>
      <c r="AM134" s="55" t="n">
        <f aca="false">IF($N134=1,0,IF(AND($C133=AM$1,$C134=AM$2),1,0))</f>
        <v>0</v>
      </c>
      <c r="AN134" s="56" t="n">
        <f aca="false">0</f>
        <v>0</v>
      </c>
      <c r="AO134" s="55" t="n">
        <f aca="false">IF($N134=1,0,IF(AND($C133=AO$1,$C134=AO$2),1,0))</f>
        <v>0</v>
      </c>
      <c r="AP134" s="57" t="n">
        <f aca="false">IF(AND($C134=AP$1,$I134=AP$2),1,0)</f>
        <v>0</v>
      </c>
      <c r="AQ134" s="56" t="n">
        <f aca="false">0</f>
        <v>0</v>
      </c>
      <c r="AR134" s="56" t="n">
        <f aca="false">0</f>
        <v>0</v>
      </c>
      <c r="AS134" s="56" t="n">
        <f aca="false">0</f>
        <v>0</v>
      </c>
      <c r="AT134" s="56" t="n">
        <f aca="false">0</f>
        <v>0</v>
      </c>
      <c r="AU134" s="56" t="n">
        <f aca="false">0</f>
        <v>0</v>
      </c>
      <c r="AV134" s="56" t="n">
        <f aca="false">0</f>
        <v>0</v>
      </c>
      <c r="AW134" s="56" t="n">
        <f aca="false">0</f>
        <v>0</v>
      </c>
      <c r="AX134" s="55" t="n">
        <f aca="false">IF($N134=1,0,IF(AND($C133=AX$1,$C134=AX$2),1,0))</f>
        <v>0</v>
      </c>
      <c r="AY134" s="55" t="n">
        <f aca="false">IF($N134=1,0,IF(AND($C133=AY$1,$C134=AY$2),1,0))</f>
        <v>0</v>
      </c>
      <c r="AZ134" s="55" t="n">
        <f aca="false">IF($N134=1,0,IF(AND($C133=AZ$1,$C134=AZ$2),1,0))</f>
        <v>0</v>
      </c>
      <c r="BA134" s="55" t="n">
        <f aca="false">IF($N134=1,0,IF(AND($C133=BA$1,$C134=BA$2),1,0))</f>
        <v>0</v>
      </c>
      <c r="BB134" s="56" t="n">
        <f aca="false">0</f>
        <v>0</v>
      </c>
      <c r="BC134" s="56" t="n">
        <f aca="false">IF($N134=1,0,IF(AND($C133=BC$1,$C134=BC$2),1,0))</f>
        <v>0</v>
      </c>
      <c r="BD134" s="57" t="n">
        <f aca="false">IF(AND($C134=BD$1,$I134=BD$2),1,0)</f>
        <v>0</v>
      </c>
      <c r="BE134" s="56" t="n">
        <f aca="false">0</f>
        <v>0</v>
      </c>
      <c r="BF134" s="56" t="n">
        <f aca="false">0</f>
        <v>0</v>
      </c>
      <c r="BG134" s="56" t="n">
        <f aca="false">0</f>
        <v>0</v>
      </c>
      <c r="BH134" s="56" t="n">
        <f aca="false">0</f>
        <v>0</v>
      </c>
      <c r="BI134" s="56" t="n">
        <f aca="false">0</f>
        <v>0</v>
      </c>
      <c r="BJ134" s="56" t="n">
        <f aca="false">0</f>
        <v>0</v>
      </c>
      <c r="BK134" s="56" t="n">
        <f aca="false">0</f>
        <v>0</v>
      </c>
      <c r="BL134" s="58" t="n">
        <f aca="false">SUM(N134:BK134)</f>
        <v>1</v>
      </c>
      <c r="BP134" s="130"/>
      <c r="BX134" s="36"/>
      <c r="CA134" s="135"/>
      <c r="CG134" s="136"/>
    </row>
    <row r="135" customFormat="false" ht="14.4" hidden="false" customHeight="false" outlineLevel="0" collapsed="false">
      <c r="A135" s="52" t="str">
        <f aca="false">VLOOKUP(D135,$BX$90:$BZ$136,3,1)&amp;D135</f>
        <v>D20</v>
      </c>
      <c r="B135" s="52" t="str">
        <f aca="false">SUBSTITUTE(SUBSTITUTE(H135,"/",""),".html","")</f>
        <v>onion-directory</v>
      </c>
      <c r="C135" s="52" t="str">
        <f aca="false">IF(OR(B135=index,B135=links,B135=guides),B135,IF(LEFT(B135,5)=onion,onion,extreme))</f>
        <v>onion</v>
      </c>
      <c r="D135" s="53" t="n">
        <v>20</v>
      </c>
      <c r="E135" s="53" t="s">
        <v>130</v>
      </c>
      <c r="F135" s="53" t="s">
        <v>131</v>
      </c>
      <c r="G135" s="54" t="n">
        <v>0.0419560185185185</v>
      </c>
      <c r="H135" s="53" t="s">
        <v>73</v>
      </c>
      <c r="I135" s="59" t="n">
        <v>9</v>
      </c>
      <c r="J135" s="52" t="n">
        <f aca="false">IF(I135="?",VLOOKUP(C135,$BO$89:$BP$94,2,0),I135)</f>
        <v>9</v>
      </c>
      <c r="K135" s="52" t="n">
        <f aca="false">SUMIFS($J$10:$J$1000,$A$10:$A$1000,A135)</f>
        <v>41.5744680851064</v>
      </c>
      <c r="L135" s="52" t="n">
        <f aca="false">IF(D135=D134,J135+L134,J135)</f>
        <v>17</v>
      </c>
      <c r="M135" s="52" t="str">
        <f aca="false">LEFT(A135,1)</f>
        <v>D</v>
      </c>
      <c r="N135" s="55" t="n">
        <f aca="false">IF(D135-D134&gt;0,1,0)</f>
        <v>0</v>
      </c>
      <c r="O135" s="56" t="n">
        <f aca="false">0</f>
        <v>0</v>
      </c>
      <c r="P135" s="55" t="n">
        <f aca="false">IF($N135=1,0,IF(AND($C134=P$1,$C135=P$2),1,0))</f>
        <v>0</v>
      </c>
      <c r="Q135" s="55" t="n">
        <f aca="false">IF($N135=1,0,IF(AND($C134=Q$1,$C135=Q$2),1,0))</f>
        <v>0</v>
      </c>
      <c r="R135" s="55" t="n">
        <f aca="false">IF($N135=1,0,IF(AND($C134=R$1,$C135=R$2),1,0))</f>
        <v>1</v>
      </c>
      <c r="S135" s="56" t="n">
        <f aca="false">0</f>
        <v>0</v>
      </c>
      <c r="T135" s="55" t="n">
        <f aca="false">IF($N135=1,0,IF(AND($C134=R$1,$C135=R$2),1,0))</f>
        <v>1</v>
      </c>
      <c r="U135" s="57" t="n">
        <f aca="false">IF(AND($C135=U$1,$I135=U$2),1,0)</f>
        <v>0</v>
      </c>
      <c r="V135" s="55" t="n">
        <f aca="false">IF($N135=1,0,IF(AND($C134=V$1,$C135=V$2),1,0))</f>
        <v>0</v>
      </c>
      <c r="W135" s="56" t="n">
        <f aca="false">0</f>
        <v>0</v>
      </c>
      <c r="X135" s="55" t="n">
        <f aca="false">IF($N135=1,0,IF(AND($C134=X$1,$C135=X$2),1,0))</f>
        <v>0</v>
      </c>
      <c r="Y135" s="55" t="n">
        <f aca="false">IF($N135=1,0,IF(AND($C134=Y$1,$C135=Y$2),1,0))</f>
        <v>0</v>
      </c>
      <c r="Z135" s="56" t="n">
        <f aca="false">0</f>
        <v>0</v>
      </c>
      <c r="AA135" s="55" t="n">
        <f aca="false">IF($N135=1,0,IF(AND($C134=AA$1,$C135=AA$2),1,0))</f>
        <v>0</v>
      </c>
      <c r="AB135" s="57" t="n">
        <f aca="false">IF(AND($C135=AB$1,$I135=AB$2),1,0)</f>
        <v>0</v>
      </c>
      <c r="AC135" s="55" t="n">
        <f aca="false">IF($N135=1,0,IF(AND($C134=AC$1,$C135=AC$2),1,0))</f>
        <v>0</v>
      </c>
      <c r="AD135" s="55" t="n">
        <f aca="false">IF($N135=1,0,IF(AND($C134=AD$1,$C135=AD$2),1,0))</f>
        <v>0</v>
      </c>
      <c r="AE135" s="56" t="n">
        <f aca="false">0</f>
        <v>0</v>
      </c>
      <c r="AF135" s="55" t="n">
        <f aca="false">IF($N135=1,0,IF(AND($C134=AF$1,$C135=AF$2),1,0))</f>
        <v>0</v>
      </c>
      <c r="AG135" s="56" t="n">
        <f aca="false">0</f>
        <v>0</v>
      </c>
      <c r="AH135" s="55" t="n">
        <f aca="false">IF($N135=1,0,IF(AND($C134=AH$1,$C135=AH$2),1,0))</f>
        <v>0</v>
      </c>
      <c r="AI135" s="57" t="n">
        <f aca="false">IF(AND($C135=AI$1,$I135=AI$2),1,0)</f>
        <v>0</v>
      </c>
      <c r="AJ135" s="55" t="n">
        <f aca="false">IF($N135=1,0,IF(AND($C134=AJ$1,$C135=AJ$2),1,0))</f>
        <v>0</v>
      </c>
      <c r="AK135" s="55" t="n">
        <f aca="false">IF($N135=1,0,IF(AND($C134=AK$1,$C135=AK$2),1,0))</f>
        <v>0</v>
      </c>
      <c r="AL135" s="55" t="n">
        <f aca="false">IF($N135=1,0,IF(AND($C134=AL$1,$C135=AL$2),1,0))</f>
        <v>0</v>
      </c>
      <c r="AM135" s="55" t="n">
        <f aca="false">IF($N135=1,0,IF(AND($C134=AM$1,$C135=AM$2),1,0))</f>
        <v>0</v>
      </c>
      <c r="AN135" s="56" t="n">
        <f aca="false">0</f>
        <v>0</v>
      </c>
      <c r="AO135" s="55" t="n">
        <f aca="false">IF($N135=1,0,IF(AND($C134=AO$1,$C135=AO$2),1,0))</f>
        <v>0</v>
      </c>
      <c r="AP135" s="57" t="n">
        <f aca="false">IF(AND($C135=AP$1,$I135=AP$2),1,0)</f>
        <v>0</v>
      </c>
      <c r="AQ135" s="56" t="n">
        <f aca="false">0</f>
        <v>0</v>
      </c>
      <c r="AR135" s="56" t="n">
        <f aca="false">0</f>
        <v>0</v>
      </c>
      <c r="AS135" s="56" t="n">
        <f aca="false">0</f>
        <v>0</v>
      </c>
      <c r="AT135" s="56" t="n">
        <f aca="false">0</f>
        <v>0</v>
      </c>
      <c r="AU135" s="56" t="n">
        <f aca="false">0</f>
        <v>0</v>
      </c>
      <c r="AV135" s="56" t="n">
        <f aca="false">0</f>
        <v>0</v>
      </c>
      <c r="AW135" s="56" t="n">
        <f aca="false">0</f>
        <v>0</v>
      </c>
      <c r="AX135" s="55" t="n">
        <f aca="false">IF($N135=1,0,IF(AND($C134=AX$1,$C135=AX$2),1,0))</f>
        <v>0</v>
      </c>
      <c r="AY135" s="55" t="n">
        <f aca="false">IF($N135=1,0,IF(AND($C134=AY$1,$C135=AY$2),1,0))</f>
        <v>0</v>
      </c>
      <c r="AZ135" s="55" t="n">
        <f aca="false">IF($N135=1,0,IF(AND($C134=AZ$1,$C135=AZ$2),1,0))</f>
        <v>0</v>
      </c>
      <c r="BA135" s="55" t="n">
        <f aca="false">IF($N135=1,0,IF(AND($C134=BA$1,$C135=BA$2),1,0))</f>
        <v>0</v>
      </c>
      <c r="BB135" s="56" t="n">
        <f aca="false">0</f>
        <v>0</v>
      </c>
      <c r="BC135" s="56" t="n">
        <f aca="false">IF($N135=1,0,IF(AND($C134=BC$1,$C135=BC$2),1,0))</f>
        <v>0</v>
      </c>
      <c r="BD135" s="57" t="n">
        <f aca="false">IF(AND($C135=BD$1,$I135=BD$2),1,0)</f>
        <v>0</v>
      </c>
      <c r="BE135" s="56" t="n">
        <f aca="false">0</f>
        <v>0</v>
      </c>
      <c r="BF135" s="56" t="n">
        <f aca="false">0</f>
        <v>0</v>
      </c>
      <c r="BG135" s="56" t="n">
        <f aca="false">0</f>
        <v>0</v>
      </c>
      <c r="BH135" s="56" t="n">
        <f aca="false">0</f>
        <v>0</v>
      </c>
      <c r="BI135" s="56" t="n">
        <f aca="false">0</f>
        <v>0</v>
      </c>
      <c r="BJ135" s="56" t="n">
        <f aca="false">0</f>
        <v>0</v>
      </c>
      <c r="BK135" s="56" t="n">
        <f aca="false">0</f>
        <v>0</v>
      </c>
      <c r="BL135" s="58" t="n">
        <f aca="false">SUM(N135:BK135)</f>
        <v>2</v>
      </c>
      <c r="BP135" s="130"/>
      <c r="BX135" s="36"/>
      <c r="CA135" s="135"/>
      <c r="CG135" s="136"/>
    </row>
    <row r="136" customFormat="false" ht="14.4" hidden="false" customHeight="false" outlineLevel="0" collapsed="false">
      <c r="A136" s="52" t="str">
        <f aca="false">VLOOKUP(D136,$BX$90:$BZ$136,3,1)&amp;D136</f>
        <v>D20</v>
      </c>
      <c r="B136" s="52" t="str">
        <f aca="false">SUBSTITUTE(SUBSTITUTE(H136,"/",""),".html","")</f>
        <v>onion-directorydread</v>
      </c>
      <c r="C136" s="52" t="str">
        <f aca="false">IF(OR(B136=index,B136=links,B136=guides),B136,IF(LEFT(B136,5)=onion,onion,extreme))</f>
        <v>onion</v>
      </c>
      <c r="D136" s="53" t="n">
        <v>20</v>
      </c>
      <c r="E136" s="53" t="s">
        <v>130</v>
      </c>
      <c r="F136" s="53" t="s">
        <v>131</v>
      </c>
      <c r="G136" s="54" t="n">
        <v>0.0836226851851852</v>
      </c>
      <c r="H136" s="53" t="s">
        <v>100</v>
      </c>
      <c r="I136" s="59" t="n">
        <v>5</v>
      </c>
      <c r="J136" s="52" t="n">
        <f aca="false">IF(I136="?",VLOOKUP(C136,$BO$89:$BP$94,2,0),I136)</f>
        <v>5</v>
      </c>
      <c r="K136" s="52" t="n">
        <f aca="false">SUMIFS($J$10:$J$1000,$A$10:$A$1000,A136)</f>
        <v>41.5744680851064</v>
      </c>
      <c r="L136" s="52" t="n">
        <f aca="false">IF(D136=D135,J136+L135,J136)</f>
        <v>22</v>
      </c>
      <c r="M136" s="52" t="str">
        <f aca="false">LEFT(A136,1)</f>
        <v>D</v>
      </c>
      <c r="N136" s="55" t="n">
        <f aca="false">IF(D136-D135&gt;0,1,0)</f>
        <v>0</v>
      </c>
      <c r="O136" s="56" t="n">
        <f aca="false">0</f>
        <v>0</v>
      </c>
      <c r="P136" s="55" t="n">
        <f aca="false">IF($N136=1,0,IF(AND($C135=P$1,$C136=P$2),1,0))</f>
        <v>0</v>
      </c>
      <c r="Q136" s="55" t="n">
        <f aca="false">IF($N136=1,0,IF(AND($C135=Q$1,$C136=Q$2),1,0))</f>
        <v>0</v>
      </c>
      <c r="R136" s="55" t="n">
        <f aca="false">IF($N136=1,0,IF(AND($C135=R$1,$C136=R$2),1,0))</f>
        <v>0</v>
      </c>
      <c r="S136" s="56" t="n">
        <f aca="false">0</f>
        <v>0</v>
      </c>
      <c r="T136" s="55" t="n">
        <f aca="false">IF($N136=1,0,IF(AND($C135=R$1,$C136=R$2),1,0))</f>
        <v>0</v>
      </c>
      <c r="U136" s="57" t="n">
        <f aca="false">IF(AND($C136=U$1,$I136=U$2),1,0)</f>
        <v>0</v>
      </c>
      <c r="V136" s="55" t="n">
        <f aca="false">IF($N136=1,0,IF(AND($C135=V$1,$C136=V$2),1,0))</f>
        <v>0</v>
      </c>
      <c r="W136" s="56" t="n">
        <f aca="false">0</f>
        <v>0</v>
      </c>
      <c r="X136" s="55" t="n">
        <f aca="false">IF($N136=1,0,IF(AND($C135=X$1,$C136=X$2),1,0))</f>
        <v>0</v>
      </c>
      <c r="Y136" s="55" t="n">
        <f aca="false">IF($N136=1,0,IF(AND($C135=Y$1,$C136=Y$2),1,0))</f>
        <v>0</v>
      </c>
      <c r="Z136" s="56" t="n">
        <f aca="false">0</f>
        <v>0</v>
      </c>
      <c r="AA136" s="55" t="n">
        <f aca="false">IF($N136=1,0,IF(AND($C135=AA$1,$C136=AA$2),1,0))</f>
        <v>0</v>
      </c>
      <c r="AB136" s="57" t="n">
        <f aca="false">IF(AND($C136=AB$1,$I136=AB$2),1,0)</f>
        <v>0</v>
      </c>
      <c r="AC136" s="55" t="n">
        <f aca="false">IF($N136=1,0,IF(AND($C135=AC$1,$C136=AC$2),1,0))</f>
        <v>0</v>
      </c>
      <c r="AD136" s="55" t="n">
        <f aca="false">IF($N136=1,0,IF(AND($C135=AD$1,$C136=AD$2),1,0))</f>
        <v>0</v>
      </c>
      <c r="AE136" s="56" t="n">
        <f aca="false">0</f>
        <v>0</v>
      </c>
      <c r="AF136" s="55" t="n">
        <f aca="false">IF($N136=1,0,IF(AND($C135=AF$1,$C136=AF$2),1,0))</f>
        <v>0</v>
      </c>
      <c r="AG136" s="56" t="n">
        <f aca="false">0</f>
        <v>0</v>
      </c>
      <c r="AH136" s="55" t="n">
        <f aca="false">IF($N136=1,0,IF(AND($C135=AH$1,$C136=AH$2),1,0))</f>
        <v>0</v>
      </c>
      <c r="AI136" s="57" t="n">
        <f aca="false">IF(AND($C136=AI$1,$I136=AI$2),1,0)</f>
        <v>0</v>
      </c>
      <c r="AJ136" s="55" t="n">
        <f aca="false">IF($N136=1,0,IF(AND($C135=AJ$1,$C136=AJ$2),1,0))</f>
        <v>0</v>
      </c>
      <c r="AK136" s="55" t="n">
        <f aca="false">IF($N136=1,0,IF(AND($C135=AK$1,$C136=AK$2),1,0))</f>
        <v>0</v>
      </c>
      <c r="AL136" s="55" t="n">
        <f aca="false">IF($N136=1,0,IF(AND($C135=AL$1,$C136=AL$2),1,0))</f>
        <v>0</v>
      </c>
      <c r="AM136" s="55" t="n">
        <f aca="false">IF($N136=1,0,IF(AND($C135=AM$1,$C136=AM$2),1,0))</f>
        <v>1</v>
      </c>
      <c r="AN136" s="56" t="n">
        <f aca="false">0</f>
        <v>0</v>
      </c>
      <c r="AO136" s="55" t="n">
        <f aca="false">IF($N136=1,0,IF(AND($C135=AO$1,$C136=AO$2),1,0))</f>
        <v>0</v>
      </c>
      <c r="AP136" s="57" t="n">
        <f aca="false">IF(AND($C136=AP$1,$I136=AP$2),1,0)</f>
        <v>0</v>
      </c>
      <c r="AQ136" s="56" t="n">
        <f aca="false">0</f>
        <v>0</v>
      </c>
      <c r="AR136" s="56" t="n">
        <f aca="false">0</f>
        <v>0</v>
      </c>
      <c r="AS136" s="56" t="n">
        <f aca="false">0</f>
        <v>0</v>
      </c>
      <c r="AT136" s="56" t="n">
        <f aca="false">0</f>
        <v>0</v>
      </c>
      <c r="AU136" s="56" t="n">
        <f aca="false">0</f>
        <v>0</v>
      </c>
      <c r="AV136" s="56" t="n">
        <f aca="false">0</f>
        <v>0</v>
      </c>
      <c r="AW136" s="56" t="n">
        <f aca="false">0</f>
        <v>0</v>
      </c>
      <c r="AX136" s="55" t="n">
        <f aca="false">IF($N136=1,0,IF(AND($C135=AX$1,$C136=AX$2),1,0))</f>
        <v>0</v>
      </c>
      <c r="AY136" s="55" t="n">
        <f aca="false">IF($N136=1,0,IF(AND($C135=AY$1,$C136=AY$2),1,0))</f>
        <v>0</v>
      </c>
      <c r="AZ136" s="55" t="n">
        <f aca="false">IF($N136=1,0,IF(AND($C135=AZ$1,$C136=AZ$2),1,0))</f>
        <v>0</v>
      </c>
      <c r="BA136" s="55" t="n">
        <f aca="false">IF($N136=1,0,IF(AND($C135=BA$1,$C136=BA$2),1,0))</f>
        <v>0</v>
      </c>
      <c r="BB136" s="56" t="n">
        <f aca="false">0</f>
        <v>0</v>
      </c>
      <c r="BC136" s="56" t="n">
        <f aca="false">IF($N136=1,0,IF(AND($C135=BC$1,$C136=BC$2),1,0))</f>
        <v>0</v>
      </c>
      <c r="BD136" s="57" t="n">
        <f aca="false">IF(AND($C136=BD$1,$I136=BD$2),1,0)</f>
        <v>0</v>
      </c>
      <c r="BE136" s="56" t="n">
        <f aca="false">0</f>
        <v>0</v>
      </c>
      <c r="BF136" s="56" t="n">
        <f aca="false">0</f>
        <v>0</v>
      </c>
      <c r="BG136" s="56" t="n">
        <f aca="false">0</f>
        <v>0</v>
      </c>
      <c r="BH136" s="56" t="n">
        <f aca="false">0</f>
        <v>0</v>
      </c>
      <c r="BI136" s="56" t="n">
        <f aca="false">0</f>
        <v>0</v>
      </c>
      <c r="BJ136" s="56" t="n">
        <f aca="false">0</f>
        <v>0</v>
      </c>
      <c r="BK136" s="56" t="n">
        <f aca="false">0</f>
        <v>0</v>
      </c>
      <c r="BL136" s="58" t="n">
        <f aca="false">SUM(N136:BK136)</f>
        <v>1</v>
      </c>
      <c r="BP136" s="130"/>
      <c r="BX136" s="36"/>
      <c r="CA136" s="135"/>
      <c r="CG136" s="136"/>
    </row>
    <row r="137" customFormat="false" ht="14.4" hidden="false" customHeight="false" outlineLevel="0" collapsed="false">
      <c r="A137" s="52" t="str">
        <f aca="false">VLOOKUP(D137,$BX$90:$BZ$136,3,1)&amp;D137</f>
        <v>D20</v>
      </c>
      <c r="B137" s="52" t="str">
        <f aca="false">SUBSTITUTE(SUBSTITUTE(H137,"/",""),".html","")</f>
        <v>onion-directory</v>
      </c>
      <c r="C137" s="52" t="str">
        <f aca="false">IF(OR(B137=index,B137=links,B137=guides),B137,IF(LEFT(B137,5)=onion,onion,extreme))</f>
        <v>onion</v>
      </c>
      <c r="D137" s="53" t="n">
        <v>20</v>
      </c>
      <c r="E137" s="53" t="s">
        <v>130</v>
      </c>
      <c r="F137" s="53" t="s">
        <v>131</v>
      </c>
      <c r="G137" s="54" t="n">
        <v>0.125289351851852</v>
      </c>
      <c r="H137" s="53" t="s">
        <v>73</v>
      </c>
      <c r="I137" s="59" t="n">
        <v>3</v>
      </c>
      <c r="J137" s="52" t="n">
        <f aca="false">IF(I137="?",VLOOKUP(C137,$BO$89:$BP$94,2,0),I137)</f>
        <v>3</v>
      </c>
      <c r="K137" s="52" t="n">
        <f aca="false">SUMIFS($J$10:$J$1000,$A$10:$A$1000,A137)</f>
        <v>41.5744680851064</v>
      </c>
      <c r="L137" s="52" t="n">
        <f aca="false">IF(D137=D136,J137+L136,J137)</f>
        <v>25</v>
      </c>
      <c r="M137" s="52" t="str">
        <f aca="false">LEFT(A137,1)</f>
        <v>D</v>
      </c>
      <c r="N137" s="55" t="n">
        <f aca="false">IF(D137-D136&gt;0,1,0)</f>
        <v>0</v>
      </c>
      <c r="O137" s="56" t="n">
        <f aca="false">0</f>
        <v>0</v>
      </c>
      <c r="P137" s="55" t="n">
        <f aca="false">IF($N137=1,0,IF(AND($C136=P$1,$C137=P$2),1,0))</f>
        <v>0</v>
      </c>
      <c r="Q137" s="55" t="n">
        <f aca="false">IF($N137=1,0,IF(AND($C136=Q$1,$C137=Q$2),1,0))</f>
        <v>0</v>
      </c>
      <c r="R137" s="55" t="n">
        <f aca="false">IF($N137=1,0,IF(AND($C136=R$1,$C137=R$2),1,0))</f>
        <v>0</v>
      </c>
      <c r="S137" s="56" t="n">
        <f aca="false">0</f>
        <v>0</v>
      </c>
      <c r="T137" s="55" t="n">
        <f aca="false">IF($N137=1,0,IF(AND($C136=R$1,$C137=R$2),1,0))</f>
        <v>0</v>
      </c>
      <c r="U137" s="57" t="n">
        <f aca="false">IF(AND($C137=U$1,$I137=U$2),1,0)</f>
        <v>0</v>
      </c>
      <c r="V137" s="55" t="n">
        <f aca="false">IF($N137=1,0,IF(AND($C136=V$1,$C137=V$2),1,0))</f>
        <v>0</v>
      </c>
      <c r="W137" s="56" t="n">
        <f aca="false">0</f>
        <v>0</v>
      </c>
      <c r="X137" s="55" t="n">
        <f aca="false">IF($N137=1,0,IF(AND($C136=X$1,$C137=X$2),1,0))</f>
        <v>0</v>
      </c>
      <c r="Y137" s="55" t="n">
        <f aca="false">IF($N137=1,0,IF(AND($C136=Y$1,$C137=Y$2),1,0))</f>
        <v>0</v>
      </c>
      <c r="Z137" s="56" t="n">
        <f aca="false">0</f>
        <v>0</v>
      </c>
      <c r="AA137" s="55" t="n">
        <f aca="false">IF($N137=1,0,IF(AND($C136=AA$1,$C137=AA$2),1,0))</f>
        <v>0</v>
      </c>
      <c r="AB137" s="57" t="n">
        <f aca="false">IF(AND($C137=AB$1,$I137=AB$2),1,0)</f>
        <v>0</v>
      </c>
      <c r="AC137" s="55" t="n">
        <f aca="false">IF($N137=1,0,IF(AND($C136=AC$1,$C137=AC$2),1,0))</f>
        <v>0</v>
      </c>
      <c r="AD137" s="55" t="n">
        <f aca="false">IF($N137=1,0,IF(AND($C136=AD$1,$C137=AD$2),1,0))</f>
        <v>0</v>
      </c>
      <c r="AE137" s="56" t="n">
        <f aca="false">0</f>
        <v>0</v>
      </c>
      <c r="AF137" s="55" t="n">
        <f aca="false">IF($N137=1,0,IF(AND($C136=AF$1,$C137=AF$2),1,0))</f>
        <v>0</v>
      </c>
      <c r="AG137" s="56" t="n">
        <f aca="false">0</f>
        <v>0</v>
      </c>
      <c r="AH137" s="55" t="n">
        <f aca="false">IF($N137=1,0,IF(AND($C136=AH$1,$C137=AH$2),1,0))</f>
        <v>0</v>
      </c>
      <c r="AI137" s="57" t="n">
        <f aca="false">IF(AND($C137=AI$1,$I137=AI$2),1,0)</f>
        <v>0</v>
      </c>
      <c r="AJ137" s="55" t="n">
        <f aca="false">IF($N137=1,0,IF(AND($C136=AJ$1,$C137=AJ$2),1,0))</f>
        <v>0</v>
      </c>
      <c r="AK137" s="55" t="n">
        <f aca="false">IF($N137=1,0,IF(AND($C136=AK$1,$C137=AK$2),1,0))</f>
        <v>0</v>
      </c>
      <c r="AL137" s="55" t="n">
        <f aca="false">IF($N137=1,0,IF(AND($C136=AL$1,$C137=AL$2),1,0))</f>
        <v>0</v>
      </c>
      <c r="AM137" s="55" t="n">
        <f aca="false">IF($N137=1,0,IF(AND($C136=AM$1,$C137=AM$2),1,0))</f>
        <v>1</v>
      </c>
      <c r="AN137" s="56" t="n">
        <f aca="false">0</f>
        <v>0</v>
      </c>
      <c r="AO137" s="55" t="n">
        <f aca="false">IF($N137=1,0,IF(AND($C136=AO$1,$C137=AO$2),1,0))</f>
        <v>0</v>
      </c>
      <c r="AP137" s="57" t="n">
        <f aca="false">IF(AND($C137=AP$1,$I137=AP$2),1,0)</f>
        <v>0</v>
      </c>
      <c r="AQ137" s="56" t="n">
        <f aca="false">0</f>
        <v>0</v>
      </c>
      <c r="AR137" s="56" t="n">
        <f aca="false">0</f>
        <v>0</v>
      </c>
      <c r="AS137" s="56" t="n">
        <f aca="false">0</f>
        <v>0</v>
      </c>
      <c r="AT137" s="56" t="n">
        <f aca="false">0</f>
        <v>0</v>
      </c>
      <c r="AU137" s="56" t="n">
        <f aca="false">0</f>
        <v>0</v>
      </c>
      <c r="AV137" s="56" t="n">
        <f aca="false">0</f>
        <v>0</v>
      </c>
      <c r="AW137" s="56" t="n">
        <f aca="false">0</f>
        <v>0</v>
      </c>
      <c r="AX137" s="55" t="n">
        <f aca="false">IF($N137=1,0,IF(AND($C136=AX$1,$C137=AX$2),1,0))</f>
        <v>0</v>
      </c>
      <c r="AY137" s="55" t="n">
        <f aca="false">IF($N137=1,0,IF(AND($C136=AY$1,$C137=AY$2),1,0))</f>
        <v>0</v>
      </c>
      <c r="AZ137" s="55" t="n">
        <f aca="false">IF($N137=1,0,IF(AND($C136=AZ$1,$C137=AZ$2),1,0))</f>
        <v>0</v>
      </c>
      <c r="BA137" s="55" t="n">
        <f aca="false">IF($N137=1,0,IF(AND($C136=BA$1,$C137=BA$2),1,0))</f>
        <v>0</v>
      </c>
      <c r="BB137" s="56" t="n">
        <f aca="false">0</f>
        <v>0</v>
      </c>
      <c r="BC137" s="56" t="n">
        <f aca="false">IF($N137=1,0,IF(AND($C136=BC$1,$C137=BC$2),1,0))</f>
        <v>0</v>
      </c>
      <c r="BD137" s="57" t="n">
        <f aca="false">IF(AND($C137=BD$1,$I137=BD$2),1,0)</f>
        <v>0</v>
      </c>
      <c r="BE137" s="56" t="n">
        <f aca="false">0</f>
        <v>0</v>
      </c>
      <c r="BF137" s="56" t="n">
        <f aca="false">0</f>
        <v>0</v>
      </c>
      <c r="BG137" s="56" t="n">
        <f aca="false">0</f>
        <v>0</v>
      </c>
      <c r="BH137" s="56" t="n">
        <f aca="false">0</f>
        <v>0</v>
      </c>
      <c r="BI137" s="56" t="n">
        <f aca="false">0</f>
        <v>0</v>
      </c>
      <c r="BJ137" s="56" t="n">
        <f aca="false">0</f>
        <v>0</v>
      </c>
      <c r="BK137" s="56" t="n">
        <f aca="false">0</f>
        <v>0</v>
      </c>
      <c r="BL137" s="58" t="n">
        <f aca="false">SUM(N137:BK137)</f>
        <v>1</v>
      </c>
    </row>
    <row r="138" customFormat="false" ht="14.4" hidden="false" customHeight="false" outlineLevel="0" collapsed="false">
      <c r="A138" s="52" t="str">
        <f aca="false">VLOOKUP(D138,$BX$90:$BZ$136,3,1)&amp;D138</f>
        <v>D20</v>
      </c>
      <c r="B138" s="52" t="str">
        <f aca="false">SUBSTITUTE(SUBSTITUTE(H138,"/",""),".html","")</f>
        <v>onion-directorycarding-cat</v>
      </c>
      <c r="C138" s="52" t="str">
        <f aca="false">IF(OR(B138=index,B138=links,B138=guides),B138,IF(LEFT(B138,5)=onion,onion,extreme))</f>
        <v>onion</v>
      </c>
      <c r="D138" s="53" t="n">
        <v>20</v>
      </c>
      <c r="E138" s="53" t="s">
        <v>130</v>
      </c>
      <c r="F138" s="53" t="s">
        <v>131</v>
      </c>
      <c r="G138" s="54" t="n">
        <v>0.166956018518519</v>
      </c>
      <c r="H138" s="53" t="s">
        <v>133</v>
      </c>
      <c r="I138" s="59" t="s">
        <v>43</v>
      </c>
      <c r="J138" s="52" t="n">
        <f aca="false">IF(I138="?",VLOOKUP(C138,$BO$89:$BP$94,2,0),I138)</f>
        <v>16.5744680851064</v>
      </c>
      <c r="K138" s="52" t="n">
        <f aca="false">SUMIFS($J$10:$J$1000,$A$10:$A$1000,A138)</f>
        <v>41.5744680851064</v>
      </c>
      <c r="L138" s="52" t="n">
        <f aca="false">IF(D138=D137,J138+L137,J138)</f>
        <v>41.5744680851064</v>
      </c>
      <c r="M138" s="52" t="str">
        <f aca="false">LEFT(A138,1)</f>
        <v>D</v>
      </c>
      <c r="N138" s="55" t="n">
        <f aca="false">IF(D138-D137&gt;0,1,0)</f>
        <v>0</v>
      </c>
      <c r="O138" s="56" t="n">
        <f aca="false">0</f>
        <v>0</v>
      </c>
      <c r="P138" s="55" t="n">
        <f aca="false">IF($N138=1,0,IF(AND($C137=P$1,$C138=P$2),1,0))</f>
        <v>0</v>
      </c>
      <c r="Q138" s="55" t="n">
        <f aca="false">IF($N138=1,0,IF(AND($C137=Q$1,$C138=Q$2),1,0))</f>
        <v>0</v>
      </c>
      <c r="R138" s="55" t="n">
        <f aca="false">IF($N138=1,0,IF(AND($C137=R$1,$C138=R$2),1,0))</f>
        <v>0</v>
      </c>
      <c r="S138" s="56" t="n">
        <f aca="false">0</f>
        <v>0</v>
      </c>
      <c r="T138" s="55" t="n">
        <f aca="false">IF($N138=1,0,IF(AND($C137=R$1,$C138=R$2),1,0))</f>
        <v>0</v>
      </c>
      <c r="U138" s="57" t="n">
        <f aca="false">IF(AND($C138=U$1,$I138=U$2),1,0)</f>
        <v>0</v>
      </c>
      <c r="V138" s="55" t="n">
        <f aca="false">IF($N138=1,0,IF(AND($C137=V$1,$C138=V$2),1,0))</f>
        <v>0</v>
      </c>
      <c r="W138" s="56" t="n">
        <f aca="false">0</f>
        <v>0</v>
      </c>
      <c r="X138" s="55" t="n">
        <f aca="false">IF($N138=1,0,IF(AND($C137=X$1,$C138=X$2),1,0))</f>
        <v>0</v>
      </c>
      <c r="Y138" s="55" t="n">
        <f aca="false">IF($N138=1,0,IF(AND($C137=Y$1,$C138=Y$2),1,0))</f>
        <v>0</v>
      </c>
      <c r="Z138" s="56" t="n">
        <f aca="false">0</f>
        <v>0</v>
      </c>
      <c r="AA138" s="55" t="n">
        <f aca="false">IF($N138=1,0,IF(AND($C137=AA$1,$C138=AA$2),1,0))</f>
        <v>0</v>
      </c>
      <c r="AB138" s="57" t="n">
        <f aca="false">IF(AND($C138=AB$1,$I138=AB$2),1,0)</f>
        <v>0</v>
      </c>
      <c r="AC138" s="55" t="n">
        <f aca="false">IF($N138=1,0,IF(AND($C137=AC$1,$C138=AC$2),1,0))</f>
        <v>0</v>
      </c>
      <c r="AD138" s="55" t="n">
        <f aca="false">IF($N138=1,0,IF(AND($C137=AD$1,$C138=AD$2),1,0))</f>
        <v>0</v>
      </c>
      <c r="AE138" s="56" t="n">
        <f aca="false">0</f>
        <v>0</v>
      </c>
      <c r="AF138" s="55" t="n">
        <f aca="false">IF($N138=1,0,IF(AND($C137=AF$1,$C138=AF$2),1,0))</f>
        <v>0</v>
      </c>
      <c r="AG138" s="56" t="n">
        <f aca="false">0</f>
        <v>0</v>
      </c>
      <c r="AH138" s="55" t="n">
        <f aca="false">IF($N138=1,0,IF(AND($C137=AH$1,$C138=AH$2),1,0))</f>
        <v>0</v>
      </c>
      <c r="AI138" s="57" t="n">
        <f aca="false">IF(AND($C138=AI$1,$I138=AI$2),1,0)</f>
        <v>0</v>
      </c>
      <c r="AJ138" s="55" t="n">
        <f aca="false">IF($N138=1,0,IF(AND($C137=AJ$1,$C138=AJ$2),1,0))</f>
        <v>0</v>
      </c>
      <c r="AK138" s="55" t="n">
        <f aca="false">IF($N138=1,0,IF(AND($C137=AK$1,$C138=AK$2),1,0))</f>
        <v>0</v>
      </c>
      <c r="AL138" s="55" t="n">
        <f aca="false">IF($N138=1,0,IF(AND($C137=AL$1,$C138=AL$2),1,0))</f>
        <v>0</v>
      </c>
      <c r="AM138" s="55" t="n">
        <f aca="false">IF($N138=1,0,IF(AND($C137=AM$1,$C138=AM$2),1,0))</f>
        <v>1</v>
      </c>
      <c r="AN138" s="56" t="n">
        <f aca="false">0</f>
        <v>0</v>
      </c>
      <c r="AO138" s="55" t="n">
        <f aca="false">IF($N138=1,0,IF(AND($C137=AO$1,$C138=AO$2),1,0))</f>
        <v>0</v>
      </c>
      <c r="AP138" s="57" t="n">
        <f aca="false">IF(AND($C138=AP$1,$I138=AP$2),1,0)</f>
        <v>1</v>
      </c>
      <c r="AQ138" s="56" t="n">
        <f aca="false">0</f>
        <v>0</v>
      </c>
      <c r="AR138" s="56" t="n">
        <f aca="false">0</f>
        <v>0</v>
      </c>
      <c r="AS138" s="56" t="n">
        <f aca="false">0</f>
        <v>0</v>
      </c>
      <c r="AT138" s="56" t="n">
        <f aca="false">0</f>
        <v>0</v>
      </c>
      <c r="AU138" s="56" t="n">
        <f aca="false">0</f>
        <v>0</v>
      </c>
      <c r="AV138" s="56" t="n">
        <f aca="false">0</f>
        <v>0</v>
      </c>
      <c r="AW138" s="56" t="n">
        <f aca="false">0</f>
        <v>0</v>
      </c>
      <c r="AX138" s="55" t="n">
        <f aca="false">IF($N138=1,0,IF(AND($C137=AX$1,$C138=AX$2),1,0))</f>
        <v>0</v>
      </c>
      <c r="AY138" s="55" t="n">
        <f aca="false">IF($N138=1,0,IF(AND($C137=AY$1,$C138=AY$2),1,0))</f>
        <v>0</v>
      </c>
      <c r="AZ138" s="55" t="n">
        <f aca="false">IF($N138=1,0,IF(AND($C137=AZ$1,$C138=AZ$2),1,0))</f>
        <v>0</v>
      </c>
      <c r="BA138" s="55" t="n">
        <f aca="false">IF($N138=1,0,IF(AND($C137=BA$1,$C138=BA$2),1,0))</f>
        <v>0</v>
      </c>
      <c r="BB138" s="56" t="n">
        <f aca="false">0</f>
        <v>0</v>
      </c>
      <c r="BC138" s="56" t="n">
        <f aca="false">IF($N138=1,0,IF(AND($C137=BC$1,$C138=BC$2),1,0))</f>
        <v>0</v>
      </c>
      <c r="BD138" s="57" t="n">
        <f aca="false">IF(AND($C138=BD$1,$I138=BD$2),1,0)</f>
        <v>0</v>
      </c>
      <c r="BE138" s="56" t="n">
        <f aca="false">0</f>
        <v>0</v>
      </c>
      <c r="BF138" s="56" t="n">
        <f aca="false">0</f>
        <v>0</v>
      </c>
      <c r="BG138" s="56" t="n">
        <f aca="false">0</f>
        <v>0</v>
      </c>
      <c r="BH138" s="56" t="n">
        <f aca="false">0</f>
        <v>0</v>
      </c>
      <c r="BI138" s="56" t="n">
        <f aca="false">0</f>
        <v>0</v>
      </c>
      <c r="BJ138" s="56" t="n">
        <f aca="false">0</f>
        <v>0</v>
      </c>
      <c r="BK138" s="56" t="n">
        <f aca="false">0</f>
        <v>0</v>
      </c>
      <c r="BL138" s="58" t="n">
        <f aca="false">SUM(N138:BK138)</f>
        <v>2</v>
      </c>
    </row>
    <row r="139" customFormat="false" ht="14.4" hidden="false" customHeight="false" outlineLevel="0" collapsed="false">
      <c r="A139" s="52" t="str">
        <f aca="false">VLOOKUP(D139,$BX$90:$BZ$136,3,1)&amp;D139</f>
        <v>D21</v>
      </c>
      <c r="B139" s="52" t="str">
        <f aca="false">SUBSTITUTE(SUBSTITUTE(H139,"/",""),".html","")</f>
        <v>index</v>
      </c>
      <c r="C139" s="52" t="str">
        <f aca="false">IF(OR(B139=index,B139=links,B139=guides),B139,IF(LEFT(B139,5)=onion,onion,extreme))</f>
        <v>index</v>
      </c>
      <c r="D139" s="53" t="n">
        <v>21</v>
      </c>
      <c r="E139" s="53" t="s">
        <v>134</v>
      </c>
      <c r="F139" s="53" t="s">
        <v>135</v>
      </c>
      <c r="G139" s="54" t="n">
        <v>0.000601851851851852</v>
      </c>
      <c r="H139" s="53" t="s">
        <v>72</v>
      </c>
      <c r="I139" s="59" t="n">
        <v>8</v>
      </c>
      <c r="J139" s="52" t="n">
        <f aca="false">IF(I139="?",VLOOKUP(C139,$BO$89:$BP$94,2,0),I139)</f>
        <v>8</v>
      </c>
      <c r="K139" s="52" t="n">
        <f aca="false">SUMIFS($J$10:$J$1000,$A$10:$A$1000,A139)</f>
        <v>68.5744680851064</v>
      </c>
      <c r="L139" s="52" t="n">
        <f aca="false">IF(D139=D138,J139+L138,J139)</f>
        <v>8</v>
      </c>
      <c r="M139" s="52" t="str">
        <f aca="false">LEFT(A139,1)</f>
        <v>D</v>
      </c>
      <c r="N139" s="55" t="n">
        <f aca="false">IF(D139-D138&gt;0,1,0)</f>
        <v>1</v>
      </c>
      <c r="O139" s="56" t="n">
        <f aca="false">0</f>
        <v>0</v>
      </c>
      <c r="P139" s="55" t="n">
        <f aca="false">IF($N139=1,0,IF(AND($C138=P$1,$C139=P$2),1,0))</f>
        <v>0</v>
      </c>
      <c r="Q139" s="55" t="n">
        <f aca="false">IF($N139=1,0,IF(AND($C138=Q$1,$C139=Q$2),1,0))</f>
        <v>0</v>
      </c>
      <c r="R139" s="55" t="n">
        <f aca="false">IF($N139=1,0,IF(AND($C138=R$1,$C139=R$2),1,0))</f>
        <v>0</v>
      </c>
      <c r="S139" s="56" t="n">
        <f aca="false">0</f>
        <v>0</v>
      </c>
      <c r="T139" s="55" t="n">
        <f aca="false">IF($N139=1,0,IF(AND($C138=R$1,$C139=R$2),1,0))</f>
        <v>0</v>
      </c>
      <c r="U139" s="57" t="n">
        <f aca="false">IF(AND($C139=U$1,$I139=U$2),1,0)</f>
        <v>0</v>
      </c>
      <c r="V139" s="55" t="n">
        <f aca="false">IF($N139=1,0,IF(AND($C138=V$1,$C139=V$2),1,0))</f>
        <v>0</v>
      </c>
      <c r="W139" s="56" t="n">
        <f aca="false">0</f>
        <v>0</v>
      </c>
      <c r="X139" s="55" t="n">
        <f aca="false">IF($N139=1,0,IF(AND($C138=X$1,$C139=X$2),1,0))</f>
        <v>0</v>
      </c>
      <c r="Y139" s="55" t="n">
        <f aca="false">IF($N139=1,0,IF(AND($C138=Y$1,$C139=Y$2),1,0))</f>
        <v>0</v>
      </c>
      <c r="Z139" s="56" t="n">
        <f aca="false">0</f>
        <v>0</v>
      </c>
      <c r="AA139" s="55" t="n">
        <f aca="false">IF($N139=1,0,IF(AND($C138=AA$1,$C139=AA$2),1,0))</f>
        <v>0</v>
      </c>
      <c r="AB139" s="57" t="n">
        <f aca="false">IF(AND($C139=AB$1,$I139=AB$2),1,0)</f>
        <v>0</v>
      </c>
      <c r="AC139" s="55" t="n">
        <f aca="false">IF($N139=1,0,IF(AND($C138=AC$1,$C139=AC$2),1,0))</f>
        <v>0</v>
      </c>
      <c r="AD139" s="55" t="n">
        <f aca="false">IF($N139=1,0,IF(AND($C138=AD$1,$C139=AD$2),1,0))</f>
        <v>0</v>
      </c>
      <c r="AE139" s="56" t="n">
        <f aca="false">0</f>
        <v>0</v>
      </c>
      <c r="AF139" s="55" t="n">
        <f aca="false">IF($N139=1,0,IF(AND($C138=AF$1,$C139=AF$2),1,0))</f>
        <v>0</v>
      </c>
      <c r="AG139" s="56" t="n">
        <f aca="false">0</f>
        <v>0</v>
      </c>
      <c r="AH139" s="55" t="n">
        <f aca="false">IF($N139=1,0,IF(AND($C138=AH$1,$C139=AH$2),1,0))</f>
        <v>0</v>
      </c>
      <c r="AI139" s="57" t="n">
        <f aca="false">IF(AND($C139=AI$1,$I139=AI$2),1,0)</f>
        <v>0</v>
      </c>
      <c r="AJ139" s="55" t="n">
        <f aca="false">IF($N139=1,0,IF(AND($C138=AJ$1,$C139=AJ$2),1,0))</f>
        <v>0</v>
      </c>
      <c r="AK139" s="55" t="n">
        <f aca="false">IF($N139=1,0,IF(AND($C138=AK$1,$C139=AK$2),1,0))</f>
        <v>0</v>
      </c>
      <c r="AL139" s="55" t="n">
        <f aca="false">IF($N139=1,0,IF(AND($C138=AL$1,$C139=AL$2),1,0))</f>
        <v>0</v>
      </c>
      <c r="AM139" s="55" t="n">
        <f aca="false">IF($N139=1,0,IF(AND($C138=AM$1,$C139=AM$2),1,0))</f>
        <v>0</v>
      </c>
      <c r="AN139" s="56" t="n">
        <f aca="false">0</f>
        <v>0</v>
      </c>
      <c r="AO139" s="55" t="n">
        <f aca="false">IF($N139=1,0,IF(AND($C138=AO$1,$C139=AO$2),1,0))</f>
        <v>0</v>
      </c>
      <c r="AP139" s="57" t="n">
        <f aca="false">IF(AND($C139=AP$1,$I139=AP$2),1,0)</f>
        <v>0</v>
      </c>
      <c r="AQ139" s="56" t="n">
        <f aca="false">0</f>
        <v>0</v>
      </c>
      <c r="AR139" s="56" t="n">
        <f aca="false">0</f>
        <v>0</v>
      </c>
      <c r="AS139" s="56" t="n">
        <f aca="false">0</f>
        <v>0</v>
      </c>
      <c r="AT139" s="56" t="n">
        <f aca="false">0</f>
        <v>0</v>
      </c>
      <c r="AU139" s="56" t="n">
        <f aca="false">0</f>
        <v>0</v>
      </c>
      <c r="AV139" s="56" t="n">
        <f aca="false">0</f>
        <v>0</v>
      </c>
      <c r="AW139" s="56" t="n">
        <f aca="false">0</f>
        <v>0</v>
      </c>
      <c r="AX139" s="55" t="n">
        <f aca="false">IF($N139=1,0,IF(AND($C138=AX$1,$C139=AX$2),1,0))</f>
        <v>0</v>
      </c>
      <c r="AY139" s="55" t="n">
        <f aca="false">IF($N139=1,0,IF(AND($C138=AY$1,$C139=AY$2),1,0))</f>
        <v>0</v>
      </c>
      <c r="AZ139" s="55" t="n">
        <f aca="false">IF($N139=1,0,IF(AND($C138=AZ$1,$C139=AZ$2),1,0))</f>
        <v>0</v>
      </c>
      <c r="BA139" s="55" t="n">
        <f aca="false">IF($N139=1,0,IF(AND($C138=BA$1,$C139=BA$2),1,0))</f>
        <v>0</v>
      </c>
      <c r="BB139" s="56" t="n">
        <f aca="false">0</f>
        <v>0</v>
      </c>
      <c r="BC139" s="56" t="n">
        <f aca="false">IF($N139=1,0,IF(AND($C138=BC$1,$C139=BC$2),1,0))</f>
        <v>0</v>
      </c>
      <c r="BD139" s="57" t="n">
        <f aca="false">IF(AND($C139=BD$1,$I139=BD$2),1,0)</f>
        <v>0</v>
      </c>
      <c r="BE139" s="56" t="n">
        <f aca="false">0</f>
        <v>0</v>
      </c>
      <c r="BF139" s="56" t="n">
        <f aca="false">0</f>
        <v>0</v>
      </c>
      <c r="BG139" s="56" t="n">
        <f aca="false">0</f>
        <v>0</v>
      </c>
      <c r="BH139" s="56" t="n">
        <f aca="false">0</f>
        <v>0</v>
      </c>
      <c r="BI139" s="56" t="n">
        <f aca="false">0</f>
        <v>0</v>
      </c>
      <c r="BJ139" s="56" t="n">
        <f aca="false">0</f>
        <v>0</v>
      </c>
      <c r="BK139" s="56" t="n">
        <f aca="false">0</f>
        <v>0</v>
      </c>
      <c r="BL139" s="58" t="n">
        <f aca="false">SUM(N139:BK139)</f>
        <v>1</v>
      </c>
    </row>
    <row r="140" customFormat="false" ht="14.4" hidden="false" customHeight="false" outlineLevel="0" collapsed="false">
      <c r="A140" s="52" t="str">
        <f aca="false">VLOOKUP(D140,$BX$90:$BZ$136,3,1)&amp;D140</f>
        <v>D21</v>
      </c>
      <c r="B140" s="52" t="str">
        <f aca="false">SUBSTITUTE(SUBSTITUTE(H140,"/",""),".html","")</f>
        <v>onion-directory</v>
      </c>
      <c r="C140" s="52" t="str">
        <f aca="false">IF(OR(B140=index,B140=links,B140=guides),B140,IF(LEFT(B140,5)=onion,onion,extreme))</f>
        <v>onion</v>
      </c>
      <c r="D140" s="53" t="n">
        <v>21</v>
      </c>
      <c r="E140" s="53" t="s">
        <v>134</v>
      </c>
      <c r="F140" s="53" t="s">
        <v>135</v>
      </c>
      <c r="G140" s="54" t="n">
        <v>0.000601851851851852</v>
      </c>
      <c r="H140" s="53" t="s">
        <v>73</v>
      </c>
      <c r="I140" s="59" t="n">
        <v>3</v>
      </c>
      <c r="J140" s="52" t="n">
        <f aca="false">IF(I140="?",VLOOKUP(C140,$BO$89:$BP$94,2,0),I140)</f>
        <v>3</v>
      </c>
      <c r="K140" s="52" t="n">
        <f aca="false">SUMIFS($J$10:$J$1000,$A$10:$A$1000,A140)</f>
        <v>68.5744680851064</v>
      </c>
      <c r="L140" s="52" t="n">
        <f aca="false">IF(D140=D139,J140+L139,J140)</f>
        <v>11</v>
      </c>
      <c r="M140" s="52" t="str">
        <f aca="false">LEFT(A140,1)</f>
        <v>D</v>
      </c>
      <c r="N140" s="55" t="n">
        <f aca="false">IF(D140-D139&gt;0,1,0)</f>
        <v>0</v>
      </c>
      <c r="O140" s="56" t="n">
        <f aca="false">0</f>
        <v>0</v>
      </c>
      <c r="P140" s="55" t="n">
        <f aca="false">IF($N140=1,0,IF(AND($C139=P$1,$C140=P$2),1,0))</f>
        <v>0</v>
      </c>
      <c r="Q140" s="55" t="n">
        <f aca="false">IF($N140=1,0,IF(AND($C139=Q$1,$C140=Q$2),1,0))</f>
        <v>0</v>
      </c>
      <c r="R140" s="55" t="n">
        <f aca="false">IF($N140=1,0,IF(AND($C139=R$1,$C140=R$2),1,0))</f>
        <v>1</v>
      </c>
      <c r="S140" s="56" t="n">
        <f aca="false">0</f>
        <v>0</v>
      </c>
      <c r="T140" s="55" t="n">
        <f aca="false">IF($N140=1,0,IF(AND($C139=R$1,$C140=R$2),1,0))</f>
        <v>1</v>
      </c>
      <c r="U140" s="57" t="n">
        <f aca="false">IF(AND($C140=U$1,$I140=U$2),1,0)</f>
        <v>0</v>
      </c>
      <c r="V140" s="55" t="n">
        <f aca="false">IF($N140=1,0,IF(AND($C139=V$1,$C140=V$2),1,0))</f>
        <v>0</v>
      </c>
      <c r="W140" s="56" t="n">
        <f aca="false">0</f>
        <v>0</v>
      </c>
      <c r="X140" s="55" t="n">
        <f aca="false">IF($N140=1,0,IF(AND($C139=X$1,$C140=X$2),1,0))</f>
        <v>0</v>
      </c>
      <c r="Y140" s="55" t="n">
        <f aca="false">IF($N140=1,0,IF(AND($C139=Y$1,$C140=Y$2),1,0))</f>
        <v>0</v>
      </c>
      <c r="Z140" s="56" t="n">
        <f aca="false">0</f>
        <v>0</v>
      </c>
      <c r="AA140" s="55" t="n">
        <f aca="false">IF($N140=1,0,IF(AND($C139=AA$1,$C140=AA$2),1,0))</f>
        <v>0</v>
      </c>
      <c r="AB140" s="57" t="n">
        <f aca="false">IF(AND($C140=AB$1,$I140=AB$2),1,0)</f>
        <v>0</v>
      </c>
      <c r="AC140" s="55" t="n">
        <f aca="false">IF($N140=1,0,IF(AND($C139=AC$1,$C140=AC$2),1,0))</f>
        <v>0</v>
      </c>
      <c r="AD140" s="55" t="n">
        <f aca="false">IF($N140=1,0,IF(AND($C139=AD$1,$C140=AD$2),1,0))</f>
        <v>0</v>
      </c>
      <c r="AE140" s="56" t="n">
        <f aca="false">0</f>
        <v>0</v>
      </c>
      <c r="AF140" s="55" t="n">
        <f aca="false">IF($N140=1,0,IF(AND($C139=AF$1,$C140=AF$2),1,0))</f>
        <v>0</v>
      </c>
      <c r="AG140" s="56" t="n">
        <f aca="false">0</f>
        <v>0</v>
      </c>
      <c r="AH140" s="55" t="n">
        <f aca="false">IF($N140=1,0,IF(AND($C139=AH$1,$C140=AH$2),1,0))</f>
        <v>0</v>
      </c>
      <c r="AI140" s="57" t="n">
        <f aca="false">IF(AND($C140=AI$1,$I140=AI$2),1,0)</f>
        <v>0</v>
      </c>
      <c r="AJ140" s="55" t="n">
        <f aca="false">IF($N140=1,0,IF(AND($C139=AJ$1,$C140=AJ$2),1,0))</f>
        <v>0</v>
      </c>
      <c r="AK140" s="55" t="n">
        <f aca="false">IF($N140=1,0,IF(AND($C139=AK$1,$C140=AK$2),1,0))</f>
        <v>0</v>
      </c>
      <c r="AL140" s="55" t="n">
        <f aca="false">IF($N140=1,0,IF(AND($C139=AL$1,$C140=AL$2),1,0))</f>
        <v>0</v>
      </c>
      <c r="AM140" s="55" t="n">
        <f aca="false">IF($N140=1,0,IF(AND($C139=AM$1,$C140=AM$2),1,0))</f>
        <v>0</v>
      </c>
      <c r="AN140" s="56" t="n">
        <f aca="false">0</f>
        <v>0</v>
      </c>
      <c r="AO140" s="55" t="n">
        <f aca="false">IF($N140=1,0,IF(AND($C139=AO$1,$C140=AO$2),1,0))</f>
        <v>0</v>
      </c>
      <c r="AP140" s="57" t="n">
        <f aca="false">IF(AND($C140=AP$1,$I140=AP$2),1,0)</f>
        <v>0</v>
      </c>
      <c r="AQ140" s="56" t="n">
        <f aca="false">0</f>
        <v>0</v>
      </c>
      <c r="AR140" s="56" t="n">
        <f aca="false">0</f>
        <v>0</v>
      </c>
      <c r="AS140" s="56" t="n">
        <f aca="false">0</f>
        <v>0</v>
      </c>
      <c r="AT140" s="56" t="n">
        <f aca="false">0</f>
        <v>0</v>
      </c>
      <c r="AU140" s="56" t="n">
        <f aca="false">0</f>
        <v>0</v>
      </c>
      <c r="AV140" s="56" t="n">
        <f aca="false">0</f>
        <v>0</v>
      </c>
      <c r="AW140" s="56" t="n">
        <f aca="false">0</f>
        <v>0</v>
      </c>
      <c r="AX140" s="55" t="n">
        <f aca="false">IF($N140=1,0,IF(AND($C139=AX$1,$C140=AX$2),1,0))</f>
        <v>0</v>
      </c>
      <c r="AY140" s="55" t="n">
        <f aca="false">IF($N140=1,0,IF(AND($C139=AY$1,$C140=AY$2),1,0))</f>
        <v>0</v>
      </c>
      <c r="AZ140" s="55" t="n">
        <f aca="false">IF($N140=1,0,IF(AND($C139=AZ$1,$C140=AZ$2),1,0))</f>
        <v>0</v>
      </c>
      <c r="BA140" s="55" t="n">
        <f aca="false">IF($N140=1,0,IF(AND($C139=BA$1,$C140=BA$2),1,0))</f>
        <v>0</v>
      </c>
      <c r="BB140" s="56" t="n">
        <f aca="false">0</f>
        <v>0</v>
      </c>
      <c r="BC140" s="56" t="n">
        <f aca="false">IF($N140=1,0,IF(AND($C139=BC$1,$C140=BC$2),1,0))</f>
        <v>0</v>
      </c>
      <c r="BD140" s="57" t="n">
        <f aca="false">IF(AND($C140=BD$1,$I140=BD$2),1,0)</f>
        <v>0</v>
      </c>
      <c r="BE140" s="56" t="n">
        <f aca="false">0</f>
        <v>0</v>
      </c>
      <c r="BF140" s="56" t="n">
        <f aca="false">0</f>
        <v>0</v>
      </c>
      <c r="BG140" s="56" t="n">
        <f aca="false">0</f>
        <v>0</v>
      </c>
      <c r="BH140" s="56" t="n">
        <f aca="false">0</f>
        <v>0</v>
      </c>
      <c r="BI140" s="56" t="n">
        <f aca="false">0</f>
        <v>0</v>
      </c>
      <c r="BJ140" s="56" t="n">
        <f aca="false">0</f>
        <v>0</v>
      </c>
      <c r="BK140" s="56" t="n">
        <f aca="false">0</f>
        <v>0</v>
      </c>
      <c r="BL140" s="58" t="n">
        <f aca="false">SUM(N140:BK140)</f>
        <v>2</v>
      </c>
    </row>
    <row r="141" customFormat="false" ht="14.4" hidden="false" customHeight="false" outlineLevel="0" collapsed="false">
      <c r="A141" s="52" t="str">
        <f aca="false">VLOOKUP(D141,$BX$90:$BZ$136,3,1)&amp;D141</f>
        <v>D21</v>
      </c>
      <c r="B141" s="52" t="str">
        <f aca="false">SUBSTITUTE(SUBSTITUTE(H141,"/",""),".html","")</f>
        <v>guides</v>
      </c>
      <c r="C141" s="52" t="str">
        <f aca="false">IF(OR(B141=index,B141=links,B141=guides),B141,IF(LEFT(B141,5)=onion,onion,extreme))</f>
        <v>guides</v>
      </c>
      <c r="D141" s="53" t="n">
        <v>21</v>
      </c>
      <c r="E141" s="53" t="s">
        <v>134</v>
      </c>
      <c r="F141" s="53" t="s">
        <v>135</v>
      </c>
      <c r="G141" s="54" t="n">
        <v>0.000601851851851852</v>
      </c>
      <c r="H141" s="53" t="s">
        <v>74</v>
      </c>
      <c r="I141" s="59" t="n">
        <v>5</v>
      </c>
      <c r="J141" s="52" t="n">
        <f aca="false">IF(I141="?",VLOOKUP(C141,$BO$89:$BP$94,2,0),I141)</f>
        <v>5</v>
      </c>
      <c r="K141" s="52" t="n">
        <f aca="false">SUMIFS($J$10:$J$1000,$A$10:$A$1000,A141)</f>
        <v>68.5744680851064</v>
      </c>
      <c r="L141" s="52" t="n">
        <f aca="false">IF(D141=D140,J141+L140,J141)</f>
        <v>16</v>
      </c>
      <c r="M141" s="52" t="str">
        <f aca="false">LEFT(A141,1)</f>
        <v>D</v>
      </c>
      <c r="N141" s="55" t="n">
        <f aca="false">IF(D141-D140&gt;0,1,0)</f>
        <v>0</v>
      </c>
      <c r="O141" s="56" t="n">
        <f aca="false">0</f>
        <v>0</v>
      </c>
      <c r="P141" s="55" t="n">
        <f aca="false">IF($N141=1,0,IF(AND($C140=P$1,$C141=P$2),1,0))</f>
        <v>0</v>
      </c>
      <c r="Q141" s="55" t="n">
        <f aca="false">IF($N141=1,0,IF(AND($C140=Q$1,$C141=Q$2),1,0))</f>
        <v>0</v>
      </c>
      <c r="R141" s="55" t="n">
        <f aca="false">IF($N141=1,0,IF(AND($C140=R$1,$C141=R$2),1,0))</f>
        <v>0</v>
      </c>
      <c r="S141" s="56" t="n">
        <f aca="false">0</f>
        <v>0</v>
      </c>
      <c r="T141" s="55" t="n">
        <f aca="false">IF($N141=1,0,IF(AND($C140=R$1,$C141=R$2),1,0))</f>
        <v>0</v>
      </c>
      <c r="U141" s="57" t="n">
        <f aca="false">IF(AND($C141=U$1,$I141=U$2),1,0)</f>
        <v>0</v>
      </c>
      <c r="V141" s="55" t="n">
        <f aca="false">IF($N141=1,0,IF(AND($C140=V$1,$C141=V$2),1,0))</f>
        <v>0</v>
      </c>
      <c r="W141" s="56" t="n">
        <f aca="false">0</f>
        <v>0</v>
      </c>
      <c r="X141" s="55" t="n">
        <f aca="false">IF($N141=1,0,IF(AND($C140=X$1,$C141=X$2),1,0))</f>
        <v>0</v>
      </c>
      <c r="Y141" s="55" t="n">
        <f aca="false">IF($N141=1,0,IF(AND($C140=Y$1,$C141=Y$2),1,0))</f>
        <v>0</v>
      </c>
      <c r="Z141" s="56" t="n">
        <f aca="false">0</f>
        <v>0</v>
      </c>
      <c r="AA141" s="55" t="n">
        <f aca="false">IF($N141=1,0,IF(AND($C140=AA$1,$C141=AA$2),1,0))</f>
        <v>0</v>
      </c>
      <c r="AB141" s="57" t="n">
        <f aca="false">IF(AND($C141=AB$1,$I141=AB$2),1,0)</f>
        <v>0</v>
      </c>
      <c r="AC141" s="55" t="n">
        <f aca="false">IF($N141=1,0,IF(AND($C140=AC$1,$C141=AC$2),1,0))</f>
        <v>0</v>
      </c>
      <c r="AD141" s="55" t="n">
        <f aca="false">IF($N141=1,0,IF(AND($C140=AD$1,$C141=AD$2),1,0))</f>
        <v>0</v>
      </c>
      <c r="AE141" s="56" t="n">
        <f aca="false">0</f>
        <v>0</v>
      </c>
      <c r="AF141" s="55" t="n">
        <f aca="false">IF($N141=1,0,IF(AND($C140=AF$1,$C141=AF$2),1,0))</f>
        <v>0</v>
      </c>
      <c r="AG141" s="56" t="n">
        <f aca="false">0</f>
        <v>0</v>
      </c>
      <c r="AH141" s="55" t="n">
        <f aca="false">IF($N141=1,0,IF(AND($C140=AH$1,$C141=AH$2),1,0))</f>
        <v>0</v>
      </c>
      <c r="AI141" s="57" t="n">
        <f aca="false">IF(AND($C141=AI$1,$I141=AI$2),1,0)</f>
        <v>0</v>
      </c>
      <c r="AJ141" s="55" t="n">
        <f aca="false">IF($N141=1,0,IF(AND($C140=AJ$1,$C141=AJ$2),1,0))</f>
        <v>0</v>
      </c>
      <c r="AK141" s="55" t="n">
        <f aca="false">IF($N141=1,0,IF(AND($C140=AK$1,$C141=AK$2),1,0))</f>
        <v>0</v>
      </c>
      <c r="AL141" s="55" t="n">
        <f aca="false">IF($N141=1,0,IF(AND($C140=AL$1,$C141=AL$2),1,0))</f>
        <v>1</v>
      </c>
      <c r="AM141" s="55" t="n">
        <f aca="false">IF($N141=1,0,IF(AND($C140=AM$1,$C141=AM$2),1,0))</f>
        <v>0</v>
      </c>
      <c r="AN141" s="56" t="n">
        <f aca="false">0</f>
        <v>0</v>
      </c>
      <c r="AO141" s="55" t="n">
        <f aca="false">IF($N141=1,0,IF(AND($C140=AO$1,$C141=AO$2),1,0))</f>
        <v>0</v>
      </c>
      <c r="AP141" s="57" t="n">
        <f aca="false">IF(AND($C141=AP$1,$I141=AP$2),1,0)</f>
        <v>0</v>
      </c>
      <c r="AQ141" s="56" t="n">
        <f aca="false">0</f>
        <v>0</v>
      </c>
      <c r="AR141" s="56" t="n">
        <f aca="false">0</f>
        <v>0</v>
      </c>
      <c r="AS141" s="56" t="n">
        <f aca="false">0</f>
        <v>0</v>
      </c>
      <c r="AT141" s="56" t="n">
        <f aca="false">0</f>
        <v>0</v>
      </c>
      <c r="AU141" s="56" t="n">
        <f aca="false">0</f>
        <v>0</v>
      </c>
      <c r="AV141" s="56" t="n">
        <f aca="false">0</f>
        <v>0</v>
      </c>
      <c r="AW141" s="56" t="n">
        <f aca="false">0</f>
        <v>0</v>
      </c>
      <c r="AX141" s="55" t="n">
        <f aca="false">IF($N141=1,0,IF(AND($C140=AX$1,$C141=AX$2),1,0))</f>
        <v>0</v>
      </c>
      <c r="AY141" s="55" t="n">
        <f aca="false">IF($N141=1,0,IF(AND($C140=AY$1,$C141=AY$2),1,0))</f>
        <v>0</v>
      </c>
      <c r="AZ141" s="55" t="n">
        <f aca="false">IF($N141=1,0,IF(AND($C140=AZ$1,$C141=AZ$2),1,0))</f>
        <v>0</v>
      </c>
      <c r="BA141" s="55" t="n">
        <f aca="false">IF($N141=1,0,IF(AND($C140=BA$1,$C141=BA$2),1,0))</f>
        <v>0</v>
      </c>
      <c r="BB141" s="56" t="n">
        <f aca="false">0</f>
        <v>0</v>
      </c>
      <c r="BC141" s="56" t="n">
        <f aca="false">IF($N141=1,0,IF(AND($C140=BC$1,$C141=BC$2),1,0))</f>
        <v>0</v>
      </c>
      <c r="BD141" s="57" t="n">
        <f aca="false">IF(AND($C141=BD$1,$I141=BD$2),1,0)</f>
        <v>0</v>
      </c>
      <c r="BE141" s="56" t="n">
        <f aca="false">0</f>
        <v>0</v>
      </c>
      <c r="BF141" s="56" t="n">
        <f aca="false">0</f>
        <v>0</v>
      </c>
      <c r="BG141" s="56" t="n">
        <f aca="false">0</f>
        <v>0</v>
      </c>
      <c r="BH141" s="56" t="n">
        <f aca="false">0</f>
        <v>0</v>
      </c>
      <c r="BI141" s="56" t="n">
        <f aca="false">0</f>
        <v>0</v>
      </c>
      <c r="BJ141" s="56" t="n">
        <f aca="false">0</f>
        <v>0</v>
      </c>
      <c r="BK141" s="56" t="n">
        <f aca="false">0</f>
        <v>0</v>
      </c>
      <c r="BL141" s="58" t="n">
        <f aca="false">SUM(N141:BK141)</f>
        <v>1</v>
      </c>
    </row>
    <row r="142" customFormat="false" ht="14.4" hidden="false" customHeight="false" outlineLevel="0" collapsed="false">
      <c r="A142" s="52" t="str">
        <f aca="false">VLOOKUP(D142,$BX$90:$BZ$136,3,1)&amp;D142</f>
        <v>D21</v>
      </c>
      <c r="B142" s="52" t="str">
        <f aca="false">SUBSTITUTE(SUBSTITUTE(H142,"/",""),".html","")</f>
        <v>guidesexit-scam</v>
      </c>
      <c r="C142" s="52" t="str">
        <f aca="false">IF(OR(B142=index,B142=links,B142=guides),B142,IF(LEFT(B142,5)=onion,onion,extreme))</f>
        <v>extreme</v>
      </c>
      <c r="D142" s="53" t="n">
        <v>21</v>
      </c>
      <c r="E142" s="53" t="s">
        <v>134</v>
      </c>
      <c r="F142" s="53" t="s">
        <v>135</v>
      </c>
      <c r="G142" s="54" t="n">
        <v>0.000601851851851852</v>
      </c>
      <c r="H142" s="53" t="s">
        <v>137</v>
      </c>
      <c r="I142" s="59" t="n">
        <v>8</v>
      </c>
      <c r="J142" s="52" t="n">
        <f aca="false">IF(I142="?",VLOOKUP(C142,$BO$89:$BP$94,2,0),I142)</f>
        <v>8</v>
      </c>
      <c r="K142" s="52" t="n">
        <f aca="false">SUMIFS($J$10:$J$1000,$A$10:$A$1000,A142)</f>
        <v>68.5744680851064</v>
      </c>
      <c r="L142" s="52" t="n">
        <f aca="false">IF(D142=D141,J142+L141,J142)</f>
        <v>24</v>
      </c>
      <c r="M142" s="52" t="str">
        <f aca="false">LEFT(A142,1)</f>
        <v>D</v>
      </c>
      <c r="N142" s="55" t="n">
        <f aca="false">IF(D142-D141&gt;0,1,0)</f>
        <v>0</v>
      </c>
      <c r="O142" s="56" t="n">
        <f aca="false">0</f>
        <v>0</v>
      </c>
      <c r="P142" s="55" t="n">
        <f aca="false">IF($N142=1,0,IF(AND($C141=P$1,$C142=P$2),1,0))</f>
        <v>0</v>
      </c>
      <c r="Q142" s="55" t="n">
        <f aca="false">IF($N142=1,0,IF(AND($C141=Q$1,$C142=Q$2),1,0))</f>
        <v>0</v>
      </c>
      <c r="R142" s="55" t="n">
        <f aca="false">IF($N142=1,0,IF(AND($C141=R$1,$C142=R$2),1,0))</f>
        <v>0</v>
      </c>
      <c r="S142" s="56" t="n">
        <f aca="false">0</f>
        <v>0</v>
      </c>
      <c r="T142" s="55" t="n">
        <f aca="false">IF($N142=1,0,IF(AND($C141=R$1,$C142=R$2),1,0))</f>
        <v>0</v>
      </c>
      <c r="U142" s="57" t="n">
        <f aca="false">IF(AND($C142=U$1,$I142=U$2),1,0)</f>
        <v>0</v>
      </c>
      <c r="V142" s="55" t="n">
        <f aca="false">IF($N142=1,0,IF(AND($C141=V$1,$C142=V$2),1,0))</f>
        <v>0</v>
      </c>
      <c r="W142" s="56" t="n">
        <f aca="false">0</f>
        <v>0</v>
      </c>
      <c r="X142" s="55" t="n">
        <f aca="false">IF($N142=1,0,IF(AND($C141=X$1,$C142=X$2),1,0))</f>
        <v>0</v>
      </c>
      <c r="Y142" s="55" t="n">
        <f aca="false">IF($N142=1,0,IF(AND($C141=Y$1,$C142=Y$2),1,0))</f>
        <v>0</v>
      </c>
      <c r="Z142" s="56" t="n">
        <f aca="false">0</f>
        <v>0</v>
      </c>
      <c r="AA142" s="55" t="n">
        <f aca="false">IF($N142=1,0,IF(AND($C141=AA$1,$C142=AA$2),1,0))</f>
        <v>0</v>
      </c>
      <c r="AB142" s="57" t="n">
        <f aca="false">IF(AND($C142=AB$1,$I142=AB$2),1,0)</f>
        <v>0</v>
      </c>
      <c r="AC142" s="55" t="n">
        <f aca="false">IF($N142=1,0,IF(AND($C141=AC$1,$C142=AC$2),1,0))</f>
        <v>0</v>
      </c>
      <c r="AD142" s="55" t="n">
        <f aca="false">IF($N142=1,0,IF(AND($C141=AD$1,$C142=AD$2),1,0))</f>
        <v>0</v>
      </c>
      <c r="AE142" s="56" t="n">
        <f aca="false">0</f>
        <v>0</v>
      </c>
      <c r="AF142" s="55" t="n">
        <f aca="false">IF($N142=1,0,IF(AND($C141=AF$1,$C142=AF$2),1,0))</f>
        <v>0</v>
      </c>
      <c r="AG142" s="56" t="n">
        <f aca="false">0</f>
        <v>0</v>
      </c>
      <c r="AH142" s="55" t="n">
        <f aca="false">IF($N142=1,0,IF(AND($C141=AH$1,$C142=AH$2),1,0))</f>
        <v>1</v>
      </c>
      <c r="AI142" s="57" t="n">
        <f aca="false">IF(AND($C142=AI$1,$I142=AI$2),1,0)</f>
        <v>0</v>
      </c>
      <c r="AJ142" s="55" t="n">
        <f aca="false">IF($N142=1,0,IF(AND($C141=AJ$1,$C142=AJ$2),1,0))</f>
        <v>0</v>
      </c>
      <c r="AK142" s="55" t="n">
        <f aca="false">IF($N142=1,0,IF(AND($C141=AK$1,$C142=AK$2),1,0))</f>
        <v>0</v>
      </c>
      <c r="AL142" s="55" t="n">
        <f aca="false">IF($N142=1,0,IF(AND($C141=AL$1,$C142=AL$2),1,0))</f>
        <v>0</v>
      </c>
      <c r="AM142" s="55" t="n">
        <f aca="false">IF($N142=1,0,IF(AND($C141=AM$1,$C142=AM$2),1,0))</f>
        <v>0</v>
      </c>
      <c r="AN142" s="56" t="n">
        <f aca="false">0</f>
        <v>0</v>
      </c>
      <c r="AO142" s="55" t="n">
        <f aca="false">IF($N142=1,0,IF(AND($C141=AO$1,$C142=AO$2),1,0))</f>
        <v>0</v>
      </c>
      <c r="AP142" s="57" t="n">
        <f aca="false">IF(AND($C142=AP$1,$I142=AP$2),1,0)</f>
        <v>0</v>
      </c>
      <c r="AQ142" s="56" t="n">
        <f aca="false">0</f>
        <v>0</v>
      </c>
      <c r="AR142" s="56" t="n">
        <f aca="false">0</f>
        <v>0</v>
      </c>
      <c r="AS142" s="56" t="n">
        <f aca="false">0</f>
        <v>0</v>
      </c>
      <c r="AT142" s="56" t="n">
        <f aca="false">0</f>
        <v>0</v>
      </c>
      <c r="AU142" s="56" t="n">
        <f aca="false">0</f>
        <v>0</v>
      </c>
      <c r="AV142" s="56" t="n">
        <f aca="false">0</f>
        <v>0</v>
      </c>
      <c r="AW142" s="56" t="n">
        <f aca="false">0</f>
        <v>0</v>
      </c>
      <c r="AX142" s="55" t="n">
        <f aca="false">IF($N142=1,0,IF(AND($C141=AX$1,$C142=AX$2),1,0))</f>
        <v>0</v>
      </c>
      <c r="AY142" s="55" t="n">
        <f aca="false">IF($N142=1,0,IF(AND($C141=AY$1,$C142=AY$2),1,0))</f>
        <v>0</v>
      </c>
      <c r="AZ142" s="55" t="n">
        <f aca="false">IF($N142=1,0,IF(AND($C141=AZ$1,$C142=AZ$2),1,0))</f>
        <v>0</v>
      </c>
      <c r="BA142" s="55" t="n">
        <f aca="false">IF($N142=1,0,IF(AND($C141=BA$1,$C142=BA$2),1,0))</f>
        <v>0</v>
      </c>
      <c r="BB142" s="56" t="n">
        <f aca="false">0</f>
        <v>0</v>
      </c>
      <c r="BC142" s="56" t="n">
        <f aca="false">IF($N142=1,0,IF(AND($C141=BC$1,$C142=BC$2),1,0))</f>
        <v>0</v>
      </c>
      <c r="BD142" s="57" t="n">
        <f aca="false">IF(AND($C142=BD$1,$I142=BD$2),1,0)</f>
        <v>0</v>
      </c>
      <c r="BE142" s="56" t="n">
        <f aca="false">0</f>
        <v>0</v>
      </c>
      <c r="BF142" s="56" t="n">
        <f aca="false">0</f>
        <v>0</v>
      </c>
      <c r="BG142" s="56" t="n">
        <f aca="false">0</f>
        <v>0</v>
      </c>
      <c r="BH142" s="56" t="n">
        <f aca="false">0</f>
        <v>0</v>
      </c>
      <c r="BI142" s="56" t="n">
        <f aca="false">0</f>
        <v>0</v>
      </c>
      <c r="BJ142" s="56" t="n">
        <f aca="false">0</f>
        <v>0</v>
      </c>
      <c r="BK142" s="56" t="n">
        <f aca="false">0</f>
        <v>0</v>
      </c>
      <c r="BL142" s="58" t="n">
        <f aca="false">SUM(N142:BK142)</f>
        <v>1</v>
      </c>
    </row>
    <row r="143" customFormat="false" ht="14.4" hidden="false" customHeight="false" outlineLevel="0" collapsed="false">
      <c r="A143" s="52" t="str">
        <f aca="false">VLOOKUP(D143,$BX$90:$BZ$136,3,1)&amp;D143</f>
        <v>D21</v>
      </c>
      <c r="B143" s="52" t="str">
        <f aca="false">SUBSTITUTE(SUBSTITUTE(H143,"/",""),".html","")</f>
        <v>guides</v>
      </c>
      <c r="C143" s="52" t="str">
        <f aca="false">IF(OR(B143=index,B143=links,B143=guides),B143,IF(LEFT(B143,5)=onion,onion,extreme))</f>
        <v>guides</v>
      </c>
      <c r="D143" s="53" t="n">
        <v>21</v>
      </c>
      <c r="E143" s="53" t="s">
        <v>134</v>
      </c>
      <c r="F143" s="53" t="s">
        <v>135</v>
      </c>
      <c r="G143" s="54" t="n">
        <v>0.000601851851851852</v>
      </c>
      <c r="H143" s="53" t="s">
        <v>74</v>
      </c>
      <c r="I143" s="59" t="n">
        <v>6</v>
      </c>
      <c r="J143" s="52" t="n">
        <f aca="false">IF(I143="?",VLOOKUP(C143,$BO$89:$BP$94,2,0),I143)</f>
        <v>6</v>
      </c>
      <c r="K143" s="52" t="n">
        <f aca="false">SUMIFS($J$10:$J$1000,$A$10:$A$1000,A143)</f>
        <v>68.5744680851064</v>
      </c>
      <c r="L143" s="52" t="n">
        <f aca="false">IF(D143=D142,J143+L142,J143)</f>
        <v>30</v>
      </c>
      <c r="M143" s="52" t="str">
        <f aca="false">LEFT(A143,1)</f>
        <v>D</v>
      </c>
      <c r="N143" s="55" t="n">
        <f aca="false">IF(D143-D142&gt;0,1,0)</f>
        <v>0</v>
      </c>
      <c r="O143" s="56" t="n">
        <f aca="false">0</f>
        <v>0</v>
      </c>
      <c r="P143" s="55" t="n">
        <f aca="false">IF($N143=1,0,IF(AND($C142=P$1,$C143=P$2),1,0))</f>
        <v>0</v>
      </c>
      <c r="Q143" s="55" t="n">
        <f aca="false">IF($N143=1,0,IF(AND($C142=Q$1,$C143=Q$2),1,0))</f>
        <v>0</v>
      </c>
      <c r="R143" s="55" t="n">
        <f aca="false">IF($N143=1,0,IF(AND($C142=R$1,$C143=R$2),1,0))</f>
        <v>0</v>
      </c>
      <c r="S143" s="56" t="n">
        <f aca="false">0</f>
        <v>0</v>
      </c>
      <c r="T143" s="55" t="n">
        <f aca="false">IF($N143=1,0,IF(AND($C142=R$1,$C143=R$2),1,0))</f>
        <v>0</v>
      </c>
      <c r="U143" s="57" t="n">
        <f aca="false">IF(AND($C143=U$1,$I143=U$2),1,0)</f>
        <v>0</v>
      </c>
      <c r="V143" s="55" t="n">
        <f aca="false">IF($N143=1,0,IF(AND($C142=V$1,$C143=V$2),1,0))</f>
        <v>0</v>
      </c>
      <c r="W143" s="56" t="n">
        <f aca="false">0</f>
        <v>0</v>
      </c>
      <c r="X143" s="55" t="n">
        <f aca="false">IF($N143=1,0,IF(AND($C142=X$1,$C143=X$2),1,0))</f>
        <v>0</v>
      </c>
      <c r="Y143" s="55" t="n">
        <f aca="false">IF($N143=1,0,IF(AND($C142=Y$1,$C143=Y$2),1,0))</f>
        <v>0</v>
      </c>
      <c r="Z143" s="56" t="n">
        <f aca="false">0</f>
        <v>0</v>
      </c>
      <c r="AA143" s="55" t="n">
        <f aca="false">IF($N143=1,0,IF(AND($C142=AA$1,$C143=AA$2),1,0))</f>
        <v>0</v>
      </c>
      <c r="AB143" s="57" t="n">
        <f aca="false">IF(AND($C143=AB$1,$I143=AB$2),1,0)</f>
        <v>0</v>
      </c>
      <c r="AC143" s="55" t="n">
        <f aca="false">IF($N143=1,0,IF(AND($C142=AC$1,$C143=AC$2),1,0))</f>
        <v>0</v>
      </c>
      <c r="AD143" s="55" t="n">
        <f aca="false">IF($N143=1,0,IF(AND($C142=AD$1,$C143=AD$2),1,0))</f>
        <v>0</v>
      </c>
      <c r="AE143" s="56" t="n">
        <f aca="false">0</f>
        <v>0</v>
      </c>
      <c r="AF143" s="55" t="n">
        <f aca="false">IF($N143=1,0,IF(AND($C142=AF$1,$C143=AF$2),1,0))</f>
        <v>0</v>
      </c>
      <c r="AG143" s="56" t="n">
        <f aca="false">0</f>
        <v>0</v>
      </c>
      <c r="AH143" s="55" t="n">
        <f aca="false">IF($N143=1,0,IF(AND($C142=AH$1,$C143=AH$2),1,0))</f>
        <v>0</v>
      </c>
      <c r="AI143" s="57" t="n">
        <f aca="false">IF(AND($C143=AI$1,$I143=AI$2),1,0)</f>
        <v>0</v>
      </c>
      <c r="AJ143" s="55" t="n">
        <f aca="false">IF($N143=1,0,IF(AND($C142=AJ$1,$C143=AJ$2),1,0))</f>
        <v>0</v>
      </c>
      <c r="AK143" s="55" t="n">
        <f aca="false">IF($N143=1,0,IF(AND($C142=AK$1,$C143=AK$2),1,0))</f>
        <v>0</v>
      </c>
      <c r="AL143" s="55" t="n">
        <f aca="false">IF($N143=1,0,IF(AND($C142=AL$1,$C143=AL$2),1,0))</f>
        <v>0</v>
      </c>
      <c r="AM143" s="55" t="n">
        <f aca="false">IF($N143=1,0,IF(AND($C142=AM$1,$C143=AM$2),1,0))</f>
        <v>0</v>
      </c>
      <c r="AN143" s="56" t="n">
        <f aca="false">0</f>
        <v>0</v>
      </c>
      <c r="AO143" s="55" t="n">
        <f aca="false">IF($N143=1,0,IF(AND($C142=AO$1,$C143=AO$2),1,0))</f>
        <v>0</v>
      </c>
      <c r="AP143" s="57" t="n">
        <f aca="false">IF(AND($C143=AP$1,$I143=AP$2),1,0)</f>
        <v>0</v>
      </c>
      <c r="AQ143" s="56" t="n">
        <f aca="false">0</f>
        <v>0</v>
      </c>
      <c r="AR143" s="56" t="n">
        <f aca="false">0</f>
        <v>0</v>
      </c>
      <c r="AS143" s="56" t="n">
        <f aca="false">0</f>
        <v>0</v>
      </c>
      <c r="AT143" s="56" t="n">
        <f aca="false">0</f>
        <v>0</v>
      </c>
      <c r="AU143" s="56" t="n">
        <f aca="false">0</f>
        <v>0</v>
      </c>
      <c r="AV143" s="56" t="n">
        <f aca="false">0</f>
        <v>0</v>
      </c>
      <c r="AW143" s="56" t="n">
        <f aca="false">0</f>
        <v>0</v>
      </c>
      <c r="AX143" s="55" t="n">
        <f aca="false">IF($N143=1,0,IF(AND($C142=AX$1,$C143=AX$2),1,0))</f>
        <v>0</v>
      </c>
      <c r="AY143" s="55" t="n">
        <f aca="false">IF($N143=1,0,IF(AND($C142=AY$1,$C143=AY$2),1,0))</f>
        <v>0</v>
      </c>
      <c r="AZ143" s="55" t="n">
        <f aca="false">IF($N143=1,0,IF(AND($C142=AZ$1,$C143=AZ$2),1,0))</f>
        <v>1</v>
      </c>
      <c r="BA143" s="55" t="n">
        <f aca="false">IF($N143=1,0,IF(AND($C142=BA$1,$C143=BA$2),1,0))</f>
        <v>0</v>
      </c>
      <c r="BB143" s="56" t="n">
        <f aca="false">0</f>
        <v>0</v>
      </c>
      <c r="BC143" s="56" t="n">
        <f aca="false">IF($N143=1,0,IF(AND($C142=BC$1,$C143=BC$2),1,0))</f>
        <v>0</v>
      </c>
      <c r="BD143" s="57" t="n">
        <f aca="false">IF(AND($C143=BD$1,$I143=BD$2),1,0)</f>
        <v>0</v>
      </c>
      <c r="BE143" s="56" t="n">
        <f aca="false">0</f>
        <v>0</v>
      </c>
      <c r="BF143" s="56" t="n">
        <f aca="false">0</f>
        <v>0</v>
      </c>
      <c r="BG143" s="56" t="n">
        <f aca="false">0</f>
        <v>0</v>
      </c>
      <c r="BH143" s="56" t="n">
        <f aca="false">0</f>
        <v>0</v>
      </c>
      <c r="BI143" s="56" t="n">
        <f aca="false">0</f>
        <v>0</v>
      </c>
      <c r="BJ143" s="56" t="n">
        <f aca="false">0</f>
        <v>0</v>
      </c>
      <c r="BK143" s="56" t="n">
        <f aca="false">0</f>
        <v>0</v>
      </c>
      <c r="BL143" s="58" t="n">
        <f aca="false">SUM(N143:BK143)</f>
        <v>1</v>
      </c>
    </row>
    <row r="144" customFormat="false" ht="14.4" hidden="false" customHeight="false" outlineLevel="0" collapsed="false">
      <c r="A144" s="52" t="str">
        <f aca="false">VLOOKUP(D144,$BX$90:$BZ$136,3,1)&amp;D144</f>
        <v>D21</v>
      </c>
      <c r="B144" s="52" t="str">
        <f aca="false">SUBSTITUTE(SUBSTITUTE(H144,"/",""),".html","")</f>
        <v>guidesusing-blockchain</v>
      </c>
      <c r="C144" s="52" t="str">
        <f aca="false">IF(OR(B144=index,B144=links,B144=guides),B144,IF(LEFT(B144,5)=onion,onion,extreme))</f>
        <v>extreme</v>
      </c>
      <c r="D144" s="53" t="n">
        <v>21</v>
      </c>
      <c r="E144" s="53" t="s">
        <v>134</v>
      </c>
      <c r="F144" s="53" t="s">
        <v>135</v>
      </c>
      <c r="G144" s="54" t="n">
        <v>0.000601851851851852</v>
      </c>
      <c r="H144" s="53" t="s">
        <v>138</v>
      </c>
      <c r="I144" s="59" t="n">
        <v>4</v>
      </c>
      <c r="J144" s="52" t="n">
        <f aca="false">IF(I144="?",VLOOKUP(C144,$BO$89:$BP$94,2,0),I144)</f>
        <v>4</v>
      </c>
      <c r="K144" s="52" t="n">
        <f aca="false">SUMIFS($J$10:$J$1000,$A$10:$A$1000,A144)</f>
        <v>68.5744680851064</v>
      </c>
      <c r="L144" s="52" t="n">
        <f aca="false">IF(D144=D143,J144+L143,J144)</f>
        <v>34</v>
      </c>
      <c r="M144" s="52" t="str">
        <f aca="false">LEFT(A144,1)</f>
        <v>D</v>
      </c>
      <c r="N144" s="55" t="n">
        <f aca="false">IF(D144-D143&gt;0,1,0)</f>
        <v>0</v>
      </c>
      <c r="O144" s="56" t="n">
        <f aca="false">0</f>
        <v>0</v>
      </c>
      <c r="P144" s="55" t="n">
        <f aca="false">IF($N144=1,0,IF(AND($C143=P$1,$C144=P$2),1,0))</f>
        <v>0</v>
      </c>
      <c r="Q144" s="55" t="n">
        <f aca="false">IF($N144=1,0,IF(AND($C143=Q$1,$C144=Q$2),1,0))</f>
        <v>0</v>
      </c>
      <c r="R144" s="55" t="n">
        <f aca="false">IF($N144=1,0,IF(AND($C143=R$1,$C144=R$2),1,0))</f>
        <v>0</v>
      </c>
      <c r="S144" s="56" t="n">
        <f aca="false">0</f>
        <v>0</v>
      </c>
      <c r="T144" s="55" t="n">
        <f aca="false">IF($N144=1,0,IF(AND($C143=R$1,$C144=R$2),1,0))</f>
        <v>0</v>
      </c>
      <c r="U144" s="57" t="n">
        <f aca="false">IF(AND($C144=U$1,$I144=U$2),1,0)</f>
        <v>0</v>
      </c>
      <c r="V144" s="55" t="n">
        <f aca="false">IF($N144=1,0,IF(AND($C143=V$1,$C144=V$2),1,0))</f>
        <v>0</v>
      </c>
      <c r="W144" s="56" t="n">
        <f aca="false">0</f>
        <v>0</v>
      </c>
      <c r="X144" s="55" t="n">
        <f aca="false">IF($N144=1,0,IF(AND($C143=X$1,$C144=X$2),1,0))</f>
        <v>0</v>
      </c>
      <c r="Y144" s="55" t="n">
        <f aca="false">IF($N144=1,0,IF(AND($C143=Y$1,$C144=Y$2),1,0))</f>
        <v>0</v>
      </c>
      <c r="Z144" s="56" t="n">
        <f aca="false">0</f>
        <v>0</v>
      </c>
      <c r="AA144" s="55" t="n">
        <f aca="false">IF($N144=1,0,IF(AND($C143=AA$1,$C144=AA$2),1,0))</f>
        <v>0</v>
      </c>
      <c r="AB144" s="57" t="n">
        <f aca="false">IF(AND($C144=AB$1,$I144=AB$2),1,0)</f>
        <v>0</v>
      </c>
      <c r="AC144" s="55" t="n">
        <f aca="false">IF($N144=1,0,IF(AND($C143=AC$1,$C144=AC$2),1,0))</f>
        <v>0</v>
      </c>
      <c r="AD144" s="55" t="n">
        <f aca="false">IF($N144=1,0,IF(AND($C143=AD$1,$C144=AD$2),1,0))</f>
        <v>0</v>
      </c>
      <c r="AE144" s="56" t="n">
        <f aca="false">0</f>
        <v>0</v>
      </c>
      <c r="AF144" s="55" t="n">
        <f aca="false">IF($N144=1,0,IF(AND($C143=AF$1,$C144=AF$2),1,0))</f>
        <v>0</v>
      </c>
      <c r="AG144" s="56" t="n">
        <f aca="false">0</f>
        <v>0</v>
      </c>
      <c r="AH144" s="55" t="n">
        <f aca="false">IF($N144=1,0,IF(AND($C143=AH$1,$C144=AH$2),1,0))</f>
        <v>1</v>
      </c>
      <c r="AI144" s="57" t="n">
        <f aca="false">IF(AND($C144=AI$1,$I144=AI$2),1,0)</f>
        <v>0</v>
      </c>
      <c r="AJ144" s="55" t="n">
        <f aca="false">IF($N144=1,0,IF(AND($C143=AJ$1,$C144=AJ$2),1,0))</f>
        <v>0</v>
      </c>
      <c r="AK144" s="55" t="n">
        <f aca="false">IF($N144=1,0,IF(AND($C143=AK$1,$C144=AK$2),1,0))</f>
        <v>0</v>
      </c>
      <c r="AL144" s="55" t="n">
        <f aca="false">IF($N144=1,0,IF(AND($C143=AL$1,$C144=AL$2),1,0))</f>
        <v>0</v>
      </c>
      <c r="AM144" s="55" t="n">
        <f aca="false">IF($N144=1,0,IF(AND($C143=AM$1,$C144=AM$2),1,0))</f>
        <v>0</v>
      </c>
      <c r="AN144" s="56" t="n">
        <f aca="false">0</f>
        <v>0</v>
      </c>
      <c r="AO144" s="55" t="n">
        <f aca="false">IF($N144=1,0,IF(AND($C143=AO$1,$C144=AO$2),1,0))</f>
        <v>0</v>
      </c>
      <c r="AP144" s="57" t="n">
        <f aca="false">IF(AND($C144=AP$1,$I144=AP$2),1,0)</f>
        <v>0</v>
      </c>
      <c r="AQ144" s="56" t="n">
        <f aca="false">0</f>
        <v>0</v>
      </c>
      <c r="AR144" s="56" t="n">
        <f aca="false">0</f>
        <v>0</v>
      </c>
      <c r="AS144" s="56" t="n">
        <f aca="false">0</f>
        <v>0</v>
      </c>
      <c r="AT144" s="56" t="n">
        <f aca="false">0</f>
        <v>0</v>
      </c>
      <c r="AU144" s="56" t="n">
        <f aca="false">0</f>
        <v>0</v>
      </c>
      <c r="AV144" s="56" t="n">
        <f aca="false">0</f>
        <v>0</v>
      </c>
      <c r="AW144" s="56" t="n">
        <f aca="false">0</f>
        <v>0</v>
      </c>
      <c r="AX144" s="55" t="n">
        <f aca="false">IF($N144=1,0,IF(AND($C143=AX$1,$C144=AX$2),1,0))</f>
        <v>0</v>
      </c>
      <c r="AY144" s="55" t="n">
        <f aca="false">IF($N144=1,0,IF(AND($C143=AY$1,$C144=AY$2),1,0))</f>
        <v>0</v>
      </c>
      <c r="AZ144" s="55" t="n">
        <f aca="false">IF($N144=1,0,IF(AND($C143=AZ$1,$C144=AZ$2),1,0))</f>
        <v>0</v>
      </c>
      <c r="BA144" s="55" t="n">
        <f aca="false">IF($N144=1,0,IF(AND($C143=BA$1,$C144=BA$2),1,0))</f>
        <v>0</v>
      </c>
      <c r="BB144" s="56" t="n">
        <f aca="false">0</f>
        <v>0</v>
      </c>
      <c r="BC144" s="56" t="n">
        <f aca="false">IF($N144=1,0,IF(AND($C143=BC$1,$C144=BC$2),1,0))</f>
        <v>0</v>
      </c>
      <c r="BD144" s="57" t="n">
        <f aca="false">IF(AND($C144=BD$1,$I144=BD$2),1,0)</f>
        <v>0</v>
      </c>
      <c r="BE144" s="56" t="n">
        <f aca="false">0</f>
        <v>0</v>
      </c>
      <c r="BF144" s="56" t="n">
        <f aca="false">0</f>
        <v>0</v>
      </c>
      <c r="BG144" s="56" t="n">
        <f aca="false">0</f>
        <v>0</v>
      </c>
      <c r="BH144" s="56" t="n">
        <f aca="false">0</f>
        <v>0</v>
      </c>
      <c r="BI144" s="56" t="n">
        <f aca="false">0</f>
        <v>0</v>
      </c>
      <c r="BJ144" s="56" t="n">
        <f aca="false">0</f>
        <v>0</v>
      </c>
      <c r="BK144" s="56" t="n">
        <f aca="false">0</f>
        <v>0</v>
      </c>
      <c r="BL144" s="58" t="n">
        <f aca="false">SUM(N144:BK144)</f>
        <v>1</v>
      </c>
    </row>
    <row r="145" customFormat="false" ht="14.4" hidden="false" customHeight="false" outlineLevel="0" collapsed="false">
      <c r="A145" s="52" t="str">
        <f aca="false">VLOOKUP(D145,$BX$90:$BZ$136,3,1)&amp;D145</f>
        <v>D21</v>
      </c>
      <c r="B145" s="52" t="str">
        <f aca="false">SUBSTITUTE(SUBSTITUTE(H145,"/",""),".html","")</f>
        <v>guides</v>
      </c>
      <c r="C145" s="52" t="str">
        <f aca="false">IF(OR(B145=index,B145=links,B145=guides),B145,IF(LEFT(B145,5)=onion,onion,extreme))</f>
        <v>guides</v>
      </c>
      <c r="D145" s="53" t="n">
        <v>21</v>
      </c>
      <c r="E145" s="53" t="s">
        <v>134</v>
      </c>
      <c r="F145" s="53" t="s">
        <v>135</v>
      </c>
      <c r="G145" s="54" t="n">
        <v>0.000601851851851852</v>
      </c>
      <c r="H145" s="53" t="s">
        <v>74</v>
      </c>
      <c r="I145" s="59" t="n">
        <v>5</v>
      </c>
      <c r="J145" s="52" t="n">
        <f aca="false">IF(I145="?",VLOOKUP(C145,$BO$89:$BP$94,2,0),I145)</f>
        <v>5</v>
      </c>
      <c r="K145" s="52" t="n">
        <f aca="false">SUMIFS($J$10:$J$1000,$A$10:$A$1000,A145)</f>
        <v>68.5744680851064</v>
      </c>
      <c r="L145" s="52" t="n">
        <f aca="false">IF(D145=D144,J145+L144,J145)</f>
        <v>39</v>
      </c>
      <c r="M145" s="52" t="str">
        <f aca="false">LEFT(A145,1)</f>
        <v>D</v>
      </c>
      <c r="N145" s="55" t="n">
        <f aca="false">IF(D145-D144&gt;0,1,0)</f>
        <v>0</v>
      </c>
      <c r="O145" s="56" t="n">
        <f aca="false">0</f>
        <v>0</v>
      </c>
      <c r="P145" s="55" t="n">
        <f aca="false">IF($N145=1,0,IF(AND($C144=P$1,$C145=P$2),1,0))</f>
        <v>0</v>
      </c>
      <c r="Q145" s="55" t="n">
        <f aca="false">IF($N145=1,0,IF(AND($C144=Q$1,$C145=Q$2),1,0))</f>
        <v>0</v>
      </c>
      <c r="R145" s="55" t="n">
        <f aca="false">IF($N145=1,0,IF(AND($C144=R$1,$C145=R$2),1,0))</f>
        <v>0</v>
      </c>
      <c r="S145" s="56" t="n">
        <f aca="false">0</f>
        <v>0</v>
      </c>
      <c r="T145" s="55" t="n">
        <f aca="false">IF($N145=1,0,IF(AND($C144=R$1,$C145=R$2),1,0))</f>
        <v>0</v>
      </c>
      <c r="U145" s="57" t="n">
        <f aca="false">IF(AND($C145=U$1,$I145=U$2),1,0)</f>
        <v>0</v>
      </c>
      <c r="V145" s="55" t="n">
        <f aca="false">IF($N145=1,0,IF(AND($C144=V$1,$C145=V$2),1,0))</f>
        <v>0</v>
      </c>
      <c r="W145" s="56" t="n">
        <f aca="false">0</f>
        <v>0</v>
      </c>
      <c r="X145" s="55" t="n">
        <f aca="false">IF($N145=1,0,IF(AND($C144=X$1,$C145=X$2),1,0))</f>
        <v>0</v>
      </c>
      <c r="Y145" s="55" t="n">
        <f aca="false">IF($N145=1,0,IF(AND($C144=Y$1,$C145=Y$2),1,0))</f>
        <v>0</v>
      </c>
      <c r="Z145" s="56" t="n">
        <f aca="false">0</f>
        <v>0</v>
      </c>
      <c r="AA145" s="55" t="n">
        <f aca="false">IF($N145=1,0,IF(AND($C144=AA$1,$C145=AA$2),1,0))</f>
        <v>0</v>
      </c>
      <c r="AB145" s="57" t="n">
        <f aca="false">IF(AND($C145=AB$1,$I145=AB$2),1,0)</f>
        <v>0</v>
      </c>
      <c r="AC145" s="55" t="n">
        <f aca="false">IF($N145=1,0,IF(AND($C144=AC$1,$C145=AC$2),1,0))</f>
        <v>0</v>
      </c>
      <c r="AD145" s="55" t="n">
        <f aca="false">IF($N145=1,0,IF(AND($C144=AD$1,$C145=AD$2),1,0))</f>
        <v>0</v>
      </c>
      <c r="AE145" s="56" t="n">
        <f aca="false">0</f>
        <v>0</v>
      </c>
      <c r="AF145" s="55" t="n">
        <f aca="false">IF($N145=1,0,IF(AND($C144=AF$1,$C145=AF$2),1,0))</f>
        <v>0</v>
      </c>
      <c r="AG145" s="56" t="n">
        <f aca="false">0</f>
        <v>0</v>
      </c>
      <c r="AH145" s="55" t="n">
        <f aca="false">IF($N145=1,0,IF(AND($C144=AH$1,$C145=AH$2),1,0))</f>
        <v>0</v>
      </c>
      <c r="AI145" s="57" t="n">
        <f aca="false">IF(AND($C145=AI$1,$I145=AI$2),1,0)</f>
        <v>0</v>
      </c>
      <c r="AJ145" s="55" t="n">
        <f aca="false">IF($N145=1,0,IF(AND($C144=AJ$1,$C145=AJ$2),1,0))</f>
        <v>0</v>
      </c>
      <c r="AK145" s="55" t="n">
        <f aca="false">IF($N145=1,0,IF(AND($C144=AK$1,$C145=AK$2),1,0))</f>
        <v>0</v>
      </c>
      <c r="AL145" s="55" t="n">
        <f aca="false">IF($N145=1,0,IF(AND($C144=AL$1,$C145=AL$2),1,0))</f>
        <v>0</v>
      </c>
      <c r="AM145" s="55" t="n">
        <f aca="false">IF($N145=1,0,IF(AND($C144=AM$1,$C145=AM$2),1,0))</f>
        <v>0</v>
      </c>
      <c r="AN145" s="56" t="n">
        <f aca="false">0</f>
        <v>0</v>
      </c>
      <c r="AO145" s="55" t="n">
        <f aca="false">IF($N145=1,0,IF(AND($C144=AO$1,$C145=AO$2),1,0))</f>
        <v>0</v>
      </c>
      <c r="AP145" s="57" t="n">
        <f aca="false">IF(AND($C145=AP$1,$I145=AP$2),1,0)</f>
        <v>0</v>
      </c>
      <c r="AQ145" s="56" t="n">
        <f aca="false">0</f>
        <v>0</v>
      </c>
      <c r="AR145" s="56" t="n">
        <f aca="false">0</f>
        <v>0</v>
      </c>
      <c r="AS145" s="56" t="n">
        <f aca="false">0</f>
        <v>0</v>
      </c>
      <c r="AT145" s="56" t="n">
        <f aca="false">0</f>
        <v>0</v>
      </c>
      <c r="AU145" s="56" t="n">
        <f aca="false">0</f>
        <v>0</v>
      </c>
      <c r="AV145" s="56" t="n">
        <f aca="false">0</f>
        <v>0</v>
      </c>
      <c r="AW145" s="56" t="n">
        <f aca="false">0</f>
        <v>0</v>
      </c>
      <c r="AX145" s="55" t="n">
        <f aca="false">IF($N145=1,0,IF(AND($C144=AX$1,$C145=AX$2),1,0))</f>
        <v>0</v>
      </c>
      <c r="AY145" s="55" t="n">
        <f aca="false">IF($N145=1,0,IF(AND($C144=AY$1,$C145=AY$2),1,0))</f>
        <v>0</v>
      </c>
      <c r="AZ145" s="55" t="n">
        <f aca="false">IF($N145=1,0,IF(AND($C144=AZ$1,$C145=AZ$2),1,0))</f>
        <v>1</v>
      </c>
      <c r="BA145" s="55" t="n">
        <f aca="false">IF($N145=1,0,IF(AND($C144=BA$1,$C145=BA$2),1,0))</f>
        <v>0</v>
      </c>
      <c r="BB145" s="56" t="n">
        <f aca="false">0</f>
        <v>0</v>
      </c>
      <c r="BC145" s="56" t="n">
        <f aca="false">IF($N145=1,0,IF(AND($C144=BC$1,$C145=BC$2),1,0))</f>
        <v>0</v>
      </c>
      <c r="BD145" s="57" t="n">
        <f aca="false">IF(AND($C145=BD$1,$I145=BD$2),1,0)</f>
        <v>0</v>
      </c>
      <c r="BE145" s="56" t="n">
        <f aca="false">0</f>
        <v>0</v>
      </c>
      <c r="BF145" s="56" t="n">
        <f aca="false">0</f>
        <v>0</v>
      </c>
      <c r="BG145" s="56" t="n">
        <f aca="false">0</f>
        <v>0</v>
      </c>
      <c r="BH145" s="56" t="n">
        <f aca="false">0</f>
        <v>0</v>
      </c>
      <c r="BI145" s="56" t="n">
        <f aca="false">0</f>
        <v>0</v>
      </c>
      <c r="BJ145" s="56" t="n">
        <f aca="false">0</f>
        <v>0</v>
      </c>
      <c r="BK145" s="56" t="n">
        <f aca="false">0</f>
        <v>0</v>
      </c>
      <c r="BL145" s="58" t="n">
        <f aca="false">SUM(N145:BK145)</f>
        <v>1</v>
      </c>
    </row>
    <row r="146" customFormat="false" ht="14.4" hidden="false" customHeight="false" outlineLevel="0" collapsed="false">
      <c r="A146" s="52" t="str">
        <f aca="false">VLOOKUP(D146,$BX$90:$BZ$136,3,1)&amp;D146</f>
        <v>D21</v>
      </c>
      <c r="B146" s="52" t="str">
        <f aca="false">SUBSTITUTE(SUBSTITUTE(H146,"/",""),".html","")</f>
        <v>guideshow-to-buy-xmr</v>
      </c>
      <c r="C146" s="52" t="str">
        <f aca="false">IF(OR(B146=index,B146=links,B146=guides),B146,IF(LEFT(B146,5)=onion,onion,extreme))</f>
        <v>extreme</v>
      </c>
      <c r="D146" s="53" t="n">
        <v>21</v>
      </c>
      <c r="E146" s="53" t="s">
        <v>134</v>
      </c>
      <c r="F146" s="53" t="s">
        <v>135</v>
      </c>
      <c r="G146" s="54" t="n">
        <v>0.000601851851851852</v>
      </c>
      <c r="H146" s="53" t="s">
        <v>139</v>
      </c>
      <c r="I146" s="59" t="n">
        <v>8</v>
      </c>
      <c r="J146" s="52" t="n">
        <f aca="false">IF(I146="?",VLOOKUP(C146,$BO$89:$BP$94,2,0),I146)</f>
        <v>8</v>
      </c>
      <c r="K146" s="52" t="n">
        <f aca="false">SUMIFS($J$10:$J$1000,$A$10:$A$1000,A146)</f>
        <v>68.5744680851064</v>
      </c>
      <c r="L146" s="52" t="n">
        <f aca="false">IF(D146=D145,J146+L145,J146)</f>
        <v>47</v>
      </c>
      <c r="M146" s="52" t="str">
        <f aca="false">LEFT(A146,1)</f>
        <v>D</v>
      </c>
      <c r="N146" s="55" t="n">
        <f aca="false">IF(D146-D145&gt;0,1,0)</f>
        <v>0</v>
      </c>
      <c r="O146" s="56" t="n">
        <f aca="false">0</f>
        <v>0</v>
      </c>
      <c r="P146" s="55" t="n">
        <f aca="false">IF($N146=1,0,IF(AND($C145=P$1,$C146=P$2),1,0))</f>
        <v>0</v>
      </c>
      <c r="Q146" s="55" t="n">
        <f aca="false">IF($N146=1,0,IF(AND($C145=Q$1,$C146=Q$2),1,0))</f>
        <v>0</v>
      </c>
      <c r="R146" s="55" t="n">
        <f aca="false">IF($N146=1,0,IF(AND($C145=R$1,$C146=R$2),1,0))</f>
        <v>0</v>
      </c>
      <c r="S146" s="56" t="n">
        <f aca="false">0</f>
        <v>0</v>
      </c>
      <c r="T146" s="55" t="n">
        <f aca="false">IF($N146=1,0,IF(AND($C145=R$1,$C146=R$2),1,0))</f>
        <v>0</v>
      </c>
      <c r="U146" s="57" t="n">
        <f aca="false">IF(AND($C146=U$1,$I146=U$2),1,0)</f>
        <v>0</v>
      </c>
      <c r="V146" s="55" t="n">
        <f aca="false">IF($N146=1,0,IF(AND($C145=V$1,$C146=V$2),1,0))</f>
        <v>0</v>
      </c>
      <c r="W146" s="56" t="n">
        <f aca="false">0</f>
        <v>0</v>
      </c>
      <c r="X146" s="55" t="n">
        <f aca="false">IF($N146=1,0,IF(AND($C145=X$1,$C146=X$2),1,0))</f>
        <v>0</v>
      </c>
      <c r="Y146" s="55" t="n">
        <f aca="false">IF($N146=1,0,IF(AND($C145=Y$1,$C146=Y$2),1,0))</f>
        <v>0</v>
      </c>
      <c r="Z146" s="56" t="n">
        <f aca="false">0</f>
        <v>0</v>
      </c>
      <c r="AA146" s="55" t="n">
        <f aca="false">IF($N146=1,0,IF(AND($C145=AA$1,$C146=AA$2),1,0))</f>
        <v>0</v>
      </c>
      <c r="AB146" s="57" t="n">
        <f aca="false">IF(AND($C146=AB$1,$I146=AB$2),1,0)</f>
        <v>0</v>
      </c>
      <c r="AC146" s="55" t="n">
        <f aca="false">IF($N146=1,0,IF(AND($C145=AC$1,$C146=AC$2),1,0))</f>
        <v>0</v>
      </c>
      <c r="AD146" s="55" t="n">
        <f aca="false">IF($N146=1,0,IF(AND($C145=AD$1,$C146=AD$2),1,0))</f>
        <v>0</v>
      </c>
      <c r="AE146" s="56" t="n">
        <f aca="false">0</f>
        <v>0</v>
      </c>
      <c r="AF146" s="55" t="n">
        <f aca="false">IF($N146=1,0,IF(AND($C145=AF$1,$C146=AF$2),1,0))</f>
        <v>0</v>
      </c>
      <c r="AG146" s="56" t="n">
        <f aca="false">0</f>
        <v>0</v>
      </c>
      <c r="AH146" s="55" t="n">
        <f aca="false">IF($N146=1,0,IF(AND($C145=AH$1,$C146=AH$2),1,0))</f>
        <v>1</v>
      </c>
      <c r="AI146" s="57" t="n">
        <f aca="false">IF(AND($C146=AI$1,$I146=AI$2),1,0)</f>
        <v>0</v>
      </c>
      <c r="AJ146" s="55" t="n">
        <f aca="false">IF($N146=1,0,IF(AND($C145=AJ$1,$C146=AJ$2),1,0))</f>
        <v>0</v>
      </c>
      <c r="AK146" s="55" t="n">
        <f aca="false">IF($N146=1,0,IF(AND($C145=AK$1,$C146=AK$2),1,0))</f>
        <v>0</v>
      </c>
      <c r="AL146" s="55" t="n">
        <f aca="false">IF($N146=1,0,IF(AND($C145=AL$1,$C146=AL$2),1,0))</f>
        <v>0</v>
      </c>
      <c r="AM146" s="55" t="n">
        <f aca="false">IF($N146=1,0,IF(AND($C145=AM$1,$C146=AM$2),1,0))</f>
        <v>0</v>
      </c>
      <c r="AN146" s="56" t="n">
        <f aca="false">0</f>
        <v>0</v>
      </c>
      <c r="AO146" s="55" t="n">
        <f aca="false">IF($N146=1,0,IF(AND($C145=AO$1,$C146=AO$2),1,0))</f>
        <v>0</v>
      </c>
      <c r="AP146" s="57" t="n">
        <f aca="false">IF(AND($C146=AP$1,$I146=AP$2),1,0)</f>
        <v>0</v>
      </c>
      <c r="AQ146" s="56" t="n">
        <f aca="false">0</f>
        <v>0</v>
      </c>
      <c r="AR146" s="56" t="n">
        <f aca="false">0</f>
        <v>0</v>
      </c>
      <c r="AS146" s="56" t="n">
        <f aca="false">0</f>
        <v>0</v>
      </c>
      <c r="AT146" s="56" t="n">
        <f aca="false">0</f>
        <v>0</v>
      </c>
      <c r="AU146" s="56" t="n">
        <f aca="false">0</f>
        <v>0</v>
      </c>
      <c r="AV146" s="56" t="n">
        <f aca="false">0</f>
        <v>0</v>
      </c>
      <c r="AW146" s="56" t="n">
        <f aca="false">0</f>
        <v>0</v>
      </c>
      <c r="AX146" s="55" t="n">
        <f aca="false">IF($N146=1,0,IF(AND($C145=AX$1,$C146=AX$2),1,0))</f>
        <v>0</v>
      </c>
      <c r="AY146" s="55" t="n">
        <f aca="false">IF($N146=1,0,IF(AND($C145=AY$1,$C146=AY$2),1,0))</f>
        <v>0</v>
      </c>
      <c r="AZ146" s="55" t="n">
        <f aca="false">IF($N146=1,0,IF(AND($C145=AZ$1,$C146=AZ$2),1,0))</f>
        <v>0</v>
      </c>
      <c r="BA146" s="55" t="n">
        <f aca="false">IF($N146=1,0,IF(AND($C145=BA$1,$C146=BA$2),1,0))</f>
        <v>0</v>
      </c>
      <c r="BB146" s="56" t="n">
        <f aca="false">0</f>
        <v>0</v>
      </c>
      <c r="BC146" s="56" t="n">
        <f aca="false">IF($N146=1,0,IF(AND($C145=BC$1,$C146=BC$2),1,0))</f>
        <v>0</v>
      </c>
      <c r="BD146" s="57" t="n">
        <f aca="false">IF(AND($C146=BD$1,$I146=BD$2),1,0)</f>
        <v>0</v>
      </c>
      <c r="BE146" s="56" t="n">
        <f aca="false">0</f>
        <v>0</v>
      </c>
      <c r="BF146" s="56" t="n">
        <f aca="false">0</f>
        <v>0</v>
      </c>
      <c r="BG146" s="56" t="n">
        <f aca="false">0</f>
        <v>0</v>
      </c>
      <c r="BH146" s="56" t="n">
        <f aca="false">0</f>
        <v>0</v>
      </c>
      <c r="BI146" s="56" t="n">
        <f aca="false">0</f>
        <v>0</v>
      </c>
      <c r="BJ146" s="56" t="n">
        <f aca="false">0</f>
        <v>0</v>
      </c>
      <c r="BK146" s="56" t="n">
        <f aca="false">0</f>
        <v>0</v>
      </c>
      <c r="BL146" s="58" t="n">
        <f aca="false">SUM(N146:BK146)</f>
        <v>1</v>
      </c>
    </row>
    <row r="147" customFormat="false" ht="14.4" hidden="false" customHeight="false" outlineLevel="0" collapsed="false">
      <c r="A147" s="52" t="str">
        <f aca="false">VLOOKUP(D147,$BX$90:$BZ$136,3,1)&amp;D147</f>
        <v>D21</v>
      </c>
      <c r="B147" s="52" t="str">
        <f aca="false">SUBSTITUTE(SUBSTITUTE(H147,"/",""),".html","")</f>
        <v>guides</v>
      </c>
      <c r="C147" s="52" t="str">
        <f aca="false">IF(OR(B147=index,B147=links,B147=guides),B147,IF(LEFT(B147,5)=onion,onion,extreme))</f>
        <v>guides</v>
      </c>
      <c r="D147" s="53" t="n">
        <v>21</v>
      </c>
      <c r="E147" s="53" t="s">
        <v>134</v>
      </c>
      <c r="F147" s="53" t="s">
        <v>135</v>
      </c>
      <c r="G147" s="54" t="n">
        <v>0.000601851851851852</v>
      </c>
      <c r="H147" s="53" t="s">
        <v>74</v>
      </c>
      <c r="I147" s="59" t="n">
        <v>2</v>
      </c>
      <c r="J147" s="52" t="n">
        <f aca="false">IF(I147="?",VLOOKUP(C147,$BO$89:$BP$94,2,0),I147)</f>
        <v>2</v>
      </c>
      <c r="K147" s="52" t="n">
        <f aca="false">SUMIFS($J$10:$J$1000,$A$10:$A$1000,A147)</f>
        <v>68.5744680851064</v>
      </c>
      <c r="L147" s="52" t="n">
        <f aca="false">IF(D147=D146,J147+L146,J147)</f>
        <v>49</v>
      </c>
      <c r="M147" s="52" t="str">
        <f aca="false">LEFT(A147,1)</f>
        <v>D</v>
      </c>
      <c r="N147" s="55" t="n">
        <f aca="false">IF(D147-D146&gt;0,1,0)</f>
        <v>0</v>
      </c>
      <c r="O147" s="56" t="n">
        <f aca="false">0</f>
        <v>0</v>
      </c>
      <c r="P147" s="55" t="n">
        <f aca="false">IF($N147=1,0,IF(AND($C146=P$1,$C147=P$2),1,0))</f>
        <v>0</v>
      </c>
      <c r="Q147" s="55" t="n">
        <f aca="false">IF($N147=1,0,IF(AND($C146=Q$1,$C147=Q$2),1,0))</f>
        <v>0</v>
      </c>
      <c r="R147" s="55" t="n">
        <f aca="false">IF($N147=1,0,IF(AND($C146=R$1,$C147=R$2),1,0))</f>
        <v>0</v>
      </c>
      <c r="S147" s="56" t="n">
        <f aca="false">0</f>
        <v>0</v>
      </c>
      <c r="T147" s="55" t="n">
        <f aca="false">IF($N147=1,0,IF(AND($C146=R$1,$C147=R$2),1,0))</f>
        <v>0</v>
      </c>
      <c r="U147" s="57" t="n">
        <f aca="false">IF(AND($C147=U$1,$I147=U$2),1,0)</f>
        <v>0</v>
      </c>
      <c r="V147" s="55" t="n">
        <f aca="false">IF($N147=1,0,IF(AND($C146=V$1,$C147=V$2),1,0))</f>
        <v>0</v>
      </c>
      <c r="W147" s="56" t="n">
        <f aca="false">0</f>
        <v>0</v>
      </c>
      <c r="X147" s="55" t="n">
        <f aca="false">IF($N147=1,0,IF(AND($C146=X$1,$C147=X$2),1,0))</f>
        <v>0</v>
      </c>
      <c r="Y147" s="55" t="n">
        <f aca="false">IF($N147=1,0,IF(AND($C146=Y$1,$C147=Y$2),1,0))</f>
        <v>0</v>
      </c>
      <c r="Z147" s="56" t="n">
        <f aca="false">0</f>
        <v>0</v>
      </c>
      <c r="AA147" s="55" t="n">
        <f aca="false">IF($N147=1,0,IF(AND($C146=AA$1,$C147=AA$2),1,0))</f>
        <v>0</v>
      </c>
      <c r="AB147" s="57" t="n">
        <f aca="false">IF(AND($C147=AB$1,$I147=AB$2),1,0)</f>
        <v>0</v>
      </c>
      <c r="AC147" s="55" t="n">
        <f aca="false">IF($N147=1,0,IF(AND($C146=AC$1,$C147=AC$2),1,0))</f>
        <v>0</v>
      </c>
      <c r="AD147" s="55" t="n">
        <f aca="false">IF($N147=1,0,IF(AND($C146=AD$1,$C147=AD$2),1,0))</f>
        <v>0</v>
      </c>
      <c r="AE147" s="56" t="n">
        <f aca="false">0</f>
        <v>0</v>
      </c>
      <c r="AF147" s="55" t="n">
        <f aca="false">IF($N147=1,0,IF(AND($C146=AF$1,$C147=AF$2),1,0))</f>
        <v>0</v>
      </c>
      <c r="AG147" s="56" t="n">
        <f aca="false">0</f>
        <v>0</v>
      </c>
      <c r="AH147" s="55" t="n">
        <f aca="false">IF($N147=1,0,IF(AND($C146=AH$1,$C147=AH$2),1,0))</f>
        <v>0</v>
      </c>
      <c r="AI147" s="57" t="n">
        <f aca="false">IF(AND($C147=AI$1,$I147=AI$2),1,0)</f>
        <v>0</v>
      </c>
      <c r="AJ147" s="55" t="n">
        <f aca="false">IF($N147=1,0,IF(AND($C146=AJ$1,$C147=AJ$2),1,0))</f>
        <v>0</v>
      </c>
      <c r="AK147" s="55" t="n">
        <f aca="false">IF($N147=1,0,IF(AND($C146=AK$1,$C147=AK$2),1,0))</f>
        <v>0</v>
      </c>
      <c r="AL147" s="55" t="n">
        <f aca="false">IF($N147=1,0,IF(AND($C146=AL$1,$C147=AL$2),1,0))</f>
        <v>0</v>
      </c>
      <c r="AM147" s="55" t="n">
        <f aca="false">IF($N147=1,0,IF(AND($C146=AM$1,$C147=AM$2),1,0))</f>
        <v>0</v>
      </c>
      <c r="AN147" s="56" t="n">
        <f aca="false">0</f>
        <v>0</v>
      </c>
      <c r="AO147" s="55" t="n">
        <f aca="false">IF($N147=1,0,IF(AND($C146=AO$1,$C147=AO$2),1,0))</f>
        <v>0</v>
      </c>
      <c r="AP147" s="57" t="n">
        <f aca="false">IF(AND($C147=AP$1,$I147=AP$2),1,0)</f>
        <v>0</v>
      </c>
      <c r="AQ147" s="56" t="n">
        <f aca="false">0</f>
        <v>0</v>
      </c>
      <c r="AR147" s="56" t="n">
        <f aca="false">0</f>
        <v>0</v>
      </c>
      <c r="AS147" s="56" t="n">
        <f aca="false">0</f>
        <v>0</v>
      </c>
      <c r="AT147" s="56" t="n">
        <f aca="false">0</f>
        <v>0</v>
      </c>
      <c r="AU147" s="56" t="n">
        <f aca="false">0</f>
        <v>0</v>
      </c>
      <c r="AV147" s="56" t="n">
        <f aca="false">0</f>
        <v>0</v>
      </c>
      <c r="AW147" s="56" t="n">
        <f aca="false">0</f>
        <v>0</v>
      </c>
      <c r="AX147" s="55" t="n">
        <f aca="false">IF($N147=1,0,IF(AND($C146=AX$1,$C147=AX$2),1,0))</f>
        <v>0</v>
      </c>
      <c r="AY147" s="55" t="n">
        <f aca="false">IF($N147=1,0,IF(AND($C146=AY$1,$C147=AY$2),1,0))</f>
        <v>0</v>
      </c>
      <c r="AZ147" s="55" t="n">
        <f aca="false">IF($N147=1,0,IF(AND($C146=AZ$1,$C147=AZ$2),1,0))</f>
        <v>1</v>
      </c>
      <c r="BA147" s="55" t="n">
        <f aca="false">IF($N147=1,0,IF(AND($C146=BA$1,$C147=BA$2),1,0))</f>
        <v>0</v>
      </c>
      <c r="BB147" s="56" t="n">
        <f aca="false">0</f>
        <v>0</v>
      </c>
      <c r="BC147" s="56" t="n">
        <f aca="false">IF($N147=1,0,IF(AND($C146=BC$1,$C147=BC$2),1,0))</f>
        <v>0</v>
      </c>
      <c r="BD147" s="57" t="n">
        <f aca="false">IF(AND($C147=BD$1,$I147=BD$2),1,0)</f>
        <v>0</v>
      </c>
      <c r="BE147" s="56" t="n">
        <f aca="false">0</f>
        <v>0</v>
      </c>
      <c r="BF147" s="56" t="n">
        <f aca="false">0</f>
        <v>0</v>
      </c>
      <c r="BG147" s="56" t="n">
        <f aca="false">0</f>
        <v>0</v>
      </c>
      <c r="BH147" s="56" t="n">
        <f aca="false">0</f>
        <v>0</v>
      </c>
      <c r="BI147" s="56" t="n">
        <f aca="false">0</f>
        <v>0</v>
      </c>
      <c r="BJ147" s="56" t="n">
        <f aca="false">0</f>
        <v>0</v>
      </c>
      <c r="BK147" s="56" t="n">
        <f aca="false">0</f>
        <v>0</v>
      </c>
      <c r="BL147" s="58" t="n">
        <f aca="false">SUM(N147:BK147)</f>
        <v>1</v>
      </c>
    </row>
    <row r="148" customFormat="false" ht="14.4" hidden="false" customHeight="false" outlineLevel="0" collapsed="false">
      <c r="A148" s="52" t="str">
        <f aca="false">VLOOKUP(D148,$BX$90:$BZ$136,3,1)&amp;D148</f>
        <v>D21</v>
      </c>
      <c r="B148" s="52" t="str">
        <f aca="false">SUBSTITUTE(SUBSTITUTE(H148,"/",""),".html","")</f>
        <v>onion-directory</v>
      </c>
      <c r="C148" s="52" t="str">
        <f aca="false">IF(OR(B148=index,B148=links,B148=guides),B148,IF(LEFT(B148,5)=onion,onion,extreme))</f>
        <v>onion</v>
      </c>
      <c r="D148" s="53" t="n">
        <v>21</v>
      </c>
      <c r="E148" s="53" t="s">
        <v>134</v>
      </c>
      <c r="F148" s="53" t="s">
        <v>135</v>
      </c>
      <c r="G148" s="54" t="n">
        <v>0.000601851851851852</v>
      </c>
      <c r="H148" s="53" t="s">
        <v>73</v>
      </c>
      <c r="I148" s="59" t="n">
        <v>3</v>
      </c>
      <c r="J148" s="52" t="n">
        <f aca="false">IF(I148="?",VLOOKUP(C148,$BO$89:$BP$94,2,0),I148)</f>
        <v>3</v>
      </c>
      <c r="K148" s="52" t="n">
        <f aca="false">SUMIFS($J$10:$J$1000,$A$10:$A$1000,A148)</f>
        <v>68.5744680851064</v>
      </c>
      <c r="L148" s="52" t="n">
        <f aca="false">IF(D148=D147,J148+L147,J148)</f>
        <v>52</v>
      </c>
      <c r="M148" s="52" t="str">
        <f aca="false">LEFT(A148,1)</f>
        <v>D</v>
      </c>
      <c r="N148" s="55" t="n">
        <f aca="false">IF(D148-D147&gt;0,1,0)</f>
        <v>0</v>
      </c>
      <c r="O148" s="56" t="n">
        <f aca="false">0</f>
        <v>0</v>
      </c>
      <c r="P148" s="55" t="n">
        <f aca="false">IF($N148=1,0,IF(AND($C147=P$1,$C148=P$2),1,0))</f>
        <v>0</v>
      </c>
      <c r="Q148" s="55" t="n">
        <f aca="false">IF($N148=1,0,IF(AND($C147=Q$1,$C148=Q$2),1,0))</f>
        <v>0</v>
      </c>
      <c r="R148" s="55" t="n">
        <f aca="false">IF($N148=1,0,IF(AND($C147=R$1,$C148=R$2),1,0))</f>
        <v>0</v>
      </c>
      <c r="S148" s="56" t="n">
        <f aca="false">0</f>
        <v>0</v>
      </c>
      <c r="T148" s="55" t="n">
        <f aca="false">IF($N148=1,0,IF(AND($C147=R$1,$C148=R$2),1,0))</f>
        <v>0</v>
      </c>
      <c r="U148" s="57" t="n">
        <f aca="false">IF(AND($C148=U$1,$I148=U$2),1,0)</f>
        <v>0</v>
      </c>
      <c r="V148" s="55" t="n">
        <f aca="false">IF($N148=1,0,IF(AND($C147=V$1,$C148=V$2),1,0))</f>
        <v>0</v>
      </c>
      <c r="W148" s="56" t="n">
        <f aca="false">0</f>
        <v>0</v>
      </c>
      <c r="X148" s="55" t="n">
        <f aca="false">IF($N148=1,0,IF(AND($C147=X$1,$C148=X$2),1,0))</f>
        <v>0</v>
      </c>
      <c r="Y148" s="55" t="n">
        <f aca="false">IF($N148=1,0,IF(AND($C147=Y$1,$C148=Y$2),1,0))</f>
        <v>0</v>
      </c>
      <c r="Z148" s="56" t="n">
        <f aca="false">0</f>
        <v>0</v>
      </c>
      <c r="AA148" s="55" t="n">
        <f aca="false">IF($N148=1,0,IF(AND($C147=AA$1,$C148=AA$2),1,0))</f>
        <v>0</v>
      </c>
      <c r="AB148" s="57" t="n">
        <f aca="false">IF(AND($C148=AB$1,$I148=AB$2),1,0)</f>
        <v>0</v>
      </c>
      <c r="AC148" s="55" t="n">
        <f aca="false">IF($N148=1,0,IF(AND($C147=AC$1,$C148=AC$2),1,0))</f>
        <v>0</v>
      </c>
      <c r="AD148" s="55" t="n">
        <f aca="false">IF($N148=1,0,IF(AND($C147=AD$1,$C148=AD$2),1,0))</f>
        <v>0</v>
      </c>
      <c r="AE148" s="56" t="n">
        <f aca="false">0</f>
        <v>0</v>
      </c>
      <c r="AF148" s="55" t="n">
        <f aca="false">IF($N148=1,0,IF(AND($C147=AF$1,$C148=AF$2),1,0))</f>
        <v>1</v>
      </c>
      <c r="AG148" s="56" t="n">
        <f aca="false">0</f>
        <v>0</v>
      </c>
      <c r="AH148" s="55" t="n">
        <f aca="false">IF($N148=1,0,IF(AND($C147=AH$1,$C148=AH$2),1,0))</f>
        <v>0</v>
      </c>
      <c r="AI148" s="57" t="n">
        <f aca="false">IF(AND($C148=AI$1,$I148=AI$2),1,0)</f>
        <v>0</v>
      </c>
      <c r="AJ148" s="55" t="n">
        <f aca="false">IF($N148=1,0,IF(AND($C147=AJ$1,$C148=AJ$2),1,0))</f>
        <v>0</v>
      </c>
      <c r="AK148" s="55" t="n">
        <f aca="false">IF($N148=1,0,IF(AND($C147=AK$1,$C148=AK$2),1,0))</f>
        <v>0</v>
      </c>
      <c r="AL148" s="55" t="n">
        <f aca="false">IF($N148=1,0,IF(AND($C147=AL$1,$C148=AL$2),1,0))</f>
        <v>0</v>
      </c>
      <c r="AM148" s="55" t="n">
        <f aca="false">IF($N148=1,0,IF(AND($C147=AM$1,$C148=AM$2),1,0))</f>
        <v>0</v>
      </c>
      <c r="AN148" s="56" t="n">
        <f aca="false">0</f>
        <v>0</v>
      </c>
      <c r="AO148" s="55" t="n">
        <f aca="false">IF($N148=1,0,IF(AND($C147=AO$1,$C148=AO$2),1,0))</f>
        <v>0</v>
      </c>
      <c r="AP148" s="57" t="n">
        <f aca="false">IF(AND($C148=AP$1,$I148=AP$2),1,0)</f>
        <v>0</v>
      </c>
      <c r="AQ148" s="56" t="n">
        <f aca="false">0</f>
        <v>0</v>
      </c>
      <c r="AR148" s="56" t="n">
        <f aca="false">0</f>
        <v>0</v>
      </c>
      <c r="AS148" s="56" t="n">
        <f aca="false">0</f>
        <v>0</v>
      </c>
      <c r="AT148" s="56" t="n">
        <f aca="false">0</f>
        <v>0</v>
      </c>
      <c r="AU148" s="56" t="n">
        <f aca="false">0</f>
        <v>0</v>
      </c>
      <c r="AV148" s="56" t="n">
        <f aca="false">0</f>
        <v>0</v>
      </c>
      <c r="AW148" s="56" t="n">
        <f aca="false">0</f>
        <v>0</v>
      </c>
      <c r="AX148" s="55" t="n">
        <f aca="false">IF($N148=1,0,IF(AND($C147=AX$1,$C148=AX$2),1,0))</f>
        <v>0</v>
      </c>
      <c r="AY148" s="55" t="n">
        <f aca="false">IF($N148=1,0,IF(AND($C147=AY$1,$C148=AY$2),1,0))</f>
        <v>0</v>
      </c>
      <c r="AZ148" s="55" t="n">
        <f aca="false">IF($N148=1,0,IF(AND($C147=AZ$1,$C148=AZ$2),1,0))</f>
        <v>0</v>
      </c>
      <c r="BA148" s="55" t="n">
        <f aca="false">IF($N148=1,0,IF(AND($C147=BA$1,$C148=BA$2),1,0))</f>
        <v>0</v>
      </c>
      <c r="BB148" s="56" t="n">
        <f aca="false">0</f>
        <v>0</v>
      </c>
      <c r="BC148" s="56" t="n">
        <f aca="false">IF($N148=1,0,IF(AND($C147=BC$1,$C148=BC$2),1,0))</f>
        <v>0</v>
      </c>
      <c r="BD148" s="57" t="n">
        <f aca="false">IF(AND($C148=BD$1,$I148=BD$2),1,0)</f>
        <v>0</v>
      </c>
      <c r="BE148" s="56" t="n">
        <f aca="false">0</f>
        <v>0</v>
      </c>
      <c r="BF148" s="56" t="n">
        <f aca="false">0</f>
        <v>0</v>
      </c>
      <c r="BG148" s="56" t="n">
        <f aca="false">0</f>
        <v>0</v>
      </c>
      <c r="BH148" s="56" t="n">
        <f aca="false">0</f>
        <v>0</v>
      </c>
      <c r="BI148" s="56" t="n">
        <f aca="false">0</f>
        <v>0</v>
      </c>
      <c r="BJ148" s="56" t="n">
        <f aca="false">0</f>
        <v>0</v>
      </c>
      <c r="BK148" s="56" t="n">
        <f aca="false">0</f>
        <v>0</v>
      </c>
      <c r="BL148" s="58" t="n">
        <f aca="false">SUM(N148:BK148)</f>
        <v>1</v>
      </c>
    </row>
    <row r="149" customFormat="false" ht="14.4" hidden="false" customHeight="false" outlineLevel="0" collapsed="false">
      <c r="A149" s="52" t="str">
        <f aca="false">VLOOKUP(D149,$BX$90:$BZ$136,3,1)&amp;D149</f>
        <v>D21</v>
      </c>
      <c r="B149" s="52" t="str">
        <f aca="false">SUBSTITUTE(SUBSTITUTE(H149,"/",""),".html","")</f>
        <v>onion-directorycarding-cat</v>
      </c>
      <c r="C149" s="52" t="str">
        <f aca="false">IF(OR(B149=index,B149=links,B149=guides),B149,IF(LEFT(B149,5)=onion,onion,extreme))</f>
        <v>onion</v>
      </c>
      <c r="D149" s="53" t="n">
        <v>21</v>
      </c>
      <c r="E149" s="53" t="s">
        <v>134</v>
      </c>
      <c r="F149" s="53" t="s">
        <v>135</v>
      </c>
      <c r="G149" s="54" t="n">
        <v>0.000601851851851852</v>
      </c>
      <c r="H149" s="53" t="s">
        <v>133</v>
      </c>
      <c r="I149" s="59" t="s">
        <v>43</v>
      </c>
      <c r="J149" s="52" t="n">
        <f aca="false">IF(I149="?",VLOOKUP(C149,$BO$89:$BP$94,2,0),I149)</f>
        <v>16.5744680851064</v>
      </c>
      <c r="K149" s="52" t="n">
        <f aca="false">SUMIFS($J$10:$J$1000,$A$10:$A$1000,A149)</f>
        <v>68.5744680851064</v>
      </c>
      <c r="L149" s="52" t="n">
        <f aca="false">IF(D149=D148,J149+L148,J149)</f>
        <v>68.5744680851064</v>
      </c>
      <c r="M149" s="52" t="str">
        <f aca="false">LEFT(A149,1)</f>
        <v>D</v>
      </c>
      <c r="N149" s="55" t="n">
        <f aca="false">IF(D149-D148&gt;0,1,0)</f>
        <v>0</v>
      </c>
      <c r="O149" s="56" t="n">
        <f aca="false">0</f>
        <v>0</v>
      </c>
      <c r="P149" s="55" t="n">
        <f aca="false">IF($N149=1,0,IF(AND($C148=P$1,$C149=P$2),1,0))</f>
        <v>0</v>
      </c>
      <c r="Q149" s="55" t="n">
        <f aca="false">IF($N149=1,0,IF(AND($C148=Q$1,$C149=Q$2),1,0))</f>
        <v>0</v>
      </c>
      <c r="R149" s="55" t="n">
        <f aca="false">IF($N149=1,0,IF(AND($C148=R$1,$C149=R$2),1,0))</f>
        <v>0</v>
      </c>
      <c r="S149" s="56" t="n">
        <f aca="false">0</f>
        <v>0</v>
      </c>
      <c r="T149" s="55" t="n">
        <f aca="false">IF($N149=1,0,IF(AND($C148=R$1,$C149=R$2),1,0))</f>
        <v>0</v>
      </c>
      <c r="U149" s="57" t="n">
        <f aca="false">IF(AND($C149=U$1,$I149=U$2),1,0)</f>
        <v>0</v>
      </c>
      <c r="V149" s="55" t="n">
        <f aca="false">IF($N149=1,0,IF(AND($C148=V$1,$C149=V$2),1,0))</f>
        <v>0</v>
      </c>
      <c r="W149" s="56" t="n">
        <f aca="false">0</f>
        <v>0</v>
      </c>
      <c r="X149" s="55" t="n">
        <f aca="false">IF($N149=1,0,IF(AND($C148=X$1,$C149=X$2),1,0))</f>
        <v>0</v>
      </c>
      <c r="Y149" s="55" t="n">
        <f aca="false">IF($N149=1,0,IF(AND($C148=Y$1,$C149=Y$2),1,0))</f>
        <v>0</v>
      </c>
      <c r="Z149" s="56" t="n">
        <f aca="false">0</f>
        <v>0</v>
      </c>
      <c r="AA149" s="55" t="n">
        <f aca="false">IF($N149=1,0,IF(AND($C148=AA$1,$C149=AA$2),1,0))</f>
        <v>0</v>
      </c>
      <c r="AB149" s="57" t="n">
        <f aca="false">IF(AND($C149=AB$1,$I149=AB$2),1,0)</f>
        <v>0</v>
      </c>
      <c r="AC149" s="55" t="n">
        <f aca="false">IF($N149=1,0,IF(AND($C148=AC$1,$C149=AC$2),1,0))</f>
        <v>0</v>
      </c>
      <c r="AD149" s="55" t="n">
        <f aca="false">IF($N149=1,0,IF(AND($C148=AD$1,$C149=AD$2),1,0))</f>
        <v>0</v>
      </c>
      <c r="AE149" s="56" t="n">
        <f aca="false">0</f>
        <v>0</v>
      </c>
      <c r="AF149" s="55" t="n">
        <f aca="false">IF($N149=1,0,IF(AND($C148=AF$1,$C149=AF$2),1,0))</f>
        <v>0</v>
      </c>
      <c r="AG149" s="56" t="n">
        <f aca="false">0</f>
        <v>0</v>
      </c>
      <c r="AH149" s="55" t="n">
        <f aca="false">IF($N149=1,0,IF(AND($C148=AH$1,$C149=AH$2),1,0))</f>
        <v>0</v>
      </c>
      <c r="AI149" s="57" t="n">
        <f aca="false">IF(AND($C149=AI$1,$I149=AI$2),1,0)</f>
        <v>0</v>
      </c>
      <c r="AJ149" s="55" t="n">
        <f aca="false">IF($N149=1,0,IF(AND($C148=AJ$1,$C149=AJ$2),1,0))</f>
        <v>0</v>
      </c>
      <c r="AK149" s="55" t="n">
        <f aca="false">IF($N149=1,0,IF(AND($C148=AK$1,$C149=AK$2),1,0))</f>
        <v>0</v>
      </c>
      <c r="AL149" s="55" t="n">
        <f aca="false">IF($N149=1,0,IF(AND($C148=AL$1,$C149=AL$2),1,0))</f>
        <v>0</v>
      </c>
      <c r="AM149" s="55" t="n">
        <f aca="false">IF($N149=1,0,IF(AND($C148=AM$1,$C149=AM$2),1,0))</f>
        <v>1</v>
      </c>
      <c r="AN149" s="56" t="n">
        <f aca="false">0</f>
        <v>0</v>
      </c>
      <c r="AO149" s="55" t="n">
        <f aca="false">IF($N149=1,0,IF(AND($C148=AO$1,$C149=AO$2),1,0))</f>
        <v>0</v>
      </c>
      <c r="AP149" s="57" t="n">
        <f aca="false">IF(AND($C149=AP$1,$I149=AP$2),1,0)</f>
        <v>1</v>
      </c>
      <c r="AQ149" s="56" t="n">
        <f aca="false">0</f>
        <v>0</v>
      </c>
      <c r="AR149" s="56" t="n">
        <f aca="false">0</f>
        <v>0</v>
      </c>
      <c r="AS149" s="56" t="n">
        <f aca="false">0</f>
        <v>0</v>
      </c>
      <c r="AT149" s="56" t="n">
        <f aca="false">0</f>
        <v>0</v>
      </c>
      <c r="AU149" s="56" t="n">
        <f aca="false">0</f>
        <v>0</v>
      </c>
      <c r="AV149" s="56" t="n">
        <f aca="false">0</f>
        <v>0</v>
      </c>
      <c r="AW149" s="56" t="n">
        <f aca="false">0</f>
        <v>0</v>
      </c>
      <c r="AX149" s="55" t="n">
        <f aca="false">IF($N149=1,0,IF(AND($C148=AX$1,$C149=AX$2),1,0))</f>
        <v>0</v>
      </c>
      <c r="AY149" s="55" t="n">
        <f aca="false">IF($N149=1,0,IF(AND($C148=AY$1,$C149=AY$2),1,0))</f>
        <v>0</v>
      </c>
      <c r="AZ149" s="55" t="n">
        <f aca="false">IF($N149=1,0,IF(AND($C148=AZ$1,$C149=AZ$2),1,0))</f>
        <v>0</v>
      </c>
      <c r="BA149" s="55" t="n">
        <f aca="false">IF($N149=1,0,IF(AND($C148=BA$1,$C149=BA$2),1,0))</f>
        <v>0</v>
      </c>
      <c r="BB149" s="56" t="n">
        <f aca="false">0</f>
        <v>0</v>
      </c>
      <c r="BC149" s="56" t="n">
        <f aca="false">IF($N149=1,0,IF(AND($C148=BC$1,$C149=BC$2),1,0))</f>
        <v>0</v>
      </c>
      <c r="BD149" s="57" t="n">
        <f aca="false">IF(AND($C149=BD$1,$I149=BD$2),1,0)</f>
        <v>0</v>
      </c>
      <c r="BE149" s="56" t="n">
        <f aca="false">0</f>
        <v>0</v>
      </c>
      <c r="BF149" s="56" t="n">
        <f aca="false">0</f>
        <v>0</v>
      </c>
      <c r="BG149" s="56" t="n">
        <f aca="false">0</f>
        <v>0</v>
      </c>
      <c r="BH149" s="56" t="n">
        <f aca="false">0</f>
        <v>0</v>
      </c>
      <c r="BI149" s="56" t="n">
        <f aca="false">0</f>
        <v>0</v>
      </c>
      <c r="BJ149" s="56" t="n">
        <f aca="false">0</f>
        <v>0</v>
      </c>
      <c r="BK149" s="56" t="n">
        <f aca="false">0</f>
        <v>0</v>
      </c>
      <c r="BL149" s="58" t="n">
        <f aca="false">SUM(N149:BK149)</f>
        <v>2</v>
      </c>
    </row>
    <row r="150" customFormat="false" ht="14.4" hidden="false" customHeight="false" outlineLevel="0" collapsed="false">
      <c r="A150" s="52" t="str">
        <f aca="false">VLOOKUP(D150,$BX$90:$BZ$136,3,1)&amp;D150</f>
        <v>D22</v>
      </c>
      <c r="B150" s="52" t="str">
        <f aca="false">SUBSTITUTE(SUBSTITUTE(H150,"/",""),".html","")</f>
        <v>index</v>
      </c>
      <c r="C150" s="52" t="str">
        <f aca="false">IF(OR(B150=index,B150=links,B150=guides),B150,IF(LEFT(B150,5)=onion,onion,extreme))</f>
        <v>index</v>
      </c>
      <c r="D150" s="53" t="n">
        <v>22</v>
      </c>
      <c r="E150" s="53" t="s">
        <v>140</v>
      </c>
      <c r="F150" s="53" t="s">
        <v>141</v>
      </c>
      <c r="G150" s="54" t="n">
        <v>0.00378472222222222</v>
      </c>
      <c r="H150" s="53" t="s">
        <v>72</v>
      </c>
      <c r="I150" s="59" t="n">
        <v>7</v>
      </c>
      <c r="J150" s="52" t="n">
        <f aca="false">IF(I150="?",VLOOKUP(C150,$BO$89:$BP$94,2,0),I150)</f>
        <v>7</v>
      </c>
      <c r="K150" s="52" t="n">
        <f aca="false">SUMIFS($J$10:$J$1000,$A$10:$A$1000,A150)</f>
        <v>343.574468085106</v>
      </c>
      <c r="L150" s="52" t="n">
        <f aca="false">IF(D150=D149,J150+L149,J150)</f>
        <v>7</v>
      </c>
      <c r="M150" s="52" t="str">
        <f aca="false">LEFT(A150,1)</f>
        <v>D</v>
      </c>
      <c r="N150" s="55" t="n">
        <f aca="false">IF(D150-D149&gt;0,1,0)</f>
        <v>1</v>
      </c>
      <c r="O150" s="56" t="n">
        <f aca="false">0</f>
        <v>0</v>
      </c>
      <c r="P150" s="55" t="n">
        <f aca="false">IF($N150=1,0,IF(AND($C149=P$1,$C150=P$2),1,0))</f>
        <v>0</v>
      </c>
      <c r="Q150" s="55" t="n">
        <f aca="false">IF($N150=1,0,IF(AND($C149=Q$1,$C150=Q$2),1,0))</f>
        <v>0</v>
      </c>
      <c r="R150" s="55" t="n">
        <f aca="false">IF($N150=1,0,IF(AND($C149=R$1,$C150=R$2),1,0))</f>
        <v>0</v>
      </c>
      <c r="S150" s="56" t="n">
        <f aca="false">0</f>
        <v>0</v>
      </c>
      <c r="T150" s="55" t="n">
        <f aca="false">IF($N150=1,0,IF(AND($C149=R$1,$C150=R$2),1,0))</f>
        <v>0</v>
      </c>
      <c r="U150" s="57" t="n">
        <f aca="false">IF(AND($C150=U$1,$I150=U$2),1,0)</f>
        <v>0</v>
      </c>
      <c r="V150" s="55" t="n">
        <f aca="false">IF($N150=1,0,IF(AND($C149=V$1,$C150=V$2),1,0))</f>
        <v>0</v>
      </c>
      <c r="W150" s="56" t="n">
        <f aca="false">0</f>
        <v>0</v>
      </c>
      <c r="X150" s="55" t="n">
        <f aca="false">IF($N150=1,0,IF(AND($C149=X$1,$C150=X$2),1,0))</f>
        <v>0</v>
      </c>
      <c r="Y150" s="55" t="n">
        <f aca="false">IF($N150=1,0,IF(AND($C149=Y$1,$C150=Y$2),1,0))</f>
        <v>0</v>
      </c>
      <c r="Z150" s="56" t="n">
        <f aca="false">0</f>
        <v>0</v>
      </c>
      <c r="AA150" s="55" t="n">
        <f aca="false">IF($N150=1,0,IF(AND($C149=AA$1,$C150=AA$2),1,0))</f>
        <v>0</v>
      </c>
      <c r="AB150" s="57" t="n">
        <f aca="false">IF(AND($C150=AB$1,$I150=AB$2),1,0)</f>
        <v>0</v>
      </c>
      <c r="AC150" s="55" t="n">
        <f aca="false">IF($N150=1,0,IF(AND($C149=AC$1,$C150=AC$2),1,0))</f>
        <v>0</v>
      </c>
      <c r="AD150" s="55" t="n">
        <f aca="false">IF($N150=1,0,IF(AND($C149=AD$1,$C150=AD$2),1,0))</f>
        <v>0</v>
      </c>
      <c r="AE150" s="56" t="n">
        <f aca="false">0</f>
        <v>0</v>
      </c>
      <c r="AF150" s="55" t="n">
        <f aca="false">IF($N150=1,0,IF(AND($C149=AF$1,$C150=AF$2),1,0))</f>
        <v>0</v>
      </c>
      <c r="AG150" s="56" t="n">
        <f aca="false">0</f>
        <v>0</v>
      </c>
      <c r="AH150" s="55" t="n">
        <f aca="false">IF($N150=1,0,IF(AND($C149=AH$1,$C150=AH$2),1,0))</f>
        <v>0</v>
      </c>
      <c r="AI150" s="57" t="n">
        <f aca="false">IF(AND($C150=AI$1,$I150=AI$2),1,0)</f>
        <v>0</v>
      </c>
      <c r="AJ150" s="55" t="n">
        <f aca="false">IF($N150=1,0,IF(AND($C149=AJ$1,$C150=AJ$2),1,0))</f>
        <v>0</v>
      </c>
      <c r="AK150" s="55" t="n">
        <f aca="false">IF($N150=1,0,IF(AND($C149=AK$1,$C150=AK$2),1,0))</f>
        <v>0</v>
      </c>
      <c r="AL150" s="55" t="n">
        <f aca="false">IF($N150=1,0,IF(AND($C149=AL$1,$C150=AL$2),1,0))</f>
        <v>0</v>
      </c>
      <c r="AM150" s="55" t="n">
        <f aca="false">IF($N150=1,0,IF(AND($C149=AM$1,$C150=AM$2),1,0))</f>
        <v>0</v>
      </c>
      <c r="AN150" s="56" t="n">
        <f aca="false">0</f>
        <v>0</v>
      </c>
      <c r="AO150" s="55" t="n">
        <f aca="false">IF($N150=1,0,IF(AND($C149=AO$1,$C150=AO$2),1,0))</f>
        <v>0</v>
      </c>
      <c r="AP150" s="57" t="n">
        <f aca="false">IF(AND($C150=AP$1,$I150=AP$2),1,0)</f>
        <v>0</v>
      </c>
      <c r="AQ150" s="56" t="n">
        <f aca="false">0</f>
        <v>0</v>
      </c>
      <c r="AR150" s="56" t="n">
        <f aca="false">0</f>
        <v>0</v>
      </c>
      <c r="AS150" s="56" t="n">
        <f aca="false">0</f>
        <v>0</v>
      </c>
      <c r="AT150" s="56" t="n">
        <f aca="false">0</f>
        <v>0</v>
      </c>
      <c r="AU150" s="56" t="n">
        <f aca="false">0</f>
        <v>0</v>
      </c>
      <c r="AV150" s="56" t="n">
        <f aca="false">0</f>
        <v>0</v>
      </c>
      <c r="AW150" s="56" t="n">
        <f aca="false">0</f>
        <v>0</v>
      </c>
      <c r="AX150" s="55" t="n">
        <f aca="false">IF($N150=1,0,IF(AND($C149=AX$1,$C150=AX$2),1,0))</f>
        <v>0</v>
      </c>
      <c r="AY150" s="55" t="n">
        <f aca="false">IF($N150=1,0,IF(AND($C149=AY$1,$C150=AY$2),1,0))</f>
        <v>0</v>
      </c>
      <c r="AZ150" s="55" t="n">
        <f aca="false">IF($N150=1,0,IF(AND($C149=AZ$1,$C150=AZ$2),1,0))</f>
        <v>0</v>
      </c>
      <c r="BA150" s="55" t="n">
        <f aca="false">IF($N150=1,0,IF(AND($C149=BA$1,$C150=BA$2),1,0))</f>
        <v>0</v>
      </c>
      <c r="BB150" s="56" t="n">
        <f aca="false">0</f>
        <v>0</v>
      </c>
      <c r="BC150" s="56" t="n">
        <f aca="false">IF($N150=1,0,IF(AND($C149=BC$1,$C150=BC$2),1,0))</f>
        <v>0</v>
      </c>
      <c r="BD150" s="57" t="n">
        <f aca="false">IF(AND($C150=BD$1,$I150=BD$2),1,0)</f>
        <v>0</v>
      </c>
      <c r="BE150" s="56" t="n">
        <f aca="false">0</f>
        <v>0</v>
      </c>
      <c r="BF150" s="56" t="n">
        <f aca="false">0</f>
        <v>0</v>
      </c>
      <c r="BG150" s="56" t="n">
        <f aca="false">0</f>
        <v>0</v>
      </c>
      <c r="BH150" s="56" t="n">
        <f aca="false">0</f>
        <v>0</v>
      </c>
      <c r="BI150" s="56" t="n">
        <f aca="false">0</f>
        <v>0</v>
      </c>
      <c r="BJ150" s="56" t="n">
        <f aca="false">0</f>
        <v>0</v>
      </c>
      <c r="BK150" s="56" t="n">
        <f aca="false">0</f>
        <v>0</v>
      </c>
      <c r="BL150" s="58" t="n">
        <f aca="false">SUM(N150:BK150)</f>
        <v>1</v>
      </c>
    </row>
    <row r="151" customFormat="false" ht="14.4" hidden="false" customHeight="false" outlineLevel="0" collapsed="false">
      <c r="A151" s="52" t="str">
        <f aca="false">VLOOKUP(D151,$BX$90:$BZ$136,3,1)&amp;D151</f>
        <v>D22</v>
      </c>
      <c r="B151" s="52" t="str">
        <f aca="false">SUBSTITUTE(SUBSTITUTE(H151,"/",""),".html","")</f>
        <v>prices</v>
      </c>
      <c r="C151" s="52" t="str">
        <f aca="false">IF(OR(B151=index,B151=links,B151=guides),B151,IF(LEFT(B151,5)=onion,onion,extreme))</f>
        <v>extreme</v>
      </c>
      <c r="D151" s="53" t="n">
        <v>22</v>
      </c>
      <c r="E151" s="53" t="s">
        <v>140</v>
      </c>
      <c r="F151" s="53" t="s">
        <v>141</v>
      </c>
      <c r="G151" s="54" t="n">
        <v>0.00378472222222222</v>
      </c>
      <c r="H151" s="53" t="s">
        <v>75</v>
      </c>
      <c r="I151" s="59" t="n">
        <v>50</v>
      </c>
      <c r="J151" s="52" t="n">
        <f aca="false">IF(I151="?",VLOOKUP(C151,$BO$89:$BP$94,2,0),I151)</f>
        <v>50</v>
      </c>
      <c r="K151" s="52" t="n">
        <f aca="false">SUMIFS($J$10:$J$1000,$A$10:$A$1000,A151)</f>
        <v>343.574468085106</v>
      </c>
      <c r="L151" s="52" t="n">
        <f aca="false">IF(D151=D150,J151+L150,J151)</f>
        <v>57</v>
      </c>
      <c r="M151" s="52" t="str">
        <f aca="false">LEFT(A151,1)</f>
        <v>D</v>
      </c>
      <c r="N151" s="55" t="n">
        <f aca="false">IF(D151-D150&gt;0,1,0)</f>
        <v>0</v>
      </c>
      <c r="O151" s="56" t="n">
        <f aca="false">0</f>
        <v>0</v>
      </c>
      <c r="P151" s="55" t="n">
        <f aca="false">IF($N151=1,0,IF(AND($C150=P$1,$C151=P$2),1,0))</f>
        <v>0</v>
      </c>
      <c r="Q151" s="55" t="n">
        <f aca="false">IF($N151=1,0,IF(AND($C150=Q$1,$C151=Q$2),1,0))</f>
        <v>0</v>
      </c>
      <c r="R151" s="55" t="n">
        <f aca="false">IF($N151=1,0,IF(AND($C150=R$1,$C151=R$2),1,0))</f>
        <v>0</v>
      </c>
      <c r="S151" s="56" t="n">
        <f aca="false">0</f>
        <v>0</v>
      </c>
      <c r="T151" s="55" t="n">
        <f aca="false">IF($N151=1,0,IF(AND($C150=R$1,$C151=R$2),1,0))</f>
        <v>0</v>
      </c>
      <c r="U151" s="57" t="n">
        <f aca="false">IF(AND($C151=U$1,$I151=U$2),1,0)</f>
        <v>0</v>
      </c>
      <c r="V151" s="55" t="n">
        <f aca="false">IF($N151=1,0,IF(AND($C150=V$1,$C151=V$2),1,0))</f>
        <v>0</v>
      </c>
      <c r="W151" s="56" t="n">
        <f aca="false">0</f>
        <v>0</v>
      </c>
      <c r="X151" s="55" t="n">
        <f aca="false">IF($N151=1,0,IF(AND($C150=X$1,$C151=X$2),1,0))</f>
        <v>0</v>
      </c>
      <c r="Y151" s="55" t="n">
        <f aca="false">IF($N151=1,0,IF(AND($C150=Y$1,$C151=Y$2),1,0))</f>
        <v>0</v>
      </c>
      <c r="Z151" s="56" t="n">
        <f aca="false">0</f>
        <v>0</v>
      </c>
      <c r="AA151" s="55" t="n">
        <f aca="false">IF($N151=1,0,IF(AND($C150=AA$1,$C151=AA$2),1,0))</f>
        <v>0</v>
      </c>
      <c r="AB151" s="57" t="n">
        <f aca="false">IF(AND($C151=AB$1,$I151=AB$2),1,0)</f>
        <v>0</v>
      </c>
      <c r="AC151" s="55" t="n">
        <f aca="false">IF($N151=1,0,IF(AND($C150=AC$1,$C151=AC$2),1,0))</f>
        <v>0</v>
      </c>
      <c r="AD151" s="55" t="n">
        <f aca="false">IF($N151=1,0,IF(AND($C150=AD$1,$C151=AD$2),1,0))</f>
        <v>0</v>
      </c>
      <c r="AE151" s="56" t="n">
        <f aca="false">0</f>
        <v>0</v>
      </c>
      <c r="AF151" s="55" t="n">
        <f aca="false">IF($N151=1,0,IF(AND($C150=AF$1,$C151=AF$2),1,0))</f>
        <v>0</v>
      </c>
      <c r="AG151" s="56" t="n">
        <f aca="false">0</f>
        <v>0</v>
      </c>
      <c r="AH151" s="55" t="n">
        <f aca="false">IF($N151=1,0,IF(AND($C150=AH$1,$C151=AH$2),1,0))</f>
        <v>0</v>
      </c>
      <c r="AI151" s="57" t="n">
        <f aca="false">IF(AND($C151=AI$1,$I151=AI$2),1,0)</f>
        <v>0</v>
      </c>
      <c r="AJ151" s="55" t="n">
        <f aca="false">IF($N151=1,0,IF(AND($C150=AJ$1,$C151=AJ$2),1,0))</f>
        <v>0</v>
      </c>
      <c r="AK151" s="55" t="n">
        <f aca="false">IF($N151=1,0,IF(AND($C150=AK$1,$C151=AK$2),1,0))</f>
        <v>0</v>
      </c>
      <c r="AL151" s="55" t="n">
        <f aca="false">IF($N151=1,0,IF(AND($C150=AL$1,$C151=AL$2),1,0))</f>
        <v>0</v>
      </c>
      <c r="AM151" s="55" t="n">
        <f aca="false">IF($N151=1,0,IF(AND($C150=AM$1,$C151=AM$2),1,0))</f>
        <v>0</v>
      </c>
      <c r="AN151" s="56" t="n">
        <f aca="false">0</f>
        <v>0</v>
      </c>
      <c r="AO151" s="55" t="n">
        <f aca="false">IF($N151=1,0,IF(AND($C150=AO$1,$C151=AO$2),1,0))</f>
        <v>0</v>
      </c>
      <c r="AP151" s="57" t="n">
        <f aca="false">IF(AND($C151=AP$1,$I151=AP$2),1,0)</f>
        <v>0</v>
      </c>
      <c r="AQ151" s="56" t="n">
        <f aca="false">0</f>
        <v>0</v>
      </c>
      <c r="AR151" s="56" t="n">
        <f aca="false">0</f>
        <v>0</v>
      </c>
      <c r="AS151" s="56" t="n">
        <f aca="false">0</f>
        <v>0</v>
      </c>
      <c r="AT151" s="56" t="n">
        <f aca="false">0</f>
        <v>0</v>
      </c>
      <c r="AU151" s="56" t="n">
        <f aca="false">0</f>
        <v>0</v>
      </c>
      <c r="AV151" s="56" t="n">
        <f aca="false">0</f>
        <v>0</v>
      </c>
      <c r="AW151" s="56" t="n">
        <f aca="false">0</f>
        <v>0</v>
      </c>
      <c r="AX151" s="55" t="n">
        <f aca="false">IF($N151=1,0,IF(AND($C150=AX$1,$C151=AX$2),1,0))</f>
        <v>0</v>
      </c>
      <c r="AY151" s="55" t="n">
        <f aca="false">IF($N151=1,0,IF(AND($C150=AY$1,$C151=AY$2),1,0))</f>
        <v>0</v>
      </c>
      <c r="AZ151" s="55" t="n">
        <f aca="false">IF($N151=1,0,IF(AND($C150=AZ$1,$C151=AZ$2),1,0))</f>
        <v>0</v>
      </c>
      <c r="BA151" s="55" t="n">
        <f aca="false">IF($N151=1,0,IF(AND($C150=BA$1,$C151=BA$2),1,0))</f>
        <v>0</v>
      </c>
      <c r="BB151" s="56" t="n">
        <f aca="false">0</f>
        <v>0</v>
      </c>
      <c r="BC151" s="56" t="n">
        <f aca="false">IF($N151=1,0,IF(AND($C150=BC$1,$C151=BC$2),1,0))</f>
        <v>0</v>
      </c>
      <c r="BD151" s="57" t="n">
        <f aca="false">IF(AND($C151=BD$1,$I151=BD$2),1,0)</f>
        <v>0</v>
      </c>
      <c r="BE151" s="56" t="n">
        <f aca="false">0</f>
        <v>0</v>
      </c>
      <c r="BF151" s="56" t="n">
        <f aca="false">0</f>
        <v>0</v>
      </c>
      <c r="BG151" s="56" t="n">
        <f aca="false">0</f>
        <v>0</v>
      </c>
      <c r="BH151" s="56" t="n">
        <f aca="false">0</f>
        <v>0</v>
      </c>
      <c r="BI151" s="56" t="n">
        <f aca="false">0</f>
        <v>0</v>
      </c>
      <c r="BJ151" s="56" t="n">
        <f aca="false">0</f>
        <v>0</v>
      </c>
      <c r="BK151" s="56" t="n">
        <f aca="false">0</f>
        <v>0</v>
      </c>
      <c r="BL151" s="58" t="n">
        <f aca="false">SUM(N151:BK151)</f>
        <v>0</v>
      </c>
    </row>
    <row r="152" customFormat="false" ht="14.4" hidden="false" customHeight="false" outlineLevel="0" collapsed="false">
      <c r="A152" s="52" t="str">
        <f aca="false">VLOOKUP(D152,$BX$90:$BZ$136,3,1)&amp;D152</f>
        <v>D22</v>
      </c>
      <c r="B152" s="52" t="str">
        <f aca="false">SUBSTITUTE(SUBSTITUTE(H152,"/",""),".html","")</f>
        <v>Onion-directory</v>
      </c>
      <c r="C152" s="52" t="str">
        <f aca="false">IF(OR(B152=index,B152=links,B152=guides),B152,IF(LEFT(B152,5)=onion,onion,extreme))</f>
        <v>onion</v>
      </c>
      <c r="D152" s="53" t="n">
        <v>22</v>
      </c>
      <c r="E152" s="53" t="s">
        <v>140</v>
      </c>
      <c r="F152" s="53" t="s">
        <v>141</v>
      </c>
      <c r="G152" s="54" t="n">
        <v>0.00378472222222222</v>
      </c>
      <c r="H152" s="53" t="s">
        <v>77</v>
      </c>
      <c r="I152" s="59" t="n">
        <v>6</v>
      </c>
      <c r="J152" s="52" t="n">
        <f aca="false">IF(I152="?",VLOOKUP(C152,$BO$89:$BP$94,2,0),I152)</f>
        <v>6</v>
      </c>
      <c r="K152" s="52" t="n">
        <f aca="false">SUMIFS($J$10:$J$1000,$A$10:$A$1000,A152)</f>
        <v>343.574468085106</v>
      </c>
      <c r="L152" s="52" t="n">
        <f aca="false">IF(D152=D151,J152+L151,J152)</f>
        <v>63</v>
      </c>
      <c r="M152" s="52" t="str">
        <f aca="false">LEFT(A152,1)</f>
        <v>D</v>
      </c>
      <c r="N152" s="55" t="n">
        <f aca="false">IF(D152-D151&gt;0,1,0)</f>
        <v>0</v>
      </c>
      <c r="O152" s="56" t="n">
        <f aca="false">0</f>
        <v>0</v>
      </c>
      <c r="P152" s="55" t="n">
        <f aca="false">IF($N152=1,0,IF(AND($C151=P$1,$C152=P$2),1,0))</f>
        <v>0</v>
      </c>
      <c r="Q152" s="55" t="n">
        <f aca="false">IF($N152=1,0,IF(AND($C151=Q$1,$C152=Q$2),1,0))</f>
        <v>0</v>
      </c>
      <c r="R152" s="55" t="n">
        <f aca="false">IF($N152=1,0,IF(AND($C151=R$1,$C152=R$2),1,0))</f>
        <v>0</v>
      </c>
      <c r="S152" s="56" t="n">
        <f aca="false">0</f>
        <v>0</v>
      </c>
      <c r="T152" s="55" t="n">
        <f aca="false">IF($N152=1,0,IF(AND($C151=R$1,$C152=R$2),1,0))</f>
        <v>0</v>
      </c>
      <c r="U152" s="57" t="n">
        <f aca="false">IF(AND($C152=U$1,$I152=U$2),1,0)</f>
        <v>0</v>
      </c>
      <c r="V152" s="55" t="n">
        <f aca="false">IF($N152=1,0,IF(AND($C151=V$1,$C152=V$2),1,0))</f>
        <v>0</v>
      </c>
      <c r="W152" s="56" t="n">
        <f aca="false">0</f>
        <v>0</v>
      </c>
      <c r="X152" s="55" t="n">
        <f aca="false">IF($N152=1,0,IF(AND($C151=X$1,$C152=X$2),1,0))</f>
        <v>0</v>
      </c>
      <c r="Y152" s="55" t="n">
        <f aca="false">IF($N152=1,0,IF(AND($C151=Y$1,$C152=Y$2),1,0))</f>
        <v>0</v>
      </c>
      <c r="Z152" s="56" t="n">
        <f aca="false">0</f>
        <v>0</v>
      </c>
      <c r="AA152" s="55" t="n">
        <f aca="false">IF($N152=1,0,IF(AND($C151=AA$1,$C152=AA$2),1,0))</f>
        <v>0</v>
      </c>
      <c r="AB152" s="57" t="n">
        <f aca="false">IF(AND($C152=AB$1,$I152=AB$2),1,0)</f>
        <v>0</v>
      </c>
      <c r="AC152" s="55" t="n">
        <f aca="false">IF($N152=1,0,IF(AND($C151=AC$1,$C152=AC$2),1,0))</f>
        <v>0</v>
      </c>
      <c r="AD152" s="55" t="n">
        <f aca="false">IF($N152=1,0,IF(AND($C151=AD$1,$C152=AD$2),1,0))</f>
        <v>0</v>
      </c>
      <c r="AE152" s="56" t="n">
        <f aca="false">0</f>
        <v>0</v>
      </c>
      <c r="AF152" s="55" t="n">
        <f aca="false">IF($N152=1,0,IF(AND($C151=AF$1,$C152=AF$2),1,0))</f>
        <v>0</v>
      </c>
      <c r="AG152" s="56" t="n">
        <f aca="false">0</f>
        <v>0</v>
      </c>
      <c r="AH152" s="55" t="n">
        <f aca="false">IF($N152=1,0,IF(AND($C151=AH$1,$C152=AH$2),1,0))</f>
        <v>0</v>
      </c>
      <c r="AI152" s="57" t="n">
        <f aca="false">IF(AND($C152=AI$1,$I152=AI$2),1,0)</f>
        <v>0</v>
      </c>
      <c r="AJ152" s="55" t="n">
        <f aca="false">IF($N152=1,0,IF(AND($C151=AJ$1,$C152=AJ$2),1,0))</f>
        <v>0</v>
      </c>
      <c r="AK152" s="55" t="n">
        <f aca="false">IF($N152=1,0,IF(AND($C151=AK$1,$C152=AK$2),1,0))</f>
        <v>0</v>
      </c>
      <c r="AL152" s="55" t="n">
        <f aca="false">IF($N152=1,0,IF(AND($C151=AL$1,$C152=AL$2),1,0))</f>
        <v>0</v>
      </c>
      <c r="AM152" s="55" t="n">
        <f aca="false">IF($N152=1,0,IF(AND($C151=AM$1,$C152=AM$2),1,0))</f>
        <v>0</v>
      </c>
      <c r="AN152" s="56" t="n">
        <f aca="false">0</f>
        <v>0</v>
      </c>
      <c r="AO152" s="55" t="n">
        <f aca="false">IF($N152=1,0,IF(AND($C151=AO$1,$C152=AO$2),1,0))</f>
        <v>0</v>
      </c>
      <c r="AP152" s="57" t="n">
        <f aca="false">IF(AND($C152=AP$1,$I152=AP$2),1,0)</f>
        <v>0</v>
      </c>
      <c r="AQ152" s="56" t="n">
        <f aca="false">0</f>
        <v>0</v>
      </c>
      <c r="AR152" s="56" t="n">
        <f aca="false">0</f>
        <v>0</v>
      </c>
      <c r="AS152" s="56" t="n">
        <f aca="false">0</f>
        <v>0</v>
      </c>
      <c r="AT152" s="56" t="n">
        <f aca="false">0</f>
        <v>0</v>
      </c>
      <c r="AU152" s="56" t="n">
        <f aca="false">0</f>
        <v>0</v>
      </c>
      <c r="AV152" s="56" t="n">
        <f aca="false">0</f>
        <v>0</v>
      </c>
      <c r="AW152" s="56" t="n">
        <f aca="false">0</f>
        <v>0</v>
      </c>
      <c r="AX152" s="55" t="n">
        <f aca="false">IF($N152=1,0,IF(AND($C151=AX$1,$C152=AX$2),1,0))</f>
        <v>0</v>
      </c>
      <c r="AY152" s="55" t="n">
        <f aca="false">IF($N152=1,0,IF(AND($C151=AY$1,$C152=AY$2),1,0))</f>
        <v>0</v>
      </c>
      <c r="AZ152" s="55" t="n">
        <f aca="false">IF($N152=1,0,IF(AND($C151=AZ$1,$C152=AZ$2),1,0))</f>
        <v>0</v>
      </c>
      <c r="BA152" s="55" t="n">
        <f aca="false">IF($N152=1,0,IF(AND($C151=BA$1,$C152=BA$2),1,0))</f>
        <v>1</v>
      </c>
      <c r="BB152" s="56" t="n">
        <f aca="false">0</f>
        <v>0</v>
      </c>
      <c r="BC152" s="56" t="n">
        <f aca="false">IF($N152=1,0,IF(AND($C151=BC$1,$C152=BC$2),1,0))</f>
        <v>0</v>
      </c>
      <c r="BD152" s="57" t="n">
        <f aca="false">IF(AND($C152=BD$1,$I152=BD$2),1,0)</f>
        <v>0</v>
      </c>
      <c r="BE152" s="56" t="n">
        <f aca="false">0</f>
        <v>0</v>
      </c>
      <c r="BF152" s="56" t="n">
        <f aca="false">0</f>
        <v>0</v>
      </c>
      <c r="BG152" s="56" t="n">
        <f aca="false">0</f>
        <v>0</v>
      </c>
      <c r="BH152" s="56" t="n">
        <f aca="false">0</f>
        <v>0</v>
      </c>
      <c r="BI152" s="56" t="n">
        <f aca="false">0</f>
        <v>0</v>
      </c>
      <c r="BJ152" s="56" t="n">
        <f aca="false">0</f>
        <v>0</v>
      </c>
      <c r="BK152" s="56" t="n">
        <f aca="false">0</f>
        <v>0</v>
      </c>
      <c r="BL152" s="58" t="n">
        <f aca="false">SUM(N152:BK152)</f>
        <v>1</v>
      </c>
    </row>
    <row r="153" customFormat="false" ht="14.4" hidden="false" customHeight="false" outlineLevel="0" collapsed="false">
      <c r="A153" s="52" t="str">
        <f aca="false">VLOOKUP(D153,$BX$90:$BZ$136,3,1)&amp;D153</f>
        <v>D22</v>
      </c>
      <c r="B153" s="52" t="str">
        <f aca="false">SUBSTITUTE(SUBSTITUTE(H153,"/",""),".html","")</f>
        <v>onion-directorythe-hub-forum</v>
      </c>
      <c r="C153" s="52" t="str">
        <f aca="false">IF(OR(B153=index,B153=links,B153=guides),B153,IF(LEFT(B153,5)=onion,onion,extreme))</f>
        <v>onion</v>
      </c>
      <c r="D153" s="53" t="n">
        <v>22</v>
      </c>
      <c r="E153" s="53" t="s">
        <v>140</v>
      </c>
      <c r="F153" s="53" t="s">
        <v>141</v>
      </c>
      <c r="G153" s="54" t="n">
        <v>0.00378472222222222</v>
      </c>
      <c r="H153" s="53" t="s">
        <v>143</v>
      </c>
      <c r="I153" s="59" t="n">
        <v>95</v>
      </c>
      <c r="J153" s="52" t="n">
        <f aca="false">IF(I153="?",VLOOKUP(C153,$BO$89:$BP$94,2,0),I153)</f>
        <v>95</v>
      </c>
      <c r="K153" s="52" t="n">
        <f aca="false">SUMIFS($J$10:$J$1000,$A$10:$A$1000,A153)</f>
        <v>343.574468085106</v>
      </c>
      <c r="L153" s="52" t="n">
        <f aca="false">IF(D153=D152,J153+L152,J153)</f>
        <v>158</v>
      </c>
      <c r="M153" s="52" t="str">
        <f aca="false">LEFT(A153,1)</f>
        <v>D</v>
      </c>
      <c r="N153" s="55" t="n">
        <f aca="false">IF(D153-D152&gt;0,1,0)</f>
        <v>0</v>
      </c>
      <c r="O153" s="56" t="n">
        <f aca="false">0</f>
        <v>0</v>
      </c>
      <c r="P153" s="55" t="n">
        <f aca="false">IF($N153=1,0,IF(AND($C152=P$1,$C153=P$2),1,0))</f>
        <v>0</v>
      </c>
      <c r="Q153" s="55" t="n">
        <f aca="false">IF($N153=1,0,IF(AND($C152=Q$1,$C153=Q$2),1,0))</f>
        <v>0</v>
      </c>
      <c r="R153" s="55" t="n">
        <f aca="false">IF($N153=1,0,IF(AND($C152=R$1,$C153=R$2),1,0))</f>
        <v>0</v>
      </c>
      <c r="S153" s="56" t="n">
        <f aca="false">0</f>
        <v>0</v>
      </c>
      <c r="T153" s="55" t="n">
        <f aca="false">IF($N153=1,0,IF(AND($C152=R$1,$C153=R$2),1,0))</f>
        <v>0</v>
      </c>
      <c r="U153" s="57" t="n">
        <f aca="false">IF(AND($C153=U$1,$I153=U$2),1,0)</f>
        <v>0</v>
      </c>
      <c r="V153" s="55" t="n">
        <f aca="false">IF($N153=1,0,IF(AND($C152=V$1,$C153=V$2),1,0))</f>
        <v>0</v>
      </c>
      <c r="W153" s="56" t="n">
        <f aca="false">0</f>
        <v>0</v>
      </c>
      <c r="X153" s="55" t="n">
        <f aca="false">IF($N153=1,0,IF(AND($C152=X$1,$C153=X$2),1,0))</f>
        <v>0</v>
      </c>
      <c r="Y153" s="55" t="n">
        <f aca="false">IF($N153=1,0,IF(AND($C152=Y$1,$C153=Y$2),1,0))</f>
        <v>0</v>
      </c>
      <c r="Z153" s="56" t="n">
        <f aca="false">0</f>
        <v>0</v>
      </c>
      <c r="AA153" s="55" t="n">
        <f aca="false">IF($N153=1,0,IF(AND($C152=AA$1,$C153=AA$2),1,0))</f>
        <v>0</v>
      </c>
      <c r="AB153" s="57" t="n">
        <f aca="false">IF(AND($C153=AB$1,$I153=AB$2),1,0)</f>
        <v>0</v>
      </c>
      <c r="AC153" s="55" t="n">
        <f aca="false">IF($N153=1,0,IF(AND($C152=AC$1,$C153=AC$2),1,0))</f>
        <v>0</v>
      </c>
      <c r="AD153" s="55" t="n">
        <f aca="false">IF($N153=1,0,IF(AND($C152=AD$1,$C153=AD$2),1,0))</f>
        <v>0</v>
      </c>
      <c r="AE153" s="56" t="n">
        <f aca="false">0</f>
        <v>0</v>
      </c>
      <c r="AF153" s="55" t="n">
        <f aca="false">IF($N153=1,0,IF(AND($C152=AF$1,$C153=AF$2),1,0))</f>
        <v>0</v>
      </c>
      <c r="AG153" s="56" t="n">
        <f aca="false">0</f>
        <v>0</v>
      </c>
      <c r="AH153" s="55" t="n">
        <f aca="false">IF($N153=1,0,IF(AND($C152=AH$1,$C153=AH$2),1,0))</f>
        <v>0</v>
      </c>
      <c r="AI153" s="57" t="n">
        <f aca="false">IF(AND($C153=AI$1,$I153=AI$2),1,0)</f>
        <v>0</v>
      </c>
      <c r="AJ153" s="55" t="n">
        <f aca="false">IF($N153=1,0,IF(AND($C152=AJ$1,$C153=AJ$2),1,0))</f>
        <v>0</v>
      </c>
      <c r="AK153" s="55" t="n">
        <f aca="false">IF($N153=1,0,IF(AND($C152=AK$1,$C153=AK$2),1,0))</f>
        <v>0</v>
      </c>
      <c r="AL153" s="55" t="n">
        <f aca="false">IF($N153=1,0,IF(AND($C152=AL$1,$C153=AL$2),1,0))</f>
        <v>0</v>
      </c>
      <c r="AM153" s="55" t="n">
        <f aca="false">IF($N153=1,0,IF(AND($C152=AM$1,$C153=AM$2),1,0))</f>
        <v>1</v>
      </c>
      <c r="AN153" s="56" t="n">
        <f aca="false">0</f>
        <v>0</v>
      </c>
      <c r="AO153" s="55" t="n">
        <f aca="false">IF($N153=1,0,IF(AND($C152=AO$1,$C153=AO$2),1,0))</f>
        <v>0</v>
      </c>
      <c r="AP153" s="57" t="n">
        <f aca="false">IF(AND($C153=AP$1,$I153=AP$2),1,0)</f>
        <v>0</v>
      </c>
      <c r="AQ153" s="56" t="n">
        <f aca="false">0</f>
        <v>0</v>
      </c>
      <c r="AR153" s="56" t="n">
        <f aca="false">0</f>
        <v>0</v>
      </c>
      <c r="AS153" s="56" t="n">
        <f aca="false">0</f>
        <v>0</v>
      </c>
      <c r="AT153" s="56" t="n">
        <f aca="false">0</f>
        <v>0</v>
      </c>
      <c r="AU153" s="56" t="n">
        <f aca="false">0</f>
        <v>0</v>
      </c>
      <c r="AV153" s="56" t="n">
        <f aca="false">0</f>
        <v>0</v>
      </c>
      <c r="AW153" s="56" t="n">
        <f aca="false">0</f>
        <v>0</v>
      </c>
      <c r="AX153" s="55" t="n">
        <f aca="false">IF($N153=1,0,IF(AND($C152=AX$1,$C153=AX$2),1,0))</f>
        <v>0</v>
      </c>
      <c r="AY153" s="55" t="n">
        <f aca="false">IF($N153=1,0,IF(AND($C152=AY$1,$C153=AY$2),1,0))</f>
        <v>0</v>
      </c>
      <c r="AZ153" s="55" t="n">
        <f aca="false">IF($N153=1,0,IF(AND($C152=AZ$1,$C153=AZ$2),1,0))</f>
        <v>0</v>
      </c>
      <c r="BA153" s="55" t="n">
        <f aca="false">IF($N153=1,0,IF(AND($C152=BA$1,$C153=BA$2),1,0))</f>
        <v>0</v>
      </c>
      <c r="BB153" s="56" t="n">
        <f aca="false">0</f>
        <v>0</v>
      </c>
      <c r="BC153" s="56" t="n">
        <f aca="false">IF($N153=1,0,IF(AND($C152=BC$1,$C153=BC$2),1,0))</f>
        <v>0</v>
      </c>
      <c r="BD153" s="57" t="n">
        <f aca="false">IF(AND($C153=BD$1,$I153=BD$2),1,0)</f>
        <v>0</v>
      </c>
      <c r="BE153" s="56" t="n">
        <f aca="false">0</f>
        <v>0</v>
      </c>
      <c r="BF153" s="56" t="n">
        <f aca="false">0</f>
        <v>0</v>
      </c>
      <c r="BG153" s="56" t="n">
        <f aca="false">0</f>
        <v>0</v>
      </c>
      <c r="BH153" s="56" t="n">
        <f aca="false">0</f>
        <v>0</v>
      </c>
      <c r="BI153" s="56" t="n">
        <f aca="false">0</f>
        <v>0</v>
      </c>
      <c r="BJ153" s="56" t="n">
        <f aca="false">0</f>
        <v>0</v>
      </c>
      <c r="BK153" s="56" t="n">
        <f aca="false">0</f>
        <v>0</v>
      </c>
      <c r="BL153" s="58" t="n">
        <f aca="false">SUM(N153:BK153)</f>
        <v>1</v>
      </c>
    </row>
    <row r="154" customFormat="false" ht="14.4" hidden="false" customHeight="false" outlineLevel="0" collapsed="false">
      <c r="A154" s="52" t="str">
        <f aca="false">VLOOKUP(D154,$BX$90:$BZ$136,3,1)&amp;D154</f>
        <v>D22</v>
      </c>
      <c r="B154" s="52" t="str">
        <f aca="false">SUBSTITUTE(SUBSTITUTE(H154,"/",""),".html","")</f>
        <v>guides</v>
      </c>
      <c r="C154" s="52" t="str">
        <f aca="false">IF(OR(B154=index,B154=links,B154=guides),B154,IF(LEFT(B154,5)=onion,onion,extreme))</f>
        <v>guides</v>
      </c>
      <c r="D154" s="53" t="n">
        <v>22</v>
      </c>
      <c r="E154" s="53" t="s">
        <v>140</v>
      </c>
      <c r="F154" s="53" t="s">
        <v>141</v>
      </c>
      <c r="G154" s="54" t="n">
        <v>0.00378472222222222</v>
      </c>
      <c r="H154" s="53" t="s">
        <v>74</v>
      </c>
      <c r="I154" s="59" t="n">
        <v>11</v>
      </c>
      <c r="J154" s="52" t="n">
        <f aca="false">IF(I154="?",VLOOKUP(C154,$BO$89:$BP$94,2,0),I154)</f>
        <v>11</v>
      </c>
      <c r="K154" s="52" t="n">
        <f aca="false">SUMIFS($J$10:$J$1000,$A$10:$A$1000,A154)</f>
        <v>343.574468085106</v>
      </c>
      <c r="L154" s="52" t="n">
        <f aca="false">IF(D154=D153,J154+L153,J154)</f>
        <v>169</v>
      </c>
      <c r="M154" s="52" t="str">
        <f aca="false">LEFT(A154,1)</f>
        <v>D</v>
      </c>
      <c r="N154" s="55" t="n">
        <f aca="false">IF(D154-D153&gt;0,1,0)</f>
        <v>0</v>
      </c>
      <c r="O154" s="56" t="n">
        <f aca="false">0</f>
        <v>0</v>
      </c>
      <c r="P154" s="55" t="n">
        <f aca="false">IF($N154=1,0,IF(AND($C153=P$1,$C154=P$2),1,0))</f>
        <v>0</v>
      </c>
      <c r="Q154" s="55" t="n">
        <f aca="false">IF($N154=1,0,IF(AND($C153=Q$1,$C154=Q$2),1,0))</f>
        <v>0</v>
      </c>
      <c r="R154" s="55" t="n">
        <f aca="false">IF($N154=1,0,IF(AND($C153=R$1,$C154=R$2),1,0))</f>
        <v>0</v>
      </c>
      <c r="S154" s="56" t="n">
        <f aca="false">0</f>
        <v>0</v>
      </c>
      <c r="T154" s="55" t="n">
        <f aca="false">IF($N154=1,0,IF(AND($C153=R$1,$C154=R$2),1,0))</f>
        <v>0</v>
      </c>
      <c r="U154" s="57" t="n">
        <f aca="false">IF(AND($C154=U$1,$I154=U$2),1,0)</f>
        <v>0</v>
      </c>
      <c r="V154" s="55" t="n">
        <f aca="false">IF($N154=1,0,IF(AND($C153=V$1,$C154=V$2),1,0))</f>
        <v>0</v>
      </c>
      <c r="W154" s="56" t="n">
        <f aca="false">0</f>
        <v>0</v>
      </c>
      <c r="X154" s="55" t="n">
        <f aca="false">IF($N154=1,0,IF(AND($C153=X$1,$C154=X$2),1,0))</f>
        <v>0</v>
      </c>
      <c r="Y154" s="55" t="n">
        <f aca="false">IF($N154=1,0,IF(AND($C153=Y$1,$C154=Y$2),1,0))</f>
        <v>0</v>
      </c>
      <c r="Z154" s="56" t="n">
        <f aca="false">0</f>
        <v>0</v>
      </c>
      <c r="AA154" s="55" t="n">
        <f aca="false">IF($N154=1,0,IF(AND($C153=AA$1,$C154=AA$2),1,0))</f>
        <v>0</v>
      </c>
      <c r="AB154" s="57" t="n">
        <f aca="false">IF(AND($C154=AB$1,$I154=AB$2),1,0)</f>
        <v>0</v>
      </c>
      <c r="AC154" s="55" t="n">
        <f aca="false">IF($N154=1,0,IF(AND($C153=AC$1,$C154=AC$2),1,0))</f>
        <v>0</v>
      </c>
      <c r="AD154" s="55" t="n">
        <f aca="false">IF($N154=1,0,IF(AND($C153=AD$1,$C154=AD$2),1,0))</f>
        <v>0</v>
      </c>
      <c r="AE154" s="56" t="n">
        <f aca="false">0</f>
        <v>0</v>
      </c>
      <c r="AF154" s="55" t="n">
        <f aca="false">IF($N154=1,0,IF(AND($C153=AF$1,$C154=AF$2),1,0))</f>
        <v>0</v>
      </c>
      <c r="AG154" s="56" t="n">
        <f aca="false">0</f>
        <v>0</v>
      </c>
      <c r="AH154" s="55" t="n">
        <f aca="false">IF($N154=1,0,IF(AND($C153=AH$1,$C154=AH$2),1,0))</f>
        <v>0</v>
      </c>
      <c r="AI154" s="57" t="n">
        <f aca="false">IF(AND($C154=AI$1,$I154=AI$2),1,0)</f>
        <v>0</v>
      </c>
      <c r="AJ154" s="55" t="n">
        <f aca="false">IF($N154=1,0,IF(AND($C153=AJ$1,$C154=AJ$2),1,0))</f>
        <v>0</v>
      </c>
      <c r="AK154" s="55" t="n">
        <f aca="false">IF($N154=1,0,IF(AND($C153=AK$1,$C154=AK$2),1,0))</f>
        <v>0</v>
      </c>
      <c r="AL154" s="55" t="n">
        <f aca="false">IF($N154=1,0,IF(AND($C153=AL$1,$C154=AL$2),1,0))</f>
        <v>1</v>
      </c>
      <c r="AM154" s="55" t="n">
        <f aca="false">IF($N154=1,0,IF(AND($C153=AM$1,$C154=AM$2),1,0))</f>
        <v>0</v>
      </c>
      <c r="AN154" s="56" t="n">
        <f aca="false">0</f>
        <v>0</v>
      </c>
      <c r="AO154" s="55" t="n">
        <f aca="false">IF($N154=1,0,IF(AND($C153=AO$1,$C154=AO$2),1,0))</f>
        <v>0</v>
      </c>
      <c r="AP154" s="57" t="n">
        <f aca="false">IF(AND($C154=AP$1,$I154=AP$2),1,0)</f>
        <v>0</v>
      </c>
      <c r="AQ154" s="56" t="n">
        <f aca="false">0</f>
        <v>0</v>
      </c>
      <c r="AR154" s="56" t="n">
        <f aca="false">0</f>
        <v>0</v>
      </c>
      <c r="AS154" s="56" t="n">
        <f aca="false">0</f>
        <v>0</v>
      </c>
      <c r="AT154" s="56" t="n">
        <f aca="false">0</f>
        <v>0</v>
      </c>
      <c r="AU154" s="56" t="n">
        <f aca="false">0</f>
        <v>0</v>
      </c>
      <c r="AV154" s="56" t="n">
        <f aca="false">0</f>
        <v>0</v>
      </c>
      <c r="AW154" s="56" t="n">
        <f aca="false">0</f>
        <v>0</v>
      </c>
      <c r="AX154" s="55" t="n">
        <f aca="false">IF($N154=1,0,IF(AND($C153=AX$1,$C154=AX$2),1,0))</f>
        <v>0</v>
      </c>
      <c r="AY154" s="55" t="n">
        <f aca="false">IF($N154=1,0,IF(AND($C153=AY$1,$C154=AY$2),1,0))</f>
        <v>0</v>
      </c>
      <c r="AZ154" s="55" t="n">
        <f aca="false">IF($N154=1,0,IF(AND($C153=AZ$1,$C154=AZ$2),1,0))</f>
        <v>0</v>
      </c>
      <c r="BA154" s="55" t="n">
        <f aca="false">IF($N154=1,0,IF(AND($C153=BA$1,$C154=BA$2),1,0))</f>
        <v>0</v>
      </c>
      <c r="BB154" s="56" t="n">
        <f aca="false">0</f>
        <v>0</v>
      </c>
      <c r="BC154" s="56" t="n">
        <f aca="false">IF($N154=1,0,IF(AND($C153=BC$1,$C154=BC$2),1,0))</f>
        <v>0</v>
      </c>
      <c r="BD154" s="57" t="n">
        <f aca="false">IF(AND($C154=BD$1,$I154=BD$2),1,0)</f>
        <v>0</v>
      </c>
      <c r="BE154" s="56" t="n">
        <f aca="false">0</f>
        <v>0</v>
      </c>
      <c r="BF154" s="56" t="n">
        <f aca="false">0</f>
        <v>0</v>
      </c>
      <c r="BG154" s="56" t="n">
        <f aca="false">0</f>
        <v>0</v>
      </c>
      <c r="BH154" s="56" t="n">
        <f aca="false">0</f>
        <v>0</v>
      </c>
      <c r="BI154" s="56" t="n">
        <f aca="false">0</f>
        <v>0</v>
      </c>
      <c r="BJ154" s="56" t="n">
        <f aca="false">0</f>
        <v>0</v>
      </c>
      <c r="BK154" s="56" t="n">
        <f aca="false">0</f>
        <v>0</v>
      </c>
      <c r="BL154" s="58" t="n">
        <f aca="false">SUM(N154:BK154)</f>
        <v>1</v>
      </c>
    </row>
    <row r="155" customFormat="false" ht="14.4" hidden="false" customHeight="false" outlineLevel="0" collapsed="false">
      <c r="A155" s="52" t="str">
        <f aca="false">VLOOKUP(D155,$BX$90:$BZ$136,3,1)&amp;D155</f>
        <v>D22</v>
      </c>
      <c r="B155" s="52" t="str">
        <f aca="false">SUBSTITUTE(SUBSTITUTE(H155,"/",""),".html","")</f>
        <v>guideshow-to-buy-btc</v>
      </c>
      <c r="C155" s="52" t="str">
        <f aca="false">IF(OR(B155=index,B155=links,B155=guides),B155,IF(LEFT(B155,5)=onion,onion,extreme))</f>
        <v>extreme</v>
      </c>
      <c r="D155" s="53" t="n">
        <v>22</v>
      </c>
      <c r="E155" s="53" t="s">
        <v>140</v>
      </c>
      <c r="F155" s="53" t="s">
        <v>141</v>
      </c>
      <c r="G155" s="54" t="n">
        <v>0.00378472222222222</v>
      </c>
      <c r="H155" s="53" t="s">
        <v>110</v>
      </c>
      <c r="I155" s="59" t="n">
        <v>13</v>
      </c>
      <c r="J155" s="52" t="n">
        <f aca="false">IF(I155="?",VLOOKUP(C155,$BO$89:$BP$94,2,0),I155)</f>
        <v>13</v>
      </c>
      <c r="K155" s="52" t="n">
        <f aca="false">SUMIFS($J$10:$J$1000,$A$10:$A$1000,A155)</f>
        <v>343.574468085106</v>
      </c>
      <c r="L155" s="52" t="n">
        <f aca="false">IF(D155=D154,J155+L154,J155)</f>
        <v>182</v>
      </c>
      <c r="M155" s="52" t="str">
        <f aca="false">LEFT(A155,1)</f>
        <v>D</v>
      </c>
      <c r="N155" s="55" t="n">
        <f aca="false">IF(D155-D154&gt;0,1,0)</f>
        <v>0</v>
      </c>
      <c r="O155" s="56" t="n">
        <f aca="false">0</f>
        <v>0</v>
      </c>
      <c r="P155" s="55" t="n">
        <f aca="false">IF($N155=1,0,IF(AND($C154=P$1,$C155=P$2),1,0))</f>
        <v>0</v>
      </c>
      <c r="Q155" s="55" t="n">
        <f aca="false">IF($N155=1,0,IF(AND($C154=Q$1,$C155=Q$2),1,0))</f>
        <v>0</v>
      </c>
      <c r="R155" s="55" t="n">
        <f aca="false">IF($N155=1,0,IF(AND($C154=R$1,$C155=R$2),1,0))</f>
        <v>0</v>
      </c>
      <c r="S155" s="56" t="n">
        <f aca="false">0</f>
        <v>0</v>
      </c>
      <c r="T155" s="55" t="n">
        <f aca="false">IF($N155=1,0,IF(AND($C154=R$1,$C155=R$2),1,0))</f>
        <v>0</v>
      </c>
      <c r="U155" s="57" t="n">
        <f aca="false">IF(AND($C155=U$1,$I155=U$2),1,0)</f>
        <v>0</v>
      </c>
      <c r="V155" s="55" t="n">
        <f aca="false">IF($N155=1,0,IF(AND($C154=V$1,$C155=V$2),1,0))</f>
        <v>0</v>
      </c>
      <c r="W155" s="56" t="n">
        <f aca="false">0</f>
        <v>0</v>
      </c>
      <c r="X155" s="55" t="n">
        <f aca="false">IF($N155=1,0,IF(AND($C154=X$1,$C155=X$2),1,0))</f>
        <v>0</v>
      </c>
      <c r="Y155" s="55" t="n">
        <f aca="false">IF($N155=1,0,IF(AND($C154=Y$1,$C155=Y$2),1,0))</f>
        <v>0</v>
      </c>
      <c r="Z155" s="56" t="n">
        <f aca="false">0</f>
        <v>0</v>
      </c>
      <c r="AA155" s="55" t="n">
        <f aca="false">IF($N155=1,0,IF(AND($C154=AA$1,$C155=AA$2),1,0))</f>
        <v>0</v>
      </c>
      <c r="AB155" s="57" t="n">
        <f aca="false">IF(AND($C155=AB$1,$I155=AB$2),1,0)</f>
        <v>0</v>
      </c>
      <c r="AC155" s="55" t="n">
        <f aca="false">IF($N155=1,0,IF(AND($C154=AC$1,$C155=AC$2),1,0))</f>
        <v>0</v>
      </c>
      <c r="AD155" s="55" t="n">
        <f aca="false">IF($N155=1,0,IF(AND($C154=AD$1,$C155=AD$2),1,0))</f>
        <v>0</v>
      </c>
      <c r="AE155" s="56" t="n">
        <f aca="false">0</f>
        <v>0</v>
      </c>
      <c r="AF155" s="55" t="n">
        <f aca="false">IF($N155=1,0,IF(AND($C154=AF$1,$C155=AF$2),1,0))</f>
        <v>0</v>
      </c>
      <c r="AG155" s="56" t="n">
        <f aca="false">0</f>
        <v>0</v>
      </c>
      <c r="AH155" s="55" t="n">
        <f aca="false">IF($N155=1,0,IF(AND($C154=AH$1,$C155=AH$2),1,0))</f>
        <v>1</v>
      </c>
      <c r="AI155" s="57" t="n">
        <f aca="false">IF(AND($C155=AI$1,$I155=AI$2),1,0)</f>
        <v>0</v>
      </c>
      <c r="AJ155" s="55" t="n">
        <f aca="false">IF($N155=1,0,IF(AND($C154=AJ$1,$C155=AJ$2),1,0))</f>
        <v>0</v>
      </c>
      <c r="AK155" s="55" t="n">
        <f aca="false">IF($N155=1,0,IF(AND($C154=AK$1,$C155=AK$2),1,0))</f>
        <v>0</v>
      </c>
      <c r="AL155" s="55" t="n">
        <f aca="false">IF($N155=1,0,IF(AND($C154=AL$1,$C155=AL$2),1,0))</f>
        <v>0</v>
      </c>
      <c r="AM155" s="55" t="n">
        <f aca="false">IF($N155=1,0,IF(AND($C154=AM$1,$C155=AM$2),1,0))</f>
        <v>0</v>
      </c>
      <c r="AN155" s="56" t="n">
        <f aca="false">0</f>
        <v>0</v>
      </c>
      <c r="AO155" s="55" t="n">
        <f aca="false">IF($N155=1,0,IF(AND($C154=AO$1,$C155=AO$2),1,0))</f>
        <v>0</v>
      </c>
      <c r="AP155" s="57" t="n">
        <f aca="false">IF(AND($C155=AP$1,$I155=AP$2),1,0)</f>
        <v>0</v>
      </c>
      <c r="AQ155" s="56" t="n">
        <f aca="false">0</f>
        <v>0</v>
      </c>
      <c r="AR155" s="56" t="n">
        <f aca="false">0</f>
        <v>0</v>
      </c>
      <c r="AS155" s="56" t="n">
        <f aca="false">0</f>
        <v>0</v>
      </c>
      <c r="AT155" s="56" t="n">
        <f aca="false">0</f>
        <v>0</v>
      </c>
      <c r="AU155" s="56" t="n">
        <f aca="false">0</f>
        <v>0</v>
      </c>
      <c r="AV155" s="56" t="n">
        <f aca="false">0</f>
        <v>0</v>
      </c>
      <c r="AW155" s="56" t="n">
        <f aca="false">0</f>
        <v>0</v>
      </c>
      <c r="AX155" s="55" t="n">
        <f aca="false">IF($N155=1,0,IF(AND($C154=AX$1,$C155=AX$2),1,0))</f>
        <v>0</v>
      </c>
      <c r="AY155" s="55" t="n">
        <f aca="false">IF($N155=1,0,IF(AND($C154=AY$1,$C155=AY$2),1,0))</f>
        <v>0</v>
      </c>
      <c r="AZ155" s="55" t="n">
        <f aca="false">IF($N155=1,0,IF(AND($C154=AZ$1,$C155=AZ$2),1,0))</f>
        <v>0</v>
      </c>
      <c r="BA155" s="55" t="n">
        <f aca="false">IF($N155=1,0,IF(AND($C154=BA$1,$C155=BA$2),1,0))</f>
        <v>0</v>
      </c>
      <c r="BB155" s="56" t="n">
        <f aca="false">0</f>
        <v>0</v>
      </c>
      <c r="BC155" s="56" t="n">
        <f aca="false">IF($N155=1,0,IF(AND($C154=BC$1,$C155=BC$2),1,0))</f>
        <v>0</v>
      </c>
      <c r="BD155" s="57" t="n">
        <f aca="false">IF(AND($C155=BD$1,$I155=BD$2),1,0)</f>
        <v>0</v>
      </c>
      <c r="BE155" s="56" t="n">
        <f aca="false">0</f>
        <v>0</v>
      </c>
      <c r="BF155" s="56" t="n">
        <f aca="false">0</f>
        <v>0</v>
      </c>
      <c r="BG155" s="56" t="n">
        <f aca="false">0</f>
        <v>0</v>
      </c>
      <c r="BH155" s="56" t="n">
        <f aca="false">0</f>
        <v>0</v>
      </c>
      <c r="BI155" s="56" t="n">
        <f aca="false">0</f>
        <v>0</v>
      </c>
      <c r="BJ155" s="56" t="n">
        <f aca="false">0</f>
        <v>0</v>
      </c>
      <c r="BK155" s="56" t="n">
        <f aca="false">0</f>
        <v>0</v>
      </c>
      <c r="BL155" s="58" t="n">
        <f aca="false">SUM(N155:BK155)</f>
        <v>1</v>
      </c>
    </row>
    <row r="156" customFormat="false" ht="14.4" hidden="false" customHeight="false" outlineLevel="0" collapsed="false">
      <c r="A156" s="52" t="str">
        <f aca="false">VLOOKUP(D156,$BX$90:$BZ$136,3,1)&amp;D156</f>
        <v>D22</v>
      </c>
      <c r="B156" s="52" t="str">
        <f aca="false">SUBSTITUTE(SUBSTITUTE(H156,"/",""),".html","")</f>
        <v>Onion-directory</v>
      </c>
      <c r="C156" s="52" t="str">
        <f aca="false">IF(OR(B156=index,B156=links,B156=guides),B156,IF(LEFT(B156,5)=onion,onion,extreme))</f>
        <v>onion</v>
      </c>
      <c r="D156" s="53" t="n">
        <v>22</v>
      </c>
      <c r="E156" s="53" t="s">
        <v>140</v>
      </c>
      <c r="F156" s="53" t="s">
        <v>141</v>
      </c>
      <c r="G156" s="54" t="n">
        <v>0.00378472222222222</v>
      </c>
      <c r="H156" s="53" t="s">
        <v>77</v>
      </c>
      <c r="I156" s="59" t="n">
        <v>3</v>
      </c>
      <c r="J156" s="52" t="n">
        <f aca="false">IF(I156="?",VLOOKUP(C156,$BO$89:$BP$94,2,0),I156)</f>
        <v>3</v>
      </c>
      <c r="K156" s="52" t="n">
        <f aca="false">SUMIFS($J$10:$J$1000,$A$10:$A$1000,A156)</f>
        <v>343.574468085106</v>
      </c>
      <c r="L156" s="52" t="n">
        <f aca="false">IF(D156=D155,J156+L155,J156)</f>
        <v>185</v>
      </c>
      <c r="M156" s="52" t="str">
        <f aca="false">LEFT(A156,1)</f>
        <v>D</v>
      </c>
      <c r="N156" s="55" t="n">
        <f aca="false">IF(D156-D155&gt;0,1,0)</f>
        <v>0</v>
      </c>
      <c r="O156" s="56" t="n">
        <f aca="false">0</f>
        <v>0</v>
      </c>
      <c r="P156" s="55" t="n">
        <f aca="false">IF($N156=1,0,IF(AND($C155=P$1,$C156=P$2),1,0))</f>
        <v>0</v>
      </c>
      <c r="Q156" s="55" t="n">
        <f aca="false">IF($N156=1,0,IF(AND($C155=Q$1,$C156=Q$2),1,0))</f>
        <v>0</v>
      </c>
      <c r="R156" s="55" t="n">
        <f aca="false">IF($N156=1,0,IF(AND($C155=R$1,$C156=R$2),1,0))</f>
        <v>0</v>
      </c>
      <c r="S156" s="56" t="n">
        <f aca="false">0</f>
        <v>0</v>
      </c>
      <c r="T156" s="55" t="n">
        <f aca="false">IF($N156=1,0,IF(AND($C155=R$1,$C156=R$2),1,0))</f>
        <v>0</v>
      </c>
      <c r="U156" s="57" t="n">
        <f aca="false">IF(AND($C156=U$1,$I156=U$2),1,0)</f>
        <v>0</v>
      </c>
      <c r="V156" s="55" t="n">
        <f aca="false">IF($N156=1,0,IF(AND($C155=V$1,$C156=V$2),1,0))</f>
        <v>0</v>
      </c>
      <c r="W156" s="56" t="n">
        <f aca="false">0</f>
        <v>0</v>
      </c>
      <c r="X156" s="55" t="n">
        <f aca="false">IF($N156=1,0,IF(AND($C155=X$1,$C156=X$2),1,0))</f>
        <v>0</v>
      </c>
      <c r="Y156" s="55" t="n">
        <f aca="false">IF($N156=1,0,IF(AND($C155=Y$1,$C156=Y$2),1,0))</f>
        <v>0</v>
      </c>
      <c r="Z156" s="56" t="n">
        <f aca="false">0</f>
        <v>0</v>
      </c>
      <c r="AA156" s="55" t="n">
        <f aca="false">IF($N156=1,0,IF(AND($C155=AA$1,$C156=AA$2),1,0))</f>
        <v>0</v>
      </c>
      <c r="AB156" s="57" t="n">
        <f aca="false">IF(AND($C156=AB$1,$I156=AB$2),1,0)</f>
        <v>0</v>
      </c>
      <c r="AC156" s="55" t="n">
        <f aca="false">IF($N156=1,0,IF(AND($C155=AC$1,$C156=AC$2),1,0))</f>
        <v>0</v>
      </c>
      <c r="AD156" s="55" t="n">
        <f aca="false">IF($N156=1,0,IF(AND($C155=AD$1,$C156=AD$2),1,0))</f>
        <v>0</v>
      </c>
      <c r="AE156" s="56" t="n">
        <f aca="false">0</f>
        <v>0</v>
      </c>
      <c r="AF156" s="55" t="n">
        <f aca="false">IF($N156=1,0,IF(AND($C155=AF$1,$C156=AF$2),1,0))</f>
        <v>0</v>
      </c>
      <c r="AG156" s="56" t="n">
        <f aca="false">0</f>
        <v>0</v>
      </c>
      <c r="AH156" s="55" t="n">
        <f aca="false">IF($N156=1,0,IF(AND($C155=AH$1,$C156=AH$2),1,0))</f>
        <v>0</v>
      </c>
      <c r="AI156" s="57" t="n">
        <f aca="false">IF(AND($C156=AI$1,$I156=AI$2),1,0)</f>
        <v>0</v>
      </c>
      <c r="AJ156" s="55" t="n">
        <f aca="false">IF($N156=1,0,IF(AND($C155=AJ$1,$C156=AJ$2),1,0))</f>
        <v>0</v>
      </c>
      <c r="AK156" s="55" t="n">
        <f aca="false">IF($N156=1,0,IF(AND($C155=AK$1,$C156=AK$2),1,0))</f>
        <v>0</v>
      </c>
      <c r="AL156" s="55" t="n">
        <f aca="false">IF($N156=1,0,IF(AND($C155=AL$1,$C156=AL$2),1,0))</f>
        <v>0</v>
      </c>
      <c r="AM156" s="55" t="n">
        <f aca="false">IF($N156=1,0,IF(AND($C155=AM$1,$C156=AM$2),1,0))</f>
        <v>0</v>
      </c>
      <c r="AN156" s="56" t="n">
        <f aca="false">0</f>
        <v>0</v>
      </c>
      <c r="AO156" s="55" t="n">
        <f aca="false">IF($N156=1,0,IF(AND($C155=AO$1,$C156=AO$2),1,0))</f>
        <v>0</v>
      </c>
      <c r="AP156" s="57" t="n">
        <f aca="false">IF(AND($C156=AP$1,$I156=AP$2),1,0)</f>
        <v>0</v>
      </c>
      <c r="AQ156" s="56" t="n">
        <f aca="false">0</f>
        <v>0</v>
      </c>
      <c r="AR156" s="56" t="n">
        <f aca="false">0</f>
        <v>0</v>
      </c>
      <c r="AS156" s="56" t="n">
        <f aca="false">0</f>
        <v>0</v>
      </c>
      <c r="AT156" s="56" t="n">
        <f aca="false">0</f>
        <v>0</v>
      </c>
      <c r="AU156" s="56" t="n">
        <f aca="false">0</f>
        <v>0</v>
      </c>
      <c r="AV156" s="56" t="n">
        <f aca="false">0</f>
        <v>0</v>
      </c>
      <c r="AW156" s="56" t="n">
        <f aca="false">0</f>
        <v>0</v>
      </c>
      <c r="AX156" s="55" t="n">
        <f aca="false">IF($N156=1,0,IF(AND($C155=AX$1,$C156=AX$2),1,0))</f>
        <v>0</v>
      </c>
      <c r="AY156" s="55" t="n">
        <f aca="false">IF($N156=1,0,IF(AND($C155=AY$1,$C156=AY$2),1,0))</f>
        <v>0</v>
      </c>
      <c r="AZ156" s="55" t="n">
        <f aca="false">IF($N156=1,0,IF(AND($C155=AZ$1,$C156=AZ$2),1,0))</f>
        <v>0</v>
      </c>
      <c r="BA156" s="55" t="n">
        <f aca="false">IF($N156=1,0,IF(AND($C155=BA$1,$C156=BA$2),1,0))</f>
        <v>1</v>
      </c>
      <c r="BB156" s="56" t="n">
        <f aca="false">0</f>
        <v>0</v>
      </c>
      <c r="BC156" s="56" t="n">
        <f aca="false">IF($N156=1,0,IF(AND($C155=BC$1,$C156=BC$2),1,0))</f>
        <v>0</v>
      </c>
      <c r="BD156" s="57" t="n">
        <f aca="false">IF(AND($C156=BD$1,$I156=BD$2),1,0)</f>
        <v>0</v>
      </c>
      <c r="BE156" s="56" t="n">
        <f aca="false">0</f>
        <v>0</v>
      </c>
      <c r="BF156" s="56" t="n">
        <f aca="false">0</f>
        <v>0</v>
      </c>
      <c r="BG156" s="56" t="n">
        <f aca="false">0</f>
        <v>0</v>
      </c>
      <c r="BH156" s="56" t="n">
        <f aca="false">0</f>
        <v>0</v>
      </c>
      <c r="BI156" s="56" t="n">
        <f aca="false">0</f>
        <v>0</v>
      </c>
      <c r="BJ156" s="56" t="n">
        <f aca="false">0</f>
        <v>0</v>
      </c>
      <c r="BK156" s="56" t="n">
        <f aca="false">0</f>
        <v>0</v>
      </c>
      <c r="BL156" s="58" t="n">
        <f aca="false">SUM(N156:BK156)</f>
        <v>1</v>
      </c>
    </row>
    <row r="157" customFormat="false" ht="14.4" hidden="false" customHeight="false" outlineLevel="0" collapsed="false">
      <c r="A157" s="52" t="str">
        <f aca="false">VLOOKUP(D157,$BX$90:$BZ$136,3,1)&amp;D157</f>
        <v>D22</v>
      </c>
      <c r="B157" s="52" t="str">
        <f aca="false">SUBSTITUTE(SUBSTITUTE(H157,"/",""),".html","")</f>
        <v>onion-directorycarding-cat</v>
      </c>
      <c r="C157" s="52" t="str">
        <f aca="false">IF(OR(B157=index,B157=links,B157=guides),B157,IF(LEFT(B157,5)=onion,onion,extreme))</f>
        <v>onion</v>
      </c>
      <c r="D157" s="53" t="n">
        <v>22</v>
      </c>
      <c r="E157" s="53" t="s">
        <v>140</v>
      </c>
      <c r="F157" s="53" t="s">
        <v>141</v>
      </c>
      <c r="G157" s="54" t="n">
        <v>0.00378472222222222</v>
      </c>
      <c r="H157" s="53" t="s">
        <v>133</v>
      </c>
      <c r="I157" s="59" t="n">
        <v>142</v>
      </c>
      <c r="J157" s="52" t="n">
        <f aca="false">IF(I157="?",VLOOKUP(C157,$BO$89:$BP$94,2,0),I157)</f>
        <v>142</v>
      </c>
      <c r="K157" s="52" t="n">
        <f aca="false">SUMIFS($J$10:$J$1000,$A$10:$A$1000,A157)</f>
        <v>343.574468085106</v>
      </c>
      <c r="L157" s="52" t="n">
        <f aca="false">IF(D157=D156,J157+L156,J157)</f>
        <v>327</v>
      </c>
      <c r="M157" s="52" t="str">
        <f aca="false">LEFT(A157,1)</f>
        <v>D</v>
      </c>
      <c r="N157" s="55" t="n">
        <f aca="false">IF(D157-D156&gt;0,1,0)</f>
        <v>0</v>
      </c>
      <c r="O157" s="56" t="n">
        <f aca="false">0</f>
        <v>0</v>
      </c>
      <c r="P157" s="55" t="n">
        <f aca="false">IF($N157=1,0,IF(AND($C156=P$1,$C157=P$2),1,0))</f>
        <v>0</v>
      </c>
      <c r="Q157" s="55" t="n">
        <f aca="false">IF($N157=1,0,IF(AND($C156=Q$1,$C157=Q$2),1,0))</f>
        <v>0</v>
      </c>
      <c r="R157" s="55" t="n">
        <f aca="false">IF($N157=1,0,IF(AND($C156=R$1,$C157=R$2),1,0))</f>
        <v>0</v>
      </c>
      <c r="S157" s="56" t="n">
        <f aca="false">0</f>
        <v>0</v>
      </c>
      <c r="T157" s="55" t="n">
        <f aca="false">IF($N157=1,0,IF(AND($C156=R$1,$C157=R$2),1,0))</f>
        <v>0</v>
      </c>
      <c r="U157" s="57" t="n">
        <f aca="false">IF(AND($C157=U$1,$I157=U$2),1,0)</f>
        <v>0</v>
      </c>
      <c r="V157" s="55" t="n">
        <f aca="false">IF($N157=1,0,IF(AND($C156=V$1,$C157=V$2),1,0))</f>
        <v>0</v>
      </c>
      <c r="W157" s="56" t="n">
        <f aca="false">0</f>
        <v>0</v>
      </c>
      <c r="X157" s="55" t="n">
        <f aca="false">IF($N157=1,0,IF(AND($C156=X$1,$C157=X$2),1,0))</f>
        <v>0</v>
      </c>
      <c r="Y157" s="55" t="n">
        <f aca="false">IF($N157=1,0,IF(AND($C156=Y$1,$C157=Y$2),1,0))</f>
        <v>0</v>
      </c>
      <c r="Z157" s="56" t="n">
        <f aca="false">0</f>
        <v>0</v>
      </c>
      <c r="AA157" s="55" t="n">
        <f aca="false">IF($N157=1,0,IF(AND($C156=AA$1,$C157=AA$2),1,0))</f>
        <v>0</v>
      </c>
      <c r="AB157" s="57" t="n">
        <f aca="false">IF(AND($C157=AB$1,$I157=AB$2),1,0)</f>
        <v>0</v>
      </c>
      <c r="AC157" s="55" t="n">
        <f aca="false">IF($N157=1,0,IF(AND($C156=AC$1,$C157=AC$2),1,0))</f>
        <v>0</v>
      </c>
      <c r="AD157" s="55" t="n">
        <f aca="false">IF($N157=1,0,IF(AND($C156=AD$1,$C157=AD$2),1,0))</f>
        <v>0</v>
      </c>
      <c r="AE157" s="56" t="n">
        <f aca="false">0</f>
        <v>0</v>
      </c>
      <c r="AF157" s="55" t="n">
        <f aca="false">IF($N157=1,0,IF(AND($C156=AF$1,$C157=AF$2),1,0))</f>
        <v>0</v>
      </c>
      <c r="AG157" s="56" t="n">
        <f aca="false">0</f>
        <v>0</v>
      </c>
      <c r="AH157" s="55" t="n">
        <f aca="false">IF($N157=1,0,IF(AND($C156=AH$1,$C157=AH$2),1,0))</f>
        <v>0</v>
      </c>
      <c r="AI157" s="57" t="n">
        <f aca="false">IF(AND($C157=AI$1,$I157=AI$2),1,0)</f>
        <v>0</v>
      </c>
      <c r="AJ157" s="55" t="n">
        <f aca="false">IF($N157=1,0,IF(AND($C156=AJ$1,$C157=AJ$2),1,0))</f>
        <v>0</v>
      </c>
      <c r="AK157" s="55" t="n">
        <f aca="false">IF($N157=1,0,IF(AND($C156=AK$1,$C157=AK$2),1,0))</f>
        <v>0</v>
      </c>
      <c r="AL157" s="55" t="n">
        <f aca="false">IF($N157=1,0,IF(AND($C156=AL$1,$C157=AL$2),1,0))</f>
        <v>0</v>
      </c>
      <c r="AM157" s="55" t="n">
        <f aca="false">IF($N157=1,0,IF(AND($C156=AM$1,$C157=AM$2),1,0))</f>
        <v>1</v>
      </c>
      <c r="AN157" s="56" t="n">
        <f aca="false">0</f>
        <v>0</v>
      </c>
      <c r="AO157" s="55" t="n">
        <f aca="false">IF($N157=1,0,IF(AND($C156=AO$1,$C157=AO$2),1,0))</f>
        <v>0</v>
      </c>
      <c r="AP157" s="57" t="n">
        <f aca="false">IF(AND($C157=AP$1,$I157=AP$2),1,0)</f>
        <v>0</v>
      </c>
      <c r="AQ157" s="56" t="n">
        <f aca="false">0</f>
        <v>0</v>
      </c>
      <c r="AR157" s="56" t="n">
        <f aca="false">0</f>
        <v>0</v>
      </c>
      <c r="AS157" s="56" t="n">
        <f aca="false">0</f>
        <v>0</v>
      </c>
      <c r="AT157" s="56" t="n">
        <f aca="false">0</f>
        <v>0</v>
      </c>
      <c r="AU157" s="56" t="n">
        <f aca="false">0</f>
        <v>0</v>
      </c>
      <c r="AV157" s="56" t="n">
        <f aca="false">0</f>
        <v>0</v>
      </c>
      <c r="AW157" s="56" t="n">
        <f aca="false">0</f>
        <v>0</v>
      </c>
      <c r="AX157" s="55" t="n">
        <f aca="false">IF($N157=1,0,IF(AND($C156=AX$1,$C157=AX$2),1,0))</f>
        <v>0</v>
      </c>
      <c r="AY157" s="55" t="n">
        <f aca="false">IF($N157=1,0,IF(AND($C156=AY$1,$C157=AY$2),1,0))</f>
        <v>0</v>
      </c>
      <c r="AZ157" s="55" t="n">
        <f aca="false">IF($N157=1,0,IF(AND($C156=AZ$1,$C157=AZ$2),1,0))</f>
        <v>0</v>
      </c>
      <c r="BA157" s="55" t="n">
        <f aca="false">IF($N157=1,0,IF(AND($C156=BA$1,$C157=BA$2),1,0))</f>
        <v>0</v>
      </c>
      <c r="BB157" s="56" t="n">
        <f aca="false">0</f>
        <v>0</v>
      </c>
      <c r="BC157" s="56" t="n">
        <f aca="false">IF($N157=1,0,IF(AND($C156=BC$1,$C157=BC$2),1,0))</f>
        <v>0</v>
      </c>
      <c r="BD157" s="57" t="n">
        <f aca="false">IF(AND($C157=BD$1,$I157=BD$2),1,0)</f>
        <v>0</v>
      </c>
      <c r="BE157" s="56" t="n">
        <f aca="false">0</f>
        <v>0</v>
      </c>
      <c r="BF157" s="56" t="n">
        <f aca="false">0</f>
        <v>0</v>
      </c>
      <c r="BG157" s="56" t="n">
        <f aca="false">0</f>
        <v>0</v>
      </c>
      <c r="BH157" s="56" t="n">
        <f aca="false">0</f>
        <v>0</v>
      </c>
      <c r="BI157" s="56" t="n">
        <f aca="false">0</f>
        <v>0</v>
      </c>
      <c r="BJ157" s="56" t="n">
        <f aca="false">0</f>
        <v>0</v>
      </c>
      <c r="BK157" s="56" t="n">
        <f aca="false">0</f>
        <v>0</v>
      </c>
      <c r="BL157" s="58" t="n">
        <f aca="false">SUM(N157:BK157)</f>
        <v>1</v>
      </c>
    </row>
    <row r="158" customFormat="false" ht="14.4" hidden="false" customHeight="false" outlineLevel="0" collapsed="false">
      <c r="A158" s="52" t="str">
        <f aca="false">VLOOKUP(D158,$BX$90:$BZ$136,3,1)&amp;D158</f>
        <v>D22</v>
      </c>
      <c r="B158" s="52" t="str">
        <f aca="false">SUBSTITUTE(SUBSTITUTE(H158,"/",""),".html","")</f>
        <v>onion-directoryempire-market</v>
      </c>
      <c r="C158" s="52" t="str">
        <f aca="false">IF(OR(B158=index,B158=links,B158=guides),B158,IF(LEFT(B158,5)=onion,onion,extreme))</f>
        <v>onion</v>
      </c>
      <c r="D158" s="53" t="n">
        <v>22</v>
      </c>
      <c r="E158" s="53" t="s">
        <v>140</v>
      </c>
      <c r="F158" s="53" t="s">
        <v>141</v>
      </c>
      <c r="G158" s="54" t="n">
        <v>0.00378472222222222</v>
      </c>
      <c r="H158" s="53" t="s">
        <v>120</v>
      </c>
      <c r="I158" s="59" t="s">
        <v>43</v>
      </c>
      <c r="J158" s="52" t="n">
        <f aca="false">IF(I158="?",VLOOKUP(C158,$BO$89:$BP$94,2,0),I158)</f>
        <v>16.5744680851064</v>
      </c>
      <c r="K158" s="52" t="n">
        <f aca="false">SUMIFS($J$10:$J$1000,$A$10:$A$1000,A158)</f>
        <v>343.574468085106</v>
      </c>
      <c r="L158" s="52" t="n">
        <f aca="false">IF(D158=D157,J158+L157,J158)</f>
        <v>343.574468085106</v>
      </c>
      <c r="M158" s="52" t="str">
        <f aca="false">LEFT(A158,1)</f>
        <v>D</v>
      </c>
      <c r="N158" s="55" t="n">
        <f aca="false">IF(D158-D157&gt;0,1,0)</f>
        <v>0</v>
      </c>
      <c r="O158" s="56" t="n">
        <f aca="false">0</f>
        <v>0</v>
      </c>
      <c r="P158" s="55" t="n">
        <f aca="false">IF($N158=1,0,IF(AND($C157=P$1,$C158=P$2),1,0))</f>
        <v>0</v>
      </c>
      <c r="Q158" s="55" t="n">
        <f aca="false">IF($N158=1,0,IF(AND($C157=Q$1,$C158=Q$2),1,0))</f>
        <v>0</v>
      </c>
      <c r="R158" s="55" t="n">
        <f aca="false">IF($N158=1,0,IF(AND($C157=R$1,$C158=R$2),1,0))</f>
        <v>0</v>
      </c>
      <c r="S158" s="56" t="n">
        <f aca="false">0</f>
        <v>0</v>
      </c>
      <c r="T158" s="55" t="n">
        <f aca="false">IF($N158=1,0,IF(AND($C157=R$1,$C158=R$2),1,0))</f>
        <v>0</v>
      </c>
      <c r="U158" s="57" t="n">
        <f aca="false">IF(AND($C158=U$1,$I158=U$2),1,0)</f>
        <v>0</v>
      </c>
      <c r="V158" s="55" t="n">
        <f aca="false">IF($N158=1,0,IF(AND($C157=V$1,$C158=V$2),1,0))</f>
        <v>0</v>
      </c>
      <c r="W158" s="56" t="n">
        <f aca="false">0</f>
        <v>0</v>
      </c>
      <c r="X158" s="55" t="n">
        <f aca="false">IF($N158=1,0,IF(AND($C157=X$1,$C158=X$2),1,0))</f>
        <v>0</v>
      </c>
      <c r="Y158" s="55" t="n">
        <f aca="false">IF($N158=1,0,IF(AND($C157=Y$1,$C158=Y$2),1,0))</f>
        <v>0</v>
      </c>
      <c r="Z158" s="56" t="n">
        <f aca="false">0</f>
        <v>0</v>
      </c>
      <c r="AA158" s="55" t="n">
        <f aca="false">IF($N158=1,0,IF(AND($C157=AA$1,$C158=AA$2),1,0))</f>
        <v>0</v>
      </c>
      <c r="AB158" s="57" t="n">
        <f aca="false">IF(AND($C158=AB$1,$I158=AB$2),1,0)</f>
        <v>0</v>
      </c>
      <c r="AC158" s="55" t="n">
        <f aca="false">IF($N158=1,0,IF(AND($C157=AC$1,$C158=AC$2),1,0))</f>
        <v>0</v>
      </c>
      <c r="AD158" s="55" t="n">
        <f aca="false">IF($N158=1,0,IF(AND($C157=AD$1,$C158=AD$2),1,0))</f>
        <v>0</v>
      </c>
      <c r="AE158" s="56" t="n">
        <f aca="false">0</f>
        <v>0</v>
      </c>
      <c r="AF158" s="55" t="n">
        <f aca="false">IF($N158=1,0,IF(AND($C157=AF$1,$C158=AF$2),1,0))</f>
        <v>0</v>
      </c>
      <c r="AG158" s="56" t="n">
        <f aca="false">0</f>
        <v>0</v>
      </c>
      <c r="AH158" s="55" t="n">
        <f aca="false">IF($N158=1,0,IF(AND($C157=AH$1,$C158=AH$2),1,0))</f>
        <v>0</v>
      </c>
      <c r="AI158" s="57" t="n">
        <f aca="false">IF(AND($C158=AI$1,$I158=AI$2),1,0)</f>
        <v>0</v>
      </c>
      <c r="AJ158" s="55" t="n">
        <f aca="false">IF($N158=1,0,IF(AND($C157=AJ$1,$C158=AJ$2),1,0))</f>
        <v>0</v>
      </c>
      <c r="AK158" s="55" t="n">
        <f aca="false">IF($N158=1,0,IF(AND($C157=AK$1,$C158=AK$2),1,0))</f>
        <v>0</v>
      </c>
      <c r="AL158" s="55" t="n">
        <f aca="false">IF($N158=1,0,IF(AND($C157=AL$1,$C158=AL$2),1,0))</f>
        <v>0</v>
      </c>
      <c r="AM158" s="55" t="n">
        <f aca="false">IF($N158=1,0,IF(AND($C157=AM$1,$C158=AM$2),1,0))</f>
        <v>1</v>
      </c>
      <c r="AN158" s="56" t="n">
        <f aca="false">0</f>
        <v>0</v>
      </c>
      <c r="AO158" s="55" t="n">
        <f aca="false">IF($N158=1,0,IF(AND($C157=AO$1,$C158=AO$2),1,0))</f>
        <v>0</v>
      </c>
      <c r="AP158" s="57" t="n">
        <f aca="false">IF(AND($C158=AP$1,$I158=AP$2),1,0)</f>
        <v>1</v>
      </c>
      <c r="AQ158" s="56" t="n">
        <f aca="false">0</f>
        <v>0</v>
      </c>
      <c r="AR158" s="56" t="n">
        <f aca="false">0</f>
        <v>0</v>
      </c>
      <c r="AS158" s="56" t="n">
        <f aca="false">0</f>
        <v>0</v>
      </c>
      <c r="AT158" s="56" t="n">
        <f aca="false">0</f>
        <v>0</v>
      </c>
      <c r="AU158" s="56" t="n">
        <f aca="false">0</f>
        <v>0</v>
      </c>
      <c r="AV158" s="56" t="n">
        <f aca="false">0</f>
        <v>0</v>
      </c>
      <c r="AW158" s="56" t="n">
        <f aca="false">0</f>
        <v>0</v>
      </c>
      <c r="AX158" s="55" t="n">
        <f aca="false">IF($N158=1,0,IF(AND($C157=AX$1,$C158=AX$2),1,0))</f>
        <v>0</v>
      </c>
      <c r="AY158" s="55" t="n">
        <f aca="false">IF($N158=1,0,IF(AND($C157=AY$1,$C158=AY$2),1,0))</f>
        <v>0</v>
      </c>
      <c r="AZ158" s="55" t="n">
        <f aca="false">IF($N158=1,0,IF(AND($C157=AZ$1,$C158=AZ$2),1,0))</f>
        <v>0</v>
      </c>
      <c r="BA158" s="55" t="n">
        <f aca="false">IF($N158=1,0,IF(AND($C157=BA$1,$C158=BA$2),1,0))</f>
        <v>0</v>
      </c>
      <c r="BB158" s="56" t="n">
        <f aca="false">0</f>
        <v>0</v>
      </c>
      <c r="BC158" s="56" t="n">
        <f aca="false">IF($N158=1,0,IF(AND($C157=BC$1,$C158=BC$2),1,0))</f>
        <v>0</v>
      </c>
      <c r="BD158" s="57" t="n">
        <f aca="false">IF(AND($C158=BD$1,$I158=BD$2),1,0)</f>
        <v>0</v>
      </c>
      <c r="BE158" s="56" t="n">
        <f aca="false">0</f>
        <v>0</v>
      </c>
      <c r="BF158" s="56" t="n">
        <f aca="false">0</f>
        <v>0</v>
      </c>
      <c r="BG158" s="56" t="n">
        <f aca="false">0</f>
        <v>0</v>
      </c>
      <c r="BH158" s="56" t="n">
        <f aca="false">0</f>
        <v>0</v>
      </c>
      <c r="BI158" s="56" t="n">
        <f aca="false">0</f>
        <v>0</v>
      </c>
      <c r="BJ158" s="56" t="n">
        <f aca="false">0</f>
        <v>0</v>
      </c>
      <c r="BK158" s="56" t="n">
        <f aca="false">0</f>
        <v>0</v>
      </c>
      <c r="BL158" s="58" t="n">
        <f aca="false">SUM(N158:BK158)</f>
        <v>2</v>
      </c>
    </row>
    <row r="159" customFormat="false" ht="14.4" hidden="false" customHeight="false" outlineLevel="0" collapsed="false">
      <c r="A159" s="52" t="str">
        <f aca="false">VLOOKUP(D159,$BX$90:$BZ$136,3,1)&amp;D159</f>
        <v>D23</v>
      </c>
      <c r="B159" s="52" t="str">
        <f aca="false">SUBSTITUTE(SUBSTITUTE(H159,"/",""),".html","")</f>
        <v>index</v>
      </c>
      <c r="C159" s="52" t="str">
        <f aca="false">IF(OR(B159=index,B159=links,B159=guides),B159,IF(LEFT(B159,5)=onion,onion,extreme))</f>
        <v>index</v>
      </c>
      <c r="D159" s="53" t="n">
        <v>23</v>
      </c>
      <c r="E159" s="53" t="s">
        <v>145</v>
      </c>
      <c r="F159" s="53" t="s">
        <v>146</v>
      </c>
      <c r="G159" s="54" t="n">
        <v>0.000219907407407407</v>
      </c>
      <c r="H159" s="53" t="s">
        <v>72</v>
      </c>
      <c r="I159" s="59" t="n">
        <v>2</v>
      </c>
      <c r="J159" s="52" t="n">
        <f aca="false">IF(I159="?",VLOOKUP(C159,$BO$89:$BP$94,2,0),I159)</f>
        <v>2</v>
      </c>
      <c r="K159" s="52" t="n">
        <f aca="false">SUMIFS($J$10:$J$1000,$A$10:$A$1000,A159)</f>
        <v>35.5744680851064</v>
      </c>
      <c r="L159" s="52" t="n">
        <f aca="false">IF(D159=D158,J159+L158,J159)</f>
        <v>2</v>
      </c>
      <c r="M159" s="52" t="str">
        <f aca="false">LEFT(A159,1)</f>
        <v>D</v>
      </c>
      <c r="N159" s="55" t="n">
        <f aca="false">IF(D159-D158&gt;0,1,0)</f>
        <v>1</v>
      </c>
      <c r="O159" s="56" t="n">
        <f aca="false">0</f>
        <v>0</v>
      </c>
      <c r="P159" s="55" t="n">
        <f aca="false">IF($N159=1,0,IF(AND($C158=P$1,$C159=P$2),1,0))</f>
        <v>0</v>
      </c>
      <c r="Q159" s="55" t="n">
        <f aca="false">IF($N159=1,0,IF(AND($C158=Q$1,$C159=Q$2),1,0))</f>
        <v>0</v>
      </c>
      <c r="R159" s="55" t="n">
        <f aca="false">IF($N159=1,0,IF(AND($C158=R$1,$C159=R$2),1,0))</f>
        <v>0</v>
      </c>
      <c r="S159" s="56" t="n">
        <f aca="false">0</f>
        <v>0</v>
      </c>
      <c r="T159" s="55" t="n">
        <f aca="false">IF($N159=1,0,IF(AND($C158=R$1,$C159=R$2),1,0))</f>
        <v>0</v>
      </c>
      <c r="U159" s="57" t="n">
        <f aca="false">IF(AND($C159=U$1,$I159=U$2),1,0)</f>
        <v>0</v>
      </c>
      <c r="V159" s="55" t="n">
        <f aca="false">IF($N159=1,0,IF(AND($C158=V$1,$C159=V$2),1,0))</f>
        <v>0</v>
      </c>
      <c r="W159" s="56" t="n">
        <f aca="false">0</f>
        <v>0</v>
      </c>
      <c r="X159" s="55" t="n">
        <f aca="false">IF($N159=1,0,IF(AND($C158=X$1,$C159=X$2),1,0))</f>
        <v>0</v>
      </c>
      <c r="Y159" s="55" t="n">
        <f aca="false">IF($N159=1,0,IF(AND($C158=Y$1,$C159=Y$2),1,0))</f>
        <v>0</v>
      </c>
      <c r="Z159" s="56" t="n">
        <f aca="false">0</f>
        <v>0</v>
      </c>
      <c r="AA159" s="55" t="n">
        <f aca="false">IF($N159=1,0,IF(AND($C158=AA$1,$C159=AA$2),1,0))</f>
        <v>0</v>
      </c>
      <c r="AB159" s="57" t="n">
        <f aca="false">IF(AND($C159=AB$1,$I159=AB$2),1,0)</f>
        <v>0</v>
      </c>
      <c r="AC159" s="55" t="n">
        <f aca="false">IF($N159=1,0,IF(AND($C158=AC$1,$C159=AC$2),1,0))</f>
        <v>0</v>
      </c>
      <c r="AD159" s="55" t="n">
        <f aca="false">IF($N159=1,0,IF(AND($C158=AD$1,$C159=AD$2),1,0))</f>
        <v>0</v>
      </c>
      <c r="AE159" s="56" t="n">
        <f aca="false">0</f>
        <v>0</v>
      </c>
      <c r="AF159" s="55" t="n">
        <f aca="false">IF($N159=1,0,IF(AND($C158=AF$1,$C159=AF$2),1,0))</f>
        <v>0</v>
      </c>
      <c r="AG159" s="56" t="n">
        <f aca="false">0</f>
        <v>0</v>
      </c>
      <c r="AH159" s="55" t="n">
        <f aca="false">IF($N159=1,0,IF(AND($C158=AH$1,$C159=AH$2),1,0))</f>
        <v>0</v>
      </c>
      <c r="AI159" s="57" t="n">
        <f aca="false">IF(AND($C159=AI$1,$I159=AI$2),1,0)</f>
        <v>0</v>
      </c>
      <c r="AJ159" s="55" t="n">
        <f aca="false">IF($N159=1,0,IF(AND($C158=AJ$1,$C159=AJ$2),1,0))</f>
        <v>0</v>
      </c>
      <c r="AK159" s="55" t="n">
        <f aca="false">IF($N159=1,0,IF(AND($C158=AK$1,$C159=AK$2),1,0))</f>
        <v>0</v>
      </c>
      <c r="AL159" s="55" t="n">
        <f aca="false">IF($N159=1,0,IF(AND($C158=AL$1,$C159=AL$2),1,0))</f>
        <v>0</v>
      </c>
      <c r="AM159" s="55" t="n">
        <f aca="false">IF($N159=1,0,IF(AND($C158=AM$1,$C159=AM$2),1,0))</f>
        <v>0</v>
      </c>
      <c r="AN159" s="56" t="n">
        <f aca="false">0</f>
        <v>0</v>
      </c>
      <c r="AO159" s="55" t="n">
        <f aca="false">IF($N159=1,0,IF(AND($C158=AO$1,$C159=AO$2),1,0))</f>
        <v>0</v>
      </c>
      <c r="AP159" s="57" t="n">
        <f aca="false">IF(AND($C159=AP$1,$I159=AP$2),1,0)</f>
        <v>0</v>
      </c>
      <c r="AQ159" s="56" t="n">
        <f aca="false">0</f>
        <v>0</v>
      </c>
      <c r="AR159" s="56" t="n">
        <f aca="false">0</f>
        <v>0</v>
      </c>
      <c r="AS159" s="56" t="n">
        <f aca="false">0</f>
        <v>0</v>
      </c>
      <c r="AT159" s="56" t="n">
        <f aca="false">0</f>
        <v>0</v>
      </c>
      <c r="AU159" s="56" t="n">
        <f aca="false">0</f>
        <v>0</v>
      </c>
      <c r="AV159" s="56" t="n">
        <f aca="false">0</f>
        <v>0</v>
      </c>
      <c r="AW159" s="56" t="n">
        <f aca="false">0</f>
        <v>0</v>
      </c>
      <c r="AX159" s="55" t="n">
        <f aca="false">IF($N159=1,0,IF(AND($C158=AX$1,$C159=AX$2),1,0))</f>
        <v>0</v>
      </c>
      <c r="AY159" s="55" t="n">
        <f aca="false">IF($N159=1,0,IF(AND($C158=AY$1,$C159=AY$2),1,0))</f>
        <v>0</v>
      </c>
      <c r="AZ159" s="55" t="n">
        <f aca="false">IF($N159=1,0,IF(AND($C158=AZ$1,$C159=AZ$2),1,0))</f>
        <v>0</v>
      </c>
      <c r="BA159" s="55" t="n">
        <f aca="false">IF($N159=1,0,IF(AND($C158=BA$1,$C159=BA$2),1,0))</f>
        <v>0</v>
      </c>
      <c r="BB159" s="56" t="n">
        <f aca="false">0</f>
        <v>0</v>
      </c>
      <c r="BC159" s="56" t="n">
        <f aca="false">IF($N159=1,0,IF(AND($C158=BC$1,$C159=BC$2),1,0))</f>
        <v>0</v>
      </c>
      <c r="BD159" s="57" t="n">
        <f aca="false">IF(AND($C159=BD$1,$I159=BD$2),1,0)</f>
        <v>0</v>
      </c>
      <c r="BE159" s="56" t="n">
        <f aca="false">0</f>
        <v>0</v>
      </c>
      <c r="BF159" s="56" t="n">
        <f aca="false">0</f>
        <v>0</v>
      </c>
      <c r="BG159" s="56" t="n">
        <f aca="false">0</f>
        <v>0</v>
      </c>
      <c r="BH159" s="56" t="n">
        <f aca="false">0</f>
        <v>0</v>
      </c>
      <c r="BI159" s="56" t="n">
        <f aca="false">0</f>
        <v>0</v>
      </c>
      <c r="BJ159" s="56" t="n">
        <f aca="false">0</f>
        <v>0</v>
      </c>
      <c r="BK159" s="56" t="n">
        <f aca="false">0</f>
        <v>0</v>
      </c>
      <c r="BL159" s="58" t="n">
        <f aca="false">SUM(N159:BK159)</f>
        <v>1</v>
      </c>
    </row>
    <row r="160" customFormat="false" ht="14.4" hidden="false" customHeight="false" outlineLevel="0" collapsed="false">
      <c r="A160" s="52" t="str">
        <f aca="false">VLOOKUP(D160,$BX$90:$BZ$136,3,1)&amp;D160</f>
        <v>D23</v>
      </c>
      <c r="B160" s="52" t="str">
        <f aca="false">SUBSTITUTE(SUBSTITUTE(H160,"/",""),".html","")</f>
        <v>onion-directory</v>
      </c>
      <c r="C160" s="52" t="str">
        <f aca="false">IF(OR(B160=index,B160=links,B160=guides),B160,IF(LEFT(B160,5)=onion,onion,extreme))</f>
        <v>onion</v>
      </c>
      <c r="D160" s="53" t="n">
        <v>23</v>
      </c>
      <c r="E160" s="53" t="s">
        <v>145</v>
      </c>
      <c r="F160" s="53" t="s">
        <v>146</v>
      </c>
      <c r="G160" s="54" t="n">
        <v>0.000219907407407407</v>
      </c>
      <c r="H160" s="53" t="s">
        <v>73</v>
      </c>
      <c r="I160" s="59" t="n">
        <v>3</v>
      </c>
      <c r="J160" s="52" t="n">
        <f aca="false">IF(I160="?",VLOOKUP(C160,$BO$89:$BP$94,2,0),I160)</f>
        <v>3</v>
      </c>
      <c r="K160" s="52" t="n">
        <f aca="false">SUMIFS($J$10:$J$1000,$A$10:$A$1000,A160)</f>
        <v>35.5744680851064</v>
      </c>
      <c r="L160" s="52" t="n">
        <f aca="false">IF(D160=D159,J160+L159,J160)</f>
        <v>5</v>
      </c>
      <c r="M160" s="52" t="str">
        <f aca="false">LEFT(A160,1)</f>
        <v>D</v>
      </c>
      <c r="N160" s="55" t="n">
        <f aca="false">IF(D160-D159&gt;0,1,0)</f>
        <v>0</v>
      </c>
      <c r="O160" s="56" t="n">
        <f aca="false">0</f>
        <v>0</v>
      </c>
      <c r="P160" s="55" t="n">
        <f aca="false">IF($N160=1,0,IF(AND($C159=P$1,$C160=P$2),1,0))</f>
        <v>0</v>
      </c>
      <c r="Q160" s="55" t="n">
        <f aca="false">IF($N160=1,0,IF(AND($C159=Q$1,$C160=Q$2),1,0))</f>
        <v>0</v>
      </c>
      <c r="R160" s="55" t="n">
        <f aca="false">IF($N160=1,0,IF(AND($C159=R$1,$C160=R$2),1,0))</f>
        <v>1</v>
      </c>
      <c r="S160" s="56" t="n">
        <f aca="false">0</f>
        <v>0</v>
      </c>
      <c r="T160" s="55" t="n">
        <f aca="false">IF($N160=1,0,IF(AND($C159=R$1,$C160=R$2),1,0))</f>
        <v>1</v>
      </c>
      <c r="U160" s="57" t="n">
        <f aca="false">IF(AND($C160=U$1,$I160=U$2),1,0)</f>
        <v>0</v>
      </c>
      <c r="V160" s="55" t="n">
        <f aca="false">IF($N160=1,0,IF(AND($C159=V$1,$C160=V$2),1,0))</f>
        <v>0</v>
      </c>
      <c r="W160" s="56" t="n">
        <f aca="false">0</f>
        <v>0</v>
      </c>
      <c r="X160" s="55" t="n">
        <f aca="false">IF($N160=1,0,IF(AND($C159=X$1,$C160=X$2),1,0))</f>
        <v>0</v>
      </c>
      <c r="Y160" s="55" t="n">
        <f aca="false">IF($N160=1,0,IF(AND($C159=Y$1,$C160=Y$2),1,0))</f>
        <v>0</v>
      </c>
      <c r="Z160" s="56" t="n">
        <f aca="false">0</f>
        <v>0</v>
      </c>
      <c r="AA160" s="55" t="n">
        <f aca="false">IF($N160=1,0,IF(AND($C159=AA$1,$C160=AA$2),1,0))</f>
        <v>0</v>
      </c>
      <c r="AB160" s="57" t="n">
        <f aca="false">IF(AND($C160=AB$1,$I160=AB$2),1,0)</f>
        <v>0</v>
      </c>
      <c r="AC160" s="55" t="n">
        <f aca="false">IF($N160=1,0,IF(AND($C159=AC$1,$C160=AC$2),1,0))</f>
        <v>0</v>
      </c>
      <c r="AD160" s="55" t="n">
        <f aca="false">IF($N160=1,0,IF(AND($C159=AD$1,$C160=AD$2),1,0))</f>
        <v>0</v>
      </c>
      <c r="AE160" s="56" t="n">
        <f aca="false">0</f>
        <v>0</v>
      </c>
      <c r="AF160" s="55" t="n">
        <f aca="false">IF($N160=1,0,IF(AND($C159=AF$1,$C160=AF$2),1,0))</f>
        <v>0</v>
      </c>
      <c r="AG160" s="56" t="n">
        <f aca="false">0</f>
        <v>0</v>
      </c>
      <c r="AH160" s="55" t="n">
        <f aca="false">IF($N160=1,0,IF(AND($C159=AH$1,$C160=AH$2),1,0))</f>
        <v>0</v>
      </c>
      <c r="AI160" s="57" t="n">
        <f aca="false">IF(AND($C160=AI$1,$I160=AI$2),1,0)</f>
        <v>0</v>
      </c>
      <c r="AJ160" s="55" t="n">
        <f aca="false">IF($N160=1,0,IF(AND($C159=AJ$1,$C160=AJ$2),1,0))</f>
        <v>0</v>
      </c>
      <c r="AK160" s="55" t="n">
        <f aca="false">IF($N160=1,0,IF(AND($C159=AK$1,$C160=AK$2),1,0))</f>
        <v>0</v>
      </c>
      <c r="AL160" s="55" t="n">
        <f aca="false">IF($N160=1,0,IF(AND($C159=AL$1,$C160=AL$2),1,0))</f>
        <v>0</v>
      </c>
      <c r="AM160" s="55" t="n">
        <f aca="false">IF($N160=1,0,IF(AND($C159=AM$1,$C160=AM$2),1,0))</f>
        <v>0</v>
      </c>
      <c r="AN160" s="56" t="n">
        <f aca="false">0</f>
        <v>0</v>
      </c>
      <c r="AO160" s="55" t="n">
        <f aca="false">IF($N160=1,0,IF(AND($C159=AO$1,$C160=AO$2),1,0))</f>
        <v>0</v>
      </c>
      <c r="AP160" s="57" t="n">
        <f aca="false">IF(AND($C160=AP$1,$I160=AP$2),1,0)</f>
        <v>0</v>
      </c>
      <c r="AQ160" s="56" t="n">
        <f aca="false">0</f>
        <v>0</v>
      </c>
      <c r="AR160" s="56" t="n">
        <f aca="false">0</f>
        <v>0</v>
      </c>
      <c r="AS160" s="56" t="n">
        <f aca="false">0</f>
        <v>0</v>
      </c>
      <c r="AT160" s="56" t="n">
        <f aca="false">0</f>
        <v>0</v>
      </c>
      <c r="AU160" s="56" t="n">
        <f aca="false">0</f>
        <v>0</v>
      </c>
      <c r="AV160" s="56" t="n">
        <f aca="false">0</f>
        <v>0</v>
      </c>
      <c r="AW160" s="56" t="n">
        <f aca="false">0</f>
        <v>0</v>
      </c>
      <c r="AX160" s="55" t="n">
        <f aca="false">IF($N160=1,0,IF(AND($C159=AX$1,$C160=AX$2),1,0))</f>
        <v>0</v>
      </c>
      <c r="AY160" s="55" t="n">
        <f aca="false">IF($N160=1,0,IF(AND($C159=AY$1,$C160=AY$2),1,0))</f>
        <v>0</v>
      </c>
      <c r="AZ160" s="55" t="n">
        <f aca="false">IF($N160=1,0,IF(AND($C159=AZ$1,$C160=AZ$2),1,0))</f>
        <v>0</v>
      </c>
      <c r="BA160" s="55" t="n">
        <f aca="false">IF($N160=1,0,IF(AND($C159=BA$1,$C160=BA$2),1,0))</f>
        <v>0</v>
      </c>
      <c r="BB160" s="56" t="n">
        <f aca="false">0</f>
        <v>0</v>
      </c>
      <c r="BC160" s="56" t="n">
        <f aca="false">IF($N160=1,0,IF(AND($C159=BC$1,$C160=BC$2),1,0))</f>
        <v>0</v>
      </c>
      <c r="BD160" s="57" t="n">
        <f aca="false">IF(AND($C160=BD$1,$I160=BD$2),1,0)</f>
        <v>0</v>
      </c>
      <c r="BE160" s="56" t="n">
        <f aca="false">0</f>
        <v>0</v>
      </c>
      <c r="BF160" s="56" t="n">
        <f aca="false">0</f>
        <v>0</v>
      </c>
      <c r="BG160" s="56" t="n">
        <f aca="false">0</f>
        <v>0</v>
      </c>
      <c r="BH160" s="56" t="n">
        <f aca="false">0</f>
        <v>0</v>
      </c>
      <c r="BI160" s="56" t="n">
        <f aca="false">0</f>
        <v>0</v>
      </c>
      <c r="BJ160" s="56" t="n">
        <f aca="false">0</f>
        <v>0</v>
      </c>
      <c r="BK160" s="56" t="n">
        <f aca="false">0</f>
        <v>0</v>
      </c>
      <c r="BL160" s="58" t="n">
        <f aca="false">SUM(N160:BK160)</f>
        <v>2</v>
      </c>
    </row>
    <row r="161" customFormat="false" ht="14.4" hidden="false" customHeight="false" outlineLevel="0" collapsed="false">
      <c r="A161" s="52" t="str">
        <f aca="false">VLOOKUP(D161,$BX$90:$BZ$136,3,1)&amp;D161</f>
        <v>D23</v>
      </c>
      <c r="B161" s="52" t="str">
        <f aca="false">SUBSTITUTE(SUBSTITUTE(H161,"/",""),".html","")</f>
        <v>guides</v>
      </c>
      <c r="C161" s="52" t="str">
        <f aca="false">IF(OR(B161=index,B161=links,B161=guides),B161,IF(LEFT(B161,5)=onion,onion,extreme))</f>
        <v>guides</v>
      </c>
      <c r="D161" s="53" t="n">
        <v>23</v>
      </c>
      <c r="E161" s="53" t="s">
        <v>145</v>
      </c>
      <c r="F161" s="53" t="s">
        <v>146</v>
      </c>
      <c r="G161" s="54" t="n">
        <v>0.000219907407407407</v>
      </c>
      <c r="H161" s="53" t="s">
        <v>74</v>
      </c>
      <c r="I161" s="59" t="n">
        <v>2</v>
      </c>
      <c r="J161" s="52" t="n">
        <f aca="false">IF(I161="?",VLOOKUP(C161,$BO$89:$BP$94,2,0),I161)</f>
        <v>2</v>
      </c>
      <c r="K161" s="52" t="n">
        <f aca="false">SUMIFS($J$10:$J$1000,$A$10:$A$1000,A161)</f>
        <v>35.5744680851064</v>
      </c>
      <c r="L161" s="52" t="n">
        <f aca="false">IF(D161=D160,J161+L160,J161)</f>
        <v>7</v>
      </c>
      <c r="M161" s="52" t="str">
        <f aca="false">LEFT(A161,1)</f>
        <v>D</v>
      </c>
      <c r="N161" s="55" t="n">
        <f aca="false">IF(D161-D160&gt;0,1,0)</f>
        <v>0</v>
      </c>
      <c r="O161" s="56" t="n">
        <f aca="false">0</f>
        <v>0</v>
      </c>
      <c r="P161" s="55" t="n">
        <f aca="false">IF($N161=1,0,IF(AND($C160=P$1,$C161=P$2),1,0))</f>
        <v>0</v>
      </c>
      <c r="Q161" s="55" t="n">
        <f aca="false">IF($N161=1,0,IF(AND($C160=Q$1,$C161=Q$2),1,0))</f>
        <v>0</v>
      </c>
      <c r="R161" s="55" t="n">
        <f aca="false">IF($N161=1,0,IF(AND($C160=R$1,$C161=R$2),1,0))</f>
        <v>0</v>
      </c>
      <c r="S161" s="56" t="n">
        <f aca="false">0</f>
        <v>0</v>
      </c>
      <c r="T161" s="55" t="n">
        <f aca="false">IF($N161=1,0,IF(AND($C160=R$1,$C161=R$2),1,0))</f>
        <v>0</v>
      </c>
      <c r="U161" s="57" t="n">
        <f aca="false">IF(AND($C161=U$1,$I161=U$2),1,0)</f>
        <v>0</v>
      </c>
      <c r="V161" s="55" t="n">
        <f aca="false">IF($N161=1,0,IF(AND($C160=V$1,$C161=V$2),1,0))</f>
        <v>0</v>
      </c>
      <c r="W161" s="56" t="n">
        <f aca="false">0</f>
        <v>0</v>
      </c>
      <c r="X161" s="55" t="n">
        <f aca="false">IF($N161=1,0,IF(AND($C160=X$1,$C161=X$2),1,0))</f>
        <v>0</v>
      </c>
      <c r="Y161" s="55" t="n">
        <f aca="false">IF($N161=1,0,IF(AND($C160=Y$1,$C161=Y$2),1,0))</f>
        <v>0</v>
      </c>
      <c r="Z161" s="56" t="n">
        <f aca="false">0</f>
        <v>0</v>
      </c>
      <c r="AA161" s="55" t="n">
        <f aca="false">IF($N161=1,0,IF(AND($C160=AA$1,$C161=AA$2),1,0))</f>
        <v>0</v>
      </c>
      <c r="AB161" s="57" t="n">
        <f aca="false">IF(AND($C161=AB$1,$I161=AB$2),1,0)</f>
        <v>0</v>
      </c>
      <c r="AC161" s="55" t="n">
        <f aca="false">IF($N161=1,0,IF(AND($C160=AC$1,$C161=AC$2),1,0))</f>
        <v>0</v>
      </c>
      <c r="AD161" s="55" t="n">
        <f aca="false">IF($N161=1,0,IF(AND($C160=AD$1,$C161=AD$2),1,0))</f>
        <v>0</v>
      </c>
      <c r="AE161" s="56" t="n">
        <f aca="false">0</f>
        <v>0</v>
      </c>
      <c r="AF161" s="55" t="n">
        <f aca="false">IF($N161=1,0,IF(AND($C160=AF$1,$C161=AF$2),1,0))</f>
        <v>0</v>
      </c>
      <c r="AG161" s="56" t="n">
        <f aca="false">0</f>
        <v>0</v>
      </c>
      <c r="AH161" s="55" t="n">
        <f aca="false">IF($N161=1,0,IF(AND($C160=AH$1,$C161=AH$2),1,0))</f>
        <v>0</v>
      </c>
      <c r="AI161" s="57" t="n">
        <f aca="false">IF(AND($C161=AI$1,$I161=AI$2),1,0)</f>
        <v>0</v>
      </c>
      <c r="AJ161" s="55" t="n">
        <f aca="false">IF($N161=1,0,IF(AND($C160=AJ$1,$C161=AJ$2),1,0))</f>
        <v>0</v>
      </c>
      <c r="AK161" s="55" t="n">
        <f aca="false">IF($N161=1,0,IF(AND($C160=AK$1,$C161=AK$2),1,0))</f>
        <v>0</v>
      </c>
      <c r="AL161" s="55" t="n">
        <f aca="false">IF($N161=1,0,IF(AND($C160=AL$1,$C161=AL$2),1,0))</f>
        <v>1</v>
      </c>
      <c r="AM161" s="55" t="n">
        <f aca="false">IF($N161=1,0,IF(AND($C160=AM$1,$C161=AM$2),1,0))</f>
        <v>0</v>
      </c>
      <c r="AN161" s="56" t="n">
        <f aca="false">0</f>
        <v>0</v>
      </c>
      <c r="AO161" s="55" t="n">
        <f aca="false">IF($N161=1,0,IF(AND($C160=AO$1,$C161=AO$2),1,0))</f>
        <v>0</v>
      </c>
      <c r="AP161" s="57" t="n">
        <f aca="false">IF(AND($C161=AP$1,$I161=AP$2),1,0)</f>
        <v>0</v>
      </c>
      <c r="AQ161" s="56" t="n">
        <f aca="false">0</f>
        <v>0</v>
      </c>
      <c r="AR161" s="56" t="n">
        <f aca="false">0</f>
        <v>0</v>
      </c>
      <c r="AS161" s="56" t="n">
        <f aca="false">0</f>
        <v>0</v>
      </c>
      <c r="AT161" s="56" t="n">
        <f aca="false">0</f>
        <v>0</v>
      </c>
      <c r="AU161" s="56" t="n">
        <f aca="false">0</f>
        <v>0</v>
      </c>
      <c r="AV161" s="56" t="n">
        <f aca="false">0</f>
        <v>0</v>
      </c>
      <c r="AW161" s="56" t="n">
        <f aca="false">0</f>
        <v>0</v>
      </c>
      <c r="AX161" s="55" t="n">
        <f aca="false">IF($N161=1,0,IF(AND($C160=AX$1,$C161=AX$2),1,0))</f>
        <v>0</v>
      </c>
      <c r="AY161" s="55" t="n">
        <f aca="false">IF($N161=1,0,IF(AND($C160=AY$1,$C161=AY$2),1,0))</f>
        <v>0</v>
      </c>
      <c r="AZ161" s="55" t="n">
        <f aca="false">IF($N161=1,0,IF(AND($C160=AZ$1,$C161=AZ$2),1,0))</f>
        <v>0</v>
      </c>
      <c r="BA161" s="55" t="n">
        <f aca="false">IF($N161=1,0,IF(AND($C160=BA$1,$C161=BA$2),1,0))</f>
        <v>0</v>
      </c>
      <c r="BB161" s="56" t="n">
        <f aca="false">0</f>
        <v>0</v>
      </c>
      <c r="BC161" s="56" t="n">
        <f aca="false">IF($N161=1,0,IF(AND($C160=BC$1,$C161=BC$2),1,0))</f>
        <v>0</v>
      </c>
      <c r="BD161" s="57" t="n">
        <f aca="false">IF(AND($C161=BD$1,$I161=BD$2),1,0)</f>
        <v>0</v>
      </c>
      <c r="BE161" s="56" t="n">
        <f aca="false">0</f>
        <v>0</v>
      </c>
      <c r="BF161" s="56" t="n">
        <f aca="false">0</f>
        <v>0</v>
      </c>
      <c r="BG161" s="56" t="n">
        <f aca="false">0</f>
        <v>0</v>
      </c>
      <c r="BH161" s="56" t="n">
        <f aca="false">0</f>
        <v>0</v>
      </c>
      <c r="BI161" s="56" t="n">
        <f aca="false">0</f>
        <v>0</v>
      </c>
      <c r="BJ161" s="56" t="n">
        <f aca="false">0</f>
        <v>0</v>
      </c>
      <c r="BK161" s="56" t="n">
        <f aca="false">0</f>
        <v>0</v>
      </c>
      <c r="BL161" s="58" t="n">
        <f aca="false">SUM(N161:BK161)</f>
        <v>1</v>
      </c>
    </row>
    <row r="162" customFormat="false" ht="14.4" hidden="false" customHeight="false" outlineLevel="0" collapsed="false">
      <c r="A162" s="52" t="str">
        <f aca="false">VLOOKUP(D162,$BX$90:$BZ$136,3,1)&amp;D162</f>
        <v>D23</v>
      </c>
      <c r="B162" s="52" t="str">
        <f aca="false">SUBSTITUTE(SUBSTITUTE(H162,"/",""),".html","")</f>
        <v>Onion-directory</v>
      </c>
      <c r="C162" s="52" t="str">
        <f aca="false">IF(OR(B162=index,B162=links,B162=guides),B162,IF(LEFT(B162,5)=onion,onion,extreme))</f>
        <v>onion</v>
      </c>
      <c r="D162" s="53" t="n">
        <v>23</v>
      </c>
      <c r="E162" s="53" t="s">
        <v>145</v>
      </c>
      <c r="F162" s="53" t="s">
        <v>146</v>
      </c>
      <c r="G162" s="54" t="n">
        <v>0.000219907407407407</v>
      </c>
      <c r="H162" s="53" t="s">
        <v>77</v>
      </c>
      <c r="I162" s="59" t="n">
        <v>2</v>
      </c>
      <c r="J162" s="52" t="n">
        <f aca="false">IF(I162="?",VLOOKUP(C162,$BO$89:$BP$94,2,0),I162)</f>
        <v>2</v>
      </c>
      <c r="K162" s="52" t="n">
        <f aca="false">SUMIFS($J$10:$J$1000,$A$10:$A$1000,A162)</f>
        <v>35.5744680851064</v>
      </c>
      <c r="L162" s="52" t="n">
        <f aca="false">IF(D162=D161,J162+L161,J162)</f>
        <v>9</v>
      </c>
      <c r="M162" s="52" t="str">
        <f aca="false">LEFT(A162,1)</f>
        <v>D</v>
      </c>
      <c r="N162" s="55" t="n">
        <f aca="false">IF(D162-D161&gt;0,1,0)</f>
        <v>0</v>
      </c>
      <c r="O162" s="56" t="n">
        <f aca="false">0</f>
        <v>0</v>
      </c>
      <c r="P162" s="55" t="n">
        <f aca="false">IF($N162=1,0,IF(AND($C161=P$1,$C162=P$2),1,0))</f>
        <v>0</v>
      </c>
      <c r="Q162" s="55" t="n">
        <f aca="false">IF($N162=1,0,IF(AND($C161=Q$1,$C162=Q$2),1,0))</f>
        <v>0</v>
      </c>
      <c r="R162" s="55" t="n">
        <f aca="false">IF($N162=1,0,IF(AND($C161=R$1,$C162=R$2),1,0))</f>
        <v>0</v>
      </c>
      <c r="S162" s="56" t="n">
        <f aca="false">0</f>
        <v>0</v>
      </c>
      <c r="T162" s="55" t="n">
        <f aca="false">IF($N162=1,0,IF(AND($C161=R$1,$C162=R$2),1,0))</f>
        <v>0</v>
      </c>
      <c r="U162" s="57" t="n">
        <f aca="false">IF(AND($C162=U$1,$I162=U$2),1,0)</f>
        <v>0</v>
      </c>
      <c r="V162" s="55" t="n">
        <f aca="false">IF($N162=1,0,IF(AND($C161=V$1,$C162=V$2),1,0))</f>
        <v>0</v>
      </c>
      <c r="W162" s="56" t="n">
        <f aca="false">0</f>
        <v>0</v>
      </c>
      <c r="X162" s="55" t="n">
        <f aca="false">IF($N162=1,0,IF(AND($C161=X$1,$C162=X$2),1,0))</f>
        <v>0</v>
      </c>
      <c r="Y162" s="55" t="n">
        <f aca="false">IF($N162=1,0,IF(AND($C161=Y$1,$C162=Y$2),1,0))</f>
        <v>0</v>
      </c>
      <c r="Z162" s="56" t="n">
        <f aca="false">0</f>
        <v>0</v>
      </c>
      <c r="AA162" s="55" t="n">
        <f aca="false">IF($N162=1,0,IF(AND($C161=AA$1,$C162=AA$2),1,0))</f>
        <v>0</v>
      </c>
      <c r="AB162" s="57" t="n">
        <f aca="false">IF(AND($C162=AB$1,$I162=AB$2),1,0)</f>
        <v>0</v>
      </c>
      <c r="AC162" s="55" t="n">
        <f aca="false">IF($N162=1,0,IF(AND($C161=AC$1,$C162=AC$2),1,0))</f>
        <v>0</v>
      </c>
      <c r="AD162" s="55" t="n">
        <f aca="false">IF($N162=1,0,IF(AND($C161=AD$1,$C162=AD$2),1,0))</f>
        <v>0</v>
      </c>
      <c r="AE162" s="56" t="n">
        <f aca="false">0</f>
        <v>0</v>
      </c>
      <c r="AF162" s="55" t="n">
        <f aca="false">IF($N162=1,0,IF(AND($C161=AF$1,$C162=AF$2),1,0))</f>
        <v>1</v>
      </c>
      <c r="AG162" s="56" t="n">
        <f aca="false">0</f>
        <v>0</v>
      </c>
      <c r="AH162" s="55" t="n">
        <f aca="false">IF($N162=1,0,IF(AND($C161=AH$1,$C162=AH$2),1,0))</f>
        <v>0</v>
      </c>
      <c r="AI162" s="57" t="n">
        <f aca="false">IF(AND($C162=AI$1,$I162=AI$2),1,0)</f>
        <v>0</v>
      </c>
      <c r="AJ162" s="55" t="n">
        <f aca="false">IF($N162=1,0,IF(AND($C161=AJ$1,$C162=AJ$2),1,0))</f>
        <v>0</v>
      </c>
      <c r="AK162" s="55" t="n">
        <f aca="false">IF($N162=1,0,IF(AND($C161=AK$1,$C162=AK$2),1,0))</f>
        <v>0</v>
      </c>
      <c r="AL162" s="55" t="n">
        <f aca="false">IF($N162=1,0,IF(AND($C161=AL$1,$C162=AL$2),1,0))</f>
        <v>0</v>
      </c>
      <c r="AM162" s="55" t="n">
        <f aca="false">IF($N162=1,0,IF(AND($C161=AM$1,$C162=AM$2),1,0))</f>
        <v>0</v>
      </c>
      <c r="AN162" s="56" t="n">
        <f aca="false">0</f>
        <v>0</v>
      </c>
      <c r="AO162" s="55" t="n">
        <f aca="false">IF($N162=1,0,IF(AND($C161=AO$1,$C162=AO$2),1,0))</f>
        <v>0</v>
      </c>
      <c r="AP162" s="57" t="n">
        <f aca="false">IF(AND($C162=AP$1,$I162=AP$2),1,0)</f>
        <v>0</v>
      </c>
      <c r="AQ162" s="56" t="n">
        <f aca="false">0</f>
        <v>0</v>
      </c>
      <c r="AR162" s="56" t="n">
        <f aca="false">0</f>
        <v>0</v>
      </c>
      <c r="AS162" s="56" t="n">
        <f aca="false">0</f>
        <v>0</v>
      </c>
      <c r="AT162" s="56" t="n">
        <f aca="false">0</f>
        <v>0</v>
      </c>
      <c r="AU162" s="56" t="n">
        <f aca="false">0</f>
        <v>0</v>
      </c>
      <c r="AV162" s="56" t="n">
        <f aca="false">0</f>
        <v>0</v>
      </c>
      <c r="AW162" s="56" t="n">
        <f aca="false">0</f>
        <v>0</v>
      </c>
      <c r="AX162" s="55" t="n">
        <f aca="false">IF($N162=1,0,IF(AND($C161=AX$1,$C162=AX$2),1,0))</f>
        <v>0</v>
      </c>
      <c r="AY162" s="55" t="n">
        <f aca="false">IF($N162=1,0,IF(AND($C161=AY$1,$C162=AY$2),1,0))</f>
        <v>0</v>
      </c>
      <c r="AZ162" s="55" t="n">
        <f aca="false">IF($N162=1,0,IF(AND($C161=AZ$1,$C162=AZ$2),1,0))</f>
        <v>0</v>
      </c>
      <c r="BA162" s="55" t="n">
        <f aca="false">IF($N162=1,0,IF(AND($C161=BA$1,$C162=BA$2),1,0))</f>
        <v>0</v>
      </c>
      <c r="BB162" s="56" t="n">
        <f aca="false">0</f>
        <v>0</v>
      </c>
      <c r="BC162" s="56" t="n">
        <f aca="false">IF($N162=1,0,IF(AND($C161=BC$1,$C162=BC$2),1,0))</f>
        <v>0</v>
      </c>
      <c r="BD162" s="57" t="n">
        <f aca="false">IF(AND($C162=BD$1,$I162=BD$2),1,0)</f>
        <v>0</v>
      </c>
      <c r="BE162" s="56" t="n">
        <f aca="false">0</f>
        <v>0</v>
      </c>
      <c r="BF162" s="56" t="n">
        <f aca="false">0</f>
        <v>0</v>
      </c>
      <c r="BG162" s="56" t="n">
        <f aca="false">0</f>
        <v>0</v>
      </c>
      <c r="BH162" s="56" t="n">
        <f aca="false">0</f>
        <v>0</v>
      </c>
      <c r="BI162" s="56" t="n">
        <f aca="false">0</f>
        <v>0</v>
      </c>
      <c r="BJ162" s="56" t="n">
        <f aca="false">0</f>
        <v>0</v>
      </c>
      <c r="BK162" s="56" t="n">
        <f aca="false">0</f>
        <v>0</v>
      </c>
      <c r="BL162" s="58" t="n">
        <f aca="false">SUM(N162:BK162)</f>
        <v>1</v>
      </c>
    </row>
    <row r="163" customFormat="false" ht="14.4" hidden="false" customHeight="false" outlineLevel="0" collapsed="false">
      <c r="A163" s="52" t="str">
        <f aca="false">VLOOKUP(D163,$BX$90:$BZ$136,3,1)&amp;D163</f>
        <v>D23</v>
      </c>
      <c r="B163" s="52" t="str">
        <f aca="false">SUBSTITUTE(SUBSTITUTE(H163,"/",""),".html","")</f>
        <v>onion-directoryfake-id-cat</v>
      </c>
      <c r="C163" s="52" t="str">
        <f aca="false">IF(OR(B163=index,B163=links,B163=guides),B163,IF(LEFT(B163,5)=onion,onion,extreme))</f>
        <v>onion</v>
      </c>
      <c r="D163" s="53" t="n">
        <v>23</v>
      </c>
      <c r="E163" s="53" t="s">
        <v>145</v>
      </c>
      <c r="F163" s="53" t="s">
        <v>146</v>
      </c>
      <c r="G163" s="54" t="n">
        <v>0.000219907407407407</v>
      </c>
      <c r="H163" s="53" t="s">
        <v>148</v>
      </c>
      <c r="I163" s="59" t="n">
        <v>9</v>
      </c>
      <c r="J163" s="52" t="n">
        <f aca="false">IF(I163="?",VLOOKUP(C163,$BO$89:$BP$94,2,0),I163)</f>
        <v>9</v>
      </c>
      <c r="K163" s="52" t="n">
        <f aca="false">SUMIFS($J$10:$J$1000,$A$10:$A$1000,A163)</f>
        <v>35.5744680851064</v>
      </c>
      <c r="L163" s="52" t="n">
        <f aca="false">IF(D163=D162,J163+L162,J163)</f>
        <v>18</v>
      </c>
      <c r="M163" s="52" t="str">
        <f aca="false">LEFT(A163,1)</f>
        <v>D</v>
      </c>
      <c r="N163" s="55" t="n">
        <f aca="false">IF(D163-D162&gt;0,1,0)</f>
        <v>0</v>
      </c>
      <c r="O163" s="56" t="n">
        <f aca="false">0</f>
        <v>0</v>
      </c>
      <c r="P163" s="55" t="n">
        <f aca="false">IF($N163=1,0,IF(AND($C162=P$1,$C163=P$2),1,0))</f>
        <v>0</v>
      </c>
      <c r="Q163" s="55" t="n">
        <f aca="false">IF($N163=1,0,IF(AND($C162=Q$1,$C163=Q$2),1,0))</f>
        <v>0</v>
      </c>
      <c r="R163" s="55" t="n">
        <f aca="false">IF($N163=1,0,IF(AND($C162=R$1,$C163=R$2),1,0))</f>
        <v>0</v>
      </c>
      <c r="S163" s="56" t="n">
        <f aca="false">0</f>
        <v>0</v>
      </c>
      <c r="T163" s="55" t="n">
        <f aca="false">IF($N163=1,0,IF(AND($C162=R$1,$C163=R$2),1,0))</f>
        <v>0</v>
      </c>
      <c r="U163" s="57" t="n">
        <f aca="false">IF(AND($C163=U$1,$I163=U$2),1,0)</f>
        <v>0</v>
      </c>
      <c r="V163" s="55" t="n">
        <f aca="false">IF($N163=1,0,IF(AND($C162=V$1,$C163=V$2),1,0))</f>
        <v>0</v>
      </c>
      <c r="W163" s="56" t="n">
        <f aca="false">0</f>
        <v>0</v>
      </c>
      <c r="X163" s="55" t="n">
        <f aca="false">IF($N163=1,0,IF(AND($C162=X$1,$C163=X$2),1,0))</f>
        <v>0</v>
      </c>
      <c r="Y163" s="55" t="n">
        <f aca="false">IF($N163=1,0,IF(AND($C162=Y$1,$C163=Y$2),1,0))</f>
        <v>0</v>
      </c>
      <c r="Z163" s="56" t="n">
        <f aca="false">0</f>
        <v>0</v>
      </c>
      <c r="AA163" s="55" t="n">
        <f aca="false">IF($N163=1,0,IF(AND($C162=AA$1,$C163=AA$2),1,0))</f>
        <v>0</v>
      </c>
      <c r="AB163" s="57" t="n">
        <f aca="false">IF(AND($C163=AB$1,$I163=AB$2),1,0)</f>
        <v>0</v>
      </c>
      <c r="AC163" s="55" t="n">
        <f aca="false">IF($N163=1,0,IF(AND($C162=AC$1,$C163=AC$2),1,0))</f>
        <v>0</v>
      </c>
      <c r="AD163" s="55" t="n">
        <f aca="false">IF($N163=1,0,IF(AND($C162=AD$1,$C163=AD$2),1,0))</f>
        <v>0</v>
      </c>
      <c r="AE163" s="56" t="n">
        <f aca="false">0</f>
        <v>0</v>
      </c>
      <c r="AF163" s="55" t="n">
        <f aca="false">IF($N163=1,0,IF(AND($C162=AF$1,$C163=AF$2),1,0))</f>
        <v>0</v>
      </c>
      <c r="AG163" s="56" t="n">
        <f aca="false">0</f>
        <v>0</v>
      </c>
      <c r="AH163" s="55" t="n">
        <f aca="false">IF($N163=1,0,IF(AND($C162=AH$1,$C163=AH$2),1,0))</f>
        <v>0</v>
      </c>
      <c r="AI163" s="57" t="n">
        <f aca="false">IF(AND($C163=AI$1,$I163=AI$2),1,0)</f>
        <v>0</v>
      </c>
      <c r="AJ163" s="55" t="n">
        <f aca="false">IF($N163=1,0,IF(AND($C162=AJ$1,$C163=AJ$2),1,0))</f>
        <v>0</v>
      </c>
      <c r="AK163" s="55" t="n">
        <f aca="false">IF($N163=1,0,IF(AND($C162=AK$1,$C163=AK$2),1,0))</f>
        <v>0</v>
      </c>
      <c r="AL163" s="55" t="n">
        <f aca="false">IF($N163=1,0,IF(AND($C162=AL$1,$C163=AL$2),1,0))</f>
        <v>0</v>
      </c>
      <c r="AM163" s="55" t="n">
        <f aca="false">IF($N163=1,0,IF(AND($C162=AM$1,$C163=AM$2),1,0))</f>
        <v>1</v>
      </c>
      <c r="AN163" s="56" t="n">
        <f aca="false">0</f>
        <v>0</v>
      </c>
      <c r="AO163" s="55" t="n">
        <f aca="false">IF($N163=1,0,IF(AND($C162=AO$1,$C163=AO$2),1,0))</f>
        <v>0</v>
      </c>
      <c r="AP163" s="57" t="n">
        <f aca="false">IF(AND($C163=AP$1,$I163=AP$2),1,0)</f>
        <v>0</v>
      </c>
      <c r="AQ163" s="56" t="n">
        <f aca="false">0</f>
        <v>0</v>
      </c>
      <c r="AR163" s="56" t="n">
        <f aca="false">0</f>
        <v>0</v>
      </c>
      <c r="AS163" s="56" t="n">
        <f aca="false">0</f>
        <v>0</v>
      </c>
      <c r="AT163" s="56" t="n">
        <f aca="false">0</f>
        <v>0</v>
      </c>
      <c r="AU163" s="56" t="n">
        <f aca="false">0</f>
        <v>0</v>
      </c>
      <c r="AV163" s="56" t="n">
        <f aca="false">0</f>
        <v>0</v>
      </c>
      <c r="AW163" s="56" t="n">
        <f aca="false">0</f>
        <v>0</v>
      </c>
      <c r="AX163" s="55" t="n">
        <f aca="false">IF($N163=1,0,IF(AND($C162=AX$1,$C163=AX$2),1,0))</f>
        <v>0</v>
      </c>
      <c r="AY163" s="55" t="n">
        <f aca="false">IF($N163=1,0,IF(AND($C162=AY$1,$C163=AY$2),1,0))</f>
        <v>0</v>
      </c>
      <c r="AZ163" s="55" t="n">
        <f aca="false">IF($N163=1,0,IF(AND($C162=AZ$1,$C163=AZ$2),1,0))</f>
        <v>0</v>
      </c>
      <c r="BA163" s="55" t="n">
        <f aca="false">IF($N163=1,0,IF(AND($C162=BA$1,$C163=BA$2),1,0))</f>
        <v>0</v>
      </c>
      <c r="BB163" s="56" t="n">
        <f aca="false">0</f>
        <v>0</v>
      </c>
      <c r="BC163" s="56" t="n">
        <f aca="false">IF($N163=1,0,IF(AND($C162=BC$1,$C163=BC$2),1,0))</f>
        <v>0</v>
      </c>
      <c r="BD163" s="57" t="n">
        <f aca="false">IF(AND($C163=BD$1,$I163=BD$2),1,0)</f>
        <v>0</v>
      </c>
      <c r="BE163" s="56" t="n">
        <f aca="false">0</f>
        <v>0</v>
      </c>
      <c r="BF163" s="56" t="n">
        <f aca="false">0</f>
        <v>0</v>
      </c>
      <c r="BG163" s="56" t="n">
        <f aca="false">0</f>
        <v>0</v>
      </c>
      <c r="BH163" s="56" t="n">
        <f aca="false">0</f>
        <v>0</v>
      </c>
      <c r="BI163" s="56" t="n">
        <f aca="false">0</f>
        <v>0</v>
      </c>
      <c r="BJ163" s="56" t="n">
        <f aca="false">0</f>
        <v>0</v>
      </c>
      <c r="BK163" s="56" t="n">
        <f aca="false">0</f>
        <v>0</v>
      </c>
      <c r="BL163" s="58" t="n">
        <f aca="false">SUM(N163:BK163)</f>
        <v>1</v>
      </c>
    </row>
    <row r="164" customFormat="false" ht="14.4" hidden="false" customHeight="false" outlineLevel="0" collapsed="false">
      <c r="A164" s="52" t="str">
        <f aca="false">VLOOKUP(D164,$BX$90:$BZ$136,3,1)&amp;D164</f>
        <v>D23</v>
      </c>
      <c r="B164" s="52" t="str">
        <f aca="false">SUBSTITUTE(SUBSTITUTE(H164,"/",""),".html","")</f>
        <v>onion-directoryother-cat</v>
      </c>
      <c r="C164" s="52" t="str">
        <f aca="false">IF(OR(B164=index,B164=links,B164=guides),B164,IF(LEFT(B164,5)=onion,onion,extreme))</f>
        <v>onion</v>
      </c>
      <c r="D164" s="53" t="n">
        <v>23</v>
      </c>
      <c r="E164" s="53" t="s">
        <v>145</v>
      </c>
      <c r="F164" s="53" t="s">
        <v>146</v>
      </c>
      <c r="G164" s="54" t="n">
        <v>0.000219907407407407</v>
      </c>
      <c r="H164" s="53" t="s">
        <v>149</v>
      </c>
      <c r="I164" s="59" t="n">
        <v>1</v>
      </c>
      <c r="J164" s="52" t="n">
        <f aca="false">IF(I164="?",VLOOKUP(C164,$BO$89:$BP$94,2,0),I164)</f>
        <v>1</v>
      </c>
      <c r="K164" s="52" t="n">
        <f aca="false">SUMIFS($J$10:$J$1000,$A$10:$A$1000,A164)</f>
        <v>35.5744680851064</v>
      </c>
      <c r="L164" s="52" t="n">
        <f aca="false">IF(D164=D163,J164+L163,J164)</f>
        <v>19</v>
      </c>
      <c r="M164" s="52" t="str">
        <f aca="false">LEFT(A164,1)</f>
        <v>D</v>
      </c>
      <c r="N164" s="55" t="n">
        <f aca="false">IF(D164-D163&gt;0,1,0)</f>
        <v>0</v>
      </c>
      <c r="O164" s="56" t="n">
        <f aca="false">0</f>
        <v>0</v>
      </c>
      <c r="P164" s="55" t="n">
        <f aca="false">IF($N164=1,0,IF(AND($C163=P$1,$C164=P$2),1,0))</f>
        <v>0</v>
      </c>
      <c r="Q164" s="55" t="n">
        <f aca="false">IF($N164=1,0,IF(AND($C163=Q$1,$C164=Q$2),1,0))</f>
        <v>0</v>
      </c>
      <c r="R164" s="55" t="n">
        <f aca="false">IF($N164=1,0,IF(AND($C163=R$1,$C164=R$2),1,0))</f>
        <v>0</v>
      </c>
      <c r="S164" s="56" t="n">
        <f aca="false">0</f>
        <v>0</v>
      </c>
      <c r="T164" s="55" t="n">
        <f aca="false">IF($N164=1,0,IF(AND($C163=R$1,$C164=R$2),1,0))</f>
        <v>0</v>
      </c>
      <c r="U164" s="57" t="n">
        <f aca="false">IF(AND($C164=U$1,$I164=U$2),1,0)</f>
        <v>0</v>
      </c>
      <c r="V164" s="55" t="n">
        <f aca="false">IF($N164=1,0,IF(AND($C163=V$1,$C164=V$2),1,0))</f>
        <v>0</v>
      </c>
      <c r="W164" s="56" t="n">
        <f aca="false">0</f>
        <v>0</v>
      </c>
      <c r="X164" s="55" t="n">
        <f aca="false">IF($N164=1,0,IF(AND($C163=X$1,$C164=X$2),1,0))</f>
        <v>0</v>
      </c>
      <c r="Y164" s="55" t="n">
        <f aca="false">IF($N164=1,0,IF(AND($C163=Y$1,$C164=Y$2),1,0))</f>
        <v>0</v>
      </c>
      <c r="Z164" s="56" t="n">
        <f aca="false">0</f>
        <v>0</v>
      </c>
      <c r="AA164" s="55" t="n">
        <f aca="false">IF($N164=1,0,IF(AND($C163=AA$1,$C164=AA$2),1,0))</f>
        <v>0</v>
      </c>
      <c r="AB164" s="57" t="n">
        <f aca="false">IF(AND($C164=AB$1,$I164=AB$2),1,0)</f>
        <v>0</v>
      </c>
      <c r="AC164" s="55" t="n">
        <f aca="false">IF($N164=1,0,IF(AND($C163=AC$1,$C164=AC$2),1,0))</f>
        <v>0</v>
      </c>
      <c r="AD164" s="55" t="n">
        <f aca="false">IF($N164=1,0,IF(AND($C163=AD$1,$C164=AD$2),1,0))</f>
        <v>0</v>
      </c>
      <c r="AE164" s="56" t="n">
        <f aca="false">0</f>
        <v>0</v>
      </c>
      <c r="AF164" s="55" t="n">
        <f aca="false">IF($N164=1,0,IF(AND($C163=AF$1,$C164=AF$2),1,0))</f>
        <v>0</v>
      </c>
      <c r="AG164" s="56" t="n">
        <f aca="false">0</f>
        <v>0</v>
      </c>
      <c r="AH164" s="55" t="n">
        <f aca="false">IF($N164=1,0,IF(AND($C163=AH$1,$C164=AH$2),1,0))</f>
        <v>0</v>
      </c>
      <c r="AI164" s="57" t="n">
        <f aca="false">IF(AND($C164=AI$1,$I164=AI$2),1,0)</f>
        <v>0</v>
      </c>
      <c r="AJ164" s="55" t="n">
        <f aca="false">IF($N164=1,0,IF(AND($C163=AJ$1,$C164=AJ$2),1,0))</f>
        <v>0</v>
      </c>
      <c r="AK164" s="55" t="n">
        <f aca="false">IF($N164=1,0,IF(AND($C163=AK$1,$C164=AK$2),1,0))</f>
        <v>0</v>
      </c>
      <c r="AL164" s="55" t="n">
        <f aca="false">IF($N164=1,0,IF(AND($C163=AL$1,$C164=AL$2),1,0))</f>
        <v>0</v>
      </c>
      <c r="AM164" s="55" t="n">
        <f aca="false">IF($N164=1,0,IF(AND($C163=AM$1,$C164=AM$2),1,0))</f>
        <v>1</v>
      </c>
      <c r="AN164" s="56" t="n">
        <f aca="false">0</f>
        <v>0</v>
      </c>
      <c r="AO164" s="55" t="n">
        <f aca="false">IF($N164=1,0,IF(AND($C163=AO$1,$C164=AO$2),1,0))</f>
        <v>0</v>
      </c>
      <c r="AP164" s="57" t="n">
        <f aca="false">IF(AND($C164=AP$1,$I164=AP$2),1,0)</f>
        <v>0</v>
      </c>
      <c r="AQ164" s="56" t="n">
        <f aca="false">0</f>
        <v>0</v>
      </c>
      <c r="AR164" s="56" t="n">
        <f aca="false">0</f>
        <v>0</v>
      </c>
      <c r="AS164" s="56" t="n">
        <f aca="false">0</f>
        <v>0</v>
      </c>
      <c r="AT164" s="56" t="n">
        <f aca="false">0</f>
        <v>0</v>
      </c>
      <c r="AU164" s="56" t="n">
        <f aca="false">0</f>
        <v>0</v>
      </c>
      <c r="AV164" s="56" t="n">
        <f aca="false">0</f>
        <v>0</v>
      </c>
      <c r="AW164" s="56" t="n">
        <f aca="false">0</f>
        <v>0</v>
      </c>
      <c r="AX164" s="55" t="n">
        <f aca="false">IF($N164=1,0,IF(AND($C163=AX$1,$C164=AX$2),1,0))</f>
        <v>0</v>
      </c>
      <c r="AY164" s="55" t="n">
        <f aca="false">IF($N164=1,0,IF(AND($C163=AY$1,$C164=AY$2),1,0))</f>
        <v>0</v>
      </c>
      <c r="AZ164" s="55" t="n">
        <f aca="false">IF($N164=1,0,IF(AND($C163=AZ$1,$C164=AZ$2),1,0))</f>
        <v>0</v>
      </c>
      <c r="BA164" s="55" t="n">
        <f aca="false">IF($N164=1,0,IF(AND($C163=BA$1,$C164=BA$2),1,0))</f>
        <v>0</v>
      </c>
      <c r="BB164" s="56" t="n">
        <f aca="false">0</f>
        <v>0</v>
      </c>
      <c r="BC164" s="56" t="n">
        <f aca="false">IF($N164=1,0,IF(AND($C163=BC$1,$C164=BC$2),1,0))</f>
        <v>0</v>
      </c>
      <c r="BD164" s="57" t="n">
        <f aca="false">IF(AND($C164=BD$1,$I164=BD$2),1,0)</f>
        <v>0</v>
      </c>
      <c r="BE164" s="56" t="n">
        <f aca="false">0</f>
        <v>0</v>
      </c>
      <c r="BF164" s="56" t="n">
        <f aca="false">0</f>
        <v>0</v>
      </c>
      <c r="BG164" s="56" t="n">
        <f aca="false">0</f>
        <v>0</v>
      </c>
      <c r="BH164" s="56" t="n">
        <f aca="false">0</f>
        <v>0</v>
      </c>
      <c r="BI164" s="56" t="n">
        <f aca="false">0</f>
        <v>0</v>
      </c>
      <c r="BJ164" s="56" t="n">
        <f aca="false">0</f>
        <v>0</v>
      </c>
      <c r="BK164" s="56" t="n">
        <f aca="false">0</f>
        <v>0</v>
      </c>
      <c r="BL164" s="58" t="n">
        <f aca="false">SUM(N164:BK164)</f>
        <v>1</v>
      </c>
    </row>
    <row r="165" customFormat="false" ht="14.4" hidden="false" customHeight="false" outlineLevel="0" collapsed="false">
      <c r="A165" s="52" t="str">
        <f aca="false">VLOOKUP(D165,$BX$90:$BZ$136,3,1)&amp;D165</f>
        <v>D23</v>
      </c>
      <c r="B165" s="52" t="str">
        <f aca="false">SUBSTITUTE(SUBSTITUTE(H165,"/",""),".html","")</f>
        <v>onion-directoryfake-id-cat</v>
      </c>
      <c r="C165" s="52" t="str">
        <f aca="false">IF(OR(B165=index,B165=links,B165=guides),B165,IF(LEFT(B165,5)=onion,onion,extreme))</f>
        <v>onion</v>
      </c>
      <c r="D165" s="53" t="n">
        <v>23</v>
      </c>
      <c r="E165" s="53" t="s">
        <v>145</v>
      </c>
      <c r="F165" s="53" t="s">
        <v>146</v>
      </c>
      <c r="G165" s="54" t="n">
        <v>0.000219907407407407</v>
      </c>
      <c r="H165" s="53" t="s">
        <v>148</v>
      </c>
      <c r="I165" s="59" t="s">
        <v>43</v>
      </c>
      <c r="J165" s="52" t="n">
        <f aca="false">IF(I165="?",VLOOKUP(C165,$BO$89:$BP$94,2,0),I165)</f>
        <v>16.5744680851064</v>
      </c>
      <c r="K165" s="52" t="n">
        <f aca="false">SUMIFS($J$10:$J$1000,$A$10:$A$1000,A165)</f>
        <v>35.5744680851064</v>
      </c>
      <c r="L165" s="52" t="n">
        <f aca="false">IF(D165=D164,J165+L164,J165)</f>
        <v>35.5744680851064</v>
      </c>
      <c r="M165" s="52" t="str">
        <f aca="false">LEFT(A165,1)</f>
        <v>D</v>
      </c>
      <c r="N165" s="55" t="n">
        <f aca="false">IF(D165-D164&gt;0,1,0)</f>
        <v>0</v>
      </c>
      <c r="O165" s="56" t="n">
        <f aca="false">0</f>
        <v>0</v>
      </c>
      <c r="P165" s="55" t="n">
        <f aca="false">IF($N165=1,0,IF(AND($C164=P$1,$C165=P$2),1,0))</f>
        <v>0</v>
      </c>
      <c r="Q165" s="55" t="n">
        <f aca="false">IF($N165=1,0,IF(AND($C164=Q$1,$C165=Q$2),1,0))</f>
        <v>0</v>
      </c>
      <c r="R165" s="55" t="n">
        <f aca="false">IF($N165=1,0,IF(AND($C164=R$1,$C165=R$2),1,0))</f>
        <v>0</v>
      </c>
      <c r="S165" s="56" t="n">
        <f aca="false">0</f>
        <v>0</v>
      </c>
      <c r="T165" s="55" t="n">
        <f aca="false">IF($N165=1,0,IF(AND($C164=R$1,$C165=R$2),1,0))</f>
        <v>0</v>
      </c>
      <c r="U165" s="57" t="n">
        <f aca="false">IF(AND($C165=U$1,$I165=U$2),1,0)</f>
        <v>0</v>
      </c>
      <c r="V165" s="55" t="n">
        <f aca="false">IF($N165=1,0,IF(AND($C164=V$1,$C165=V$2),1,0))</f>
        <v>0</v>
      </c>
      <c r="W165" s="56" t="n">
        <f aca="false">0</f>
        <v>0</v>
      </c>
      <c r="X165" s="55" t="n">
        <f aca="false">IF($N165=1,0,IF(AND($C164=X$1,$C165=X$2),1,0))</f>
        <v>0</v>
      </c>
      <c r="Y165" s="55" t="n">
        <f aca="false">IF($N165=1,0,IF(AND($C164=Y$1,$C165=Y$2),1,0))</f>
        <v>0</v>
      </c>
      <c r="Z165" s="56" t="n">
        <f aca="false">0</f>
        <v>0</v>
      </c>
      <c r="AA165" s="55" t="n">
        <f aca="false">IF($N165=1,0,IF(AND($C164=AA$1,$C165=AA$2),1,0))</f>
        <v>0</v>
      </c>
      <c r="AB165" s="57" t="n">
        <f aca="false">IF(AND($C165=AB$1,$I165=AB$2),1,0)</f>
        <v>0</v>
      </c>
      <c r="AC165" s="55" t="n">
        <f aca="false">IF($N165=1,0,IF(AND($C164=AC$1,$C165=AC$2),1,0))</f>
        <v>0</v>
      </c>
      <c r="AD165" s="55" t="n">
        <f aca="false">IF($N165=1,0,IF(AND($C164=AD$1,$C165=AD$2),1,0))</f>
        <v>0</v>
      </c>
      <c r="AE165" s="56" t="n">
        <f aca="false">0</f>
        <v>0</v>
      </c>
      <c r="AF165" s="55" t="n">
        <f aca="false">IF($N165=1,0,IF(AND($C164=AF$1,$C165=AF$2),1,0))</f>
        <v>0</v>
      </c>
      <c r="AG165" s="56" t="n">
        <f aca="false">0</f>
        <v>0</v>
      </c>
      <c r="AH165" s="55" t="n">
        <f aca="false">IF($N165=1,0,IF(AND($C164=AH$1,$C165=AH$2),1,0))</f>
        <v>0</v>
      </c>
      <c r="AI165" s="57" t="n">
        <f aca="false">IF(AND($C165=AI$1,$I165=AI$2),1,0)</f>
        <v>0</v>
      </c>
      <c r="AJ165" s="55" t="n">
        <f aca="false">IF($N165=1,0,IF(AND($C164=AJ$1,$C165=AJ$2),1,0))</f>
        <v>0</v>
      </c>
      <c r="AK165" s="55" t="n">
        <f aca="false">IF($N165=1,0,IF(AND($C164=AK$1,$C165=AK$2),1,0))</f>
        <v>0</v>
      </c>
      <c r="AL165" s="55" t="n">
        <f aca="false">IF($N165=1,0,IF(AND($C164=AL$1,$C165=AL$2),1,0))</f>
        <v>0</v>
      </c>
      <c r="AM165" s="55" t="n">
        <f aca="false">IF($N165=1,0,IF(AND($C164=AM$1,$C165=AM$2),1,0))</f>
        <v>1</v>
      </c>
      <c r="AN165" s="56" t="n">
        <f aca="false">0</f>
        <v>0</v>
      </c>
      <c r="AO165" s="55" t="n">
        <f aca="false">IF($N165=1,0,IF(AND($C164=AO$1,$C165=AO$2),1,0))</f>
        <v>0</v>
      </c>
      <c r="AP165" s="57" t="n">
        <f aca="false">IF(AND($C165=AP$1,$I165=AP$2),1,0)</f>
        <v>1</v>
      </c>
      <c r="AQ165" s="56" t="n">
        <f aca="false">0</f>
        <v>0</v>
      </c>
      <c r="AR165" s="56" t="n">
        <f aca="false">0</f>
        <v>0</v>
      </c>
      <c r="AS165" s="56" t="n">
        <f aca="false">0</f>
        <v>0</v>
      </c>
      <c r="AT165" s="56" t="n">
        <f aca="false">0</f>
        <v>0</v>
      </c>
      <c r="AU165" s="56" t="n">
        <f aca="false">0</f>
        <v>0</v>
      </c>
      <c r="AV165" s="56" t="n">
        <f aca="false">0</f>
        <v>0</v>
      </c>
      <c r="AW165" s="56" t="n">
        <f aca="false">0</f>
        <v>0</v>
      </c>
      <c r="AX165" s="55" t="n">
        <f aca="false">IF($N165=1,0,IF(AND($C164=AX$1,$C165=AX$2),1,0))</f>
        <v>0</v>
      </c>
      <c r="AY165" s="55" t="n">
        <f aca="false">IF($N165=1,0,IF(AND($C164=AY$1,$C165=AY$2),1,0))</f>
        <v>0</v>
      </c>
      <c r="AZ165" s="55" t="n">
        <f aca="false">IF($N165=1,0,IF(AND($C164=AZ$1,$C165=AZ$2),1,0))</f>
        <v>0</v>
      </c>
      <c r="BA165" s="55" t="n">
        <f aca="false">IF($N165=1,0,IF(AND($C164=BA$1,$C165=BA$2),1,0))</f>
        <v>0</v>
      </c>
      <c r="BB165" s="56" t="n">
        <f aca="false">0</f>
        <v>0</v>
      </c>
      <c r="BC165" s="56" t="n">
        <f aca="false">IF($N165=1,0,IF(AND($C164=BC$1,$C165=BC$2),1,0))</f>
        <v>0</v>
      </c>
      <c r="BD165" s="57" t="n">
        <f aca="false">IF(AND($C165=BD$1,$I165=BD$2),1,0)</f>
        <v>0</v>
      </c>
      <c r="BE165" s="56" t="n">
        <f aca="false">0</f>
        <v>0</v>
      </c>
      <c r="BF165" s="56" t="n">
        <f aca="false">0</f>
        <v>0</v>
      </c>
      <c r="BG165" s="56" t="n">
        <f aca="false">0</f>
        <v>0</v>
      </c>
      <c r="BH165" s="56" t="n">
        <f aca="false">0</f>
        <v>0</v>
      </c>
      <c r="BI165" s="56" t="n">
        <f aca="false">0</f>
        <v>0</v>
      </c>
      <c r="BJ165" s="56" t="n">
        <f aca="false">0</f>
        <v>0</v>
      </c>
      <c r="BK165" s="56" t="n">
        <f aca="false">0</f>
        <v>0</v>
      </c>
      <c r="BL165" s="58" t="n">
        <f aca="false">SUM(N165:BK165)</f>
        <v>2</v>
      </c>
    </row>
    <row r="166" customFormat="false" ht="14.4" hidden="false" customHeight="false" outlineLevel="0" collapsed="false">
      <c r="A166" s="52" t="str">
        <f aca="false">VLOOKUP(D166,$BX$90:$BZ$136,3,1)&amp;D166</f>
        <v>D24</v>
      </c>
      <c r="B166" s="52" t="str">
        <f aca="false">SUBSTITUTE(SUBSTITUTE(H166,"/",""),".html","")</f>
        <v>index</v>
      </c>
      <c r="C166" s="52" t="str">
        <f aca="false">IF(OR(B166=index,B166=links,B166=guides),B166,IF(LEFT(B166,5)=onion,onion,extreme))</f>
        <v>index</v>
      </c>
      <c r="D166" s="53" t="n">
        <v>24</v>
      </c>
      <c r="E166" s="53" t="s">
        <v>150</v>
      </c>
      <c r="F166" s="53" t="s">
        <v>151</v>
      </c>
      <c r="G166" s="54" t="n">
        <v>0.0034375</v>
      </c>
      <c r="H166" s="53" t="s">
        <v>72</v>
      </c>
      <c r="I166" s="59" t="n">
        <v>6</v>
      </c>
      <c r="J166" s="52" t="n">
        <f aca="false">IF(I166="?",VLOOKUP(C166,$BO$89:$BP$94,2,0),I166)</f>
        <v>6</v>
      </c>
      <c r="K166" s="52" t="n">
        <f aca="false">SUMIFS($J$10:$J$1000,$A$10:$A$1000,A166)</f>
        <v>313.574468085106</v>
      </c>
      <c r="L166" s="52" t="n">
        <f aca="false">IF(D166=D165,J166+L165,J166)</f>
        <v>6</v>
      </c>
      <c r="M166" s="52" t="str">
        <f aca="false">LEFT(A166,1)</f>
        <v>D</v>
      </c>
      <c r="N166" s="55" t="n">
        <f aca="false">IF(D166-D165&gt;0,1,0)</f>
        <v>1</v>
      </c>
      <c r="O166" s="56" t="n">
        <f aca="false">0</f>
        <v>0</v>
      </c>
      <c r="P166" s="55" t="n">
        <f aca="false">IF($N166=1,0,IF(AND($C165=P$1,$C166=P$2),1,0))</f>
        <v>0</v>
      </c>
      <c r="Q166" s="55" t="n">
        <f aca="false">IF($N166=1,0,IF(AND($C165=Q$1,$C166=Q$2),1,0))</f>
        <v>0</v>
      </c>
      <c r="R166" s="55" t="n">
        <f aca="false">IF($N166=1,0,IF(AND($C165=R$1,$C166=R$2),1,0))</f>
        <v>0</v>
      </c>
      <c r="S166" s="56" t="n">
        <f aca="false">0</f>
        <v>0</v>
      </c>
      <c r="T166" s="55" t="n">
        <f aca="false">IF($N166=1,0,IF(AND($C165=R$1,$C166=R$2),1,0))</f>
        <v>0</v>
      </c>
      <c r="U166" s="57" t="n">
        <f aca="false">IF(AND($C166=U$1,$I166=U$2),1,0)</f>
        <v>0</v>
      </c>
      <c r="V166" s="55" t="n">
        <f aca="false">IF($N166=1,0,IF(AND($C165=V$1,$C166=V$2),1,0))</f>
        <v>0</v>
      </c>
      <c r="W166" s="56" t="n">
        <f aca="false">0</f>
        <v>0</v>
      </c>
      <c r="X166" s="55" t="n">
        <f aca="false">IF($N166=1,0,IF(AND($C165=X$1,$C166=X$2),1,0))</f>
        <v>0</v>
      </c>
      <c r="Y166" s="55" t="n">
        <f aca="false">IF($N166=1,0,IF(AND($C165=Y$1,$C166=Y$2),1,0))</f>
        <v>0</v>
      </c>
      <c r="Z166" s="56" t="n">
        <f aca="false">0</f>
        <v>0</v>
      </c>
      <c r="AA166" s="55" t="n">
        <f aca="false">IF($N166=1,0,IF(AND($C165=AA$1,$C166=AA$2),1,0))</f>
        <v>0</v>
      </c>
      <c r="AB166" s="57" t="n">
        <f aca="false">IF(AND($C166=AB$1,$I166=AB$2),1,0)</f>
        <v>0</v>
      </c>
      <c r="AC166" s="55" t="n">
        <f aca="false">IF($N166=1,0,IF(AND($C165=AC$1,$C166=AC$2),1,0))</f>
        <v>0</v>
      </c>
      <c r="AD166" s="55" t="n">
        <f aca="false">IF($N166=1,0,IF(AND($C165=AD$1,$C166=AD$2),1,0))</f>
        <v>0</v>
      </c>
      <c r="AE166" s="56" t="n">
        <f aca="false">0</f>
        <v>0</v>
      </c>
      <c r="AF166" s="55" t="n">
        <f aca="false">IF($N166=1,0,IF(AND($C165=AF$1,$C166=AF$2),1,0))</f>
        <v>0</v>
      </c>
      <c r="AG166" s="56" t="n">
        <f aca="false">0</f>
        <v>0</v>
      </c>
      <c r="AH166" s="55" t="n">
        <f aca="false">IF($N166=1,0,IF(AND($C165=AH$1,$C166=AH$2),1,0))</f>
        <v>0</v>
      </c>
      <c r="AI166" s="57" t="n">
        <f aca="false">IF(AND($C166=AI$1,$I166=AI$2),1,0)</f>
        <v>0</v>
      </c>
      <c r="AJ166" s="55" t="n">
        <f aca="false">IF($N166=1,0,IF(AND($C165=AJ$1,$C166=AJ$2),1,0))</f>
        <v>0</v>
      </c>
      <c r="AK166" s="55" t="n">
        <f aca="false">IF($N166=1,0,IF(AND($C165=AK$1,$C166=AK$2),1,0))</f>
        <v>0</v>
      </c>
      <c r="AL166" s="55" t="n">
        <f aca="false">IF($N166=1,0,IF(AND($C165=AL$1,$C166=AL$2),1,0))</f>
        <v>0</v>
      </c>
      <c r="AM166" s="55" t="n">
        <f aca="false">IF($N166=1,0,IF(AND($C165=AM$1,$C166=AM$2),1,0))</f>
        <v>0</v>
      </c>
      <c r="AN166" s="56" t="n">
        <f aca="false">0</f>
        <v>0</v>
      </c>
      <c r="AO166" s="55" t="n">
        <f aca="false">IF($N166=1,0,IF(AND($C165=AO$1,$C166=AO$2),1,0))</f>
        <v>0</v>
      </c>
      <c r="AP166" s="57" t="n">
        <f aca="false">IF(AND($C166=AP$1,$I166=AP$2),1,0)</f>
        <v>0</v>
      </c>
      <c r="AQ166" s="56" t="n">
        <f aca="false">0</f>
        <v>0</v>
      </c>
      <c r="AR166" s="56" t="n">
        <f aca="false">0</f>
        <v>0</v>
      </c>
      <c r="AS166" s="56" t="n">
        <f aca="false">0</f>
        <v>0</v>
      </c>
      <c r="AT166" s="56" t="n">
        <f aca="false">0</f>
        <v>0</v>
      </c>
      <c r="AU166" s="56" t="n">
        <f aca="false">0</f>
        <v>0</v>
      </c>
      <c r="AV166" s="56" t="n">
        <f aca="false">0</f>
        <v>0</v>
      </c>
      <c r="AW166" s="56" t="n">
        <f aca="false">0</f>
        <v>0</v>
      </c>
      <c r="AX166" s="55" t="n">
        <f aca="false">IF($N166=1,0,IF(AND($C165=AX$1,$C166=AX$2),1,0))</f>
        <v>0</v>
      </c>
      <c r="AY166" s="55" t="n">
        <f aca="false">IF($N166=1,0,IF(AND($C165=AY$1,$C166=AY$2),1,0))</f>
        <v>0</v>
      </c>
      <c r="AZ166" s="55" t="n">
        <f aca="false">IF($N166=1,0,IF(AND($C165=AZ$1,$C166=AZ$2),1,0))</f>
        <v>0</v>
      </c>
      <c r="BA166" s="55" t="n">
        <f aca="false">IF($N166=1,0,IF(AND($C165=BA$1,$C166=BA$2),1,0))</f>
        <v>0</v>
      </c>
      <c r="BB166" s="56" t="n">
        <f aca="false">0</f>
        <v>0</v>
      </c>
      <c r="BC166" s="56" t="n">
        <f aca="false">IF($N166=1,0,IF(AND($C165=BC$1,$C166=BC$2),1,0))</f>
        <v>0</v>
      </c>
      <c r="BD166" s="57" t="n">
        <f aca="false">IF(AND($C166=BD$1,$I166=BD$2),1,0)</f>
        <v>0</v>
      </c>
      <c r="BE166" s="56" t="n">
        <f aca="false">0</f>
        <v>0</v>
      </c>
      <c r="BF166" s="56" t="n">
        <f aca="false">0</f>
        <v>0</v>
      </c>
      <c r="BG166" s="56" t="n">
        <f aca="false">0</f>
        <v>0</v>
      </c>
      <c r="BH166" s="56" t="n">
        <f aca="false">0</f>
        <v>0</v>
      </c>
      <c r="BI166" s="56" t="n">
        <f aca="false">0</f>
        <v>0</v>
      </c>
      <c r="BJ166" s="56" t="n">
        <f aca="false">0</f>
        <v>0</v>
      </c>
      <c r="BK166" s="56" t="n">
        <f aca="false">0</f>
        <v>0</v>
      </c>
      <c r="BL166" s="58" t="n">
        <f aca="false">SUM(N166:BK166)</f>
        <v>1</v>
      </c>
    </row>
    <row r="167" customFormat="false" ht="14.4" hidden="false" customHeight="false" outlineLevel="0" collapsed="false">
      <c r="A167" s="52" t="str">
        <f aca="false">VLOOKUP(D167,$BX$90:$BZ$136,3,1)&amp;D167</f>
        <v>D24</v>
      </c>
      <c r="B167" s="52" t="str">
        <f aca="false">SUBSTITUTE(SUBSTITUTE(H167,"/",""),".html","")</f>
        <v>guides</v>
      </c>
      <c r="C167" s="52" t="str">
        <f aca="false">IF(OR(B167=index,B167=links,B167=guides),B167,IF(LEFT(B167,5)=onion,onion,extreme))</f>
        <v>guides</v>
      </c>
      <c r="D167" s="53" t="n">
        <v>24</v>
      </c>
      <c r="E167" s="53" t="s">
        <v>150</v>
      </c>
      <c r="F167" s="53" t="s">
        <v>151</v>
      </c>
      <c r="G167" s="54" t="n">
        <v>0.0034375</v>
      </c>
      <c r="H167" s="53" t="s">
        <v>74</v>
      </c>
      <c r="I167" s="59" t="n">
        <v>6</v>
      </c>
      <c r="J167" s="52" t="n">
        <f aca="false">IF(I167="?",VLOOKUP(C167,$BO$89:$BP$94,2,0),I167)</f>
        <v>6</v>
      </c>
      <c r="K167" s="52" t="n">
        <f aca="false">SUMIFS($J$10:$J$1000,$A$10:$A$1000,A167)</f>
        <v>313.574468085106</v>
      </c>
      <c r="L167" s="52" t="n">
        <f aca="false">IF(D167=D166,J167+L166,J167)</f>
        <v>12</v>
      </c>
      <c r="M167" s="52" t="str">
        <f aca="false">LEFT(A167,1)</f>
        <v>D</v>
      </c>
      <c r="N167" s="55" t="n">
        <f aca="false">IF(D167-D166&gt;0,1,0)</f>
        <v>0</v>
      </c>
      <c r="O167" s="56" t="n">
        <f aca="false">0</f>
        <v>0</v>
      </c>
      <c r="P167" s="55" t="n">
        <f aca="false">IF($N167=1,0,IF(AND($C166=P$1,$C167=P$2),1,0))</f>
        <v>0</v>
      </c>
      <c r="Q167" s="55" t="n">
        <f aca="false">IF($N167=1,0,IF(AND($C166=Q$1,$C167=Q$2),1,0))</f>
        <v>1</v>
      </c>
      <c r="R167" s="55" t="n">
        <f aca="false">IF($N167=1,0,IF(AND($C166=R$1,$C167=R$2),1,0))</f>
        <v>0</v>
      </c>
      <c r="S167" s="56" t="n">
        <f aca="false">0</f>
        <v>0</v>
      </c>
      <c r="T167" s="55" t="n">
        <f aca="false">IF($N167=1,0,IF(AND($C166=R$1,$C167=R$2),1,0))</f>
        <v>0</v>
      </c>
      <c r="U167" s="57" t="n">
        <f aca="false">IF(AND($C167=U$1,$I167=U$2),1,0)</f>
        <v>0</v>
      </c>
      <c r="V167" s="55" t="n">
        <f aca="false">IF($N167=1,0,IF(AND($C166=V$1,$C167=V$2),1,0))</f>
        <v>0</v>
      </c>
      <c r="W167" s="56" t="n">
        <f aca="false">0</f>
        <v>0</v>
      </c>
      <c r="X167" s="55" t="n">
        <f aca="false">IF($N167=1,0,IF(AND($C166=X$1,$C167=X$2),1,0))</f>
        <v>0</v>
      </c>
      <c r="Y167" s="55" t="n">
        <f aca="false">IF($N167=1,0,IF(AND($C166=Y$1,$C167=Y$2),1,0))</f>
        <v>0</v>
      </c>
      <c r="Z167" s="56" t="n">
        <f aca="false">0</f>
        <v>0</v>
      </c>
      <c r="AA167" s="55" t="n">
        <f aca="false">IF($N167=1,0,IF(AND($C166=AA$1,$C167=AA$2),1,0))</f>
        <v>0</v>
      </c>
      <c r="AB167" s="57" t="n">
        <f aca="false">IF(AND($C167=AB$1,$I167=AB$2),1,0)</f>
        <v>0</v>
      </c>
      <c r="AC167" s="55" t="n">
        <f aca="false">IF($N167=1,0,IF(AND($C166=AC$1,$C167=AC$2),1,0))</f>
        <v>0</v>
      </c>
      <c r="AD167" s="55" t="n">
        <f aca="false">IF($N167=1,0,IF(AND($C166=AD$1,$C167=AD$2),1,0))</f>
        <v>0</v>
      </c>
      <c r="AE167" s="56" t="n">
        <f aca="false">0</f>
        <v>0</v>
      </c>
      <c r="AF167" s="55" t="n">
        <f aca="false">IF($N167=1,0,IF(AND($C166=AF$1,$C167=AF$2),1,0))</f>
        <v>0</v>
      </c>
      <c r="AG167" s="56" t="n">
        <f aca="false">0</f>
        <v>0</v>
      </c>
      <c r="AH167" s="55" t="n">
        <f aca="false">IF($N167=1,0,IF(AND($C166=AH$1,$C167=AH$2),1,0))</f>
        <v>0</v>
      </c>
      <c r="AI167" s="57" t="n">
        <f aca="false">IF(AND($C167=AI$1,$I167=AI$2),1,0)</f>
        <v>0</v>
      </c>
      <c r="AJ167" s="55" t="n">
        <f aca="false">IF($N167=1,0,IF(AND($C166=AJ$1,$C167=AJ$2),1,0))</f>
        <v>0</v>
      </c>
      <c r="AK167" s="55" t="n">
        <f aca="false">IF($N167=1,0,IF(AND($C166=AK$1,$C167=AK$2),1,0))</f>
        <v>0</v>
      </c>
      <c r="AL167" s="55" t="n">
        <f aca="false">IF($N167=1,0,IF(AND($C166=AL$1,$C167=AL$2),1,0))</f>
        <v>0</v>
      </c>
      <c r="AM167" s="55" t="n">
        <f aca="false">IF($N167=1,0,IF(AND($C166=AM$1,$C167=AM$2),1,0))</f>
        <v>0</v>
      </c>
      <c r="AN167" s="56" t="n">
        <f aca="false">0</f>
        <v>0</v>
      </c>
      <c r="AO167" s="55" t="n">
        <f aca="false">IF($N167=1,0,IF(AND($C166=AO$1,$C167=AO$2),1,0))</f>
        <v>0</v>
      </c>
      <c r="AP167" s="57" t="n">
        <f aca="false">IF(AND($C167=AP$1,$I167=AP$2),1,0)</f>
        <v>0</v>
      </c>
      <c r="AQ167" s="56" t="n">
        <f aca="false">0</f>
        <v>0</v>
      </c>
      <c r="AR167" s="56" t="n">
        <f aca="false">0</f>
        <v>0</v>
      </c>
      <c r="AS167" s="56" t="n">
        <f aca="false">0</f>
        <v>0</v>
      </c>
      <c r="AT167" s="56" t="n">
        <f aca="false">0</f>
        <v>0</v>
      </c>
      <c r="AU167" s="56" t="n">
        <f aca="false">0</f>
        <v>0</v>
      </c>
      <c r="AV167" s="56" t="n">
        <f aca="false">0</f>
        <v>0</v>
      </c>
      <c r="AW167" s="56" t="n">
        <f aca="false">0</f>
        <v>0</v>
      </c>
      <c r="AX167" s="55" t="n">
        <f aca="false">IF($N167=1,0,IF(AND($C166=AX$1,$C167=AX$2),1,0))</f>
        <v>0</v>
      </c>
      <c r="AY167" s="55" t="n">
        <f aca="false">IF($N167=1,0,IF(AND($C166=AY$1,$C167=AY$2),1,0))</f>
        <v>0</v>
      </c>
      <c r="AZ167" s="55" t="n">
        <f aca="false">IF($N167=1,0,IF(AND($C166=AZ$1,$C167=AZ$2),1,0))</f>
        <v>0</v>
      </c>
      <c r="BA167" s="55" t="n">
        <f aca="false">IF($N167=1,0,IF(AND($C166=BA$1,$C167=BA$2),1,0))</f>
        <v>0</v>
      </c>
      <c r="BB167" s="56" t="n">
        <f aca="false">0</f>
        <v>0</v>
      </c>
      <c r="BC167" s="56" t="n">
        <f aca="false">IF($N167=1,0,IF(AND($C166=BC$1,$C167=BC$2),1,0))</f>
        <v>0</v>
      </c>
      <c r="BD167" s="57" t="n">
        <f aca="false">IF(AND($C167=BD$1,$I167=BD$2),1,0)</f>
        <v>0</v>
      </c>
      <c r="BE167" s="56" t="n">
        <f aca="false">0</f>
        <v>0</v>
      </c>
      <c r="BF167" s="56" t="n">
        <f aca="false">0</f>
        <v>0</v>
      </c>
      <c r="BG167" s="56" t="n">
        <f aca="false">0</f>
        <v>0</v>
      </c>
      <c r="BH167" s="56" t="n">
        <f aca="false">0</f>
        <v>0</v>
      </c>
      <c r="BI167" s="56" t="n">
        <f aca="false">0</f>
        <v>0</v>
      </c>
      <c r="BJ167" s="56" t="n">
        <f aca="false">0</f>
        <v>0</v>
      </c>
      <c r="BK167" s="56" t="n">
        <f aca="false">0</f>
        <v>0</v>
      </c>
      <c r="BL167" s="58" t="n">
        <f aca="false">SUM(N167:BK167)</f>
        <v>1</v>
      </c>
    </row>
    <row r="168" customFormat="false" ht="14.4" hidden="false" customHeight="false" outlineLevel="0" collapsed="false">
      <c r="A168" s="52" t="str">
        <f aca="false">VLOOKUP(D168,$BX$90:$BZ$136,3,1)&amp;D168</f>
        <v>D24</v>
      </c>
      <c r="B168" s="52" t="str">
        <f aca="false">SUBSTITUTE(SUBSTITUTE(H168,"/",""),".html","")</f>
        <v>guidesvpn-guide</v>
      </c>
      <c r="C168" s="52" t="str">
        <f aca="false">IF(OR(B168=index,B168=links,B168=guides),B168,IF(LEFT(B168,5)=onion,onion,extreme))</f>
        <v>extreme</v>
      </c>
      <c r="D168" s="53" t="n">
        <v>24</v>
      </c>
      <c r="E168" s="53" t="s">
        <v>150</v>
      </c>
      <c r="F168" s="53" t="s">
        <v>151</v>
      </c>
      <c r="G168" s="54" t="n">
        <v>0.0034375</v>
      </c>
      <c r="H168" s="53" t="s">
        <v>153</v>
      </c>
      <c r="I168" s="59" t="n">
        <v>124</v>
      </c>
      <c r="J168" s="52" t="n">
        <f aca="false">IF(I168="?",VLOOKUP(C168,$BO$89:$BP$94,2,0),I168)</f>
        <v>124</v>
      </c>
      <c r="K168" s="52" t="n">
        <f aca="false">SUMIFS($J$10:$J$1000,$A$10:$A$1000,A168)</f>
        <v>313.574468085106</v>
      </c>
      <c r="L168" s="52" t="n">
        <f aca="false">IF(D168=D167,J168+L167,J168)</f>
        <v>136</v>
      </c>
      <c r="M168" s="52" t="str">
        <f aca="false">LEFT(A168,1)</f>
        <v>D</v>
      </c>
      <c r="N168" s="55" t="n">
        <f aca="false">IF(D168-D167&gt;0,1,0)</f>
        <v>0</v>
      </c>
      <c r="O168" s="56" t="n">
        <f aca="false">0</f>
        <v>0</v>
      </c>
      <c r="P168" s="55" t="n">
        <f aca="false">IF($N168=1,0,IF(AND($C167=P$1,$C168=P$2),1,0))</f>
        <v>0</v>
      </c>
      <c r="Q168" s="55" t="n">
        <f aca="false">IF($N168=1,0,IF(AND($C167=Q$1,$C168=Q$2),1,0))</f>
        <v>0</v>
      </c>
      <c r="R168" s="55" t="n">
        <f aca="false">IF($N168=1,0,IF(AND($C167=R$1,$C168=R$2),1,0))</f>
        <v>0</v>
      </c>
      <c r="S168" s="56" t="n">
        <f aca="false">0</f>
        <v>0</v>
      </c>
      <c r="T168" s="55" t="n">
        <f aca="false">IF($N168=1,0,IF(AND($C167=R$1,$C168=R$2),1,0))</f>
        <v>0</v>
      </c>
      <c r="U168" s="57" t="n">
        <f aca="false">IF(AND($C168=U$1,$I168=U$2),1,0)</f>
        <v>0</v>
      </c>
      <c r="V168" s="55" t="n">
        <f aca="false">IF($N168=1,0,IF(AND($C167=V$1,$C168=V$2),1,0))</f>
        <v>0</v>
      </c>
      <c r="W168" s="56" t="n">
        <f aca="false">0</f>
        <v>0</v>
      </c>
      <c r="X168" s="55" t="n">
        <f aca="false">IF($N168=1,0,IF(AND($C167=X$1,$C168=X$2),1,0))</f>
        <v>0</v>
      </c>
      <c r="Y168" s="55" t="n">
        <f aca="false">IF($N168=1,0,IF(AND($C167=Y$1,$C168=Y$2),1,0))</f>
        <v>0</v>
      </c>
      <c r="Z168" s="56" t="n">
        <f aca="false">0</f>
        <v>0</v>
      </c>
      <c r="AA168" s="55" t="n">
        <f aca="false">IF($N168=1,0,IF(AND($C167=AA$1,$C168=AA$2),1,0))</f>
        <v>0</v>
      </c>
      <c r="AB168" s="57" t="n">
        <f aca="false">IF(AND($C168=AB$1,$I168=AB$2),1,0)</f>
        <v>0</v>
      </c>
      <c r="AC168" s="55" t="n">
        <f aca="false">IF($N168=1,0,IF(AND($C167=AC$1,$C168=AC$2),1,0))</f>
        <v>0</v>
      </c>
      <c r="AD168" s="55" t="n">
        <f aca="false">IF($N168=1,0,IF(AND($C167=AD$1,$C168=AD$2),1,0))</f>
        <v>0</v>
      </c>
      <c r="AE168" s="56" t="n">
        <f aca="false">0</f>
        <v>0</v>
      </c>
      <c r="AF168" s="55" t="n">
        <f aca="false">IF($N168=1,0,IF(AND($C167=AF$1,$C168=AF$2),1,0))</f>
        <v>0</v>
      </c>
      <c r="AG168" s="56" t="n">
        <f aca="false">0</f>
        <v>0</v>
      </c>
      <c r="AH168" s="55" t="n">
        <f aca="false">IF($N168=1,0,IF(AND($C167=AH$1,$C168=AH$2),1,0))</f>
        <v>1</v>
      </c>
      <c r="AI168" s="57" t="n">
        <f aca="false">IF(AND($C168=AI$1,$I168=AI$2),1,0)</f>
        <v>0</v>
      </c>
      <c r="AJ168" s="55" t="n">
        <f aca="false">IF($N168=1,0,IF(AND($C167=AJ$1,$C168=AJ$2),1,0))</f>
        <v>0</v>
      </c>
      <c r="AK168" s="55" t="n">
        <f aca="false">IF($N168=1,0,IF(AND($C167=AK$1,$C168=AK$2),1,0))</f>
        <v>0</v>
      </c>
      <c r="AL168" s="55" t="n">
        <f aca="false">IF($N168=1,0,IF(AND($C167=AL$1,$C168=AL$2),1,0))</f>
        <v>0</v>
      </c>
      <c r="AM168" s="55" t="n">
        <f aca="false">IF($N168=1,0,IF(AND($C167=AM$1,$C168=AM$2),1,0))</f>
        <v>0</v>
      </c>
      <c r="AN168" s="56" t="n">
        <f aca="false">0</f>
        <v>0</v>
      </c>
      <c r="AO168" s="55" t="n">
        <f aca="false">IF($N168=1,0,IF(AND($C167=AO$1,$C168=AO$2),1,0))</f>
        <v>0</v>
      </c>
      <c r="AP168" s="57" t="n">
        <f aca="false">IF(AND($C168=AP$1,$I168=AP$2),1,0)</f>
        <v>0</v>
      </c>
      <c r="AQ168" s="56" t="n">
        <f aca="false">0</f>
        <v>0</v>
      </c>
      <c r="AR168" s="56" t="n">
        <f aca="false">0</f>
        <v>0</v>
      </c>
      <c r="AS168" s="56" t="n">
        <f aca="false">0</f>
        <v>0</v>
      </c>
      <c r="AT168" s="56" t="n">
        <f aca="false">0</f>
        <v>0</v>
      </c>
      <c r="AU168" s="56" t="n">
        <f aca="false">0</f>
        <v>0</v>
      </c>
      <c r="AV168" s="56" t="n">
        <f aca="false">0</f>
        <v>0</v>
      </c>
      <c r="AW168" s="56" t="n">
        <f aca="false">0</f>
        <v>0</v>
      </c>
      <c r="AX168" s="55" t="n">
        <f aca="false">IF($N168=1,0,IF(AND($C167=AX$1,$C168=AX$2),1,0))</f>
        <v>0</v>
      </c>
      <c r="AY168" s="55" t="n">
        <f aca="false">IF($N168=1,0,IF(AND($C167=AY$1,$C168=AY$2),1,0))</f>
        <v>0</v>
      </c>
      <c r="AZ168" s="55" t="n">
        <f aca="false">IF($N168=1,0,IF(AND($C167=AZ$1,$C168=AZ$2),1,0))</f>
        <v>0</v>
      </c>
      <c r="BA168" s="55" t="n">
        <f aca="false">IF($N168=1,0,IF(AND($C167=BA$1,$C168=BA$2),1,0))</f>
        <v>0</v>
      </c>
      <c r="BB168" s="56" t="n">
        <f aca="false">0</f>
        <v>0</v>
      </c>
      <c r="BC168" s="56" t="n">
        <f aca="false">IF($N168=1,0,IF(AND($C167=BC$1,$C168=BC$2),1,0))</f>
        <v>0</v>
      </c>
      <c r="BD168" s="57" t="n">
        <f aca="false">IF(AND($C168=BD$1,$I168=BD$2),1,0)</f>
        <v>0</v>
      </c>
      <c r="BE168" s="56" t="n">
        <f aca="false">0</f>
        <v>0</v>
      </c>
      <c r="BF168" s="56" t="n">
        <f aca="false">0</f>
        <v>0</v>
      </c>
      <c r="BG168" s="56" t="n">
        <f aca="false">0</f>
        <v>0</v>
      </c>
      <c r="BH168" s="56" t="n">
        <f aca="false">0</f>
        <v>0</v>
      </c>
      <c r="BI168" s="56" t="n">
        <f aca="false">0</f>
        <v>0</v>
      </c>
      <c r="BJ168" s="56" t="n">
        <f aca="false">0</f>
        <v>0</v>
      </c>
      <c r="BK168" s="56" t="n">
        <f aca="false">0</f>
        <v>0</v>
      </c>
      <c r="BL168" s="58" t="n">
        <f aca="false">SUM(N168:BK168)</f>
        <v>1</v>
      </c>
    </row>
    <row r="169" customFormat="false" ht="14.4" hidden="false" customHeight="false" outlineLevel="0" collapsed="false">
      <c r="A169" s="52" t="str">
        <f aca="false">VLOOKUP(D169,$BX$90:$BZ$136,3,1)&amp;D169</f>
        <v>D24</v>
      </c>
      <c r="B169" s="52" t="str">
        <f aca="false">SUBSTITUTE(SUBSTITUTE(H169,"/",""),".html","")</f>
        <v>Onion-directory</v>
      </c>
      <c r="C169" s="52" t="str">
        <f aca="false">IF(OR(B169=index,B169=links,B169=guides),B169,IF(LEFT(B169,5)=onion,onion,extreme))</f>
        <v>onion</v>
      </c>
      <c r="D169" s="53" t="n">
        <v>24</v>
      </c>
      <c r="E169" s="53" t="s">
        <v>150</v>
      </c>
      <c r="F169" s="53" t="s">
        <v>151</v>
      </c>
      <c r="G169" s="54" t="n">
        <v>0.0034375</v>
      </c>
      <c r="H169" s="53" t="s">
        <v>77</v>
      </c>
      <c r="I169" s="59" t="n">
        <v>4</v>
      </c>
      <c r="J169" s="52" t="n">
        <f aca="false">IF(I169="?",VLOOKUP(C169,$BO$89:$BP$94,2,0),I169)</f>
        <v>4</v>
      </c>
      <c r="K169" s="52" t="n">
        <f aca="false">SUMIFS($J$10:$J$1000,$A$10:$A$1000,A169)</f>
        <v>313.574468085106</v>
      </c>
      <c r="L169" s="52" t="n">
        <f aca="false">IF(D169=D168,J169+L168,J169)</f>
        <v>140</v>
      </c>
      <c r="M169" s="52" t="str">
        <f aca="false">LEFT(A169,1)</f>
        <v>D</v>
      </c>
      <c r="N169" s="55" t="n">
        <f aca="false">IF(D169-D168&gt;0,1,0)</f>
        <v>0</v>
      </c>
      <c r="O169" s="56" t="n">
        <f aca="false">0</f>
        <v>0</v>
      </c>
      <c r="P169" s="55" t="n">
        <f aca="false">IF($N169=1,0,IF(AND($C168=P$1,$C169=P$2),1,0))</f>
        <v>0</v>
      </c>
      <c r="Q169" s="55" t="n">
        <f aca="false">IF($N169=1,0,IF(AND($C168=Q$1,$C169=Q$2),1,0))</f>
        <v>0</v>
      </c>
      <c r="R169" s="55" t="n">
        <f aca="false">IF($N169=1,0,IF(AND($C168=R$1,$C169=R$2),1,0))</f>
        <v>0</v>
      </c>
      <c r="S169" s="56" t="n">
        <f aca="false">0</f>
        <v>0</v>
      </c>
      <c r="T169" s="55" t="n">
        <f aca="false">IF($N169=1,0,IF(AND($C168=R$1,$C169=R$2),1,0))</f>
        <v>0</v>
      </c>
      <c r="U169" s="57" t="n">
        <f aca="false">IF(AND($C169=U$1,$I169=U$2),1,0)</f>
        <v>0</v>
      </c>
      <c r="V169" s="55" t="n">
        <f aca="false">IF($N169=1,0,IF(AND($C168=V$1,$C169=V$2),1,0))</f>
        <v>0</v>
      </c>
      <c r="W169" s="56" t="n">
        <f aca="false">0</f>
        <v>0</v>
      </c>
      <c r="X169" s="55" t="n">
        <f aca="false">IF($N169=1,0,IF(AND($C168=X$1,$C169=X$2),1,0))</f>
        <v>0</v>
      </c>
      <c r="Y169" s="55" t="n">
        <f aca="false">IF($N169=1,0,IF(AND($C168=Y$1,$C169=Y$2),1,0))</f>
        <v>0</v>
      </c>
      <c r="Z169" s="56" t="n">
        <f aca="false">0</f>
        <v>0</v>
      </c>
      <c r="AA169" s="55" t="n">
        <f aca="false">IF($N169=1,0,IF(AND($C168=AA$1,$C169=AA$2),1,0))</f>
        <v>0</v>
      </c>
      <c r="AB169" s="57" t="n">
        <f aca="false">IF(AND($C169=AB$1,$I169=AB$2),1,0)</f>
        <v>0</v>
      </c>
      <c r="AC169" s="55" t="n">
        <f aca="false">IF($N169=1,0,IF(AND($C168=AC$1,$C169=AC$2),1,0))</f>
        <v>0</v>
      </c>
      <c r="AD169" s="55" t="n">
        <f aca="false">IF($N169=1,0,IF(AND($C168=AD$1,$C169=AD$2),1,0))</f>
        <v>0</v>
      </c>
      <c r="AE169" s="56" t="n">
        <f aca="false">0</f>
        <v>0</v>
      </c>
      <c r="AF169" s="55" t="n">
        <f aca="false">IF($N169=1,0,IF(AND($C168=AF$1,$C169=AF$2),1,0))</f>
        <v>0</v>
      </c>
      <c r="AG169" s="56" t="n">
        <f aca="false">0</f>
        <v>0</v>
      </c>
      <c r="AH169" s="55" t="n">
        <f aca="false">IF($N169=1,0,IF(AND($C168=AH$1,$C169=AH$2),1,0))</f>
        <v>0</v>
      </c>
      <c r="AI169" s="57" t="n">
        <f aca="false">IF(AND($C169=AI$1,$I169=AI$2),1,0)</f>
        <v>0</v>
      </c>
      <c r="AJ169" s="55" t="n">
        <f aca="false">IF($N169=1,0,IF(AND($C168=AJ$1,$C169=AJ$2),1,0))</f>
        <v>0</v>
      </c>
      <c r="AK169" s="55" t="n">
        <f aca="false">IF($N169=1,0,IF(AND($C168=AK$1,$C169=AK$2),1,0))</f>
        <v>0</v>
      </c>
      <c r="AL169" s="55" t="n">
        <f aca="false">IF($N169=1,0,IF(AND($C168=AL$1,$C169=AL$2),1,0))</f>
        <v>0</v>
      </c>
      <c r="AM169" s="55" t="n">
        <f aca="false">IF($N169=1,0,IF(AND($C168=AM$1,$C169=AM$2),1,0))</f>
        <v>0</v>
      </c>
      <c r="AN169" s="56" t="n">
        <f aca="false">0</f>
        <v>0</v>
      </c>
      <c r="AO169" s="55" t="n">
        <f aca="false">IF($N169=1,0,IF(AND($C168=AO$1,$C169=AO$2),1,0))</f>
        <v>0</v>
      </c>
      <c r="AP169" s="57" t="n">
        <f aca="false">IF(AND($C169=AP$1,$I169=AP$2),1,0)</f>
        <v>0</v>
      </c>
      <c r="AQ169" s="56" t="n">
        <f aca="false">0</f>
        <v>0</v>
      </c>
      <c r="AR169" s="56" t="n">
        <f aca="false">0</f>
        <v>0</v>
      </c>
      <c r="AS169" s="56" t="n">
        <f aca="false">0</f>
        <v>0</v>
      </c>
      <c r="AT169" s="56" t="n">
        <f aca="false">0</f>
        <v>0</v>
      </c>
      <c r="AU169" s="56" t="n">
        <f aca="false">0</f>
        <v>0</v>
      </c>
      <c r="AV169" s="56" t="n">
        <f aca="false">0</f>
        <v>0</v>
      </c>
      <c r="AW169" s="56" t="n">
        <f aca="false">0</f>
        <v>0</v>
      </c>
      <c r="AX169" s="55" t="n">
        <f aca="false">IF($N169=1,0,IF(AND($C168=AX$1,$C169=AX$2),1,0))</f>
        <v>0</v>
      </c>
      <c r="AY169" s="55" t="n">
        <f aca="false">IF($N169=1,0,IF(AND($C168=AY$1,$C169=AY$2),1,0))</f>
        <v>0</v>
      </c>
      <c r="AZ169" s="55" t="n">
        <f aca="false">IF($N169=1,0,IF(AND($C168=AZ$1,$C169=AZ$2),1,0))</f>
        <v>0</v>
      </c>
      <c r="BA169" s="55" t="n">
        <f aca="false">IF($N169=1,0,IF(AND($C168=BA$1,$C169=BA$2),1,0))</f>
        <v>1</v>
      </c>
      <c r="BB169" s="56" t="n">
        <f aca="false">0</f>
        <v>0</v>
      </c>
      <c r="BC169" s="56" t="n">
        <f aca="false">IF($N169=1,0,IF(AND($C168=BC$1,$C169=BC$2),1,0))</f>
        <v>0</v>
      </c>
      <c r="BD169" s="57" t="n">
        <f aca="false">IF(AND($C169=BD$1,$I169=BD$2),1,0)</f>
        <v>0</v>
      </c>
      <c r="BE169" s="56" t="n">
        <f aca="false">0</f>
        <v>0</v>
      </c>
      <c r="BF169" s="56" t="n">
        <f aca="false">0</f>
        <v>0</v>
      </c>
      <c r="BG169" s="56" t="n">
        <f aca="false">0</f>
        <v>0</v>
      </c>
      <c r="BH169" s="56" t="n">
        <f aca="false">0</f>
        <v>0</v>
      </c>
      <c r="BI169" s="56" t="n">
        <f aca="false">0</f>
        <v>0</v>
      </c>
      <c r="BJ169" s="56" t="n">
        <f aca="false">0</f>
        <v>0</v>
      </c>
      <c r="BK169" s="56" t="n">
        <f aca="false">0</f>
        <v>0</v>
      </c>
      <c r="BL169" s="58" t="n">
        <f aca="false">SUM(N169:BK169)</f>
        <v>1</v>
      </c>
    </row>
    <row r="170" customFormat="false" ht="14.4" hidden="false" customHeight="false" outlineLevel="0" collapsed="false">
      <c r="A170" s="52" t="str">
        <f aca="false">VLOOKUP(D170,$BX$90:$BZ$136,3,1)&amp;D170</f>
        <v>D24</v>
      </c>
      <c r="B170" s="52" t="str">
        <f aca="false">SUBSTITUTE(SUBSTITUTE(H170,"/",""),".html","")</f>
        <v>onion-directoryfake-id-cat</v>
      </c>
      <c r="C170" s="52" t="str">
        <f aca="false">IF(OR(B170=index,B170=links,B170=guides),B170,IF(LEFT(B170,5)=onion,onion,extreme))</f>
        <v>onion</v>
      </c>
      <c r="D170" s="53" t="n">
        <v>24</v>
      </c>
      <c r="E170" s="53" t="s">
        <v>150</v>
      </c>
      <c r="F170" s="53" t="s">
        <v>151</v>
      </c>
      <c r="G170" s="54" t="n">
        <v>0.0034375</v>
      </c>
      <c r="H170" s="53" t="s">
        <v>148</v>
      </c>
      <c r="I170" s="59" t="n">
        <v>4</v>
      </c>
      <c r="J170" s="52" t="n">
        <f aca="false">IF(I170="?",VLOOKUP(C170,$BO$89:$BP$94,2,0),I170)</f>
        <v>4</v>
      </c>
      <c r="K170" s="52" t="n">
        <f aca="false">SUMIFS($J$10:$J$1000,$A$10:$A$1000,A170)</f>
        <v>313.574468085106</v>
      </c>
      <c r="L170" s="52" t="n">
        <f aca="false">IF(D170=D169,J170+L169,J170)</f>
        <v>144</v>
      </c>
      <c r="M170" s="52" t="str">
        <f aca="false">LEFT(A170,1)</f>
        <v>D</v>
      </c>
      <c r="N170" s="55" t="n">
        <f aca="false">IF(D170-D169&gt;0,1,0)</f>
        <v>0</v>
      </c>
      <c r="O170" s="56" t="n">
        <f aca="false">0</f>
        <v>0</v>
      </c>
      <c r="P170" s="55" t="n">
        <f aca="false">IF($N170=1,0,IF(AND($C169=P$1,$C170=P$2),1,0))</f>
        <v>0</v>
      </c>
      <c r="Q170" s="55" t="n">
        <f aca="false">IF($N170=1,0,IF(AND($C169=Q$1,$C170=Q$2),1,0))</f>
        <v>0</v>
      </c>
      <c r="R170" s="55" t="n">
        <f aca="false">IF($N170=1,0,IF(AND($C169=R$1,$C170=R$2),1,0))</f>
        <v>0</v>
      </c>
      <c r="S170" s="56" t="n">
        <f aca="false">0</f>
        <v>0</v>
      </c>
      <c r="T170" s="55" t="n">
        <f aca="false">IF($N170=1,0,IF(AND($C169=R$1,$C170=R$2),1,0))</f>
        <v>0</v>
      </c>
      <c r="U170" s="57" t="n">
        <f aca="false">IF(AND($C170=U$1,$I170=U$2),1,0)</f>
        <v>0</v>
      </c>
      <c r="V170" s="55" t="n">
        <f aca="false">IF($N170=1,0,IF(AND($C169=V$1,$C170=V$2),1,0))</f>
        <v>0</v>
      </c>
      <c r="W170" s="56" t="n">
        <f aca="false">0</f>
        <v>0</v>
      </c>
      <c r="X170" s="55" t="n">
        <f aca="false">IF($N170=1,0,IF(AND($C169=X$1,$C170=X$2),1,0))</f>
        <v>0</v>
      </c>
      <c r="Y170" s="55" t="n">
        <f aca="false">IF($N170=1,0,IF(AND($C169=Y$1,$C170=Y$2),1,0))</f>
        <v>0</v>
      </c>
      <c r="Z170" s="56" t="n">
        <f aca="false">0</f>
        <v>0</v>
      </c>
      <c r="AA170" s="55" t="n">
        <f aca="false">IF($N170=1,0,IF(AND($C169=AA$1,$C170=AA$2),1,0))</f>
        <v>0</v>
      </c>
      <c r="AB170" s="57" t="n">
        <f aca="false">IF(AND($C170=AB$1,$I170=AB$2),1,0)</f>
        <v>0</v>
      </c>
      <c r="AC170" s="55" t="n">
        <f aca="false">IF($N170=1,0,IF(AND($C169=AC$1,$C170=AC$2),1,0))</f>
        <v>0</v>
      </c>
      <c r="AD170" s="55" t="n">
        <f aca="false">IF($N170=1,0,IF(AND($C169=AD$1,$C170=AD$2),1,0))</f>
        <v>0</v>
      </c>
      <c r="AE170" s="56" t="n">
        <f aca="false">0</f>
        <v>0</v>
      </c>
      <c r="AF170" s="55" t="n">
        <f aca="false">IF($N170=1,0,IF(AND($C169=AF$1,$C170=AF$2),1,0))</f>
        <v>0</v>
      </c>
      <c r="AG170" s="56" t="n">
        <f aca="false">0</f>
        <v>0</v>
      </c>
      <c r="AH170" s="55" t="n">
        <f aca="false">IF($N170=1,0,IF(AND($C169=AH$1,$C170=AH$2),1,0))</f>
        <v>0</v>
      </c>
      <c r="AI170" s="57" t="n">
        <f aca="false">IF(AND($C170=AI$1,$I170=AI$2),1,0)</f>
        <v>0</v>
      </c>
      <c r="AJ170" s="55" t="n">
        <f aca="false">IF($N170=1,0,IF(AND($C169=AJ$1,$C170=AJ$2),1,0))</f>
        <v>0</v>
      </c>
      <c r="AK170" s="55" t="n">
        <f aca="false">IF($N170=1,0,IF(AND($C169=AK$1,$C170=AK$2),1,0))</f>
        <v>0</v>
      </c>
      <c r="AL170" s="55" t="n">
        <f aca="false">IF($N170=1,0,IF(AND($C169=AL$1,$C170=AL$2),1,0))</f>
        <v>0</v>
      </c>
      <c r="AM170" s="55" t="n">
        <f aca="false">IF($N170=1,0,IF(AND($C169=AM$1,$C170=AM$2),1,0))</f>
        <v>1</v>
      </c>
      <c r="AN170" s="56" t="n">
        <f aca="false">0</f>
        <v>0</v>
      </c>
      <c r="AO170" s="55" t="n">
        <f aca="false">IF($N170=1,0,IF(AND($C169=AO$1,$C170=AO$2),1,0))</f>
        <v>0</v>
      </c>
      <c r="AP170" s="57" t="n">
        <f aca="false">IF(AND($C170=AP$1,$I170=AP$2),1,0)</f>
        <v>0</v>
      </c>
      <c r="AQ170" s="56" t="n">
        <f aca="false">0</f>
        <v>0</v>
      </c>
      <c r="AR170" s="56" t="n">
        <f aca="false">0</f>
        <v>0</v>
      </c>
      <c r="AS170" s="56" t="n">
        <f aca="false">0</f>
        <v>0</v>
      </c>
      <c r="AT170" s="56" t="n">
        <f aca="false">0</f>
        <v>0</v>
      </c>
      <c r="AU170" s="56" t="n">
        <f aca="false">0</f>
        <v>0</v>
      </c>
      <c r="AV170" s="56" t="n">
        <f aca="false">0</f>
        <v>0</v>
      </c>
      <c r="AW170" s="56" t="n">
        <f aca="false">0</f>
        <v>0</v>
      </c>
      <c r="AX170" s="55" t="n">
        <f aca="false">IF($N170=1,0,IF(AND($C169=AX$1,$C170=AX$2),1,0))</f>
        <v>0</v>
      </c>
      <c r="AY170" s="55" t="n">
        <f aca="false">IF($N170=1,0,IF(AND($C169=AY$1,$C170=AY$2),1,0))</f>
        <v>0</v>
      </c>
      <c r="AZ170" s="55" t="n">
        <f aca="false">IF($N170=1,0,IF(AND($C169=AZ$1,$C170=AZ$2),1,0))</f>
        <v>0</v>
      </c>
      <c r="BA170" s="55" t="n">
        <f aca="false">IF($N170=1,0,IF(AND($C169=BA$1,$C170=BA$2),1,0))</f>
        <v>0</v>
      </c>
      <c r="BB170" s="56" t="n">
        <f aca="false">0</f>
        <v>0</v>
      </c>
      <c r="BC170" s="56" t="n">
        <f aca="false">IF($N170=1,0,IF(AND($C169=BC$1,$C170=BC$2),1,0))</f>
        <v>0</v>
      </c>
      <c r="BD170" s="57" t="n">
        <f aca="false">IF(AND($C170=BD$1,$I170=BD$2),1,0)</f>
        <v>0</v>
      </c>
      <c r="BE170" s="56" t="n">
        <f aca="false">0</f>
        <v>0</v>
      </c>
      <c r="BF170" s="56" t="n">
        <f aca="false">0</f>
        <v>0</v>
      </c>
      <c r="BG170" s="56" t="n">
        <f aca="false">0</f>
        <v>0</v>
      </c>
      <c r="BH170" s="56" t="n">
        <f aca="false">0</f>
        <v>0</v>
      </c>
      <c r="BI170" s="56" t="n">
        <f aca="false">0</f>
        <v>0</v>
      </c>
      <c r="BJ170" s="56" t="n">
        <f aca="false">0</f>
        <v>0</v>
      </c>
      <c r="BK170" s="56" t="n">
        <f aca="false">0</f>
        <v>0</v>
      </c>
      <c r="BL170" s="58" t="n">
        <f aca="false">SUM(N170:BK170)</f>
        <v>1</v>
      </c>
    </row>
    <row r="171" customFormat="false" ht="14.4" hidden="false" customHeight="false" outlineLevel="0" collapsed="false">
      <c r="A171" s="52" t="str">
        <f aca="false">VLOOKUP(D171,$BX$90:$BZ$136,3,1)&amp;D171</f>
        <v>D24</v>
      </c>
      <c r="B171" s="52" t="str">
        <f aca="false">SUBSTITUTE(SUBSTITUTE(H171,"/",""),".html","")</f>
        <v>onion-directorydarknet-avengers</v>
      </c>
      <c r="C171" s="52" t="str">
        <f aca="false">IF(OR(B171=index,B171=links,B171=guides),B171,IF(LEFT(B171,5)=onion,onion,extreme))</f>
        <v>onion</v>
      </c>
      <c r="D171" s="53" t="n">
        <v>24</v>
      </c>
      <c r="E171" s="53" t="s">
        <v>150</v>
      </c>
      <c r="F171" s="53" t="s">
        <v>151</v>
      </c>
      <c r="G171" s="54" t="n">
        <v>0.0034375</v>
      </c>
      <c r="H171" s="53" t="s">
        <v>99</v>
      </c>
      <c r="I171" s="59" t="n">
        <v>13</v>
      </c>
      <c r="J171" s="52" t="n">
        <f aca="false">IF(I171="?",VLOOKUP(C171,$BO$89:$BP$94,2,0),I171)</f>
        <v>13</v>
      </c>
      <c r="K171" s="52" t="n">
        <f aca="false">SUMIFS($J$10:$J$1000,$A$10:$A$1000,A171)</f>
        <v>313.574468085106</v>
      </c>
      <c r="L171" s="52" t="n">
        <f aca="false">IF(D171=D170,J171+L170,J171)</f>
        <v>157</v>
      </c>
      <c r="M171" s="52" t="str">
        <f aca="false">LEFT(A171,1)</f>
        <v>D</v>
      </c>
      <c r="N171" s="55" t="n">
        <f aca="false">IF(D171-D170&gt;0,1,0)</f>
        <v>0</v>
      </c>
      <c r="O171" s="56" t="n">
        <f aca="false">0</f>
        <v>0</v>
      </c>
      <c r="P171" s="55" t="n">
        <f aca="false">IF($N171=1,0,IF(AND($C170=P$1,$C171=P$2),1,0))</f>
        <v>0</v>
      </c>
      <c r="Q171" s="55" t="n">
        <f aca="false">IF($N171=1,0,IF(AND($C170=Q$1,$C171=Q$2),1,0))</f>
        <v>0</v>
      </c>
      <c r="R171" s="55" t="n">
        <f aca="false">IF($N171=1,0,IF(AND($C170=R$1,$C171=R$2),1,0))</f>
        <v>0</v>
      </c>
      <c r="S171" s="56" t="n">
        <f aca="false">0</f>
        <v>0</v>
      </c>
      <c r="T171" s="55" t="n">
        <f aca="false">IF($N171=1,0,IF(AND($C170=R$1,$C171=R$2),1,0))</f>
        <v>0</v>
      </c>
      <c r="U171" s="57" t="n">
        <f aca="false">IF(AND($C171=U$1,$I171=U$2),1,0)</f>
        <v>0</v>
      </c>
      <c r="V171" s="55" t="n">
        <f aca="false">IF($N171=1,0,IF(AND($C170=V$1,$C171=V$2),1,0))</f>
        <v>0</v>
      </c>
      <c r="W171" s="56" t="n">
        <f aca="false">0</f>
        <v>0</v>
      </c>
      <c r="X171" s="55" t="n">
        <f aca="false">IF($N171=1,0,IF(AND($C170=X$1,$C171=X$2),1,0))</f>
        <v>0</v>
      </c>
      <c r="Y171" s="55" t="n">
        <f aca="false">IF($N171=1,0,IF(AND($C170=Y$1,$C171=Y$2),1,0))</f>
        <v>0</v>
      </c>
      <c r="Z171" s="56" t="n">
        <f aca="false">0</f>
        <v>0</v>
      </c>
      <c r="AA171" s="55" t="n">
        <f aca="false">IF($N171=1,0,IF(AND($C170=AA$1,$C171=AA$2),1,0))</f>
        <v>0</v>
      </c>
      <c r="AB171" s="57" t="n">
        <f aca="false">IF(AND($C171=AB$1,$I171=AB$2),1,0)</f>
        <v>0</v>
      </c>
      <c r="AC171" s="55" t="n">
        <f aca="false">IF($N171=1,0,IF(AND($C170=AC$1,$C171=AC$2),1,0))</f>
        <v>0</v>
      </c>
      <c r="AD171" s="55" t="n">
        <f aca="false">IF($N171=1,0,IF(AND($C170=AD$1,$C171=AD$2),1,0))</f>
        <v>0</v>
      </c>
      <c r="AE171" s="56" t="n">
        <f aca="false">0</f>
        <v>0</v>
      </c>
      <c r="AF171" s="55" t="n">
        <f aca="false">IF($N171=1,0,IF(AND($C170=AF$1,$C171=AF$2),1,0))</f>
        <v>0</v>
      </c>
      <c r="AG171" s="56" t="n">
        <f aca="false">0</f>
        <v>0</v>
      </c>
      <c r="AH171" s="55" t="n">
        <f aca="false">IF($N171=1,0,IF(AND($C170=AH$1,$C171=AH$2),1,0))</f>
        <v>0</v>
      </c>
      <c r="AI171" s="57" t="n">
        <f aca="false">IF(AND($C171=AI$1,$I171=AI$2),1,0)</f>
        <v>0</v>
      </c>
      <c r="AJ171" s="55" t="n">
        <f aca="false">IF($N171=1,0,IF(AND($C170=AJ$1,$C171=AJ$2),1,0))</f>
        <v>0</v>
      </c>
      <c r="AK171" s="55" t="n">
        <f aca="false">IF($N171=1,0,IF(AND($C170=AK$1,$C171=AK$2),1,0))</f>
        <v>0</v>
      </c>
      <c r="AL171" s="55" t="n">
        <f aca="false">IF($N171=1,0,IF(AND($C170=AL$1,$C171=AL$2),1,0))</f>
        <v>0</v>
      </c>
      <c r="AM171" s="55" t="n">
        <f aca="false">IF($N171=1,0,IF(AND($C170=AM$1,$C171=AM$2),1,0))</f>
        <v>1</v>
      </c>
      <c r="AN171" s="56" t="n">
        <f aca="false">0</f>
        <v>0</v>
      </c>
      <c r="AO171" s="55" t="n">
        <f aca="false">IF($N171=1,0,IF(AND($C170=AO$1,$C171=AO$2),1,0))</f>
        <v>0</v>
      </c>
      <c r="AP171" s="57" t="n">
        <f aca="false">IF(AND($C171=AP$1,$I171=AP$2),1,0)</f>
        <v>0</v>
      </c>
      <c r="AQ171" s="56" t="n">
        <f aca="false">0</f>
        <v>0</v>
      </c>
      <c r="AR171" s="56" t="n">
        <f aca="false">0</f>
        <v>0</v>
      </c>
      <c r="AS171" s="56" t="n">
        <f aca="false">0</f>
        <v>0</v>
      </c>
      <c r="AT171" s="56" t="n">
        <f aca="false">0</f>
        <v>0</v>
      </c>
      <c r="AU171" s="56" t="n">
        <f aca="false">0</f>
        <v>0</v>
      </c>
      <c r="AV171" s="56" t="n">
        <f aca="false">0</f>
        <v>0</v>
      </c>
      <c r="AW171" s="56" t="n">
        <f aca="false">0</f>
        <v>0</v>
      </c>
      <c r="AX171" s="55" t="n">
        <f aca="false">IF($N171=1,0,IF(AND($C170=AX$1,$C171=AX$2),1,0))</f>
        <v>0</v>
      </c>
      <c r="AY171" s="55" t="n">
        <f aca="false">IF($N171=1,0,IF(AND($C170=AY$1,$C171=AY$2),1,0))</f>
        <v>0</v>
      </c>
      <c r="AZ171" s="55" t="n">
        <f aca="false">IF($N171=1,0,IF(AND($C170=AZ$1,$C171=AZ$2),1,0))</f>
        <v>0</v>
      </c>
      <c r="BA171" s="55" t="n">
        <f aca="false">IF($N171=1,0,IF(AND($C170=BA$1,$C171=BA$2),1,0))</f>
        <v>0</v>
      </c>
      <c r="BB171" s="56" t="n">
        <f aca="false">0</f>
        <v>0</v>
      </c>
      <c r="BC171" s="56" t="n">
        <f aca="false">IF($N171=1,0,IF(AND($C170=BC$1,$C171=BC$2),1,0))</f>
        <v>0</v>
      </c>
      <c r="BD171" s="57" t="n">
        <f aca="false">IF(AND($C171=BD$1,$I171=BD$2),1,0)</f>
        <v>0</v>
      </c>
      <c r="BE171" s="56" t="n">
        <f aca="false">0</f>
        <v>0</v>
      </c>
      <c r="BF171" s="56" t="n">
        <f aca="false">0</f>
        <v>0</v>
      </c>
      <c r="BG171" s="56" t="n">
        <f aca="false">0</f>
        <v>0</v>
      </c>
      <c r="BH171" s="56" t="n">
        <f aca="false">0</f>
        <v>0</v>
      </c>
      <c r="BI171" s="56" t="n">
        <f aca="false">0</f>
        <v>0</v>
      </c>
      <c r="BJ171" s="56" t="n">
        <f aca="false">0</f>
        <v>0</v>
      </c>
      <c r="BK171" s="56" t="n">
        <f aca="false">0</f>
        <v>0</v>
      </c>
      <c r="BL171" s="58" t="n">
        <f aca="false">SUM(N171:BK171)</f>
        <v>1</v>
      </c>
    </row>
    <row r="172" customFormat="false" ht="14.4" hidden="false" customHeight="false" outlineLevel="0" collapsed="false">
      <c r="A172" s="52" t="str">
        <f aca="false">VLOOKUP(D172,$BX$90:$BZ$136,3,1)&amp;D172</f>
        <v>D24</v>
      </c>
      <c r="B172" s="52" t="str">
        <f aca="false">SUBSTITUTE(SUBSTITUTE(H172,"/",""),".html","")</f>
        <v>guides</v>
      </c>
      <c r="C172" s="52" t="str">
        <f aca="false">IF(OR(B172=index,B172=links,B172=guides),B172,IF(LEFT(B172,5)=onion,onion,extreme))</f>
        <v>guides</v>
      </c>
      <c r="D172" s="53" t="n">
        <v>24</v>
      </c>
      <c r="E172" s="53" t="s">
        <v>150</v>
      </c>
      <c r="F172" s="53" t="s">
        <v>151</v>
      </c>
      <c r="G172" s="54" t="n">
        <v>0.0034375</v>
      </c>
      <c r="H172" s="53" t="s">
        <v>74</v>
      </c>
      <c r="I172" s="59" t="n">
        <v>7</v>
      </c>
      <c r="J172" s="52" t="n">
        <f aca="false">IF(I172="?",VLOOKUP(C172,$BO$89:$BP$94,2,0),I172)</f>
        <v>7</v>
      </c>
      <c r="K172" s="52" t="n">
        <f aca="false">SUMIFS($J$10:$J$1000,$A$10:$A$1000,A172)</f>
        <v>313.574468085106</v>
      </c>
      <c r="L172" s="52" t="n">
        <f aca="false">IF(D172=D171,J172+L171,J172)</f>
        <v>164</v>
      </c>
      <c r="M172" s="52" t="str">
        <f aca="false">LEFT(A172,1)</f>
        <v>D</v>
      </c>
      <c r="N172" s="55" t="n">
        <f aca="false">IF(D172-D171&gt;0,1,0)</f>
        <v>0</v>
      </c>
      <c r="O172" s="56" t="n">
        <f aca="false">0</f>
        <v>0</v>
      </c>
      <c r="P172" s="55" t="n">
        <f aca="false">IF($N172=1,0,IF(AND($C171=P$1,$C172=P$2),1,0))</f>
        <v>0</v>
      </c>
      <c r="Q172" s="55" t="n">
        <f aca="false">IF($N172=1,0,IF(AND($C171=Q$1,$C172=Q$2),1,0))</f>
        <v>0</v>
      </c>
      <c r="R172" s="55" t="n">
        <f aca="false">IF($N172=1,0,IF(AND($C171=R$1,$C172=R$2),1,0))</f>
        <v>0</v>
      </c>
      <c r="S172" s="56" t="n">
        <f aca="false">0</f>
        <v>0</v>
      </c>
      <c r="T172" s="55" t="n">
        <f aca="false">IF($N172=1,0,IF(AND($C171=R$1,$C172=R$2),1,0))</f>
        <v>0</v>
      </c>
      <c r="U172" s="57" t="n">
        <f aca="false">IF(AND($C172=U$1,$I172=U$2),1,0)</f>
        <v>0</v>
      </c>
      <c r="V172" s="55" t="n">
        <f aca="false">IF($N172=1,0,IF(AND($C171=V$1,$C172=V$2),1,0))</f>
        <v>0</v>
      </c>
      <c r="W172" s="56" t="n">
        <f aca="false">0</f>
        <v>0</v>
      </c>
      <c r="X172" s="55" t="n">
        <f aca="false">IF($N172=1,0,IF(AND($C171=X$1,$C172=X$2),1,0))</f>
        <v>0</v>
      </c>
      <c r="Y172" s="55" t="n">
        <f aca="false">IF($N172=1,0,IF(AND($C171=Y$1,$C172=Y$2),1,0))</f>
        <v>0</v>
      </c>
      <c r="Z172" s="56" t="n">
        <f aca="false">0</f>
        <v>0</v>
      </c>
      <c r="AA172" s="55" t="n">
        <f aca="false">IF($N172=1,0,IF(AND($C171=AA$1,$C172=AA$2),1,0))</f>
        <v>0</v>
      </c>
      <c r="AB172" s="57" t="n">
        <f aca="false">IF(AND($C172=AB$1,$I172=AB$2),1,0)</f>
        <v>0</v>
      </c>
      <c r="AC172" s="55" t="n">
        <f aca="false">IF($N172=1,0,IF(AND($C171=AC$1,$C172=AC$2),1,0))</f>
        <v>0</v>
      </c>
      <c r="AD172" s="55" t="n">
        <f aca="false">IF($N172=1,0,IF(AND($C171=AD$1,$C172=AD$2),1,0))</f>
        <v>0</v>
      </c>
      <c r="AE172" s="56" t="n">
        <f aca="false">0</f>
        <v>0</v>
      </c>
      <c r="AF172" s="55" t="n">
        <f aca="false">IF($N172=1,0,IF(AND($C171=AF$1,$C172=AF$2),1,0))</f>
        <v>0</v>
      </c>
      <c r="AG172" s="56" t="n">
        <f aca="false">0</f>
        <v>0</v>
      </c>
      <c r="AH172" s="55" t="n">
        <f aca="false">IF($N172=1,0,IF(AND($C171=AH$1,$C172=AH$2),1,0))</f>
        <v>0</v>
      </c>
      <c r="AI172" s="57" t="n">
        <f aca="false">IF(AND($C172=AI$1,$I172=AI$2),1,0)</f>
        <v>0</v>
      </c>
      <c r="AJ172" s="55" t="n">
        <f aca="false">IF($N172=1,0,IF(AND($C171=AJ$1,$C172=AJ$2),1,0))</f>
        <v>0</v>
      </c>
      <c r="AK172" s="55" t="n">
        <f aca="false">IF($N172=1,0,IF(AND($C171=AK$1,$C172=AK$2),1,0))</f>
        <v>0</v>
      </c>
      <c r="AL172" s="55" t="n">
        <f aca="false">IF($N172=1,0,IF(AND($C171=AL$1,$C172=AL$2),1,0))</f>
        <v>1</v>
      </c>
      <c r="AM172" s="55" t="n">
        <f aca="false">IF($N172=1,0,IF(AND($C171=AM$1,$C172=AM$2),1,0))</f>
        <v>0</v>
      </c>
      <c r="AN172" s="56" t="n">
        <f aca="false">0</f>
        <v>0</v>
      </c>
      <c r="AO172" s="55" t="n">
        <f aca="false">IF($N172=1,0,IF(AND($C171=AO$1,$C172=AO$2),1,0))</f>
        <v>0</v>
      </c>
      <c r="AP172" s="57" t="n">
        <f aca="false">IF(AND($C172=AP$1,$I172=AP$2),1,0)</f>
        <v>0</v>
      </c>
      <c r="AQ172" s="56" t="n">
        <f aca="false">0</f>
        <v>0</v>
      </c>
      <c r="AR172" s="56" t="n">
        <f aca="false">0</f>
        <v>0</v>
      </c>
      <c r="AS172" s="56" t="n">
        <f aca="false">0</f>
        <v>0</v>
      </c>
      <c r="AT172" s="56" t="n">
        <f aca="false">0</f>
        <v>0</v>
      </c>
      <c r="AU172" s="56" t="n">
        <f aca="false">0</f>
        <v>0</v>
      </c>
      <c r="AV172" s="56" t="n">
        <f aca="false">0</f>
        <v>0</v>
      </c>
      <c r="AW172" s="56" t="n">
        <f aca="false">0</f>
        <v>0</v>
      </c>
      <c r="AX172" s="55" t="n">
        <f aca="false">IF($N172=1,0,IF(AND($C171=AX$1,$C172=AX$2),1,0))</f>
        <v>0</v>
      </c>
      <c r="AY172" s="55" t="n">
        <f aca="false">IF($N172=1,0,IF(AND($C171=AY$1,$C172=AY$2),1,0))</f>
        <v>0</v>
      </c>
      <c r="AZ172" s="55" t="n">
        <f aca="false">IF($N172=1,0,IF(AND($C171=AZ$1,$C172=AZ$2),1,0))</f>
        <v>0</v>
      </c>
      <c r="BA172" s="55" t="n">
        <f aca="false">IF($N172=1,0,IF(AND($C171=BA$1,$C172=BA$2),1,0))</f>
        <v>0</v>
      </c>
      <c r="BB172" s="56" t="n">
        <f aca="false">0</f>
        <v>0</v>
      </c>
      <c r="BC172" s="56" t="n">
        <f aca="false">IF($N172=1,0,IF(AND($C171=BC$1,$C172=BC$2),1,0))</f>
        <v>0</v>
      </c>
      <c r="BD172" s="57" t="n">
        <f aca="false">IF(AND($C172=BD$1,$I172=BD$2),1,0)</f>
        <v>0</v>
      </c>
      <c r="BE172" s="56" t="n">
        <f aca="false">0</f>
        <v>0</v>
      </c>
      <c r="BF172" s="56" t="n">
        <f aca="false">0</f>
        <v>0</v>
      </c>
      <c r="BG172" s="56" t="n">
        <f aca="false">0</f>
        <v>0</v>
      </c>
      <c r="BH172" s="56" t="n">
        <f aca="false">0</f>
        <v>0</v>
      </c>
      <c r="BI172" s="56" t="n">
        <f aca="false">0</f>
        <v>0</v>
      </c>
      <c r="BJ172" s="56" t="n">
        <f aca="false">0</f>
        <v>0</v>
      </c>
      <c r="BK172" s="56" t="n">
        <f aca="false">0</f>
        <v>0</v>
      </c>
      <c r="BL172" s="58" t="n">
        <f aca="false">SUM(N172:BK172)</f>
        <v>1</v>
      </c>
    </row>
    <row r="173" customFormat="false" ht="14.4" hidden="false" customHeight="false" outlineLevel="0" collapsed="false">
      <c r="A173" s="52" t="str">
        <f aca="false">VLOOKUP(D173,$BX$90:$BZ$136,3,1)&amp;D173</f>
        <v>D24</v>
      </c>
      <c r="B173" s="52" t="str">
        <f aca="false">SUBSTITUTE(SUBSTITUTE(H173,"/",""),".html","")</f>
        <v>guideshow-to-buy-ltc</v>
      </c>
      <c r="C173" s="52" t="str">
        <f aca="false">IF(OR(B173=index,B173=links,B173=guides),B173,IF(LEFT(B173,5)=onion,onion,extreme))</f>
        <v>extreme</v>
      </c>
      <c r="D173" s="53" t="n">
        <v>24</v>
      </c>
      <c r="E173" s="53" t="s">
        <v>150</v>
      </c>
      <c r="F173" s="53" t="s">
        <v>151</v>
      </c>
      <c r="G173" s="54" t="n">
        <v>0.0034375</v>
      </c>
      <c r="H173" s="53" t="s">
        <v>154</v>
      </c>
      <c r="I173" s="59" t="n">
        <v>128</v>
      </c>
      <c r="J173" s="52" t="n">
        <f aca="false">IF(I173="?",VLOOKUP(C173,$BO$89:$BP$94,2,0),I173)</f>
        <v>128</v>
      </c>
      <c r="K173" s="52" t="n">
        <f aca="false">SUMIFS($J$10:$J$1000,$A$10:$A$1000,A173)</f>
        <v>313.574468085106</v>
      </c>
      <c r="L173" s="52" t="n">
        <f aca="false">IF(D173=D172,J173+L172,J173)</f>
        <v>292</v>
      </c>
      <c r="M173" s="52" t="str">
        <f aca="false">LEFT(A173,1)</f>
        <v>D</v>
      </c>
      <c r="N173" s="55" t="n">
        <f aca="false">IF(D173-D172&gt;0,1,0)</f>
        <v>0</v>
      </c>
      <c r="O173" s="56" t="n">
        <f aca="false">0</f>
        <v>0</v>
      </c>
      <c r="P173" s="55" t="n">
        <f aca="false">IF($N173=1,0,IF(AND($C172=P$1,$C173=P$2),1,0))</f>
        <v>0</v>
      </c>
      <c r="Q173" s="55" t="n">
        <f aca="false">IF($N173=1,0,IF(AND($C172=Q$1,$C173=Q$2),1,0))</f>
        <v>0</v>
      </c>
      <c r="R173" s="55" t="n">
        <f aca="false">IF($N173=1,0,IF(AND($C172=R$1,$C173=R$2),1,0))</f>
        <v>0</v>
      </c>
      <c r="S173" s="56" t="n">
        <f aca="false">0</f>
        <v>0</v>
      </c>
      <c r="T173" s="55" t="n">
        <f aca="false">IF($N173=1,0,IF(AND($C172=R$1,$C173=R$2),1,0))</f>
        <v>0</v>
      </c>
      <c r="U173" s="57" t="n">
        <f aca="false">IF(AND($C173=U$1,$I173=U$2),1,0)</f>
        <v>0</v>
      </c>
      <c r="V173" s="55" t="n">
        <f aca="false">IF($N173=1,0,IF(AND($C172=V$1,$C173=V$2),1,0))</f>
        <v>0</v>
      </c>
      <c r="W173" s="56" t="n">
        <f aca="false">0</f>
        <v>0</v>
      </c>
      <c r="X173" s="55" t="n">
        <f aca="false">IF($N173=1,0,IF(AND($C172=X$1,$C173=X$2),1,0))</f>
        <v>0</v>
      </c>
      <c r="Y173" s="55" t="n">
        <f aca="false">IF($N173=1,0,IF(AND($C172=Y$1,$C173=Y$2),1,0))</f>
        <v>0</v>
      </c>
      <c r="Z173" s="56" t="n">
        <f aca="false">0</f>
        <v>0</v>
      </c>
      <c r="AA173" s="55" t="n">
        <f aca="false">IF($N173=1,0,IF(AND($C172=AA$1,$C173=AA$2),1,0))</f>
        <v>0</v>
      </c>
      <c r="AB173" s="57" t="n">
        <f aca="false">IF(AND($C173=AB$1,$I173=AB$2),1,0)</f>
        <v>0</v>
      </c>
      <c r="AC173" s="55" t="n">
        <f aca="false">IF($N173=1,0,IF(AND($C172=AC$1,$C173=AC$2),1,0))</f>
        <v>0</v>
      </c>
      <c r="AD173" s="55" t="n">
        <f aca="false">IF($N173=1,0,IF(AND($C172=AD$1,$C173=AD$2),1,0))</f>
        <v>0</v>
      </c>
      <c r="AE173" s="56" t="n">
        <f aca="false">0</f>
        <v>0</v>
      </c>
      <c r="AF173" s="55" t="n">
        <f aca="false">IF($N173=1,0,IF(AND($C172=AF$1,$C173=AF$2),1,0))</f>
        <v>0</v>
      </c>
      <c r="AG173" s="56" t="n">
        <f aca="false">0</f>
        <v>0</v>
      </c>
      <c r="AH173" s="55" t="n">
        <f aca="false">IF($N173=1,0,IF(AND($C172=AH$1,$C173=AH$2),1,0))</f>
        <v>1</v>
      </c>
      <c r="AI173" s="57" t="n">
        <f aca="false">IF(AND($C173=AI$1,$I173=AI$2),1,0)</f>
        <v>0</v>
      </c>
      <c r="AJ173" s="55" t="n">
        <f aca="false">IF($N173=1,0,IF(AND($C172=AJ$1,$C173=AJ$2),1,0))</f>
        <v>0</v>
      </c>
      <c r="AK173" s="55" t="n">
        <f aca="false">IF($N173=1,0,IF(AND($C172=AK$1,$C173=AK$2),1,0))</f>
        <v>0</v>
      </c>
      <c r="AL173" s="55" t="n">
        <f aca="false">IF($N173=1,0,IF(AND($C172=AL$1,$C173=AL$2),1,0))</f>
        <v>0</v>
      </c>
      <c r="AM173" s="55" t="n">
        <f aca="false">IF($N173=1,0,IF(AND($C172=AM$1,$C173=AM$2),1,0))</f>
        <v>0</v>
      </c>
      <c r="AN173" s="56" t="n">
        <f aca="false">0</f>
        <v>0</v>
      </c>
      <c r="AO173" s="55" t="n">
        <f aca="false">IF($N173=1,0,IF(AND($C172=AO$1,$C173=AO$2),1,0))</f>
        <v>0</v>
      </c>
      <c r="AP173" s="57" t="n">
        <f aca="false">IF(AND($C173=AP$1,$I173=AP$2),1,0)</f>
        <v>0</v>
      </c>
      <c r="AQ173" s="56" t="n">
        <f aca="false">0</f>
        <v>0</v>
      </c>
      <c r="AR173" s="56" t="n">
        <f aca="false">0</f>
        <v>0</v>
      </c>
      <c r="AS173" s="56" t="n">
        <f aca="false">0</f>
        <v>0</v>
      </c>
      <c r="AT173" s="56" t="n">
        <f aca="false">0</f>
        <v>0</v>
      </c>
      <c r="AU173" s="56" t="n">
        <f aca="false">0</f>
        <v>0</v>
      </c>
      <c r="AV173" s="56" t="n">
        <f aca="false">0</f>
        <v>0</v>
      </c>
      <c r="AW173" s="56" t="n">
        <f aca="false">0</f>
        <v>0</v>
      </c>
      <c r="AX173" s="55" t="n">
        <f aca="false">IF($N173=1,0,IF(AND($C172=AX$1,$C173=AX$2),1,0))</f>
        <v>0</v>
      </c>
      <c r="AY173" s="55" t="n">
        <f aca="false">IF($N173=1,0,IF(AND($C172=AY$1,$C173=AY$2),1,0))</f>
        <v>0</v>
      </c>
      <c r="AZ173" s="55" t="n">
        <f aca="false">IF($N173=1,0,IF(AND($C172=AZ$1,$C173=AZ$2),1,0))</f>
        <v>0</v>
      </c>
      <c r="BA173" s="55" t="n">
        <f aca="false">IF($N173=1,0,IF(AND($C172=BA$1,$C173=BA$2),1,0))</f>
        <v>0</v>
      </c>
      <c r="BB173" s="56" t="n">
        <f aca="false">0</f>
        <v>0</v>
      </c>
      <c r="BC173" s="56" t="n">
        <f aca="false">IF($N173=1,0,IF(AND($C172=BC$1,$C173=BC$2),1,0))</f>
        <v>0</v>
      </c>
      <c r="BD173" s="57" t="n">
        <f aca="false">IF(AND($C173=BD$1,$I173=BD$2),1,0)</f>
        <v>0</v>
      </c>
      <c r="BE173" s="56" t="n">
        <f aca="false">0</f>
        <v>0</v>
      </c>
      <c r="BF173" s="56" t="n">
        <f aca="false">0</f>
        <v>0</v>
      </c>
      <c r="BG173" s="56" t="n">
        <f aca="false">0</f>
        <v>0</v>
      </c>
      <c r="BH173" s="56" t="n">
        <f aca="false">0</f>
        <v>0</v>
      </c>
      <c r="BI173" s="56" t="n">
        <f aca="false">0</f>
        <v>0</v>
      </c>
      <c r="BJ173" s="56" t="n">
        <f aca="false">0</f>
        <v>0</v>
      </c>
      <c r="BK173" s="56" t="n">
        <f aca="false">0</f>
        <v>0</v>
      </c>
      <c r="BL173" s="58" t="n">
        <f aca="false">SUM(N173:BK173)</f>
        <v>1</v>
      </c>
    </row>
    <row r="174" customFormat="false" ht="14.4" hidden="false" customHeight="false" outlineLevel="0" collapsed="false">
      <c r="A174" s="52" t="str">
        <f aca="false">VLOOKUP(D174,$BX$90:$BZ$136,3,1)&amp;D174</f>
        <v>D24</v>
      </c>
      <c r="B174" s="52" t="str">
        <f aca="false">SUBSTITUTE(SUBSTITUTE(H174,"/",""),".html","")</f>
        <v>Onion-directory</v>
      </c>
      <c r="C174" s="52" t="str">
        <f aca="false">IF(OR(B174=index,B174=links,B174=guides),B174,IF(LEFT(B174,5)=onion,onion,extreme))</f>
        <v>onion</v>
      </c>
      <c r="D174" s="53" t="n">
        <v>24</v>
      </c>
      <c r="E174" s="53" t="s">
        <v>150</v>
      </c>
      <c r="F174" s="53" t="s">
        <v>151</v>
      </c>
      <c r="G174" s="54" t="n">
        <v>0.0034375</v>
      </c>
      <c r="H174" s="53" t="s">
        <v>77</v>
      </c>
      <c r="I174" s="59" t="n">
        <v>5</v>
      </c>
      <c r="J174" s="52" t="n">
        <f aca="false">IF(I174="?",VLOOKUP(C174,$BO$89:$BP$94,2,0),I174)</f>
        <v>5</v>
      </c>
      <c r="K174" s="52" t="n">
        <f aca="false">SUMIFS($J$10:$J$1000,$A$10:$A$1000,A174)</f>
        <v>313.574468085106</v>
      </c>
      <c r="L174" s="52" t="n">
        <f aca="false">IF(D174=D173,J174+L173,J174)</f>
        <v>297</v>
      </c>
      <c r="M174" s="52" t="str">
        <f aca="false">LEFT(A174,1)</f>
        <v>D</v>
      </c>
      <c r="N174" s="55" t="n">
        <f aca="false">IF(D174-D173&gt;0,1,0)</f>
        <v>0</v>
      </c>
      <c r="O174" s="56" t="n">
        <f aca="false">0</f>
        <v>0</v>
      </c>
      <c r="P174" s="55" t="n">
        <f aca="false">IF($N174=1,0,IF(AND($C173=P$1,$C174=P$2),1,0))</f>
        <v>0</v>
      </c>
      <c r="Q174" s="55" t="n">
        <f aca="false">IF($N174=1,0,IF(AND($C173=Q$1,$C174=Q$2),1,0))</f>
        <v>0</v>
      </c>
      <c r="R174" s="55" t="n">
        <f aca="false">IF($N174=1,0,IF(AND($C173=R$1,$C174=R$2),1,0))</f>
        <v>0</v>
      </c>
      <c r="S174" s="56" t="n">
        <f aca="false">0</f>
        <v>0</v>
      </c>
      <c r="T174" s="55" t="n">
        <f aca="false">IF($N174=1,0,IF(AND($C173=R$1,$C174=R$2),1,0))</f>
        <v>0</v>
      </c>
      <c r="U174" s="57" t="n">
        <f aca="false">IF(AND($C174=U$1,$I174=U$2),1,0)</f>
        <v>0</v>
      </c>
      <c r="V174" s="55" t="n">
        <f aca="false">IF($N174=1,0,IF(AND($C173=V$1,$C174=V$2),1,0))</f>
        <v>0</v>
      </c>
      <c r="W174" s="56" t="n">
        <f aca="false">0</f>
        <v>0</v>
      </c>
      <c r="X174" s="55" t="n">
        <f aca="false">IF($N174=1,0,IF(AND($C173=X$1,$C174=X$2),1,0))</f>
        <v>0</v>
      </c>
      <c r="Y174" s="55" t="n">
        <f aca="false">IF($N174=1,0,IF(AND($C173=Y$1,$C174=Y$2),1,0))</f>
        <v>0</v>
      </c>
      <c r="Z174" s="56" t="n">
        <f aca="false">0</f>
        <v>0</v>
      </c>
      <c r="AA174" s="55" t="n">
        <f aca="false">IF($N174=1,0,IF(AND($C173=AA$1,$C174=AA$2),1,0))</f>
        <v>0</v>
      </c>
      <c r="AB174" s="57" t="n">
        <f aca="false">IF(AND($C174=AB$1,$I174=AB$2),1,0)</f>
        <v>0</v>
      </c>
      <c r="AC174" s="55" t="n">
        <f aca="false">IF($N174=1,0,IF(AND($C173=AC$1,$C174=AC$2),1,0))</f>
        <v>0</v>
      </c>
      <c r="AD174" s="55" t="n">
        <f aca="false">IF($N174=1,0,IF(AND($C173=AD$1,$C174=AD$2),1,0))</f>
        <v>0</v>
      </c>
      <c r="AE174" s="56" t="n">
        <f aca="false">0</f>
        <v>0</v>
      </c>
      <c r="AF174" s="55" t="n">
        <f aca="false">IF($N174=1,0,IF(AND($C173=AF$1,$C174=AF$2),1,0))</f>
        <v>0</v>
      </c>
      <c r="AG174" s="56" t="n">
        <f aca="false">0</f>
        <v>0</v>
      </c>
      <c r="AH174" s="55" t="n">
        <f aca="false">IF($N174=1,0,IF(AND($C173=AH$1,$C174=AH$2),1,0))</f>
        <v>0</v>
      </c>
      <c r="AI174" s="57" t="n">
        <f aca="false">IF(AND($C174=AI$1,$I174=AI$2),1,0)</f>
        <v>0</v>
      </c>
      <c r="AJ174" s="55" t="n">
        <f aca="false">IF($N174=1,0,IF(AND($C173=AJ$1,$C174=AJ$2),1,0))</f>
        <v>0</v>
      </c>
      <c r="AK174" s="55" t="n">
        <f aca="false">IF($N174=1,0,IF(AND($C173=AK$1,$C174=AK$2),1,0))</f>
        <v>0</v>
      </c>
      <c r="AL174" s="55" t="n">
        <f aca="false">IF($N174=1,0,IF(AND($C173=AL$1,$C174=AL$2),1,0))</f>
        <v>0</v>
      </c>
      <c r="AM174" s="55" t="n">
        <f aca="false">IF($N174=1,0,IF(AND($C173=AM$1,$C174=AM$2),1,0))</f>
        <v>0</v>
      </c>
      <c r="AN174" s="56" t="n">
        <f aca="false">0</f>
        <v>0</v>
      </c>
      <c r="AO174" s="55" t="n">
        <f aca="false">IF($N174=1,0,IF(AND($C173=AO$1,$C174=AO$2),1,0))</f>
        <v>0</v>
      </c>
      <c r="AP174" s="57" t="n">
        <f aca="false">IF(AND($C174=AP$1,$I174=AP$2),1,0)</f>
        <v>0</v>
      </c>
      <c r="AQ174" s="56" t="n">
        <f aca="false">0</f>
        <v>0</v>
      </c>
      <c r="AR174" s="56" t="n">
        <f aca="false">0</f>
        <v>0</v>
      </c>
      <c r="AS174" s="56" t="n">
        <f aca="false">0</f>
        <v>0</v>
      </c>
      <c r="AT174" s="56" t="n">
        <f aca="false">0</f>
        <v>0</v>
      </c>
      <c r="AU174" s="56" t="n">
        <f aca="false">0</f>
        <v>0</v>
      </c>
      <c r="AV174" s="56" t="n">
        <f aca="false">0</f>
        <v>0</v>
      </c>
      <c r="AW174" s="56" t="n">
        <f aca="false">0</f>
        <v>0</v>
      </c>
      <c r="AX174" s="55" t="n">
        <f aca="false">IF($N174=1,0,IF(AND($C173=AX$1,$C174=AX$2),1,0))</f>
        <v>0</v>
      </c>
      <c r="AY174" s="55" t="n">
        <f aca="false">IF($N174=1,0,IF(AND($C173=AY$1,$C174=AY$2),1,0))</f>
        <v>0</v>
      </c>
      <c r="AZ174" s="55" t="n">
        <f aca="false">IF($N174=1,0,IF(AND($C173=AZ$1,$C174=AZ$2),1,0))</f>
        <v>0</v>
      </c>
      <c r="BA174" s="55" t="n">
        <f aca="false">IF($N174=1,0,IF(AND($C173=BA$1,$C174=BA$2),1,0))</f>
        <v>1</v>
      </c>
      <c r="BB174" s="56" t="n">
        <f aca="false">0</f>
        <v>0</v>
      </c>
      <c r="BC174" s="56" t="n">
        <f aca="false">IF($N174=1,0,IF(AND($C173=BC$1,$C174=BC$2),1,0))</f>
        <v>0</v>
      </c>
      <c r="BD174" s="57" t="n">
        <f aca="false">IF(AND($C174=BD$1,$I174=BD$2),1,0)</f>
        <v>0</v>
      </c>
      <c r="BE174" s="56" t="n">
        <f aca="false">0</f>
        <v>0</v>
      </c>
      <c r="BF174" s="56" t="n">
        <f aca="false">0</f>
        <v>0</v>
      </c>
      <c r="BG174" s="56" t="n">
        <f aca="false">0</f>
        <v>0</v>
      </c>
      <c r="BH174" s="56" t="n">
        <f aca="false">0</f>
        <v>0</v>
      </c>
      <c r="BI174" s="56" t="n">
        <f aca="false">0</f>
        <v>0</v>
      </c>
      <c r="BJ174" s="56" t="n">
        <f aca="false">0</f>
        <v>0</v>
      </c>
      <c r="BK174" s="56" t="n">
        <f aca="false">0</f>
        <v>0</v>
      </c>
      <c r="BL174" s="58" t="n">
        <f aca="false">SUM(N174:BK174)</f>
        <v>1</v>
      </c>
    </row>
    <row r="175" customFormat="false" ht="14.4" hidden="false" customHeight="false" outlineLevel="0" collapsed="false">
      <c r="A175" s="52" t="str">
        <f aca="false">VLOOKUP(D175,$BX$90:$BZ$136,3,1)&amp;D175</f>
        <v>D24</v>
      </c>
      <c r="B175" s="52" t="str">
        <f aca="false">SUBSTITUTE(SUBSTITUTE(H175,"/",""),".html","")</f>
        <v>onion-directoryfake-id-cat</v>
      </c>
      <c r="C175" s="52" t="str">
        <f aca="false">IF(OR(B175=index,B175=links,B175=guides),B175,IF(LEFT(B175,5)=onion,onion,extreme))</f>
        <v>onion</v>
      </c>
      <c r="D175" s="53" t="n">
        <v>24</v>
      </c>
      <c r="E175" s="53" t="s">
        <v>150</v>
      </c>
      <c r="F175" s="53" t="s">
        <v>151</v>
      </c>
      <c r="G175" s="54" t="n">
        <v>0.0034375</v>
      </c>
      <c r="H175" s="53" t="s">
        <v>148</v>
      </c>
      <c r="I175" s="59" t="s">
        <v>43</v>
      </c>
      <c r="J175" s="52" t="n">
        <f aca="false">IF(I175="?",VLOOKUP(C175,$BO$89:$BP$94,2,0),I175)</f>
        <v>16.5744680851064</v>
      </c>
      <c r="K175" s="52" t="n">
        <f aca="false">SUMIFS($J$10:$J$1000,$A$10:$A$1000,A175)</f>
        <v>313.574468085106</v>
      </c>
      <c r="L175" s="52" t="n">
        <f aca="false">IF(D175=D174,J175+L174,J175)</f>
        <v>313.574468085106</v>
      </c>
      <c r="M175" s="52" t="str">
        <f aca="false">LEFT(A175,1)</f>
        <v>D</v>
      </c>
      <c r="N175" s="55" t="n">
        <f aca="false">IF(D175-D174&gt;0,1,0)</f>
        <v>0</v>
      </c>
      <c r="O175" s="56" t="n">
        <f aca="false">0</f>
        <v>0</v>
      </c>
      <c r="P175" s="55" t="n">
        <f aca="false">IF($N175=1,0,IF(AND($C174=P$1,$C175=P$2),1,0))</f>
        <v>0</v>
      </c>
      <c r="Q175" s="55" t="n">
        <f aca="false">IF($N175=1,0,IF(AND($C174=Q$1,$C175=Q$2),1,0))</f>
        <v>0</v>
      </c>
      <c r="R175" s="55" t="n">
        <f aca="false">IF($N175=1,0,IF(AND($C174=R$1,$C175=R$2),1,0))</f>
        <v>0</v>
      </c>
      <c r="S175" s="56" t="n">
        <f aca="false">0</f>
        <v>0</v>
      </c>
      <c r="T175" s="55" t="n">
        <f aca="false">IF($N175=1,0,IF(AND($C174=R$1,$C175=R$2),1,0))</f>
        <v>0</v>
      </c>
      <c r="U175" s="57" t="n">
        <f aca="false">IF(AND($C175=U$1,$I175=U$2),1,0)</f>
        <v>0</v>
      </c>
      <c r="V175" s="55" t="n">
        <f aca="false">IF($N175=1,0,IF(AND($C174=V$1,$C175=V$2),1,0))</f>
        <v>0</v>
      </c>
      <c r="W175" s="56" t="n">
        <f aca="false">0</f>
        <v>0</v>
      </c>
      <c r="X175" s="55" t="n">
        <f aca="false">IF($N175=1,0,IF(AND($C174=X$1,$C175=X$2),1,0))</f>
        <v>0</v>
      </c>
      <c r="Y175" s="55" t="n">
        <f aca="false">IF($N175=1,0,IF(AND($C174=Y$1,$C175=Y$2),1,0))</f>
        <v>0</v>
      </c>
      <c r="Z175" s="56" t="n">
        <f aca="false">0</f>
        <v>0</v>
      </c>
      <c r="AA175" s="55" t="n">
        <f aca="false">IF($N175=1,0,IF(AND($C174=AA$1,$C175=AA$2),1,0))</f>
        <v>0</v>
      </c>
      <c r="AB175" s="57" t="n">
        <f aca="false">IF(AND($C175=AB$1,$I175=AB$2),1,0)</f>
        <v>0</v>
      </c>
      <c r="AC175" s="55" t="n">
        <f aca="false">IF($N175=1,0,IF(AND($C174=AC$1,$C175=AC$2),1,0))</f>
        <v>0</v>
      </c>
      <c r="AD175" s="55" t="n">
        <f aca="false">IF($N175=1,0,IF(AND($C174=AD$1,$C175=AD$2),1,0))</f>
        <v>0</v>
      </c>
      <c r="AE175" s="56" t="n">
        <f aca="false">0</f>
        <v>0</v>
      </c>
      <c r="AF175" s="55" t="n">
        <f aca="false">IF($N175=1,0,IF(AND($C174=AF$1,$C175=AF$2),1,0))</f>
        <v>0</v>
      </c>
      <c r="AG175" s="56" t="n">
        <f aca="false">0</f>
        <v>0</v>
      </c>
      <c r="AH175" s="55" t="n">
        <f aca="false">IF($N175=1,0,IF(AND($C174=AH$1,$C175=AH$2),1,0))</f>
        <v>0</v>
      </c>
      <c r="AI175" s="57" t="n">
        <f aca="false">IF(AND($C175=AI$1,$I175=AI$2),1,0)</f>
        <v>0</v>
      </c>
      <c r="AJ175" s="55" t="n">
        <f aca="false">IF($N175=1,0,IF(AND($C174=AJ$1,$C175=AJ$2),1,0))</f>
        <v>0</v>
      </c>
      <c r="AK175" s="55" t="n">
        <f aca="false">IF($N175=1,0,IF(AND($C174=AK$1,$C175=AK$2),1,0))</f>
        <v>0</v>
      </c>
      <c r="AL175" s="55" t="n">
        <f aca="false">IF($N175=1,0,IF(AND($C174=AL$1,$C175=AL$2),1,0))</f>
        <v>0</v>
      </c>
      <c r="AM175" s="55" t="n">
        <f aca="false">IF($N175=1,0,IF(AND($C174=AM$1,$C175=AM$2),1,0))</f>
        <v>1</v>
      </c>
      <c r="AN175" s="56" t="n">
        <f aca="false">0</f>
        <v>0</v>
      </c>
      <c r="AO175" s="55" t="n">
        <f aca="false">IF($N175=1,0,IF(AND($C174=AO$1,$C175=AO$2),1,0))</f>
        <v>0</v>
      </c>
      <c r="AP175" s="57" t="n">
        <f aca="false">IF(AND($C175=AP$1,$I175=AP$2),1,0)</f>
        <v>1</v>
      </c>
      <c r="AQ175" s="56" t="n">
        <f aca="false">0</f>
        <v>0</v>
      </c>
      <c r="AR175" s="56" t="n">
        <f aca="false">0</f>
        <v>0</v>
      </c>
      <c r="AS175" s="56" t="n">
        <f aca="false">0</f>
        <v>0</v>
      </c>
      <c r="AT175" s="56" t="n">
        <f aca="false">0</f>
        <v>0</v>
      </c>
      <c r="AU175" s="56" t="n">
        <f aca="false">0</f>
        <v>0</v>
      </c>
      <c r="AV175" s="56" t="n">
        <f aca="false">0</f>
        <v>0</v>
      </c>
      <c r="AW175" s="56" t="n">
        <f aca="false">0</f>
        <v>0</v>
      </c>
      <c r="AX175" s="55" t="n">
        <f aca="false">IF($N175=1,0,IF(AND($C174=AX$1,$C175=AX$2),1,0))</f>
        <v>0</v>
      </c>
      <c r="AY175" s="55" t="n">
        <f aca="false">IF($N175=1,0,IF(AND($C174=AY$1,$C175=AY$2),1,0))</f>
        <v>0</v>
      </c>
      <c r="AZ175" s="55" t="n">
        <f aca="false">IF($N175=1,0,IF(AND($C174=AZ$1,$C175=AZ$2),1,0))</f>
        <v>0</v>
      </c>
      <c r="BA175" s="55" t="n">
        <f aca="false">IF($N175=1,0,IF(AND($C174=BA$1,$C175=BA$2),1,0))</f>
        <v>0</v>
      </c>
      <c r="BB175" s="56" t="n">
        <f aca="false">0</f>
        <v>0</v>
      </c>
      <c r="BC175" s="56" t="n">
        <f aca="false">IF($N175=1,0,IF(AND($C174=BC$1,$C175=BC$2),1,0))</f>
        <v>0</v>
      </c>
      <c r="BD175" s="57" t="n">
        <f aca="false">IF(AND($C175=BD$1,$I175=BD$2),1,0)</f>
        <v>0</v>
      </c>
      <c r="BE175" s="56" t="n">
        <f aca="false">0</f>
        <v>0</v>
      </c>
      <c r="BF175" s="56" t="n">
        <f aca="false">0</f>
        <v>0</v>
      </c>
      <c r="BG175" s="56" t="n">
        <f aca="false">0</f>
        <v>0</v>
      </c>
      <c r="BH175" s="56" t="n">
        <f aca="false">0</f>
        <v>0</v>
      </c>
      <c r="BI175" s="56" t="n">
        <f aca="false">0</f>
        <v>0</v>
      </c>
      <c r="BJ175" s="56" t="n">
        <f aca="false">0</f>
        <v>0</v>
      </c>
      <c r="BK175" s="56" t="n">
        <f aca="false">0</f>
        <v>0</v>
      </c>
      <c r="BL175" s="58" t="n">
        <f aca="false">SUM(N175:BK175)</f>
        <v>2</v>
      </c>
    </row>
    <row r="176" customFormat="false" ht="14.4" hidden="false" customHeight="false" outlineLevel="0" collapsed="false">
      <c r="A176" s="52" t="str">
        <f aca="false">VLOOKUP(D176,$BX$90:$BZ$136,3,1)&amp;D176</f>
        <v>D25</v>
      </c>
      <c r="B176" s="52" t="str">
        <f aca="false">SUBSTITUTE(SUBSTITUTE(H176,"/",""),".html","")</f>
        <v>index</v>
      </c>
      <c r="C176" s="52" t="str">
        <f aca="false">IF(OR(B176=index,B176=links,B176=guides),B176,IF(LEFT(B176,5)=onion,onion,extreme))</f>
        <v>index</v>
      </c>
      <c r="D176" s="53" t="n">
        <v>25</v>
      </c>
      <c r="E176" s="53" t="s">
        <v>155</v>
      </c>
      <c r="F176" s="53" t="s">
        <v>156</v>
      </c>
      <c r="G176" s="54" t="n">
        <v>0.00137731481481481</v>
      </c>
      <c r="H176" s="53" t="s">
        <v>72</v>
      </c>
      <c r="I176" s="59" t="n">
        <v>33</v>
      </c>
      <c r="J176" s="52" t="n">
        <f aca="false">IF(I176="?",VLOOKUP(C176,$BO$89:$BP$94,2,0),I176)</f>
        <v>33</v>
      </c>
      <c r="K176" s="52" t="n">
        <f aca="false">SUMIFS($J$10:$J$1000,$A$10:$A$1000,A176)</f>
        <v>145.897435897436</v>
      </c>
      <c r="L176" s="52" t="n">
        <f aca="false">IF(D176=D175,J176+L175,J176)</f>
        <v>33</v>
      </c>
      <c r="M176" s="52" t="str">
        <f aca="false">LEFT(A176,1)</f>
        <v>D</v>
      </c>
      <c r="N176" s="55" t="n">
        <f aca="false">IF(D176-D175&gt;0,1,0)</f>
        <v>1</v>
      </c>
      <c r="O176" s="56" t="n">
        <f aca="false">0</f>
        <v>0</v>
      </c>
      <c r="P176" s="55" t="n">
        <f aca="false">IF($N176=1,0,IF(AND($C175=P$1,$C176=P$2),1,0))</f>
        <v>0</v>
      </c>
      <c r="Q176" s="55" t="n">
        <f aca="false">IF($N176=1,0,IF(AND($C175=Q$1,$C176=Q$2),1,0))</f>
        <v>0</v>
      </c>
      <c r="R176" s="55" t="n">
        <f aca="false">IF($N176=1,0,IF(AND($C175=R$1,$C176=R$2),1,0))</f>
        <v>0</v>
      </c>
      <c r="S176" s="56" t="n">
        <f aca="false">0</f>
        <v>0</v>
      </c>
      <c r="T176" s="55" t="n">
        <f aca="false">IF($N176=1,0,IF(AND($C175=R$1,$C176=R$2),1,0))</f>
        <v>0</v>
      </c>
      <c r="U176" s="57" t="n">
        <f aca="false">IF(AND($C176=U$1,$I176=U$2),1,0)</f>
        <v>0</v>
      </c>
      <c r="V176" s="55" t="n">
        <f aca="false">IF($N176=1,0,IF(AND($C175=V$1,$C176=V$2),1,0))</f>
        <v>0</v>
      </c>
      <c r="W176" s="56" t="n">
        <f aca="false">0</f>
        <v>0</v>
      </c>
      <c r="X176" s="55" t="n">
        <f aca="false">IF($N176=1,0,IF(AND($C175=X$1,$C176=X$2),1,0))</f>
        <v>0</v>
      </c>
      <c r="Y176" s="55" t="n">
        <f aca="false">IF($N176=1,0,IF(AND($C175=Y$1,$C176=Y$2),1,0))</f>
        <v>0</v>
      </c>
      <c r="Z176" s="56" t="n">
        <f aca="false">0</f>
        <v>0</v>
      </c>
      <c r="AA176" s="55" t="n">
        <f aca="false">IF($N176=1,0,IF(AND($C175=AA$1,$C176=AA$2),1,0))</f>
        <v>0</v>
      </c>
      <c r="AB176" s="57" t="n">
        <f aca="false">IF(AND($C176=AB$1,$I176=AB$2),1,0)</f>
        <v>0</v>
      </c>
      <c r="AC176" s="55" t="n">
        <f aca="false">IF($N176=1,0,IF(AND($C175=AC$1,$C176=AC$2),1,0))</f>
        <v>0</v>
      </c>
      <c r="AD176" s="55" t="n">
        <f aca="false">IF($N176=1,0,IF(AND($C175=AD$1,$C176=AD$2),1,0))</f>
        <v>0</v>
      </c>
      <c r="AE176" s="56" t="n">
        <f aca="false">0</f>
        <v>0</v>
      </c>
      <c r="AF176" s="55" t="n">
        <f aca="false">IF($N176=1,0,IF(AND($C175=AF$1,$C176=AF$2),1,0))</f>
        <v>0</v>
      </c>
      <c r="AG176" s="56" t="n">
        <f aca="false">0</f>
        <v>0</v>
      </c>
      <c r="AH176" s="55" t="n">
        <f aca="false">IF($N176=1,0,IF(AND($C175=AH$1,$C176=AH$2),1,0))</f>
        <v>0</v>
      </c>
      <c r="AI176" s="57" t="n">
        <f aca="false">IF(AND($C176=AI$1,$I176=AI$2),1,0)</f>
        <v>0</v>
      </c>
      <c r="AJ176" s="55" t="n">
        <f aca="false">IF($N176=1,0,IF(AND($C175=AJ$1,$C176=AJ$2),1,0))</f>
        <v>0</v>
      </c>
      <c r="AK176" s="55" t="n">
        <f aca="false">IF($N176=1,0,IF(AND($C175=AK$1,$C176=AK$2),1,0))</f>
        <v>0</v>
      </c>
      <c r="AL176" s="55" t="n">
        <f aca="false">IF($N176=1,0,IF(AND($C175=AL$1,$C176=AL$2),1,0))</f>
        <v>0</v>
      </c>
      <c r="AM176" s="55" t="n">
        <f aca="false">IF($N176=1,0,IF(AND($C175=AM$1,$C176=AM$2),1,0))</f>
        <v>0</v>
      </c>
      <c r="AN176" s="56" t="n">
        <f aca="false">0</f>
        <v>0</v>
      </c>
      <c r="AO176" s="55" t="n">
        <f aca="false">IF($N176=1,0,IF(AND($C175=AO$1,$C176=AO$2),1,0))</f>
        <v>0</v>
      </c>
      <c r="AP176" s="57" t="n">
        <f aca="false">IF(AND($C176=AP$1,$I176=AP$2),1,0)</f>
        <v>0</v>
      </c>
      <c r="AQ176" s="56" t="n">
        <f aca="false">0</f>
        <v>0</v>
      </c>
      <c r="AR176" s="56" t="n">
        <f aca="false">0</f>
        <v>0</v>
      </c>
      <c r="AS176" s="56" t="n">
        <f aca="false">0</f>
        <v>0</v>
      </c>
      <c r="AT176" s="56" t="n">
        <f aca="false">0</f>
        <v>0</v>
      </c>
      <c r="AU176" s="56" t="n">
        <f aca="false">0</f>
        <v>0</v>
      </c>
      <c r="AV176" s="56" t="n">
        <f aca="false">0</f>
        <v>0</v>
      </c>
      <c r="AW176" s="56" t="n">
        <f aca="false">0</f>
        <v>0</v>
      </c>
      <c r="AX176" s="55" t="n">
        <f aca="false">IF($N176=1,0,IF(AND($C175=AX$1,$C176=AX$2),1,0))</f>
        <v>0</v>
      </c>
      <c r="AY176" s="55" t="n">
        <f aca="false">IF($N176=1,0,IF(AND($C175=AY$1,$C176=AY$2),1,0))</f>
        <v>0</v>
      </c>
      <c r="AZ176" s="55" t="n">
        <f aca="false">IF($N176=1,0,IF(AND($C175=AZ$1,$C176=AZ$2),1,0))</f>
        <v>0</v>
      </c>
      <c r="BA176" s="55" t="n">
        <f aca="false">IF($N176=1,0,IF(AND($C175=BA$1,$C176=BA$2),1,0))</f>
        <v>0</v>
      </c>
      <c r="BB176" s="56" t="n">
        <f aca="false">0</f>
        <v>0</v>
      </c>
      <c r="BC176" s="56" t="n">
        <f aca="false">IF($N176=1,0,IF(AND($C175=BC$1,$C176=BC$2),1,0))</f>
        <v>0</v>
      </c>
      <c r="BD176" s="57" t="n">
        <f aca="false">IF(AND($C176=BD$1,$I176=BD$2),1,0)</f>
        <v>0</v>
      </c>
      <c r="BE176" s="56" t="n">
        <f aca="false">0</f>
        <v>0</v>
      </c>
      <c r="BF176" s="56" t="n">
        <f aca="false">0</f>
        <v>0</v>
      </c>
      <c r="BG176" s="56" t="n">
        <f aca="false">0</f>
        <v>0</v>
      </c>
      <c r="BH176" s="56" t="n">
        <f aca="false">0</f>
        <v>0</v>
      </c>
      <c r="BI176" s="56" t="n">
        <f aca="false">0</f>
        <v>0</v>
      </c>
      <c r="BJ176" s="56" t="n">
        <f aca="false">0</f>
        <v>0</v>
      </c>
      <c r="BK176" s="56" t="n">
        <f aca="false">0</f>
        <v>0</v>
      </c>
      <c r="BL176" s="58" t="n">
        <f aca="false">SUM(N176:BK176)</f>
        <v>1</v>
      </c>
    </row>
    <row r="177" customFormat="false" ht="14.4" hidden="false" customHeight="false" outlineLevel="0" collapsed="false">
      <c r="A177" s="52" t="str">
        <f aca="false">VLOOKUP(D177,$BX$90:$BZ$136,3,1)&amp;D177</f>
        <v>D25</v>
      </c>
      <c r="B177" s="52" t="str">
        <f aca="false">SUBSTITUTE(SUBSTITUTE(H177,"/",""),".html","")</f>
        <v>Onion-directory</v>
      </c>
      <c r="C177" s="52" t="str">
        <f aca="false">IF(OR(B177=index,B177=links,B177=guides),B177,IF(LEFT(B177,5)=onion,onion,extreme))</f>
        <v>onion</v>
      </c>
      <c r="D177" s="53" t="n">
        <v>25</v>
      </c>
      <c r="E177" s="53" t="s">
        <v>155</v>
      </c>
      <c r="F177" s="53" t="s">
        <v>156</v>
      </c>
      <c r="G177" s="54" t="n">
        <v>0.00137731481481481</v>
      </c>
      <c r="H177" s="53" t="s">
        <v>77</v>
      </c>
      <c r="I177" s="59" t="n">
        <v>23</v>
      </c>
      <c r="J177" s="52" t="n">
        <f aca="false">IF(I177="?",VLOOKUP(C177,$BO$89:$BP$94,2,0),I177)</f>
        <v>23</v>
      </c>
      <c r="K177" s="52" t="n">
        <f aca="false">SUMIFS($J$10:$J$1000,$A$10:$A$1000,A177)</f>
        <v>145.897435897436</v>
      </c>
      <c r="L177" s="52" t="n">
        <f aca="false">IF(D177=D176,J177+L176,J177)</f>
        <v>56</v>
      </c>
      <c r="M177" s="52" t="str">
        <f aca="false">LEFT(A177,1)</f>
        <v>D</v>
      </c>
      <c r="N177" s="55" t="n">
        <f aca="false">IF(D177-D176&gt;0,1,0)</f>
        <v>0</v>
      </c>
      <c r="O177" s="56" t="n">
        <f aca="false">0</f>
        <v>0</v>
      </c>
      <c r="P177" s="55" t="n">
        <f aca="false">IF($N177=1,0,IF(AND($C176=P$1,$C177=P$2),1,0))</f>
        <v>0</v>
      </c>
      <c r="Q177" s="55" t="n">
        <f aca="false">IF($N177=1,0,IF(AND($C176=Q$1,$C177=Q$2),1,0))</f>
        <v>0</v>
      </c>
      <c r="R177" s="55" t="n">
        <f aca="false">IF($N177=1,0,IF(AND($C176=R$1,$C177=R$2),1,0))</f>
        <v>1</v>
      </c>
      <c r="S177" s="56" t="n">
        <f aca="false">0</f>
        <v>0</v>
      </c>
      <c r="T177" s="55" t="n">
        <f aca="false">IF($N177=1,0,IF(AND($C176=R$1,$C177=R$2),1,0))</f>
        <v>1</v>
      </c>
      <c r="U177" s="57" t="n">
        <f aca="false">IF(AND($C177=U$1,$I177=U$2),1,0)</f>
        <v>0</v>
      </c>
      <c r="V177" s="55" t="n">
        <f aca="false">IF($N177=1,0,IF(AND($C176=V$1,$C177=V$2),1,0))</f>
        <v>0</v>
      </c>
      <c r="W177" s="56" t="n">
        <f aca="false">0</f>
        <v>0</v>
      </c>
      <c r="X177" s="55" t="n">
        <f aca="false">IF($N177=1,0,IF(AND($C176=X$1,$C177=X$2),1,0))</f>
        <v>0</v>
      </c>
      <c r="Y177" s="55" t="n">
        <f aca="false">IF($N177=1,0,IF(AND($C176=Y$1,$C177=Y$2),1,0))</f>
        <v>0</v>
      </c>
      <c r="Z177" s="56" t="n">
        <f aca="false">0</f>
        <v>0</v>
      </c>
      <c r="AA177" s="55" t="n">
        <f aca="false">IF($N177=1,0,IF(AND($C176=AA$1,$C177=AA$2),1,0))</f>
        <v>0</v>
      </c>
      <c r="AB177" s="57" t="n">
        <f aca="false">IF(AND($C177=AB$1,$I177=AB$2),1,0)</f>
        <v>0</v>
      </c>
      <c r="AC177" s="55" t="n">
        <f aca="false">IF($N177=1,0,IF(AND($C176=AC$1,$C177=AC$2),1,0))</f>
        <v>0</v>
      </c>
      <c r="AD177" s="55" t="n">
        <f aca="false">IF($N177=1,0,IF(AND($C176=AD$1,$C177=AD$2),1,0))</f>
        <v>0</v>
      </c>
      <c r="AE177" s="56" t="n">
        <f aca="false">0</f>
        <v>0</v>
      </c>
      <c r="AF177" s="55" t="n">
        <f aca="false">IF($N177=1,0,IF(AND($C176=AF$1,$C177=AF$2),1,0))</f>
        <v>0</v>
      </c>
      <c r="AG177" s="56" t="n">
        <f aca="false">0</f>
        <v>0</v>
      </c>
      <c r="AH177" s="55" t="n">
        <f aca="false">IF($N177=1,0,IF(AND($C176=AH$1,$C177=AH$2),1,0))</f>
        <v>0</v>
      </c>
      <c r="AI177" s="57" t="n">
        <f aca="false">IF(AND($C177=AI$1,$I177=AI$2),1,0)</f>
        <v>0</v>
      </c>
      <c r="AJ177" s="55" t="n">
        <f aca="false">IF($N177=1,0,IF(AND($C176=AJ$1,$C177=AJ$2),1,0))</f>
        <v>0</v>
      </c>
      <c r="AK177" s="55" t="n">
        <f aca="false">IF($N177=1,0,IF(AND($C176=AK$1,$C177=AK$2),1,0))</f>
        <v>0</v>
      </c>
      <c r="AL177" s="55" t="n">
        <f aca="false">IF($N177=1,0,IF(AND($C176=AL$1,$C177=AL$2),1,0))</f>
        <v>0</v>
      </c>
      <c r="AM177" s="55" t="n">
        <f aca="false">IF($N177=1,0,IF(AND($C176=AM$1,$C177=AM$2),1,0))</f>
        <v>0</v>
      </c>
      <c r="AN177" s="56" t="n">
        <f aca="false">0</f>
        <v>0</v>
      </c>
      <c r="AO177" s="55" t="n">
        <f aca="false">IF($N177=1,0,IF(AND($C176=AO$1,$C177=AO$2),1,0))</f>
        <v>0</v>
      </c>
      <c r="AP177" s="57" t="n">
        <f aca="false">IF(AND($C177=AP$1,$I177=AP$2),1,0)</f>
        <v>0</v>
      </c>
      <c r="AQ177" s="56" t="n">
        <f aca="false">0</f>
        <v>0</v>
      </c>
      <c r="AR177" s="56" t="n">
        <f aca="false">0</f>
        <v>0</v>
      </c>
      <c r="AS177" s="56" t="n">
        <f aca="false">0</f>
        <v>0</v>
      </c>
      <c r="AT177" s="56" t="n">
        <f aca="false">0</f>
        <v>0</v>
      </c>
      <c r="AU177" s="56" t="n">
        <f aca="false">0</f>
        <v>0</v>
      </c>
      <c r="AV177" s="56" t="n">
        <f aca="false">0</f>
        <v>0</v>
      </c>
      <c r="AW177" s="56" t="n">
        <f aca="false">0</f>
        <v>0</v>
      </c>
      <c r="AX177" s="55" t="n">
        <f aca="false">IF($N177=1,0,IF(AND($C176=AX$1,$C177=AX$2),1,0))</f>
        <v>0</v>
      </c>
      <c r="AY177" s="55" t="n">
        <f aca="false">IF($N177=1,0,IF(AND($C176=AY$1,$C177=AY$2),1,0))</f>
        <v>0</v>
      </c>
      <c r="AZ177" s="55" t="n">
        <f aca="false">IF($N177=1,0,IF(AND($C176=AZ$1,$C177=AZ$2),1,0))</f>
        <v>0</v>
      </c>
      <c r="BA177" s="55" t="n">
        <f aca="false">IF($N177=1,0,IF(AND($C176=BA$1,$C177=BA$2),1,0))</f>
        <v>0</v>
      </c>
      <c r="BB177" s="56" t="n">
        <f aca="false">0</f>
        <v>0</v>
      </c>
      <c r="BC177" s="56" t="n">
        <f aca="false">IF($N177=1,0,IF(AND($C176=BC$1,$C177=BC$2),1,0))</f>
        <v>0</v>
      </c>
      <c r="BD177" s="57" t="n">
        <f aca="false">IF(AND($C177=BD$1,$I177=BD$2),1,0)</f>
        <v>0</v>
      </c>
      <c r="BE177" s="56" t="n">
        <f aca="false">0</f>
        <v>0</v>
      </c>
      <c r="BF177" s="56" t="n">
        <f aca="false">0</f>
        <v>0</v>
      </c>
      <c r="BG177" s="56" t="n">
        <f aca="false">0</f>
        <v>0</v>
      </c>
      <c r="BH177" s="56" t="n">
        <f aca="false">0</f>
        <v>0</v>
      </c>
      <c r="BI177" s="56" t="n">
        <f aca="false">0</f>
        <v>0</v>
      </c>
      <c r="BJ177" s="56" t="n">
        <f aca="false">0</f>
        <v>0</v>
      </c>
      <c r="BK177" s="56" t="n">
        <f aca="false">0</f>
        <v>0</v>
      </c>
      <c r="BL177" s="58" t="n">
        <f aca="false">SUM(N177:BK177)</f>
        <v>2</v>
      </c>
    </row>
    <row r="178" customFormat="false" ht="14.4" hidden="false" customHeight="false" outlineLevel="0" collapsed="false">
      <c r="A178" s="52" t="str">
        <f aca="false">VLOOKUP(D178,$BX$90:$BZ$136,3,1)&amp;D178</f>
        <v>D25</v>
      </c>
      <c r="B178" s="52" t="str">
        <f aca="false">SUBSTITUTE(SUBSTITUTE(H178,"/",""),".html","")</f>
        <v>onion-directoryfake-id-cat</v>
      </c>
      <c r="C178" s="52" t="str">
        <f aca="false">IF(OR(B178=index,B178=links,B178=guides),B178,IF(LEFT(B178,5)=onion,onion,extreme))</f>
        <v>onion</v>
      </c>
      <c r="D178" s="53" t="n">
        <v>25</v>
      </c>
      <c r="E178" s="53" t="s">
        <v>155</v>
      </c>
      <c r="F178" s="53" t="s">
        <v>156</v>
      </c>
      <c r="G178" s="54" t="n">
        <v>0.00137731481481481</v>
      </c>
      <c r="H178" s="53" t="s">
        <v>148</v>
      </c>
      <c r="I178" s="59" t="n">
        <v>6</v>
      </c>
      <c r="J178" s="52" t="n">
        <f aca="false">IF(I178="?",VLOOKUP(C178,$BO$89:$BP$94,2,0),I178)</f>
        <v>6</v>
      </c>
      <c r="K178" s="52" t="n">
        <f aca="false">SUMIFS($J$10:$J$1000,$A$10:$A$1000,A178)</f>
        <v>145.897435897436</v>
      </c>
      <c r="L178" s="52" t="n">
        <f aca="false">IF(D178=D177,J178+L177,J178)</f>
        <v>62</v>
      </c>
      <c r="M178" s="52" t="str">
        <f aca="false">LEFT(A178,1)</f>
        <v>D</v>
      </c>
      <c r="N178" s="55" t="n">
        <f aca="false">IF(D178-D177&gt;0,1,0)</f>
        <v>0</v>
      </c>
      <c r="O178" s="56" t="n">
        <f aca="false">0</f>
        <v>0</v>
      </c>
      <c r="P178" s="55" t="n">
        <f aca="false">IF($N178=1,0,IF(AND($C177=P$1,$C178=P$2),1,0))</f>
        <v>0</v>
      </c>
      <c r="Q178" s="55" t="n">
        <f aca="false">IF($N178=1,0,IF(AND($C177=Q$1,$C178=Q$2),1,0))</f>
        <v>0</v>
      </c>
      <c r="R178" s="55" t="n">
        <f aca="false">IF($N178=1,0,IF(AND($C177=R$1,$C178=R$2),1,0))</f>
        <v>0</v>
      </c>
      <c r="S178" s="56" t="n">
        <f aca="false">0</f>
        <v>0</v>
      </c>
      <c r="T178" s="55" t="n">
        <f aca="false">IF($N178=1,0,IF(AND($C177=R$1,$C178=R$2),1,0))</f>
        <v>0</v>
      </c>
      <c r="U178" s="57" t="n">
        <f aca="false">IF(AND($C178=U$1,$I178=U$2),1,0)</f>
        <v>0</v>
      </c>
      <c r="V178" s="55" t="n">
        <f aca="false">IF($N178=1,0,IF(AND($C177=V$1,$C178=V$2),1,0))</f>
        <v>0</v>
      </c>
      <c r="W178" s="56" t="n">
        <f aca="false">0</f>
        <v>0</v>
      </c>
      <c r="X178" s="55" t="n">
        <f aca="false">IF($N178=1,0,IF(AND($C177=X$1,$C178=X$2),1,0))</f>
        <v>0</v>
      </c>
      <c r="Y178" s="55" t="n">
        <f aca="false">IF($N178=1,0,IF(AND($C177=Y$1,$C178=Y$2),1,0))</f>
        <v>0</v>
      </c>
      <c r="Z178" s="56" t="n">
        <f aca="false">0</f>
        <v>0</v>
      </c>
      <c r="AA178" s="55" t="n">
        <f aca="false">IF($N178=1,0,IF(AND($C177=AA$1,$C178=AA$2),1,0))</f>
        <v>0</v>
      </c>
      <c r="AB178" s="57" t="n">
        <f aca="false">IF(AND($C178=AB$1,$I178=AB$2),1,0)</f>
        <v>0</v>
      </c>
      <c r="AC178" s="55" t="n">
        <f aca="false">IF($N178=1,0,IF(AND($C177=AC$1,$C178=AC$2),1,0))</f>
        <v>0</v>
      </c>
      <c r="AD178" s="55" t="n">
        <f aca="false">IF($N178=1,0,IF(AND($C177=AD$1,$C178=AD$2),1,0))</f>
        <v>0</v>
      </c>
      <c r="AE178" s="56" t="n">
        <f aca="false">0</f>
        <v>0</v>
      </c>
      <c r="AF178" s="55" t="n">
        <f aca="false">IF($N178=1,0,IF(AND($C177=AF$1,$C178=AF$2),1,0))</f>
        <v>0</v>
      </c>
      <c r="AG178" s="56" t="n">
        <f aca="false">0</f>
        <v>0</v>
      </c>
      <c r="AH178" s="55" t="n">
        <f aca="false">IF($N178=1,0,IF(AND($C177=AH$1,$C178=AH$2),1,0))</f>
        <v>0</v>
      </c>
      <c r="AI178" s="57" t="n">
        <f aca="false">IF(AND($C178=AI$1,$I178=AI$2),1,0)</f>
        <v>0</v>
      </c>
      <c r="AJ178" s="55" t="n">
        <f aca="false">IF($N178=1,0,IF(AND($C177=AJ$1,$C178=AJ$2),1,0))</f>
        <v>0</v>
      </c>
      <c r="AK178" s="55" t="n">
        <f aca="false">IF($N178=1,0,IF(AND($C177=AK$1,$C178=AK$2),1,0))</f>
        <v>0</v>
      </c>
      <c r="AL178" s="55" t="n">
        <f aca="false">IF($N178=1,0,IF(AND($C177=AL$1,$C178=AL$2),1,0))</f>
        <v>0</v>
      </c>
      <c r="AM178" s="55" t="n">
        <f aca="false">IF($N178=1,0,IF(AND($C177=AM$1,$C178=AM$2),1,0))</f>
        <v>1</v>
      </c>
      <c r="AN178" s="56" t="n">
        <f aca="false">0</f>
        <v>0</v>
      </c>
      <c r="AO178" s="55" t="n">
        <f aca="false">IF($N178=1,0,IF(AND($C177=AO$1,$C178=AO$2),1,0))</f>
        <v>0</v>
      </c>
      <c r="AP178" s="57" t="n">
        <f aca="false">IF(AND($C178=AP$1,$I178=AP$2),1,0)</f>
        <v>0</v>
      </c>
      <c r="AQ178" s="56" t="n">
        <f aca="false">0</f>
        <v>0</v>
      </c>
      <c r="AR178" s="56" t="n">
        <f aca="false">0</f>
        <v>0</v>
      </c>
      <c r="AS178" s="56" t="n">
        <f aca="false">0</f>
        <v>0</v>
      </c>
      <c r="AT178" s="56" t="n">
        <f aca="false">0</f>
        <v>0</v>
      </c>
      <c r="AU178" s="56" t="n">
        <f aca="false">0</f>
        <v>0</v>
      </c>
      <c r="AV178" s="56" t="n">
        <f aca="false">0</f>
        <v>0</v>
      </c>
      <c r="AW178" s="56" t="n">
        <f aca="false">0</f>
        <v>0</v>
      </c>
      <c r="AX178" s="55" t="n">
        <f aca="false">IF($N178=1,0,IF(AND($C177=AX$1,$C178=AX$2),1,0))</f>
        <v>0</v>
      </c>
      <c r="AY178" s="55" t="n">
        <f aca="false">IF($N178=1,0,IF(AND($C177=AY$1,$C178=AY$2),1,0))</f>
        <v>0</v>
      </c>
      <c r="AZ178" s="55" t="n">
        <f aca="false">IF($N178=1,0,IF(AND($C177=AZ$1,$C178=AZ$2),1,0))</f>
        <v>0</v>
      </c>
      <c r="BA178" s="55" t="n">
        <f aca="false">IF($N178=1,0,IF(AND($C177=BA$1,$C178=BA$2),1,0))</f>
        <v>0</v>
      </c>
      <c r="BB178" s="56" t="n">
        <f aca="false">0</f>
        <v>0</v>
      </c>
      <c r="BC178" s="56" t="n">
        <f aca="false">IF($N178=1,0,IF(AND($C177=BC$1,$C178=BC$2),1,0))</f>
        <v>0</v>
      </c>
      <c r="BD178" s="57" t="n">
        <f aca="false">IF(AND($C178=BD$1,$I178=BD$2),1,0)</f>
        <v>0</v>
      </c>
      <c r="BE178" s="56" t="n">
        <f aca="false">0</f>
        <v>0</v>
      </c>
      <c r="BF178" s="56" t="n">
        <f aca="false">0</f>
        <v>0</v>
      </c>
      <c r="BG178" s="56" t="n">
        <f aca="false">0</f>
        <v>0</v>
      </c>
      <c r="BH178" s="56" t="n">
        <f aca="false">0</f>
        <v>0</v>
      </c>
      <c r="BI178" s="56" t="n">
        <f aca="false">0</f>
        <v>0</v>
      </c>
      <c r="BJ178" s="56" t="n">
        <f aca="false">0</f>
        <v>0</v>
      </c>
      <c r="BK178" s="56" t="n">
        <f aca="false">0</f>
        <v>0</v>
      </c>
      <c r="BL178" s="58" t="n">
        <f aca="false">SUM(N178:BK178)</f>
        <v>1</v>
      </c>
    </row>
    <row r="179" customFormat="false" ht="14.4" hidden="false" customHeight="false" outlineLevel="0" collapsed="false">
      <c r="A179" s="52" t="str">
        <f aca="false">VLOOKUP(D179,$BX$90:$BZ$136,3,1)&amp;D179</f>
        <v>D25</v>
      </c>
      <c r="B179" s="52" t="str">
        <f aca="false">SUBSTITUTE(SUBSTITUTE(H179,"/",""),".html","")</f>
        <v>onion-directorydarknet-avengers</v>
      </c>
      <c r="C179" s="52" t="str">
        <f aca="false">IF(OR(B179=index,B179=links,B179=guides),B179,IF(LEFT(B179,5)=onion,onion,extreme))</f>
        <v>onion</v>
      </c>
      <c r="D179" s="53" t="n">
        <v>25</v>
      </c>
      <c r="E179" s="53" t="s">
        <v>155</v>
      </c>
      <c r="F179" s="53" t="s">
        <v>156</v>
      </c>
      <c r="G179" s="54" t="n">
        <v>0.00137731481481481</v>
      </c>
      <c r="H179" s="53" t="s">
        <v>99</v>
      </c>
      <c r="I179" s="59" t="n">
        <v>9</v>
      </c>
      <c r="J179" s="52" t="n">
        <f aca="false">IF(I179="?",VLOOKUP(C179,$BO$89:$BP$94,2,0),I179)</f>
        <v>9</v>
      </c>
      <c r="K179" s="52" t="n">
        <f aca="false">SUMIFS($J$10:$J$1000,$A$10:$A$1000,A179)</f>
        <v>145.897435897436</v>
      </c>
      <c r="L179" s="52" t="n">
        <f aca="false">IF(D179=D178,J179+L178,J179)</f>
        <v>71</v>
      </c>
      <c r="M179" s="52" t="str">
        <f aca="false">LEFT(A179,1)</f>
        <v>D</v>
      </c>
      <c r="N179" s="55" t="n">
        <f aca="false">IF(D179-D178&gt;0,1,0)</f>
        <v>0</v>
      </c>
      <c r="O179" s="56" t="n">
        <f aca="false">0</f>
        <v>0</v>
      </c>
      <c r="P179" s="55" t="n">
        <f aca="false">IF($N179=1,0,IF(AND($C178=P$1,$C179=P$2),1,0))</f>
        <v>0</v>
      </c>
      <c r="Q179" s="55" t="n">
        <f aca="false">IF($N179=1,0,IF(AND($C178=Q$1,$C179=Q$2),1,0))</f>
        <v>0</v>
      </c>
      <c r="R179" s="55" t="n">
        <f aca="false">IF($N179=1,0,IF(AND($C178=R$1,$C179=R$2),1,0))</f>
        <v>0</v>
      </c>
      <c r="S179" s="56" t="n">
        <f aca="false">0</f>
        <v>0</v>
      </c>
      <c r="T179" s="55" t="n">
        <f aca="false">IF($N179=1,0,IF(AND($C178=R$1,$C179=R$2),1,0))</f>
        <v>0</v>
      </c>
      <c r="U179" s="57" t="n">
        <f aca="false">IF(AND($C179=U$1,$I179=U$2),1,0)</f>
        <v>0</v>
      </c>
      <c r="V179" s="55" t="n">
        <f aca="false">IF($N179=1,0,IF(AND($C178=V$1,$C179=V$2),1,0))</f>
        <v>0</v>
      </c>
      <c r="W179" s="56" t="n">
        <f aca="false">0</f>
        <v>0</v>
      </c>
      <c r="X179" s="55" t="n">
        <f aca="false">IF($N179=1,0,IF(AND($C178=X$1,$C179=X$2),1,0))</f>
        <v>0</v>
      </c>
      <c r="Y179" s="55" t="n">
        <f aca="false">IF($N179=1,0,IF(AND($C178=Y$1,$C179=Y$2),1,0))</f>
        <v>0</v>
      </c>
      <c r="Z179" s="56" t="n">
        <f aca="false">0</f>
        <v>0</v>
      </c>
      <c r="AA179" s="55" t="n">
        <f aca="false">IF($N179=1,0,IF(AND($C178=AA$1,$C179=AA$2),1,0))</f>
        <v>0</v>
      </c>
      <c r="AB179" s="57" t="n">
        <f aca="false">IF(AND($C179=AB$1,$I179=AB$2),1,0)</f>
        <v>0</v>
      </c>
      <c r="AC179" s="55" t="n">
        <f aca="false">IF($N179=1,0,IF(AND($C178=AC$1,$C179=AC$2),1,0))</f>
        <v>0</v>
      </c>
      <c r="AD179" s="55" t="n">
        <f aca="false">IF($N179=1,0,IF(AND($C178=AD$1,$C179=AD$2),1,0))</f>
        <v>0</v>
      </c>
      <c r="AE179" s="56" t="n">
        <f aca="false">0</f>
        <v>0</v>
      </c>
      <c r="AF179" s="55" t="n">
        <f aca="false">IF($N179=1,0,IF(AND($C178=AF$1,$C179=AF$2),1,0))</f>
        <v>0</v>
      </c>
      <c r="AG179" s="56" t="n">
        <f aca="false">0</f>
        <v>0</v>
      </c>
      <c r="AH179" s="55" t="n">
        <f aca="false">IF($N179=1,0,IF(AND($C178=AH$1,$C179=AH$2),1,0))</f>
        <v>0</v>
      </c>
      <c r="AI179" s="57" t="n">
        <f aca="false">IF(AND($C179=AI$1,$I179=AI$2),1,0)</f>
        <v>0</v>
      </c>
      <c r="AJ179" s="55" t="n">
        <f aca="false">IF($N179=1,0,IF(AND($C178=AJ$1,$C179=AJ$2),1,0))</f>
        <v>0</v>
      </c>
      <c r="AK179" s="55" t="n">
        <f aca="false">IF($N179=1,0,IF(AND($C178=AK$1,$C179=AK$2),1,0))</f>
        <v>0</v>
      </c>
      <c r="AL179" s="55" t="n">
        <f aca="false">IF($N179=1,0,IF(AND($C178=AL$1,$C179=AL$2),1,0))</f>
        <v>0</v>
      </c>
      <c r="AM179" s="55" t="n">
        <f aca="false">IF($N179=1,0,IF(AND($C178=AM$1,$C179=AM$2),1,0))</f>
        <v>1</v>
      </c>
      <c r="AN179" s="56" t="n">
        <f aca="false">0</f>
        <v>0</v>
      </c>
      <c r="AO179" s="55" t="n">
        <f aca="false">IF($N179=1,0,IF(AND($C178=AO$1,$C179=AO$2),1,0))</f>
        <v>0</v>
      </c>
      <c r="AP179" s="57" t="n">
        <f aca="false">IF(AND($C179=AP$1,$I179=AP$2),1,0)</f>
        <v>0</v>
      </c>
      <c r="AQ179" s="56" t="n">
        <f aca="false">0</f>
        <v>0</v>
      </c>
      <c r="AR179" s="56" t="n">
        <f aca="false">0</f>
        <v>0</v>
      </c>
      <c r="AS179" s="56" t="n">
        <f aca="false">0</f>
        <v>0</v>
      </c>
      <c r="AT179" s="56" t="n">
        <f aca="false">0</f>
        <v>0</v>
      </c>
      <c r="AU179" s="56" t="n">
        <f aca="false">0</f>
        <v>0</v>
      </c>
      <c r="AV179" s="56" t="n">
        <f aca="false">0</f>
        <v>0</v>
      </c>
      <c r="AW179" s="56" t="n">
        <f aca="false">0</f>
        <v>0</v>
      </c>
      <c r="AX179" s="55" t="n">
        <f aca="false">IF($N179=1,0,IF(AND($C178=AX$1,$C179=AX$2),1,0))</f>
        <v>0</v>
      </c>
      <c r="AY179" s="55" t="n">
        <f aca="false">IF($N179=1,0,IF(AND($C178=AY$1,$C179=AY$2),1,0))</f>
        <v>0</v>
      </c>
      <c r="AZ179" s="55" t="n">
        <f aca="false">IF($N179=1,0,IF(AND($C178=AZ$1,$C179=AZ$2),1,0))</f>
        <v>0</v>
      </c>
      <c r="BA179" s="55" t="n">
        <f aca="false">IF($N179=1,0,IF(AND($C178=BA$1,$C179=BA$2),1,0))</f>
        <v>0</v>
      </c>
      <c r="BB179" s="56" t="n">
        <f aca="false">0</f>
        <v>0</v>
      </c>
      <c r="BC179" s="56" t="n">
        <f aca="false">IF($N179=1,0,IF(AND($C178=BC$1,$C179=BC$2),1,0))</f>
        <v>0</v>
      </c>
      <c r="BD179" s="57" t="n">
        <f aca="false">IF(AND($C179=BD$1,$I179=BD$2),1,0)</f>
        <v>0</v>
      </c>
      <c r="BE179" s="56" t="n">
        <f aca="false">0</f>
        <v>0</v>
      </c>
      <c r="BF179" s="56" t="n">
        <f aca="false">0</f>
        <v>0</v>
      </c>
      <c r="BG179" s="56" t="n">
        <f aca="false">0</f>
        <v>0</v>
      </c>
      <c r="BH179" s="56" t="n">
        <f aca="false">0</f>
        <v>0</v>
      </c>
      <c r="BI179" s="56" t="n">
        <f aca="false">0</f>
        <v>0</v>
      </c>
      <c r="BJ179" s="56" t="n">
        <f aca="false">0</f>
        <v>0</v>
      </c>
      <c r="BK179" s="56" t="n">
        <f aca="false">0</f>
        <v>0</v>
      </c>
      <c r="BL179" s="58" t="n">
        <f aca="false">SUM(N179:BK179)</f>
        <v>1</v>
      </c>
    </row>
    <row r="180" customFormat="false" ht="14.4" hidden="false" customHeight="false" outlineLevel="0" collapsed="false">
      <c r="A180" s="52" t="str">
        <f aca="false">VLOOKUP(D180,$BX$90:$BZ$136,3,1)&amp;D180</f>
        <v>D25</v>
      </c>
      <c r="B180" s="52" t="str">
        <f aca="false">SUBSTITUTE(SUBSTITUTE(H180,"/",""),".html","")</f>
        <v>guides</v>
      </c>
      <c r="C180" s="52" t="str">
        <f aca="false">IF(OR(B180=index,B180=links,B180=guides),B180,IF(LEFT(B180,5)=onion,onion,extreme))</f>
        <v>guides</v>
      </c>
      <c r="D180" s="53" t="n">
        <v>25</v>
      </c>
      <c r="E180" s="53" t="s">
        <v>155</v>
      </c>
      <c r="F180" s="53" t="s">
        <v>156</v>
      </c>
      <c r="G180" s="54" t="n">
        <v>0.00137731481481481</v>
      </c>
      <c r="H180" s="53" t="s">
        <v>74</v>
      </c>
      <c r="I180" s="59" t="n">
        <v>6</v>
      </c>
      <c r="J180" s="52" t="n">
        <f aca="false">IF(I180="?",VLOOKUP(C180,$BO$89:$BP$94,2,0),I180)</f>
        <v>6</v>
      </c>
      <c r="K180" s="52" t="n">
        <f aca="false">SUMIFS($J$10:$J$1000,$A$10:$A$1000,A180)</f>
        <v>145.897435897436</v>
      </c>
      <c r="L180" s="52" t="n">
        <f aca="false">IF(D180=D179,J180+L179,J180)</f>
        <v>77</v>
      </c>
      <c r="M180" s="52" t="str">
        <f aca="false">LEFT(A180,1)</f>
        <v>D</v>
      </c>
      <c r="N180" s="55" t="n">
        <f aca="false">IF(D180-D179&gt;0,1,0)</f>
        <v>0</v>
      </c>
      <c r="O180" s="56" t="n">
        <f aca="false">0</f>
        <v>0</v>
      </c>
      <c r="P180" s="55" t="n">
        <f aca="false">IF($N180=1,0,IF(AND($C179=P$1,$C180=P$2),1,0))</f>
        <v>0</v>
      </c>
      <c r="Q180" s="55" t="n">
        <f aca="false">IF($N180=1,0,IF(AND($C179=Q$1,$C180=Q$2),1,0))</f>
        <v>0</v>
      </c>
      <c r="R180" s="55" t="n">
        <f aca="false">IF($N180=1,0,IF(AND($C179=R$1,$C180=R$2),1,0))</f>
        <v>0</v>
      </c>
      <c r="S180" s="56" t="n">
        <f aca="false">0</f>
        <v>0</v>
      </c>
      <c r="T180" s="55" t="n">
        <f aca="false">IF($N180=1,0,IF(AND($C179=R$1,$C180=R$2),1,0))</f>
        <v>0</v>
      </c>
      <c r="U180" s="57" t="n">
        <f aca="false">IF(AND($C180=U$1,$I180=U$2),1,0)</f>
        <v>0</v>
      </c>
      <c r="V180" s="55" t="n">
        <f aca="false">IF($N180=1,0,IF(AND($C179=V$1,$C180=V$2),1,0))</f>
        <v>0</v>
      </c>
      <c r="W180" s="56" t="n">
        <f aca="false">0</f>
        <v>0</v>
      </c>
      <c r="X180" s="55" t="n">
        <f aca="false">IF($N180=1,0,IF(AND($C179=X$1,$C180=X$2),1,0))</f>
        <v>0</v>
      </c>
      <c r="Y180" s="55" t="n">
        <f aca="false">IF($N180=1,0,IF(AND($C179=Y$1,$C180=Y$2),1,0))</f>
        <v>0</v>
      </c>
      <c r="Z180" s="56" t="n">
        <f aca="false">0</f>
        <v>0</v>
      </c>
      <c r="AA180" s="55" t="n">
        <f aca="false">IF($N180=1,0,IF(AND($C179=AA$1,$C180=AA$2),1,0))</f>
        <v>0</v>
      </c>
      <c r="AB180" s="57" t="n">
        <f aca="false">IF(AND($C180=AB$1,$I180=AB$2),1,0)</f>
        <v>0</v>
      </c>
      <c r="AC180" s="55" t="n">
        <f aca="false">IF($N180=1,0,IF(AND($C179=AC$1,$C180=AC$2),1,0))</f>
        <v>0</v>
      </c>
      <c r="AD180" s="55" t="n">
        <f aca="false">IF($N180=1,0,IF(AND($C179=AD$1,$C180=AD$2),1,0))</f>
        <v>0</v>
      </c>
      <c r="AE180" s="56" t="n">
        <f aca="false">0</f>
        <v>0</v>
      </c>
      <c r="AF180" s="55" t="n">
        <f aca="false">IF($N180=1,0,IF(AND($C179=AF$1,$C180=AF$2),1,0))</f>
        <v>0</v>
      </c>
      <c r="AG180" s="56" t="n">
        <f aca="false">0</f>
        <v>0</v>
      </c>
      <c r="AH180" s="55" t="n">
        <f aca="false">IF($N180=1,0,IF(AND($C179=AH$1,$C180=AH$2),1,0))</f>
        <v>0</v>
      </c>
      <c r="AI180" s="57" t="n">
        <f aca="false">IF(AND($C180=AI$1,$I180=AI$2),1,0)</f>
        <v>0</v>
      </c>
      <c r="AJ180" s="55" t="n">
        <f aca="false">IF($N180=1,0,IF(AND($C179=AJ$1,$C180=AJ$2),1,0))</f>
        <v>0</v>
      </c>
      <c r="AK180" s="55" t="n">
        <f aca="false">IF($N180=1,0,IF(AND($C179=AK$1,$C180=AK$2),1,0))</f>
        <v>0</v>
      </c>
      <c r="AL180" s="55" t="n">
        <f aca="false">IF($N180=1,0,IF(AND($C179=AL$1,$C180=AL$2),1,0))</f>
        <v>1</v>
      </c>
      <c r="AM180" s="55" t="n">
        <f aca="false">IF($N180=1,0,IF(AND($C179=AM$1,$C180=AM$2),1,0))</f>
        <v>0</v>
      </c>
      <c r="AN180" s="56" t="n">
        <f aca="false">0</f>
        <v>0</v>
      </c>
      <c r="AO180" s="55" t="n">
        <f aca="false">IF($N180=1,0,IF(AND($C179=AO$1,$C180=AO$2),1,0))</f>
        <v>0</v>
      </c>
      <c r="AP180" s="57" t="n">
        <f aca="false">IF(AND($C180=AP$1,$I180=AP$2),1,0)</f>
        <v>0</v>
      </c>
      <c r="AQ180" s="56" t="n">
        <f aca="false">0</f>
        <v>0</v>
      </c>
      <c r="AR180" s="56" t="n">
        <f aca="false">0</f>
        <v>0</v>
      </c>
      <c r="AS180" s="56" t="n">
        <f aca="false">0</f>
        <v>0</v>
      </c>
      <c r="AT180" s="56" t="n">
        <f aca="false">0</f>
        <v>0</v>
      </c>
      <c r="AU180" s="56" t="n">
        <f aca="false">0</f>
        <v>0</v>
      </c>
      <c r="AV180" s="56" t="n">
        <f aca="false">0</f>
        <v>0</v>
      </c>
      <c r="AW180" s="56" t="n">
        <f aca="false">0</f>
        <v>0</v>
      </c>
      <c r="AX180" s="55" t="n">
        <f aca="false">IF($N180=1,0,IF(AND($C179=AX$1,$C180=AX$2),1,0))</f>
        <v>0</v>
      </c>
      <c r="AY180" s="55" t="n">
        <f aca="false">IF($N180=1,0,IF(AND($C179=AY$1,$C180=AY$2),1,0))</f>
        <v>0</v>
      </c>
      <c r="AZ180" s="55" t="n">
        <f aca="false">IF($N180=1,0,IF(AND($C179=AZ$1,$C180=AZ$2),1,0))</f>
        <v>0</v>
      </c>
      <c r="BA180" s="55" t="n">
        <f aca="false">IF($N180=1,0,IF(AND($C179=BA$1,$C180=BA$2),1,0))</f>
        <v>0</v>
      </c>
      <c r="BB180" s="56" t="n">
        <f aca="false">0</f>
        <v>0</v>
      </c>
      <c r="BC180" s="56" t="n">
        <f aca="false">IF($N180=1,0,IF(AND($C179=BC$1,$C180=BC$2),1,0))</f>
        <v>0</v>
      </c>
      <c r="BD180" s="57" t="n">
        <f aca="false">IF(AND($C180=BD$1,$I180=BD$2),1,0)</f>
        <v>0</v>
      </c>
      <c r="BE180" s="56" t="n">
        <f aca="false">0</f>
        <v>0</v>
      </c>
      <c r="BF180" s="56" t="n">
        <f aca="false">0</f>
        <v>0</v>
      </c>
      <c r="BG180" s="56" t="n">
        <f aca="false">0</f>
        <v>0</v>
      </c>
      <c r="BH180" s="56" t="n">
        <f aca="false">0</f>
        <v>0</v>
      </c>
      <c r="BI180" s="56" t="n">
        <f aca="false">0</f>
        <v>0</v>
      </c>
      <c r="BJ180" s="56" t="n">
        <f aca="false">0</f>
        <v>0</v>
      </c>
      <c r="BK180" s="56" t="n">
        <f aca="false">0</f>
        <v>0</v>
      </c>
      <c r="BL180" s="58" t="n">
        <f aca="false">SUM(N180:BK180)</f>
        <v>1</v>
      </c>
    </row>
    <row r="181" customFormat="false" ht="14.4" hidden="false" customHeight="false" outlineLevel="0" collapsed="false">
      <c r="A181" s="52" t="str">
        <f aca="false">VLOOKUP(D181,$BX$90:$BZ$136,3,1)&amp;D181</f>
        <v>D25</v>
      </c>
      <c r="B181" s="52" t="str">
        <f aca="false">SUBSTITUTE(SUBSTITUTE(H181,"/",""),".html","")</f>
        <v>guideshow-to-buy-eth</v>
      </c>
      <c r="C181" s="52" t="str">
        <f aca="false">IF(OR(B181=index,B181=links,B181=guides),B181,IF(LEFT(B181,5)=onion,onion,extreme))</f>
        <v>extreme</v>
      </c>
      <c r="D181" s="53" t="n">
        <v>25</v>
      </c>
      <c r="E181" s="53" t="s">
        <v>155</v>
      </c>
      <c r="F181" s="53" t="s">
        <v>156</v>
      </c>
      <c r="G181" s="54" t="n">
        <v>0.00137731481481481</v>
      </c>
      <c r="H181" s="53" t="s">
        <v>158</v>
      </c>
      <c r="I181" s="59" t="n">
        <v>8</v>
      </c>
      <c r="J181" s="52" t="n">
        <f aca="false">IF(I181="?",VLOOKUP(C181,$BO$89:$BP$94,2,0),I181)</f>
        <v>8</v>
      </c>
      <c r="K181" s="52" t="n">
        <f aca="false">SUMIFS($J$10:$J$1000,$A$10:$A$1000,A181)</f>
        <v>145.897435897436</v>
      </c>
      <c r="L181" s="52" t="n">
        <f aca="false">IF(D181=D180,J181+L180,J181)</f>
        <v>85</v>
      </c>
      <c r="M181" s="52" t="str">
        <f aca="false">LEFT(A181,1)</f>
        <v>D</v>
      </c>
      <c r="N181" s="55" t="n">
        <f aca="false">IF(D181-D180&gt;0,1,0)</f>
        <v>0</v>
      </c>
      <c r="O181" s="56" t="n">
        <f aca="false">0</f>
        <v>0</v>
      </c>
      <c r="P181" s="55" t="n">
        <f aca="false">IF($N181=1,0,IF(AND($C180=P$1,$C181=P$2),1,0))</f>
        <v>0</v>
      </c>
      <c r="Q181" s="55" t="n">
        <f aca="false">IF($N181=1,0,IF(AND($C180=Q$1,$C181=Q$2),1,0))</f>
        <v>0</v>
      </c>
      <c r="R181" s="55" t="n">
        <f aca="false">IF($N181=1,0,IF(AND($C180=R$1,$C181=R$2),1,0))</f>
        <v>0</v>
      </c>
      <c r="S181" s="56" t="n">
        <f aca="false">0</f>
        <v>0</v>
      </c>
      <c r="T181" s="55" t="n">
        <f aca="false">IF($N181=1,0,IF(AND($C180=R$1,$C181=R$2),1,0))</f>
        <v>0</v>
      </c>
      <c r="U181" s="57" t="n">
        <f aca="false">IF(AND($C181=U$1,$I181=U$2),1,0)</f>
        <v>0</v>
      </c>
      <c r="V181" s="55" t="n">
        <f aca="false">IF($N181=1,0,IF(AND($C180=V$1,$C181=V$2),1,0))</f>
        <v>0</v>
      </c>
      <c r="W181" s="56" t="n">
        <f aca="false">0</f>
        <v>0</v>
      </c>
      <c r="X181" s="55" t="n">
        <f aca="false">IF($N181=1,0,IF(AND($C180=X$1,$C181=X$2),1,0))</f>
        <v>0</v>
      </c>
      <c r="Y181" s="55" t="n">
        <f aca="false">IF($N181=1,0,IF(AND($C180=Y$1,$C181=Y$2),1,0))</f>
        <v>0</v>
      </c>
      <c r="Z181" s="56" t="n">
        <f aca="false">0</f>
        <v>0</v>
      </c>
      <c r="AA181" s="55" t="n">
        <f aca="false">IF($N181=1,0,IF(AND($C180=AA$1,$C181=AA$2),1,0))</f>
        <v>0</v>
      </c>
      <c r="AB181" s="57" t="n">
        <f aca="false">IF(AND($C181=AB$1,$I181=AB$2),1,0)</f>
        <v>0</v>
      </c>
      <c r="AC181" s="55" t="n">
        <f aca="false">IF($N181=1,0,IF(AND($C180=AC$1,$C181=AC$2),1,0))</f>
        <v>0</v>
      </c>
      <c r="AD181" s="55" t="n">
        <f aca="false">IF($N181=1,0,IF(AND($C180=AD$1,$C181=AD$2),1,0))</f>
        <v>0</v>
      </c>
      <c r="AE181" s="56" t="n">
        <f aca="false">0</f>
        <v>0</v>
      </c>
      <c r="AF181" s="55" t="n">
        <f aca="false">IF($N181=1,0,IF(AND($C180=AF$1,$C181=AF$2),1,0))</f>
        <v>0</v>
      </c>
      <c r="AG181" s="56" t="n">
        <f aca="false">0</f>
        <v>0</v>
      </c>
      <c r="AH181" s="55" t="n">
        <f aca="false">IF($N181=1,0,IF(AND($C180=AH$1,$C181=AH$2),1,0))</f>
        <v>1</v>
      </c>
      <c r="AI181" s="57" t="n">
        <f aca="false">IF(AND($C181=AI$1,$I181=AI$2),1,0)</f>
        <v>0</v>
      </c>
      <c r="AJ181" s="55" t="n">
        <f aca="false">IF($N181=1,0,IF(AND($C180=AJ$1,$C181=AJ$2),1,0))</f>
        <v>0</v>
      </c>
      <c r="AK181" s="55" t="n">
        <f aca="false">IF($N181=1,0,IF(AND($C180=AK$1,$C181=AK$2),1,0))</f>
        <v>0</v>
      </c>
      <c r="AL181" s="55" t="n">
        <f aca="false">IF($N181=1,0,IF(AND($C180=AL$1,$C181=AL$2),1,0))</f>
        <v>0</v>
      </c>
      <c r="AM181" s="55" t="n">
        <f aca="false">IF($N181=1,0,IF(AND($C180=AM$1,$C181=AM$2),1,0))</f>
        <v>0</v>
      </c>
      <c r="AN181" s="56" t="n">
        <f aca="false">0</f>
        <v>0</v>
      </c>
      <c r="AO181" s="55" t="n">
        <f aca="false">IF($N181=1,0,IF(AND($C180=AO$1,$C181=AO$2),1,0))</f>
        <v>0</v>
      </c>
      <c r="AP181" s="57" t="n">
        <f aca="false">IF(AND($C181=AP$1,$I181=AP$2),1,0)</f>
        <v>0</v>
      </c>
      <c r="AQ181" s="56" t="n">
        <f aca="false">0</f>
        <v>0</v>
      </c>
      <c r="AR181" s="56" t="n">
        <f aca="false">0</f>
        <v>0</v>
      </c>
      <c r="AS181" s="56" t="n">
        <f aca="false">0</f>
        <v>0</v>
      </c>
      <c r="AT181" s="56" t="n">
        <f aca="false">0</f>
        <v>0</v>
      </c>
      <c r="AU181" s="56" t="n">
        <f aca="false">0</f>
        <v>0</v>
      </c>
      <c r="AV181" s="56" t="n">
        <f aca="false">0</f>
        <v>0</v>
      </c>
      <c r="AW181" s="56" t="n">
        <f aca="false">0</f>
        <v>0</v>
      </c>
      <c r="AX181" s="55" t="n">
        <f aca="false">IF($N181=1,0,IF(AND($C180=AX$1,$C181=AX$2),1,0))</f>
        <v>0</v>
      </c>
      <c r="AY181" s="55" t="n">
        <f aca="false">IF($N181=1,0,IF(AND($C180=AY$1,$C181=AY$2),1,0))</f>
        <v>0</v>
      </c>
      <c r="AZ181" s="55" t="n">
        <f aca="false">IF($N181=1,0,IF(AND($C180=AZ$1,$C181=AZ$2),1,0))</f>
        <v>0</v>
      </c>
      <c r="BA181" s="55" t="n">
        <f aca="false">IF($N181=1,0,IF(AND($C180=BA$1,$C181=BA$2),1,0))</f>
        <v>0</v>
      </c>
      <c r="BB181" s="56" t="n">
        <f aca="false">0</f>
        <v>0</v>
      </c>
      <c r="BC181" s="56" t="n">
        <f aca="false">IF($N181=1,0,IF(AND($C180=BC$1,$C181=BC$2),1,0))</f>
        <v>0</v>
      </c>
      <c r="BD181" s="57" t="n">
        <f aca="false">IF(AND($C181=BD$1,$I181=BD$2),1,0)</f>
        <v>0</v>
      </c>
      <c r="BE181" s="56" t="n">
        <f aca="false">0</f>
        <v>0</v>
      </c>
      <c r="BF181" s="56" t="n">
        <f aca="false">0</f>
        <v>0</v>
      </c>
      <c r="BG181" s="56" t="n">
        <f aca="false">0</f>
        <v>0</v>
      </c>
      <c r="BH181" s="56" t="n">
        <f aca="false">0</f>
        <v>0</v>
      </c>
      <c r="BI181" s="56" t="n">
        <f aca="false">0</f>
        <v>0</v>
      </c>
      <c r="BJ181" s="56" t="n">
        <f aca="false">0</f>
        <v>0</v>
      </c>
      <c r="BK181" s="56" t="n">
        <f aca="false">0</f>
        <v>0</v>
      </c>
      <c r="BL181" s="58" t="n">
        <f aca="false">SUM(N181:BK181)</f>
        <v>1</v>
      </c>
    </row>
    <row r="182" customFormat="false" ht="14.4" hidden="false" customHeight="false" outlineLevel="0" collapsed="false">
      <c r="A182" s="52" t="str">
        <f aca="false">VLOOKUP(D182,$BX$90:$BZ$136,3,1)&amp;D182</f>
        <v>D25</v>
      </c>
      <c r="B182" s="52" t="str">
        <f aca="false">SUBSTITUTE(SUBSTITUTE(H182,"/",""),".html","")</f>
        <v>guides</v>
      </c>
      <c r="C182" s="52" t="str">
        <f aca="false">IF(OR(B182=index,B182=links,B182=guides),B182,IF(LEFT(B182,5)=onion,onion,extreme))</f>
        <v>guides</v>
      </c>
      <c r="D182" s="53" t="n">
        <v>25</v>
      </c>
      <c r="E182" s="53" t="s">
        <v>155</v>
      </c>
      <c r="F182" s="53" t="s">
        <v>156</v>
      </c>
      <c r="G182" s="54" t="n">
        <v>0.00137731481481481</v>
      </c>
      <c r="H182" s="53" t="s">
        <v>74</v>
      </c>
      <c r="I182" s="59" t="n">
        <v>6</v>
      </c>
      <c r="J182" s="52" t="n">
        <f aca="false">IF(I182="?",VLOOKUP(C182,$BO$89:$BP$94,2,0),I182)</f>
        <v>6</v>
      </c>
      <c r="K182" s="52" t="n">
        <f aca="false">SUMIFS($J$10:$J$1000,$A$10:$A$1000,A182)</f>
        <v>145.897435897436</v>
      </c>
      <c r="L182" s="52" t="n">
        <f aca="false">IF(D182=D181,J182+L181,J182)</f>
        <v>91</v>
      </c>
      <c r="M182" s="52" t="str">
        <f aca="false">LEFT(A182,1)</f>
        <v>D</v>
      </c>
      <c r="N182" s="55" t="n">
        <f aca="false">IF(D182-D181&gt;0,1,0)</f>
        <v>0</v>
      </c>
      <c r="O182" s="56" t="n">
        <f aca="false">0</f>
        <v>0</v>
      </c>
      <c r="P182" s="55" t="n">
        <f aca="false">IF($N182=1,0,IF(AND($C181=P$1,$C182=P$2),1,0))</f>
        <v>0</v>
      </c>
      <c r="Q182" s="55" t="n">
        <f aca="false">IF($N182=1,0,IF(AND($C181=Q$1,$C182=Q$2),1,0))</f>
        <v>0</v>
      </c>
      <c r="R182" s="55" t="n">
        <f aca="false">IF($N182=1,0,IF(AND($C181=R$1,$C182=R$2),1,0))</f>
        <v>0</v>
      </c>
      <c r="S182" s="56" t="n">
        <f aca="false">0</f>
        <v>0</v>
      </c>
      <c r="T182" s="55" t="n">
        <f aca="false">IF($N182=1,0,IF(AND($C181=R$1,$C182=R$2),1,0))</f>
        <v>0</v>
      </c>
      <c r="U182" s="57" t="n">
        <f aca="false">IF(AND($C182=U$1,$I182=U$2),1,0)</f>
        <v>0</v>
      </c>
      <c r="V182" s="55" t="n">
        <f aca="false">IF($N182=1,0,IF(AND($C181=V$1,$C182=V$2),1,0))</f>
        <v>0</v>
      </c>
      <c r="W182" s="56" t="n">
        <f aca="false">0</f>
        <v>0</v>
      </c>
      <c r="X182" s="55" t="n">
        <f aca="false">IF($N182=1,0,IF(AND($C181=X$1,$C182=X$2),1,0))</f>
        <v>0</v>
      </c>
      <c r="Y182" s="55" t="n">
        <f aca="false">IF($N182=1,0,IF(AND($C181=Y$1,$C182=Y$2),1,0))</f>
        <v>0</v>
      </c>
      <c r="Z182" s="56" t="n">
        <f aca="false">0</f>
        <v>0</v>
      </c>
      <c r="AA182" s="55" t="n">
        <f aca="false">IF($N182=1,0,IF(AND($C181=AA$1,$C182=AA$2),1,0))</f>
        <v>0</v>
      </c>
      <c r="AB182" s="57" t="n">
        <f aca="false">IF(AND($C182=AB$1,$I182=AB$2),1,0)</f>
        <v>0</v>
      </c>
      <c r="AC182" s="55" t="n">
        <f aca="false">IF($N182=1,0,IF(AND($C181=AC$1,$C182=AC$2),1,0))</f>
        <v>0</v>
      </c>
      <c r="AD182" s="55" t="n">
        <f aca="false">IF($N182=1,0,IF(AND($C181=AD$1,$C182=AD$2),1,0))</f>
        <v>0</v>
      </c>
      <c r="AE182" s="56" t="n">
        <f aca="false">0</f>
        <v>0</v>
      </c>
      <c r="AF182" s="55" t="n">
        <f aca="false">IF($N182=1,0,IF(AND($C181=AF$1,$C182=AF$2),1,0))</f>
        <v>0</v>
      </c>
      <c r="AG182" s="56" t="n">
        <f aca="false">0</f>
        <v>0</v>
      </c>
      <c r="AH182" s="55" t="n">
        <f aca="false">IF($N182=1,0,IF(AND($C181=AH$1,$C182=AH$2),1,0))</f>
        <v>0</v>
      </c>
      <c r="AI182" s="57" t="n">
        <f aca="false">IF(AND($C182=AI$1,$I182=AI$2),1,0)</f>
        <v>0</v>
      </c>
      <c r="AJ182" s="55" t="n">
        <f aca="false">IF($N182=1,0,IF(AND($C181=AJ$1,$C182=AJ$2),1,0))</f>
        <v>0</v>
      </c>
      <c r="AK182" s="55" t="n">
        <f aca="false">IF($N182=1,0,IF(AND($C181=AK$1,$C182=AK$2),1,0))</f>
        <v>0</v>
      </c>
      <c r="AL182" s="55" t="n">
        <f aca="false">IF($N182=1,0,IF(AND($C181=AL$1,$C182=AL$2),1,0))</f>
        <v>0</v>
      </c>
      <c r="AM182" s="55" t="n">
        <f aca="false">IF($N182=1,0,IF(AND($C181=AM$1,$C182=AM$2),1,0))</f>
        <v>0</v>
      </c>
      <c r="AN182" s="56" t="n">
        <f aca="false">0</f>
        <v>0</v>
      </c>
      <c r="AO182" s="55" t="n">
        <f aca="false">IF($N182=1,0,IF(AND($C181=AO$1,$C182=AO$2),1,0))</f>
        <v>0</v>
      </c>
      <c r="AP182" s="57" t="n">
        <f aca="false">IF(AND($C182=AP$1,$I182=AP$2),1,0)</f>
        <v>0</v>
      </c>
      <c r="AQ182" s="56" t="n">
        <f aca="false">0</f>
        <v>0</v>
      </c>
      <c r="AR182" s="56" t="n">
        <f aca="false">0</f>
        <v>0</v>
      </c>
      <c r="AS182" s="56" t="n">
        <f aca="false">0</f>
        <v>0</v>
      </c>
      <c r="AT182" s="56" t="n">
        <f aca="false">0</f>
        <v>0</v>
      </c>
      <c r="AU182" s="56" t="n">
        <f aca="false">0</f>
        <v>0</v>
      </c>
      <c r="AV182" s="56" t="n">
        <f aca="false">0</f>
        <v>0</v>
      </c>
      <c r="AW182" s="56" t="n">
        <f aca="false">0</f>
        <v>0</v>
      </c>
      <c r="AX182" s="55" t="n">
        <f aca="false">IF($N182=1,0,IF(AND($C181=AX$1,$C182=AX$2),1,0))</f>
        <v>0</v>
      </c>
      <c r="AY182" s="55" t="n">
        <f aca="false">IF($N182=1,0,IF(AND($C181=AY$1,$C182=AY$2),1,0))</f>
        <v>0</v>
      </c>
      <c r="AZ182" s="55" t="n">
        <f aca="false">IF($N182=1,0,IF(AND($C181=AZ$1,$C182=AZ$2),1,0))</f>
        <v>1</v>
      </c>
      <c r="BA182" s="55" t="n">
        <f aca="false">IF($N182=1,0,IF(AND($C181=BA$1,$C182=BA$2),1,0))</f>
        <v>0</v>
      </c>
      <c r="BB182" s="56" t="n">
        <f aca="false">0</f>
        <v>0</v>
      </c>
      <c r="BC182" s="56" t="n">
        <f aca="false">IF($N182=1,0,IF(AND($C181=BC$1,$C182=BC$2),1,0))</f>
        <v>0</v>
      </c>
      <c r="BD182" s="57" t="n">
        <f aca="false">IF(AND($C182=BD$1,$I182=BD$2),1,0)</f>
        <v>0</v>
      </c>
      <c r="BE182" s="56" t="n">
        <f aca="false">0</f>
        <v>0</v>
      </c>
      <c r="BF182" s="56" t="n">
        <f aca="false">0</f>
        <v>0</v>
      </c>
      <c r="BG182" s="56" t="n">
        <f aca="false">0</f>
        <v>0</v>
      </c>
      <c r="BH182" s="56" t="n">
        <f aca="false">0</f>
        <v>0</v>
      </c>
      <c r="BI182" s="56" t="n">
        <f aca="false">0</f>
        <v>0</v>
      </c>
      <c r="BJ182" s="56" t="n">
        <f aca="false">0</f>
        <v>0</v>
      </c>
      <c r="BK182" s="56" t="n">
        <f aca="false">0</f>
        <v>0</v>
      </c>
      <c r="BL182" s="58" t="n">
        <f aca="false">SUM(N182:BK182)</f>
        <v>1</v>
      </c>
    </row>
    <row r="183" customFormat="false" ht="14.4" hidden="false" customHeight="false" outlineLevel="0" collapsed="false">
      <c r="A183" s="52" t="str">
        <f aca="false">VLOOKUP(D183,$BX$90:$BZ$136,3,1)&amp;D183</f>
        <v>D25</v>
      </c>
      <c r="B183" s="52" t="str">
        <f aca="false">SUBSTITUTE(SUBSTITUTE(H183,"/",""),".html","")</f>
        <v>guidesexit-scam</v>
      </c>
      <c r="C183" s="52" t="str">
        <f aca="false">IF(OR(B183=index,B183=links,B183=guides),B183,IF(LEFT(B183,5)=onion,onion,extreme))</f>
        <v>extreme</v>
      </c>
      <c r="D183" s="53" t="n">
        <v>25</v>
      </c>
      <c r="E183" s="53" t="s">
        <v>155</v>
      </c>
      <c r="F183" s="53" t="s">
        <v>156</v>
      </c>
      <c r="G183" s="54" t="n">
        <v>0.00137731481481481</v>
      </c>
      <c r="H183" s="53" t="s">
        <v>137</v>
      </c>
      <c r="I183" s="59" t="n">
        <v>6</v>
      </c>
      <c r="J183" s="52" t="n">
        <f aca="false">IF(I183="?",VLOOKUP(C183,$BO$89:$BP$94,2,0),I183)</f>
        <v>6</v>
      </c>
      <c r="K183" s="52" t="n">
        <f aca="false">SUMIFS($J$10:$J$1000,$A$10:$A$1000,A183)</f>
        <v>145.897435897436</v>
      </c>
      <c r="L183" s="52" t="n">
        <f aca="false">IF(D183=D182,J183+L182,J183)</f>
        <v>97</v>
      </c>
      <c r="M183" s="52" t="str">
        <f aca="false">LEFT(A183,1)</f>
        <v>D</v>
      </c>
      <c r="N183" s="55" t="n">
        <f aca="false">IF(D183-D182&gt;0,1,0)</f>
        <v>0</v>
      </c>
      <c r="O183" s="56" t="n">
        <f aca="false">0</f>
        <v>0</v>
      </c>
      <c r="P183" s="55" t="n">
        <f aca="false">IF($N183=1,0,IF(AND($C182=P$1,$C183=P$2),1,0))</f>
        <v>0</v>
      </c>
      <c r="Q183" s="55" t="n">
        <f aca="false">IF($N183=1,0,IF(AND($C182=Q$1,$C183=Q$2),1,0))</f>
        <v>0</v>
      </c>
      <c r="R183" s="55" t="n">
        <f aca="false">IF($N183=1,0,IF(AND($C182=R$1,$C183=R$2),1,0))</f>
        <v>0</v>
      </c>
      <c r="S183" s="56" t="n">
        <f aca="false">0</f>
        <v>0</v>
      </c>
      <c r="T183" s="55" t="n">
        <f aca="false">IF($N183=1,0,IF(AND($C182=R$1,$C183=R$2),1,0))</f>
        <v>0</v>
      </c>
      <c r="U183" s="57" t="n">
        <f aca="false">IF(AND($C183=U$1,$I183=U$2),1,0)</f>
        <v>0</v>
      </c>
      <c r="V183" s="55" t="n">
        <f aca="false">IF($N183=1,0,IF(AND($C182=V$1,$C183=V$2),1,0))</f>
        <v>0</v>
      </c>
      <c r="W183" s="56" t="n">
        <f aca="false">0</f>
        <v>0</v>
      </c>
      <c r="X183" s="55" t="n">
        <f aca="false">IF($N183=1,0,IF(AND($C182=X$1,$C183=X$2),1,0))</f>
        <v>0</v>
      </c>
      <c r="Y183" s="55" t="n">
        <f aca="false">IF($N183=1,0,IF(AND($C182=Y$1,$C183=Y$2),1,0))</f>
        <v>0</v>
      </c>
      <c r="Z183" s="56" t="n">
        <f aca="false">0</f>
        <v>0</v>
      </c>
      <c r="AA183" s="55" t="n">
        <f aca="false">IF($N183=1,0,IF(AND($C182=AA$1,$C183=AA$2),1,0))</f>
        <v>0</v>
      </c>
      <c r="AB183" s="57" t="n">
        <f aca="false">IF(AND($C183=AB$1,$I183=AB$2),1,0)</f>
        <v>0</v>
      </c>
      <c r="AC183" s="55" t="n">
        <f aca="false">IF($N183=1,0,IF(AND($C182=AC$1,$C183=AC$2),1,0))</f>
        <v>0</v>
      </c>
      <c r="AD183" s="55" t="n">
        <f aca="false">IF($N183=1,0,IF(AND($C182=AD$1,$C183=AD$2),1,0))</f>
        <v>0</v>
      </c>
      <c r="AE183" s="56" t="n">
        <f aca="false">0</f>
        <v>0</v>
      </c>
      <c r="AF183" s="55" t="n">
        <f aca="false">IF($N183=1,0,IF(AND($C182=AF$1,$C183=AF$2),1,0))</f>
        <v>0</v>
      </c>
      <c r="AG183" s="56" t="n">
        <f aca="false">0</f>
        <v>0</v>
      </c>
      <c r="AH183" s="55" t="n">
        <f aca="false">IF($N183=1,0,IF(AND($C182=AH$1,$C183=AH$2),1,0))</f>
        <v>1</v>
      </c>
      <c r="AI183" s="57" t="n">
        <f aca="false">IF(AND($C183=AI$1,$I183=AI$2),1,0)</f>
        <v>0</v>
      </c>
      <c r="AJ183" s="55" t="n">
        <f aca="false">IF($N183=1,0,IF(AND($C182=AJ$1,$C183=AJ$2),1,0))</f>
        <v>0</v>
      </c>
      <c r="AK183" s="55" t="n">
        <f aca="false">IF($N183=1,0,IF(AND($C182=AK$1,$C183=AK$2),1,0))</f>
        <v>0</v>
      </c>
      <c r="AL183" s="55" t="n">
        <f aca="false">IF($N183=1,0,IF(AND($C182=AL$1,$C183=AL$2),1,0))</f>
        <v>0</v>
      </c>
      <c r="AM183" s="55" t="n">
        <f aca="false">IF($N183=1,0,IF(AND($C182=AM$1,$C183=AM$2),1,0))</f>
        <v>0</v>
      </c>
      <c r="AN183" s="56" t="n">
        <f aca="false">0</f>
        <v>0</v>
      </c>
      <c r="AO183" s="55" t="n">
        <f aca="false">IF($N183=1,0,IF(AND($C182=AO$1,$C183=AO$2),1,0))</f>
        <v>0</v>
      </c>
      <c r="AP183" s="57" t="n">
        <f aca="false">IF(AND($C183=AP$1,$I183=AP$2),1,0)</f>
        <v>0</v>
      </c>
      <c r="AQ183" s="56" t="n">
        <f aca="false">0</f>
        <v>0</v>
      </c>
      <c r="AR183" s="56" t="n">
        <f aca="false">0</f>
        <v>0</v>
      </c>
      <c r="AS183" s="56" t="n">
        <f aca="false">0</f>
        <v>0</v>
      </c>
      <c r="AT183" s="56" t="n">
        <f aca="false">0</f>
        <v>0</v>
      </c>
      <c r="AU183" s="56" t="n">
        <f aca="false">0</f>
        <v>0</v>
      </c>
      <c r="AV183" s="56" t="n">
        <f aca="false">0</f>
        <v>0</v>
      </c>
      <c r="AW183" s="56" t="n">
        <f aca="false">0</f>
        <v>0</v>
      </c>
      <c r="AX183" s="55" t="n">
        <f aca="false">IF($N183=1,0,IF(AND($C182=AX$1,$C183=AX$2),1,0))</f>
        <v>0</v>
      </c>
      <c r="AY183" s="55" t="n">
        <f aca="false">IF($N183=1,0,IF(AND($C182=AY$1,$C183=AY$2),1,0))</f>
        <v>0</v>
      </c>
      <c r="AZ183" s="55" t="n">
        <f aca="false">IF($N183=1,0,IF(AND($C182=AZ$1,$C183=AZ$2),1,0))</f>
        <v>0</v>
      </c>
      <c r="BA183" s="55" t="n">
        <f aca="false">IF($N183=1,0,IF(AND($C182=BA$1,$C183=BA$2),1,0))</f>
        <v>0</v>
      </c>
      <c r="BB183" s="56" t="n">
        <f aca="false">0</f>
        <v>0</v>
      </c>
      <c r="BC183" s="56" t="n">
        <f aca="false">IF($N183=1,0,IF(AND($C182=BC$1,$C183=BC$2),1,0))</f>
        <v>0</v>
      </c>
      <c r="BD183" s="57" t="n">
        <f aca="false">IF(AND($C183=BD$1,$I183=BD$2),1,0)</f>
        <v>0</v>
      </c>
      <c r="BE183" s="56" t="n">
        <f aca="false">0</f>
        <v>0</v>
      </c>
      <c r="BF183" s="56" t="n">
        <f aca="false">0</f>
        <v>0</v>
      </c>
      <c r="BG183" s="56" t="n">
        <f aca="false">0</f>
        <v>0</v>
      </c>
      <c r="BH183" s="56" t="n">
        <f aca="false">0</f>
        <v>0</v>
      </c>
      <c r="BI183" s="56" t="n">
        <f aca="false">0</f>
        <v>0</v>
      </c>
      <c r="BJ183" s="56" t="n">
        <f aca="false">0</f>
        <v>0</v>
      </c>
      <c r="BK183" s="56" t="n">
        <f aca="false">0</f>
        <v>0</v>
      </c>
      <c r="BL183" s="58" t="n">
        <f aca="false">SUM(N183:BK183)</f>
        <v>1</v>
      </c>
    </row>
    <row r="184" customFormat="false" ht="14.4" hidden="false" customHeight="false" outlineLevel="0" collapsed="false">
      <c r="A184" s="52" t="str">
        <f aca="false">VLOOKUP(D184,$BX$90:$BZ$136,3,1)&amp;D184</f>
        <v>D25</v>
      </c>
      <c r="B184" s="52" t="str">
        <f aca="false">SUBSTITUTE(SUBSTITUTE(H184,"/",""),".html","")</f>
        <v>guides</v>
      </c>
      <c r="C184" s="52" t="str">
        <f aca="false">IF(OR(B184=index,B184=links,B184=guides),B184,IF(LEFT(B184,5)=onion,onion,extreme))</f>
        <v>guides</v>
      </c>
      <c r="D184" s="53" t="n">
        <v>25</v>
      </c>
      <c r="E184" s="53" t="s">
        <v>155</v>
      </c>
      <c r="F184" s="53" t="s">
        <v>156</v>
      </c>
      <c r="G184" s="54" t="n">
        <v>0.00137731481481481</v>
      </c>
      <c r="H184" s="53" t="s">
        <v>74</v>
      </c>
      <c r="I184" s="59" t="n">
        <v>7</v>
      </c>
      <c r="J184" s="52" t="n">
        <f aca="false">IF(I184="?",VLOOKUP(C184,$BO$89:$BP$94,2,0),I184)</f>
        <v>7</v>
      </c>
      <c r="K184" s="52" t="n">
        <f aca="false">SUMIFS($J$10:$J$1000,$A$10:$A$1000,A184)</f>
        <v>145.897435897436</v>
      </c>
      <c r="L184" s="52" t="n">
        <f aca="false">IF(D184=D183,J184+L183,J184)</f>
        <v>104</v>
      </c>
      <c r="M184" s="52" t="str">
        <f aca="false">LEFT(A184,1)</f>
        <v>D</v>
      </c>
      <c r="N184" s="55" t="n">
        <f aca="false">IF(D184-D183&gt;0,1,0)</f>
        <v>0</v>
      </c>
      <c r="O184" s="56" t="n">
        <f aca="false">0</f>
        <v>0</v>
      </c>
      <c r="P184" s="55" t="n">
        <f aca="false">IF($N184=1,0,IF(AND($C183=P$1,$C184=P$2),1,0))</f>
        <v>0</v>
      </c>
      <c r="Q184" s="55" t="n">
        <f aca="false">IF($N184=1,0,IF(AND($C183=Q$1,$C184=Q$2),1,0))</f>
        <v>0</v>
      </c>
      <c r="R184" s="55" t="n">
        <f aca="false">IF($N184=1,0,IF(AND($C183=R$1,$C184=R$2),1,0))</f>
        <v>0</v>
      </c>
      <c r="S184" s="56" t="n">
        <f aca="false">0</f>
        <v>0</v>
      </c>
      <c r="T184" s="55" t="n">
        <f aca="false">IF($N184=1,0,IF(AND($C183=R$1,$C184=R$2),1,0))</f>
        <v>0</v>
      </c>
      <c r="U184" s="57" t="n">
        <f aca="false">IF(AND($C184=U$1,$I184=U$2),1,0)</f>
        <v>0</v>
      </c>
      <c r="V184" s="55" t="n">
        <f aca="false">IF($N184=1,0,IF(AND($C183=V$1,$C184=V$2),1,0))</f>
        <v>0</v>
      </c>
      <c r="W184" s="56" t="n">
        <f aca="false">0</f>
        <v>0</v>
      </c>
      <c r="X184" s="55" t="n">
        <f aca="false">IF($N184=1,0,IF(AND($C183=X$1,$C184=X$2),1,0))</f>
        <v>0</v>
      </c>
      <c r="Y184" s="55" t="n">
        <f aca="false">IF($N184=1,0,IF(AND($C183=Y$1,$C184=Y$2),1,0))</f>
        <v>0</v>
      </c>
      <c r="Z184" s="56" t="n">
        <f aca="false">0</f>
        <v>0</v>
      </c>
      <c r="AA184" s="55" t="n">
        <f aca="false">IF($N184=1,0,IF(AND($C183=AA$1,$C184=AA$2),1,0))</f>
        <v>0</v>
      </c>
      <c r="AB184" s="57" t="n">
        <f aca="false">IF(AND($C184=AB$1,$I184=AB$2),1,0)</f>
        <v>0</v>
      </c>
      <c r="AC184" s="55" t="n">
        <f aca="false">IF($N184=1,0,IF(AND($C183=AC$1,$C184=AC$2),1,0))</f>
        <v>0</v>
      </c>
      <c r="AD184" s="55" t="n">
        <f aca="false">IF($N184=1,0,IF(AND($C183=AD$1,$C184=AD$2),1,0))</f>
        <v>0</v>
      </c>
      <c r="AE184" s="56" t="n">
        <f aca="false">0</f>
        <v>0</v>
      </c>
      <c r="AF184" s="55" t="n">
        <f aca="false">IF($N184=1,0,IF(AND($C183=AF$1,$C184=AF$2),1,0))</f>
        <v>0</v>
      </c>
      <c r="AG184" s="56" t="n">
        <f aca="false">0</f>
        <v>0</v>
      </c>
      <c r="AH184" s="55" t="n">
        <f aca="false">IF($N184=1,0,IF(AND($C183=AH$1,$C184=AH$2),1,0))</f>
        <v>0</v>
      </c>
      <c r="AI184" s="57" t="n">
        <f aca="false">IF(AND($C184=AI$1,$I184=AI$2),1,0)</f>
        <v>0</v>
      </c>
      <c r="AJ184" s="55" t="n">
        <f aca="false">IF($N184=1,0,IF(AND($C183=AJ$1,$C184=AJ$2),1,0))</f>
        <v>0</v>
      </c>
      <c r="AK184" s="55" t="n">
        <f aca="false">IF($N184=1,0,IF(AND($C183=AK$1,$C184=AK$2),1,0))</f>
        <v>0</v>
      </c>
      <c r="AL184" s="55" t="n">
        <f aca="false">IF($N184=1,0,IF(AND($C183=AL$1,$C184=AL$2),1,0))</f>
        <v>0</v>
      </c>
      <c r="AM184" s="55" t="n">
        <f aca="false">IF($N184=1,0,IF(AND($C183=AM$1,$C184=AM$2),1,0))</f>
        <v>0</v>
      </c>
      <c r="AN184" s="56" t="n">
        <f aca="false">0</f>
        <v>0</v>
      </c>
      <c r="AO184" s="55" t="n">
        <f aca="false">IF($N184=1,0,IF(AND($C183=AO$1,$C184=AO$2),1,0))</f>
        <v>0</v>
      </c>
      <c r="AP184" s="57" t="n">
        <f aca="false">IF(AND($C184=AP$1,$I184=AP$2),1,0)</f>
        <v>0</v>
      </c>
      <c r="AQ184" s="56" t="n">
        <f aca="false">0</f>
        <v>0</v>
      </c>
      <c r="AR184" s="56" t="n">
        <f aca="false">0</f>
        <v>0</v>
      </c>
      <c r="AS184" s="56" t="n">
        <f aca="false">0</f>
        <v>0</v>
      </c>
      <c r="AT184" s="56" t="n">
        <f aca="false">0</f>
        <v>0</v>
      </c>
      <c r="AU184" s="56" t="n">
        <f aca="false">0</f>
        <v>0</v>
      </c>
      <c r="AV184" s="56" t="n">
        <f aca="false">0</f>
        <v>0</v>
      </c>
      <c r="AW184" s="56" t="n">
        <f aca="false">0</f>
        <v>0</v>
      </c>
      <c r="AX184" s="55" t="n">
        <f aca="false">IF($N184=1,0,IF(AND($C183=AX$1,$C184=AX$2),1,0))</f>
        <v>0</v>
      </c>
      <c r="AY184" s="55" t="n">
        <f aca="false">IF($N184=1,0,IF(AND($C183=AY$1,$C184=AY$2),1,0))</f>
        <v>0</v>
      </c>
      <c r="AZ184" s="55" t="n">
        <f aca="false">IF($N184=1,0,IF(AND($C183=AZ$1,$C184=AZ$2),1,0))</f>
        <v>1</v>
      </c>
      <c r="BA184" s="55" t="n">
        <f aca="false">IF($N184=1,0,IF(AND($C183=BA$1,$C184=BA$2),1,0))</f>
        <v>0</v>
      </c>
      <c r="BB184" s="56" t="n">
        <f aca="false">0</f>
        <v>0</v>
      </c>
      <c r="BC184" s="56" t="n">
        <f aca="false">IF($N184=1,0,IF(AND($C183=BC$1,$C184=BC$2),1,0))</f>
        <v>0</v>
      </c>
      <c r="BD184" s="57" t="n">
        <f aca="false">IF(AND($C184=BD$1,$I184=BD$2),1,0)</f>
        <v>0</v>
      </c>
      <c r="BE184" s="56" t="n">
        <f aca="false">0</f>
        <v>0</v>
      </c>
      <c r="BF184" s="56" t="n">
        <f aca="false">0</f>
        <v>0</v>
      </c>
      <c r="BG184" s="56" t="n">
        <f aca="false">0</f>
        <v>0</v>
      </c>
      <c r="BH184" s="56" t="n">
        <f aca="false">0</f>
        <v>0</v>
      </c>
      <c r="BI184" s="56" t="n">
        <f aca="false">0</f>
        <v>0</v>
      </c>
      <c r="BJ184" s="56" t="n">
        <f aca="false">0</f>
        <v>0</v>
      </c>
      <c r="BK184" s="56" t="n">
        <f aca="false">0</f>
        <v>0</v>
      </c>
      <c r="BL184" s="58" t="n">
        <f aca="false">SUM(N184:BK184)</f>
        <v>1</v>
      </c>
    </row>
    <row r="185" customFormat="false" ht="14.4" hidden="false" customHeight="false" outlineLevel="0" collapsed="false">
      <c r="A185" s="52" t="str">
        <f aca="false">VLOOKUP(D185,$BX$90:$BZ$136,3,1)&amp;D185</f>
        <v>D25</v>
      </c>
      <c r="B185" s="52" t="str">
        <f aca="false">SUBSTITUTE(SUBSTITUTE(H185,"/",""),".html","")</f>
        <v>guideshow-to-buy-dash</v>
      </c>
      <c r="C185" s="52" t="str">
        <f aca="false">IF(OR(B185=index,B185=links,B185=guides),B185,IF(LEFT(B185,5)=onion,onion,extreme))</f>
        <v>extreme</v>
      </c>
      <c r="D185" s="53" t="n">
        <v>25</v>
      </c>
      <c r="E185" s="53" t="s">
        <v>155</v>
      </c>
      <c r="F185" s="53" t="s">
        <v>156</v>
      </c>
      <c r="G185" s="54" t="n">
        <v>0.00137731481481481</v>
      </c>
      <c r="H185" s="53" t="s">
        <v>159</v>
      </c>
      <c r="I185" s="59" t="n">
        <v>7</v>
      </c>
      <c r="J185" s="52" t="n">
        <f aca="false">IF(I185="?",VLOOKUP(C185,$BO$89:$BP$94,2,0),I185)</f>
        <v>7</v>
      </c>
      <c r="K185" s="52" t="n">
        <f aca="false">SUMIFS($J$10:$J$1000,$A$10:$A$1000,A185)</f>
        <v>145.897435897436</v>
      </c>
      <c r="L185" s="52" t="n">
        <f aca="false">IF(D185=D184,J185+L184,J185)</f>
        <v>111</v>
      </c>
      <c r="M185" s="52" t="str">
        <f aca="false">LEFT(A185,1)</f>
        <v>D</v>
      </c>
      <c r="N185" s="55" t="n">
        <f aca="false">IF(D185-D184&gt;0,1,0)</f>
        <v>0</v>
      </c>
      <c r="O185" s="56" t="n">
        <f aca="false">0</f>
        <v>0</v>
      </c>
      <c r="P185" s="55" t="n">
        <f aca="false">IF($N185=1,0,IF(AND($C184=P$1,$C185=P$2),1,0))</f>
        <v>0</v>
      </c>
      <c r="Q185" s="55" t="n">
        <f aca="false">IF($N185=1,0,IF(AND($C184=Q$1,$C185=Q$2),1,0))</f>
        <v>0</v>
      </c>
      <c r="R185" s="55" t="n">
        <f aca="false">IF($N185=1,0,IF(AND($C184=R$1,$C185=R$2),1,0))</f>
        <v>0</v>
      </c>
      <c r="S185" s="56" t="n">
        <f aca="false">0</f>
        <v>0</v>
      </c>
      <c r="T185" s="55" t="n">
        <f aca="false">IF($N185=1,0,IF(AND($C184=R$1,$C185=R$2),1,0))</f>
        <v>0</v>
      </c>
      <c r="U185" s="57" t="n">
        <f aca="false">IF(AND($C185=U$1,$I185=U$2),1,0)</f>
        <v>0</v>
      </c>
      <c r="V185" s="55" t="n">
        <f aca="false">IF($N185=1,0,IF(AND($C184=V$1,$C185=V$2),1,0))</f>
        <v>0</v>
      </c>
      <c r="W185" s="56" t="n">
        <f aca="false">0</f>
        <v>0</v>
      </c>
      <c r="X185" s="55" t="n">
        <f aca="false">IF($N185=1,0,IF(AND($C184=X$1,$C185=X$2),1,0))</f>
        <v>0</v>
      </c>
      <c r="Y185" s="55" t="n">
        <f aca="false">IF($N185=1,0,IF(AND($C184=Y$1,$C185=Y$2),1,0))</f>
        <v>0</v>
      </c>
      <c r="Z185" s="56" t="n">
        <f aca="false">0</f>
        <v>0</v>
      </c>
      <c r="AA185" s="55" t="n">
        <f aca="false">IF($N185=1,0,IF(AND($C184=AA$1,$C185=AA$2),1,0))</f>
        <v>0</v>
      </c>
      <c r="AB185" s="57" t="n">
        <f aca="false">IF(AND($C185=AB$1,$I185=AB$2),1,0)</f>
        <v>0</v>
      </c>
      <c r="AC185" s="55" t="n">
        <f aca="false">IF($N185=1,0,IF(AND($C184=AC$1,$C185=AC$2),1,0))</f>
        <v>0</v>
      </c>
      <c r="AD185" s="55" t="n">
        <f aca="false">IF($N185=1,0,IF(AND($C184=AD$1,$C185=AD$2),1,0))</f>
        <v>0</v>
      </c>
      <c r="AE185" s="56" t="n">
        <f aca="false">0</f>
        <v>0</v>
      </c>
      <c r="AF185" s="55" t="n">
        <f aca="false">IF($N185=1,0,IF(AND($C184=AF$1,$C185=AF$2),1,0))</f>
        <v>0</v>
      </c>
      <c r="AG185" s="56" t="n">
        <f aca="false">0</f>
        <v>0</v>
      </c>
      <c r="AH185" s="55" t="n">
        <f aca="false">IF($N185=1,0,IF(AND($C184=AH$1,$C185=AH$2),1,0))</f>
        <v>1</v>
      </c>
      <c r="AI185" s="57" t="n">
        <f aca="false">IF(AND($C185=AI$1,$I185=AI$2),1,0)</f>
        <v>0</v>
      </c>
      <c r="AJ185" s="55" t="n">
        <f aca="false">IF($N185=1,0,IF(AND($C184=AJ$1,$C185=AJ$2),1,0))</f>
        <v>0</v>
      </c>
      <c r="AK185" s="55" t="n">
        <f aca="false">IF($N185=1,0,IF(AND($C184=AK$1,$C185=AK$2),1,0))</f>
        <v>0</v>
      </c>
      <c r="AL185" s="55" t="n">
        <f aca="false">IF($N185=1,0,IF(AND($C184=AL$1,$C185=AL$2),1,0))</f>
        <v>0</v>
      </c>
      <c r="AM185" s="55" t="n">
        <f aca="false">IF($N185=1,0,IF(AND($C184=AM$1,$C185=AM$2),1,0))</f>
        <v>0</v>
      </c>
      <c r="AN185" s="56" t="n">
        <f aca="false">0</f>
        <v>0</v>
      </c>
      <c r="AO185" s="55" t="n">
        <f aca="false">IF($N185=1,0,IF(AND($C184=AO$1,$C185=AO$2),1,0))</f>
        <v>0</v>
      </c>
      <c r="AP185" s="57" t="n">
        <f aca="false">IF(AND($C185=AP$1,$I185=AP$2),1,0)</f>
        <v>0</v>
      </c>
      <c r="AQ185" s="56" t="n">
        <f aca="false">0</f>
        <v>0</v>
      </c>
      <c r="AR185" s="56" t="n">
        <f aca="false">0</f>
        <v>0</v>
      </c>
      <c r="AS185" s="56" t="n">
        <f aca="false">0</f>
        <v>0</v>
      </c>
      <c r="AT185" s="56" t="n">
        <f aca="false">0</f>
        <v>0</v>
      </c>
      <c r="AU185" s="56" t="n">
        <f aca="false">0</f>
        <v>0</v>
      </c>
      <c r="AV185" s="56" t="n">
        <f aca="false">0</f>
        <v>0</v>
      </c>
      <c r="AW185" s="56" t="n">
        <f aca="false">0</f>
        <v>0</v>
      </c>
      <c r="AX185" s="55" t="n">
        <f aca="false">IF($N185=1,0,IF(AND($C184=AX$1,$C185=AX$2),1,0))</f>
        <v>0</v>
      </c>
      <c r="AY185" s="55" t="n">
        <f aca="false">IF($N185=1,0,IF(AND($C184=AY$1,$C185=AY$2),1,0))</f>
        <v>0</v>
      </c>
      <c r="AZ185" s="55" t="n">
        <f aca="false">IF($N185=1,0,IF(AND($C184=AZ$1,$C185=AZ$2),1,0))</f>
        <v>0</v>
      </c>
      <c r="BA185" s="55" t="n">
        <f aca="false">IF($N185=1,0,IF(AND($C184=BA$1,$C185=BA$2),1,0))</f>
        <v>0</v>
      </c>
      <c r="BB185" s="56" t="n">
        <f aca="false">0</f>
        <v>0</v>
      </c>
      <c r="BC185" s="56" t="n">
        <f aca="false">IF($N185=1,0,IF(AND($C184=BC$1,$C185=BC$2),1,0))</f>
        <v>0</v>
      </c>
      <c r="BD185" s="57" t="n">
        <f aca="false">IF(AND($C185=BD$1,$I185=BD$2),1,0)</f>
        <v>0</v>
      </c>
      <c r="BE185" s="56" t="n">
        <f aca="false">0</f>
        <v>0</v>
      </c>
      <c r="BF185" s="56" t="n">
        <f aca="false">0</f>
        <v>0</v>
      </c>
      <c r="BG185" s="56" t="n">
        <f aca="false">0</f>
        <v>0</v>
      </c>
      <c r="BH185" s="56" t="n">
        <f aca="false">0</f>
        <v>0</v>
      </c>
      <c r="BI185" s="56" t="n">
        <f aca="false">0</f>
        <v>0</v>
      </c>
      <c r="BJ185" s="56" t="n">
        <f aca="false">0</f>
        <v>0</v>
      </c>
      <c r="BK185" s="56" t="n">
        <f aca="false">0</f>
        <v>0</v>
      </c>
      <c r="BL185" s="58" t="n">
        <f aca="false">SUM(N185:BK185)</f>
        <v>1</v>
      </c>
    </row>
    <row r="186" customFormat="false" ht="14.4" hidden="false" customHeight="false" outlineLevel="0" collapsed="false">
      <c r="A186" s="52" t="str">
        <f aca="false">VLOOKUP(D186,$BX$90:$BZ$136,3,1)&amp;D186</f>
        <v>D25</v>
      </c>
      <c r="B186" s="52" t="str">
        <f aca="false">SUBSTITUTE(SUBSTITUTE(H186,"/",""),".html","")</f>
        <v>guides</v>
      </c>
      <c r="C186" s="52" t="str">
        <f aca="false">IF(OR(B186=index,B186=links,B186=guides),B186,IF(LEFT(B186,5)=onion,onion,extreme))</f>
        <v>guides</v>
      </c>
      <c r="D186" s="53" t="n">
        <v>25</v>
      </c>
      <c r="E186" s="53" t="s">
        <v>155</v>
      </c>
      <c r="F186" s="53" t="s">
        <v>156</v>
      </c>
      <c r="G186" s="54" t="n">
        <v>0.00137731481481481</v>
      </c>
      <c r="H186" s="53" t="s">
        <v>74</v>
      </c>
      <c r="I186" s="59" t="n">
        <v>8</v>
      </c>
      <c r="J186" s="52" t="n">
        <f aca="false">IF(I186="?",VLOOKUP(C186,$BO$89:$BP$94,2,0),I186)</f>
        <v>8</v>
      </c>
      <c r="K186" s="52" t="n">
        <f aca="false">SUMIFS($J$10:$J$1000,$A$10:$A$1000,A186)</f>
        <v>145.897435897436</v>
      </c>
      <c r="L186" s="52" t="n">
        <f aca="false">IF(D186=D185,J186+L185,J186)</f>
        <v>119</v>
      </c>
      <c r="M186" s="52" t="str">
        <f aca="false">LEFT(A186,1)</f>
        <v>D</v>
      </c>
      <c r="N186" s="55" t="n">
        <f aca="false">IF(D186-D185&gt;0,1,0)</f>
        <v>0</v>
      </c>
      <c r="O186" s="56" t="n">
        <f aca="false">0</f>
        <v>0</v>
      </c>
      <c r="P186" s="55" t="n">
        <f aca="false">IF($N186=1,0,IF(AND($C185=P$1,$C186=P$2),1,0))</f>
        <v>0</v>
      </c>
      <c r="Q186" s="55" t="n">
        <f aca="false">IF($N186=1,0,IF(AND($C185=Q$1,$C186=Q$2),1,0))</f>
        <v>0</v>
      </c>
      <c r="R186" s="55" t="n">
        <f aca="false">IF($N186=1,0,IF(AND($C185=R$1,$C186=R$2),1,0))</f>
        <v>0</v>
      </c>
      <c r="S186" s="56" t="n">
        <f aca="false">0</f>
        <v>0</v>
      </c>
      <c r="T186" s="55" t="n">
        <f aca="false">IF($N186=1,0,IF(AND($C185=R$1,$C186=R$2),1,0))</f>
        <v>0</v>
      </c>
      <c r="U186" s="57" t="n">
        <f aca="false">IF(AND($C186=U$1,$I186=U$2),1,0)</f>
        <v>0</v>
      </c>
      <c r="V186" s="55" t="n">
        <f aca="false">IF($N186=1,0,IF(AND($C185=V$1,$C186=V$2),1,0))</f>
        <v>0</v>
      </c>
      <c r="W186" s="56" t="n">
        <f aca="false">0</f>
        <v>0</v>
      </c>
      <c r="X186" s="55" t="n">
        <f aca="false">IF($N186=1,0,IF(AND($C185=X$1,$C186=X$2),1,0))</f>
        <v>0</v>
      </c>
      <c r="Y186" s="55" t="n">
        <f aca="false">IF($N186=1,0,IF(AND($C185=Y$1,$C186=Y$2),1,0))</f>
        <v>0</v>
      </c>
      <c r="Z186" s="56" t="n">
        <f aca="false">0</f>
        <v>0</v>
      </c>
      <c r="AA186" s="55" t="n">
        <f aca="false">IF($N186=1,0,IF(AND($C185=AA$1,$C186=AA$2),1,0))</f>
        <v>0</v>
      </c>
      <c r="AB186" s="57" t="n">
        <f aca="false">IF(AND($C186=AB$1,$I186=AB$2),1,0)</f>
        <v>0</v>
      </c>
      <c r="AC186" s="55" t="n">
        <f aca="false">IF($N186=1,0,IF(AND($C185=AC$1,$C186=AC$2),1,0))</f>
        <v>0</v>
      </c>
      <c r="AD186" s="55" t="n">
        <f aca="false">IF($N186=1,0,IF(AND($C185=AD$1,$C186=AD$2),1,0))</f>
        <v>0</v>
      </c>
      <c r="AE186" s="56" t="n">
        <f aca="false">0</f>
        <v>0</v>
      </c>
      <c r="AF186" s="55" t="n">
        <f aca="false">IF($N186=1,0,IF(AND($C185=AF$1,$C186=AF$2),1,0))</f>
        <v>0</v>
      </c>
      <c r="AG186" s="56" t="n">
        <f aca="false">0</f>
        <v>0</v>
      </c>
      <c r="AH186" s="55" t="n">
        <f aca="false">IF($N186=1,0,IF(AND($C185=AH$1,$C186=AH$2),1,0))</f>
        <v>0</v>
      </c>
      <c r="AI186" s="57" t="n">
        <f aca="false">IF(AND($C186=AI$1,$I186=AI$2),1,0)</f>
        <v>0</v>
      </c>
      <c r="AJ186" s="55" t="n">
        <f aca="false">IF($N186=1,0,IF(AND($C185=AJ$1,$C186=AJ$2),1,0))</f>
        <v>0</v>
      </c>
      <c r="AK186" s="55" t="n">
        <f aca="false">IF($N186=1,0,IF(AND($C185=AK$1,$C186=AK$2),1,0))</f>
        <v>0</v>
      </c>
      <c r="AL186" s="55" t="n">
        <f aca="false">IF($N186=1,0,IF(AND($C185=AL$1,$C186=AL$2),1,0))</f>
        <v>0</v>
      </c>
      <c r="AM186" s="55" t="n">
        <f aca="false">IF($N186=1,0,IF(AND($C185=AM$1,$C186=AM$2),1,0))</f>
        <v>0</v>
      </c>
      <c r="AN186" s="56" t="n">
        <f aca="false">0</f>
        <v>0</v>
      </c>
      <c r="AO186" s="55" t="n">
        <f aca="false">IF($N186=1,0,IF(AND($C185=AO$1,$C186=AO$2),1,0))</f>
        <v>0</v>
      </c>
      <c r="AP186" s="57" t="n">
        <f aca="false">IF(AND($C186=AP$1,$I186=AP$2),1,0)</f>
        <v>0</v>
      </c>
      <c r="AQ186" s="56" t="n">
        <f aca="false">0</f>
        <v>0</v>
      </c>
      <c r="AR186" s="56" t="n">
        <f aca="false">0</f>
        <v>0</v>
      </c>
      <c r="AS186" s="56" t="n">
        <f aca="false">0</f>
        <v>0</v>
      </c>
      <c r="AT186" s="56" t="n">
        <f aca="false">0</f>
        <v>0</v>
      </c>
      <c r="AU186" s="56" t="n">
        <f aca="false">0</f>
        <v>0</v>
      </c>
      <c r="AV186" s="56" t="n">
        <f aca="false">0</f>
        <v>0</v>
      </c>
      <c r="AW186" s="56" t="n">
        <f aca="false">0</f>
        <v>0</v>
      </c>
      <c r="AX186" s="55" t="n">
        <f aca="false">IF($N186=1,0,IF(AND($C185=AX$1,$C186=AX$2),1,0))</f>
        <v>0</v>
      </c>
      <c r="AY186" s="55" t="n">
        <f aca="false">IF($N186=1,0,IF(AND($C185=AY$1,$C186=AY$2),1,0))</f>
        <v>0</v>
      </c>
      <c r="AZ186" s="55" t="n">
        <f aca="false">IF($N186=1,0,IF(AND($C185=AZ$1,$C186=AZ$2),1,0))</f>
        <v>1</v>
      </c>
      <c r="BA186" s="55" t="n">
        <f aca="false">IF($N186=1,0,IF(AND($C185=BA$1,$C186=BA$2),1,0))</f>
        <v>0</v>
      </c>
      <c r="BB186" s="56" t="n">
        <f aca="false">0</f>
        <v>0</v>
      </c>
      <c r="BC186" s="56" t="n">
        <f aca="false">IF($N186=1,0,IF(AND($C185=BC$1,$C186=BC$2),1,0))</f>
        <v>0</v>
      </c>
      <c r="BD186" s="57" t="n">
        <f aca="false">IF(AND($C186=BD$1,$I186=BD$2),1,0)</f>
        <v>0</v>
      </c>
      <c r="BE186" s="56" t="n">
        <f aca="false">0</f>
        <v>0</v>
      </c>
      <c r="BF186" s="56" t="n">
        <f aca="false">0</f>
        <v>0</v>
      </c>
      <c r="BG186" s="56" t="n">
        <f aca="false">0</f>
        <v>0</v>
      </c>
      <c r="BH186" s="56" t="n">
        <f aca="false">0</f>
        <v>0</v>
      </c>
      <c r="BI186" s="56" t="n">
        <f aca="false">0</f>
        <v>0</v>
      </c>
      <c r="BJ186" s="56" t="n">
        <f aca="false">0</f>
        <v>0</v>
      </c>
      <c r="BK186" s="56" t="n">
        <f aca="false">0</f>
        <v>0</v>
      </c>
      <c r="BL186" s="58" t="n">
        <f aca="false">SUM(N186:BK186)</f>
        <v>1</v>
      </c>
    </row>
    <row r="187" customFormat="false" ht="14.4" hidden="false" customHeight="false" outlineLevel="0" collapsed="false">
      <c r="A187" s="52" t="str">
        <f aca="false">VLOOKUP(D187,$BX$90:$BZ$136,3,1)&amp;D187</f>
        <v>D25</v>
      </c>
      <c r="B187" s="52" t="str">
        <f aca="false">SUBSTITUTE(SUBSTITUTE(H187,"/",""),".html","")</f>
        <v>guidespgp-guide</v>
      </c>
      <c r="C187" s="52" t="str">
        <f aca="false">IF(OR(B187=index,B187=links,B187=guides),B187,IF(LEFT(B187,5)=onion,onion,extreme))</f>
        <v>extreme</v>
      </c>
      <c r="D187" s="53" t="n">
        <v>25</v>
      </c>
      <c r="E187" s="53" t="s">
        <v>155</v>
      </c>
      <c r="F187" s="53" t="s">
        <v>156</v>
      </c>
      <c r="G187" s="54" t="n">
        <v>0.00137731481481481</v>
      </c>
      <c r="H187" s="53" t="s">
        <v>114</v>
      </c>
      <c r="I187" s="59" t="s">
        <v>43</v>
      </c>
      <c r="J187" s="52" t="n">
        <f aca="false">IF(I187="?",VLOOKUP(C187,$BO$89:$BP$94,2,0),I187)</f>
        <v>26.8974358974359</v>
      </c>
      <c r="K187" s="52" t="n">
        <f aca="false">SUMIFS($J$10:$J$1000,$A$10:$A$1000,A187)</f>
        <v>145.897435897436</v>
      </c>
      <c r="L187" s="52" t="n">
        <f aca="false">IF(D187=D186,J187+L186,J187)</f>
        <v>145.897435897436</v>
      </c>
      <c r="M187" s="52" t="str">
        <f aca="false">LEFT(A187,1)</f>
        <v>D</v>
      </c>
      <c r="N187" s="55" t="n">
        <f aca="false">IF(D187-D186&gt;0,1,0)</f>
        <v>0</v>
      </c>
      <c r="O187" s="56" t="n">
        <f aca="false">0</f>
        <v>0</v>
      </c>
      <c r="P187" s="55" t="n">
        <f aca="false">IF($N187=1,0,IF(AND($C186=P$1,$C187=P$2),1,0))</f>
        <v>0</v>
      </c>
      <c r="Q187" s="55" t="n">
        <f aca="false">IF($N187=1,0,IF(AND($C186=Q$1,$C187=Q$2),1,0))</f>
        <v>0</v>
      </c>
      <c r="R187" s="55" t="n">
        <f aca="false">IF($N187=1,0,IF(AND($C186=R$1,$C187=R$2),1,0))</f>
        <v>0</v>
      </c>
      <c r="S187" s="56" t="n">
        <f aca="false">0</f>
        <v>0</v>
      </c>
      <c r="T187" s="55" t="n">
        <f aca="false">IF($N187=1,0,IF(AND($C186=R$1,$C187=R$2),1,0))</f>
        <v>0</v>
      </c>
      <c r="U187" s="57" t="n">
        <f aca="false">IF(AND($C187=U$1,$I187=U$2),1,0)</f>
        <v>0</v>
      </c>
      <c r="V187" s="55" t="n">
        <f aca="false">IF($N187=1,0,IF(AND($C186=V$1,$C187=V$2),1,0))</f>
        <v>0</v>
      </c>
      <c r="W187" s="56" t="n">
        <f aca="false">0</f>
        <v>0</v>
      </c>
      <c r="X187" s="55" t="n">
        <f aca="false">IF($N187=1,0,IF(AND($C186=X$1,$C187=X$2),1,0))</f>
        <v>0</v>
      </c>
      <c r="Y187" s="55" t="n">
        <f aca="false">IF($N187=1,0,IF(AND($C186=Y$1,$C187=Y$2),1,0))</f>
        <v>0</v>
      </c>
      <c r="Z187" s="56" t="n">
        <f aca="false">0</f>
        <v>0</v>
      </c>
      <c r="AA187" s="55" t="n">
        <f aca="false">IF($N187=1,0,IF(AND($C186=AA$1,$C187=AA$2),1,0))</f>
        <v>0</v>
      </c>
      <c r="AB187" s="57" t="n">
        <f aca="false">IF(AND($C187=AB$1,$I187=AB$2),1,0)</f>
        <v>0</v>
      </c>
      <c r="AC187" s="55" t="n">
        <f aca="false">IF($N187=1,0,IF(AND($C186=AC$1,$C187=AC$2),1,0))</f>
        <v>0</v>
      </c>
      <c r="AD187" s="55" t="n">
        <f aca="false">IF($N187=1,0,IF(AND($C186=AD$1,$C187=AD$2),1,0))</f>
        <v>0</v>
      </c>
      <c r="AE187" s="56" t="n">
        <f aca="false">0</f>
        <v>0</v>
      </c>
      <c r="AF187" s="55" t="n">
        <f aca="false">IF($N187=1,0,IF(AND($C186=AF$1,$C187=AF$2),1,0))</f>
        <v>0</v>
      </c>
      <c r="AG187" s="56" t="n">
        <f aca="false">0</f>
        <v>0</v>
      </c>
      <c r="AH187" s="55" t="n">
        <f aca="false">IF($N187=1,0,IF(AND($C186=AH$1,$C187=AH$2),1,0))</f>
        <v>1</v>
      </c>
      <c r="AI187" s="57" t="n">
        <f aca="false">IF(AND($C187=AI$1,$I187=AI$2),1,0)</f>
        <v>0</v>
      </c>
      <c r="AJ187" s="55" t="n">
        <f aca="false">IF($N187=1,0,IF(AND($C186=AJ$1,$C187=AJ$2),1,0))</f>
        <v>0</v>
      </c>
      <c r="AK187" s="55" t="n">
        <f aca="false">IF($N187=1,0,IF(AND($C186=AK$1,$C187=AK$2),1,0))</f>
        <v>0</v>
      </c>
      <c r="AL187" s="55" t="n">
        <f aca="false">IF($N187=1,0,IF(AND($C186=AL$1,$C187=AL$2),1,0))</f>
        <v>0</v>
      </c>
      <c r="AM187" s="55" t="n">
        <f aca="false">IF($N187=1,0,IF(AND($C186=AM$1,$C187=AM$2),1,0))</f>
        <v>0</v>
      </c>
      <c r="AN187" s="56" t="n">
        <f aca="false">0</f>
        <v>0</v>
      </c>
      <c r="AO187" s="55" t="n">
        <f aca="false">IF($N187=1,0,IF(AND($C186=AO$1,$C187=AO$2),1,0))</f>
        <v>0</v>
      </c>
      <c r="AP187" s="57" t="n">
        <f aca="false">IF(AND($C187=AP$1,$I187=AP$2),1,0)</f>
        <v>0</v>
      </c>
      <c r="AQ187" s="56" t="n">
        <f aca="false">0</f>
        <v>0</v>
      </c>
      <c r="AR187" s="56" t="n">
        <f aca="false">0</f>
        <v>0</v>
      </c>
      <c r="AS187" s="56" t="n">
        <f aca="false">0</f>
        <v>0</v>
      </c>
      <c r="AT187" s="56" t="n">
        <f aca="false">0</f>
        <v>0</v>
      </c>
      <c r="AU187" s="56" t="n">
        <f aca="false">0</f>
        <v>0</v>
      </c>
      <c r="AV187" s="56" t="n">
        <f aca="false">0</f>
        <v>0</v>
      </c>
      <c r="AW187" s="56" t="n">
        <f aca="false">0</f>
        <v>0</v>
      </c>
      <c r="AX187" s="55" t="n">
        <f aca="false">IF($N187=1,0,IF(AND($C186=AX$1,$C187=AX$2),1,0))</f>
        <v>0</v>
      </c>
      <c r="AY187" s="55" t="n">
        <f aca="false">IF($N187=1,0,IF(AND($C186=AY$1,$C187=AY$2),1,0))</f>
        <v>0</v>
      </c>
      <c r="AZ187" s="55" t="n">
        <f aca="false">IF($N187=1,0,IF(AND($C186=AZ$1,$C187=AZ$2),1,0))</f>
        <v>0</v>
      </c>
      <c r="BA187" s="55" t="n">
        <f aca="false">IF($N187=1,0,IF(AND($C186=BA$1,$C187=BA$2),1,0))</f>
        <v>0</v>
      </c>
      <c r="BB187" s="56" t="n">
        <f aca="false">0</f>
        <v>0</v>
      </c>
      <c r="BC187" s="56" t="n">
        <f aca="false">IF($N187=1,0,IF(AND($C186=BC$1,$C187=BC$2),1,0))</f>
        <v>0</v>
      </c>
      <c r="BD187" s="57" t="n">
        <f aca="false">IF(AND($C187=BD$1,$I187=BD$2),1,0)</f>
        <v>1</v>
      </c>
      <c r="BE187" s="56" t="n">
        <f aca="false">0</f>
        <v>0</v>
      </c>
      <c r="BF187" s="56" t="n">
        <f aca="false">0</f>
        <v>0</v>
      </c>
      <c r="BG187" s="56" t="n">
        <f aca="false">0</f>
        <v>0</v>
      </c>
      <c r="BH187" s="56" t="n">
        <f aca="false">0</f>
        <v>0</v>
      </c>
      <c r="BI187" s="56" t="n">
        <f aca="false">0</f>
        <v>0</v>
      </c>
      <c r="BJ187" s="56" t="n">
        <f aca="false">0</f>
        <v>0</v>
      </c>
      <c r="BK187" s="56" t="n">
        <f aca="false">0</f>
        <v>0</v>
      </c>
      <c r="BL187" s="58" t="n">
        <f aca="false">SUM(N187:BK187)</f>
        <v>2</v>
      </c>
    </row>
    <row r="188" customFormat="false" ht="14.4" hidden="false" customHeight="false" outlineLevel="0" collapsed="false">
      <c r="A188" s="52" t="str">
        <f aca="false">VLOOKUP(D188,$BX$90:$BZ$136,3,1)&amp;D188</f>
        <v>D26</v>
      </c>
      <c r="B188" s="52" t="str">
        <f aca="false">SUBSTITUTE(SUBSTITUTE(H188,"/",""),".html","")</f>
        <v>index</v>
      </c>
      <c r="C188" s="52" t="str">
        <f aca="false">IF(OR(B188=index,B188=links,B188=guides),B188,IF(LEFT(B188,5)=onion,onion,extreme))</f>
        <v>index</v>
      </c>
      <c r="D188" s="53" t="n">
        <v>26</v>
      </c>
      <c r="E188" s="53" t="s">
        <v>161</v>
      </c>
      <c r="F188" s="53" t="s">
        <v>161</v>
      </c>
      <c r="G188" s="54" t="n">
        <v>0.00228009259259259</v>
      </c>
      <c r="H188" s="53" t="s">
        <v>72</v>
      </c>
      <c r="I188" s="59" t="n">
        <v>17</v>
      </c>
      <c r="J188" s="52" t="n">
        <f aca="false">IF(I188="?",VLOOKUP(C188,$BO$89:$BP$94,2,0),I188)</f>
        <v>17</v>
      </c>
      <c r="K188" s="52" t="n">
        <f aca="false">SUMIFS($J$10:$J$1000,$A$10:$A$1000,A188)</f>
        <v>212.5</v>
      </c>
      <c r="L188" s="52" t="n">
        <f aca="false">IF(D188=D187,J188+L187,J188)</f>
        <v>17</v>
      </c>
      <c r="M188" s="52" t="str">
        <f aca="false">LEFT(A188,1)</f>
        <v>D</v>
      </c>
      <c r="N188" s="55" t="n">
        <f aca="false">IF(D188-D187&gt;0,1,0)</f>
        <v>1</v>
      </c>
      <c r="O188" s="56" t="n">
        <f aca="false">0</f>
        <v>0</v>
      </c>
      <c r="P188" s="55" t="n">
        <f aca="false">IF($N188=1,0,IF(AND($C187=P$1,$C188=P$2),1,0))</f>
        <v>0</v>
      </c>
      <c r="Q188" s="55" t="n">
        <f aca="false">IF($N188=1,0,IF(AND($C187=Q$1,$C188=Q$2),1,0))</f>
        <v>0</v>
      </c>
      <c r="R188" s="55" t="n">
        <f aca="false">IF($N188=1,0,IF(AND($C187=R$1,$C188=R$2),1,0))</f>
        <v>0</v>
      </c>
      <c r="S188" s="56" t="n">
        <f aca="false">0</f>
        <v>0</v>
      </c>
      <c r="T188" s="55" t="n">
        <f aca="false">IF($N188=1,0,IF(AND($C187=R$1,$C188=R$2),1,0))</f>
        <v>0</v>
      </c>
      <c r="U188" s="57" t="n">
        <f aca="false">IF(AND($C188=U$1,$I188=U$2),1,0)</f>
        <v>0</v>
      </c>
      <c r="V188" s="55" t="n">
        <f aca="false">IF($N188=1,0,IF(AND($C187=V$1,$C188=V$2),1,0))</f>
        <v>0</v>
      </c>
      <c r="W188" s="56" t="n">
        <f aca="false">0</f>
        <v>0</v>
      </c>
      <c r="X188" s="55" t="n">
        <f aca="false">IF($N188=1,0,IF(AND($C187=X$1,$C188=X$2),1,0))</f>
        <v>0</v>
      </c>
      <c r="Y188" s="55" t="n">
        <f aca="false">IF($N188=1,0,IF(AND($C187=Y$1,$C188=Y$2),1,0))</f>
        <v>0</v>
      </c>
      <c r="Z188" s="56" t="n">
        <f aca="false">0</f>
        <v>0</v>
      </c>
      <c r="AA188" s="55" t="n">
        <f aca="false">IF($N188=1,0,IF(AND($C187=AA$1,$C188=AA$2),1,0))</f>
        <v>0</v>
      </c>
      <c r="AB188" s="57" t="n">
        <f aca="false">IF(AND($C188=AB$1,$I188=AB$2),1,0)</f>
        <v>0</v>
      </c>
      <c r="AC188" s="55" t="n">
        <f aca="false">IF($N188=1,0,IF(AND($C187=AC$1,$C188=AC$2),1,0))</f>
        <v>0</v>
      </c>
      <c r="AD188" s="55" t="n">
        <f aca="false">IF($N188=1,0,IF(AND($C187=AD$1,$C188=AD$2),1,0))</f>
        <v>0</v>
      </c>
      <c r="AE188" s="56" t="n">
        <f aca="false">0</f>
        <v>0</v>
      </c>
      <c r="AF188" s="55" t="n">
        <f aca="false">IF($N188=1,0,IF(AND($C187=AF$1,$C188=AF$2),1,0))</f>
        <v>0</v>
      </c>
      <c r="AG188" s="56" t="n">
        <f aca="false">0</f>
        <v>0</v>
      </c>
      <c r="AH188" s="55" t="n">
        <f aca="false">IF($N188=1,0,IF(AND($C187=AH$1,$C188=AH$2),1,0))</f>
        <v>0</v>
      </c>
      <c r="AI188" s="57" t="n">
        <f aca="false">IF(AND($C188=AI$1,$I188=AI$2),1,0)</f>
        <v>0</v>
      </c>
      <c r="AJ188" s="55" t="n">
        <f aca="false">IF($N188=1,0,IF(AND($C187=AJ$1,$C188=AJ$2),1,0))</f>
        <v>0</v>
      </c>
      <c r="AK188" s="55" t="n">
        <f aca="false">IF($N188=1,0,IF(AND($C187=AK$1,$C188=AK$2),1,0))</f>
        <v>0</v>
      </c>
      <c r="AL188" s="55" t="n">
        <f aca="false">IF($N188=1,0,IF(AND($C187=AL$1,$C188=AL$2),1,0))</f>
        <v>0</v>
      </c>
      <c r="AM188" s="55" t="n">
        <f aca="false">IF($N188=1,0,IF(AND($C187=AM$1,$C188=AM$2),1,0))</f>
        <v>0</v>
      </c>
      <c r="AN188" s="56" t="n">
        <f aca="false">0</f>
        <v>0</v>
      </c>
      <c r="AO188" s="55" t="n">
        <f aca="false">IF($N188=1,0,IF(AND($C187=AO$1,$C188=AO$2),1,0))</f>
        <v>0</v>
      </c>
      <c r="AP188" s="57" t="n">
        <f aca="false">IF(AND($C188=AP$1,$I188=AP$2),1,0)</f>
        <v>0</v>
      </c>
      <c r="AQ188" s="56" t="n">
        <f aca="false">0</f>
        <v>0</v>
      </c>
      <c r="AR188" s="56" t="n">
        <f aca="false">0</f>
        <v>0</v>
      </c>
      <c r="AS188" s="56" t="n">
        <f aca="false">0</f>
        <v>0</v>
      </c>
      <c r="AT188" s="56" t="n">
        <f aca="false">0</f>
        <v>0</v>
      </c>
      <c r="AU188" s="56" t="n">
        <f aca="false">0</f>
        <v>0</v>
      </c>
      <c r="AV188" s="56" t="n">
        <f aca="false">0</f>
        <v>0</v>
      </c>
      <c r="AW188" s="56" t="n">
        <f aca="false">0</f>
        <v>0</v>
      </c>
      <c r="AX188" s="55" t="n">
        <f aca="false">IF($N188=1,0,IF(AND($C187=AX$1,$C188=AX$2),1,0))</f>
        <v>0</v>
      </c>
      <c r="AY188" s="55" t="n">
        <f aca="false">IF($N188=1,0,IF(AND($C187=AY$1,$C188=AY$2),1,0))</f>
        <v>0</v>
      </c>
      <c r="AZ188" s="55" t="n">
        <f aca="false">IF($N188=1,0,IF(AND($C187=AZ$1,$C188=AZ$2),1,0))</f>
        <v>0</v>
      </c>
      <c r="BA188" s="55" t="n">
        <f aca="false">IF($N188=1,0,IF(AND($C187=BA$1,$C188=BA$2),1,0))</f>
        <v>0</v>
      </c>
      <c r="BB188" s="56" t="n">
        <f aca="false">0</f>
        <v>0</v>
      </c>
      <c r="BC188" s="56" t="n">
        <f aca="false">IF($N188=1,0,IF(AND($C187=BC$1,$C188=BC$2),1,0))</f>
        <v>0</v>
      </c>
      <c r="BD188" s="57" t="n">
        <f aca="false">IF(AND($C188=BD$1,$I188=BD$2),1,0)</f>
        <v>0</v>
      </c>
      <c r="BE188" s="56" t="n">
        <f aca="false">0</f>
        <v>0</v>
      </c>
      <c r="BF188" s="56" t="n">
        <f aca="false">0</f>
        <v>0</v>
      </c>
      <c r="BG188" s="56" t="n">
        <f aca="false">0</f>
        <v>0</v>
      </c>
      <c r="BH188" s="56" t="n">
        <f aca="false">0</f>
        <v>0</v>
      </c>
      <c r="BI188" s="56" t="n">
        <f aca="false">0</f>
        <v>0</v>
      </c>
      <c r="BJ188" s="56" t="n">
        <f aca="false">0</f>
        <v>0</v>
      </c>
      <c r="BK188" s="56" t="n">
        <f aca="false">0</f>
        <v>0</v>
      </c>
      <c r="BL188" s="58" t="n">
        <f aca="false">SUM(N188:BK188)</f>
        <v>1</v>
      </c>
    </row>
    <row r="189" customFormat="false" ht="14.4" hidden="false" customHeight="false" outlineLevel="0" collapsed="false">
      <c r="A189" s="52" t="str">
        <f aca="false">VLOOKUP(D189,$BX$90:$BZ$136,3,1)&amp;D189</f>
        <v>D26</v>
      </c>
      <c r="B189" s="52" t="str">
        <f aca="false">SUBSTITUTE(SUBSTITUTE(H189,"/",""),".html","")</f>
        <v>Onion-directory</v>
      </c>
      <c r="C189" s="52" t="str">
        <f aca="false">IF(OR(B189=index,B189=links,B189=guides),B189,IF(LEFT(B189,5)=onion,onion,extreme))</f>
        <v>onion</v>
      </c>
      <c r="D189" s="53" t="n">
        <v>26</v>
      </c>
      <c r="E189" s="53" t="s">
        <v>161</v>
      </c>
      <c r="F189" s="53" t="s">
        <v>161</v>
      </c>
      <c r="G189" s="54" t="n">
        <v>0.00228009259259259</v>
      </c>
      <c r="H189" s="53" t="s">
        <v>77</v>
      </c>
      <c r="I189" s="59" t="n">
        <v>105</v>
      </c>
      <c r="J189" s="52" t="n">
        <f aca="false">IF(I189="?",VLOOKUP(C189,$BO$89:$BP$94,2,0),I189)</f>
        <v>105</v>
      </c>
      <c r="K189" s="52" t="n">
        <f aca="false">SUMIFS($J$10:$J$1000,$A$10:$A$1000,A189)</f>
        <v>212.5</v>
      </c>
      <c r="L189" s="52" t="n">
        <f aca="false">IF(D189=D188,J189+L188,J189)</f>
        <v>122</v>
      </c>
      <c r="M189" s="52" t="str">
        <f aca="false">LEFT(A189,1)</f>
        <v>D</v>
      </c>
      <c r="N189" s="55" t="n">
        <f aca="false">IF(D189-D188&gt;0,1,0)</f>
        <v>0</v>
      </c>
      <c r="O189" s="56" t="n">
        <f aca="false">0</f>
        <v>0</v>
      </c>
      <c r="P189" s="55" t="n">
        <f aca="false">IF($N189=1,0,IF(AND($C188=P$1,$C189=P$2),1,0))</f>
        <v>0</v>
      </c>
      <c r="Q189" s="55" t="n">
        <f aca="false">IF($N189=1,0,IF(AND($C188=Q$1,$C189=Q$2),1,0))</f>
        <v>0</v>
      </c>
      <c r="R189" s="55" t="n">
        <f aca="false">IF($N189=1,0,IF(AND($C188=R$1,$C189=R$2),1,0))</f>
        <v>1</v>
      </c>
      <c r="S189" s="56" t="n">
        <f aca="false">0</f>
        <v>0</v>
      </c>
      <c r="T189" s="55" t="n">
        <f aca="false">IF($N189=1,0,IF(AND($C188=R$1,$C189=R$2),1,0))</f>
        <v>1</v>
      </c>
      <c r="U189" s="57" t="n">
        <f aca="false">IF(AND($C189=U$1,$I189=U$2),1,0)</f>
        <v>0</v>
      </c>
      <c r="V189" s="55" t="n">
        <f aca="false">IF($N189=1,0,IF(AND($C188=V$1,$C189=V$2),1,0))</f>
        <v>0</v>
      </c>
      <c r="W189" s="56" t="n">
        <f aca="false">0</f>
        <v>0</v>
      </c>
      <c r="X189" s="55" t="n">
        <f aca="false">IF($N189=1,0,IF(AND($C188=X$1,$C189=X$2),1,0))</f>
        <v>0</v>
      </c>
      <c r="Y189" s="55" t="n">
        <f aca="false">IF($N189=1,0,IF(AND($C188=Y$1,$C189=Y$2),1,0))</f>
        <v>0</v>
      </c>
      <c r="Z189" s="56" t="n">
        <f aca="false">0</f>
        <v>0</v>
      </c>
      <c r="AA189" s="55" t="n">
        <f aca="false">IF($N189=1,0,IF(AND($C188=AA$1,$C189=AA$2),1,0))</f>
        <v>0</v>
      </c>
      <c r="AB189" s="57" t="n">
        <f aca="false">IF(AND($C189=AB$1,$I189=AB$2),1,0)</f>
        <v>0</v>
      </c>
      <c r="AC189" s="55" t="n">
        <f aca="false">IF($N189=1,0,IF(AND($C188=AC$1,$C189=AC$2),1,0))</f>
        <v>0</v>
      </c>
      <c r="AD189" s="55" t="n">
        <f aca="false">IF($N189=1,0,IF(AND($C188=AD$1,$C189=AD$2),1,0))</f>
        <v>0</v>
      </c>
      <c r="AE189" s="56" t="n">
        <f aca="false">0</f>
        <v>0</v>
      </c>
      <c r="AF189" s="55" t="n">
        <f aca="false">IF($N189=1,0,IF(AND($C188=AF$1,$C189=AF$2),1,0))</f>
        <v>0</v>
      </c>
      <c r="AG189" s="56" t="n">
        <f aca="false">0</f>
        <v>0</v>
      </c>
      <c r="AH189" s="55" t="n">
        <f aca="false">IF($N189=1,0,IF(AND($C188=AH$1,$C189=AH$2),1,0))</f>
        <v>0</v>
      </c>
      <c r="AI189" s="57" t="n">
        <f aca="false">IF(AND($C189=AI$1,$I189=AI$2),1,0)</f>
        <v>0</v>
      </c>
      <c r="AJ189" s="55" t="n">
        <f aca="false">IF($N189=1,0,IF(AND($C188=AJ$1,$C189=AJ$2),1,0))</f>
        <v>0</v>
      </c>
      <c r="AK189" s="55" t="n">
        <f aca="false">IF($N189=1,0,IF(AND($C188=AK$1,$C189=AK$2),1,0))</f>
        <v>0</v>
      </c>
      <c r="AL189" s="55" t="n">
        <f aca="false">IF($N189=1,0,IF(AND($C188=AL$1,$C189=AL$2),1,0))</f>
        <v>0</v>
      </c>
      <c r="AM189" s="55" t="n">
        <f aca="false">IF($N189=1,0,IF(AND($C188=AM$1,$C189=AM$2),1,0))</f>
        <v>0</v>
      </c>
      <c r="AN189" s="56" t="n">
        <f aca="false">0</f>
        <v>0</v>
      </c>
      <c r="AO189" s="55" t="n">
        <f aca="false">IF($N189=1,0,IF(AND($C188=AO$1,$C189=AO$2),1,0))</f>
        <v>0</v>
      </c>
      <c r="AP189" s="57" t="n">
        <f aca="false">IF(AND($C189=AP$1,$I189=AP$2),1,0)</f>
        <v>0</v>
      </c>
      <c r="AQ189" s="56" t="n">
        <f aca="false">0</f>
        <v>0</v>
      </c>
      <c r="AR189" s="56" t="n">
        <f aca="false">0</f>
        <v>0</v>
      </c>
      <c r="AS189" s="56" t="n">
        <f aca="false">0</f>
        <v>0</v>
      </c>
      <c r="AT189" s="56" t="n">
        <f aca="false">0</f>
        <v>0</v>
      </c>
      <c r="AU189" s="56" t="n">
        <f aca="false">0</f>
        <v>0</v>
      </c>
      <c r="AV189" s="56" t="n">
        <f aca="false">0</f>
        <v>0</v>
      </c>
      <c r="AW189" s="56" t="n">
        <f aca="false">0</f>
        <v>0</v>
      </c>
      <c r="AX189" s="55" t="n">
        <f aca="false">IF($N189=1,0,IF(AND($C188=AX$1,$C189=AX$2),1,0))</f>
        <v>0</v>
      </c>
      <c r="AY189" s="55" t="n">
        <f aca="false">IF($N189=1,0,IF(AND($C188=AY$1,$C189=AY$2),1,0))</f>
        <v>0</v>
      </c>
      <c r="AZ189" s="55" t="n">
        <f aca="false">IF($N189=1,0,IF(AND($C188=AZ$1,$C189=AZ$2),1,0))</f>
        <v>0</v>
      </c>
      <c r="BA189" s="55" t="n">
        <f aca="false">IF($N189=1,0,IF(AND($C188=BA$1,$C189=BA$2),1,0))</f>
        <v>0</v>
      </c>
      <c r="BB189" s="56" t="n">
        <f aca="false">0</f>
        <v>0</v>
      </c>
      <c r="BC189" s="56" t="n">
        <f aca="false">IF($N189=1,0,IF(AND($C188=BC$1,$C189=BC$2),1,0))</f>
        <v>0</v>
      </c>
      <c r="BD189" s="57" t="n">
        <f aca="false">IF(AND($C189=BD$1,$I189=BD$2),1,0)</f>
        <v>0</v>
      </c>
      <c r="BE189" s="56" t="n">
        <f aca="false">0</f>
        <v>0</v>
      </c>
      <c r="BF189" s="56" t="n">
        <f aca="false">0</f>
        <v>0</v>
      </c>
      <c r="BG189" s="56" t="n">
        <f aca="false">0</f>
        <v>0</v>
      </c>
      <c r="BH189" s="56" t="n">
        <f aca="false">0</f>
        <v>0</v>
      </c>
      <c r="BI189" s="56" t="n">
        <f aca="false">0</f>
        <v>0</v>
      </c>
      <c r="BJ189" s="56" t="n">
        <f aca="false">0</f>
        <v>0</v>
      </c>
      <c r="BK189" s="56" t="n">
        <f aca="false">0</f>
        <v>0</v>
      </c>
      <c r="BL189" s="58" t="n">
        <f aca="false">SUM(N189:BK189)</f>
        <v>2</v>
      </c>
    </row>
    <row r="190" customFormat="false" ht="14.4" hidden="false" customHeight="false" outlineLevel="0" collapsed="false">
      <c r="A190" s="52" t="str">
        <f aca="false">VLOOKUP(D190,$BX$90:$BZ$136,3,1)&amp;D190</f>
        <v>D26</v>
      </c>
      <c r="B190" s="52" t="str">
        <f aca="false">SUBSTITUTE(SUBSTITUTE(H190,"/",""),".html","")</f>
        <v>guides</v>
      </c>
      <c r="C190" s="52" t="str">
        <f aca="false">IF(OR(B190=index,B190=links,B190=guides),B190,IF(LEFT(B190,5)=onion,onion,extreme))</f>
        <v>guides</v>
      </c>
      <c r="D190" s="53" t="n">
        <v>26</v>
      </c>
      <c r="E190" s="53" t="s">
        <v>161</v>
      </c>
      <c r="F190" s="53" t="s">
        <v>161</v>
      </c>
      <c r="G190" s="54" t="n">
        <v>0.00228009259259259</v>
      </c>
      <c r="H190" s="53" t="s">
        <v>74</v>
      </c>
      <c r="I190" s="59" t="n">
        <v>26</v>
      </c>
      <c r="J190" s="52" t="n">
        <f aca="false">IF(I190="?",VLOOKUP(C190,$BO$89:$BP$94,2,0),I190)</f>
        <v>26</v>
      </c>
      <c r="K190" s="52" t="n">
        <f aca="false">SUMIFS($J$10:$J$1000,$A$10:$A$1000,A190)</f>
        <v>212.5</v>
      </c>
      <c r="L190" s="52" t="n">
        <f aca="false">IF(D190=D189,J190+L189,J190)</f>
        <v>148</v>
      </c>
      <c r="M190" s="52" t="str">
        <f aca="false">LEFT(A190,1)</f>
        <v>D</v>
      </c>
      <c r="N190" s="55" t="n">
        <f aca="false">IF(D190-D189&gt;0,1,0)</f>
        <v>0</v>
      </c>
      <c r="O190" s="56" t="n">
        <f aca="false">0</f>
        <v>0</v>
      </c>
      <c r="P190" s="55" t="n">
        <f aca="false">IF($N190=1,0,IF(AND($C189=P$1,$C190=P$2),1,0))</f>
        <v>0</v>
      </c>
      <c r="Q190" s="55" t="n">
        <f aca="false">IF($N190=1,0,IF(AND($C189=Q$1,$C190=Q$2),1,0))</f>
        <v>0</v>
      </c>
      <c r="R190" s="55" t="n">
        <f aca="false">IF($N190=1,0,IF(AND($C189=R$1,$C190=R$2),1,0))</f>
        <v>0</v>
      </c>
      <c r="S190" s="56" t="n">
        <f aca="false">0</f>
        <v>0</v>
      </c>
      <c r="T190" s="55" t="n">
        <f aca="false">IF($N190=1,0,IF(AND($C189=R$1,$C190=R$2),1,0))</f>
        <v>0</v>
      </c>
      <c r="U190" s="57" t="n">
        <f aca="false">IF(AND($C190=U$1,$I190=U$2),1,0)</f>
        <v>0</v>
      </c>
      <c r="V190" s="55" t="n">
        <f aca="false">IF($N190=1,0,IF(AND($C189=V$1,$C190=V$2),1,0))</f>
        <v>0</v>
      </c>
      <c r="W190" s="56" t="n">
        <f aca="false">0</f>
        <v>0</v>
      </c>
      <c r="X190" s="55" t="n">
        <f aca="false">IF($N190=1,0,IF(AND($C189=X$1,$C190=X$2),1,0))</f>
        <v>0</v>
      </c>
      <c r="Y190" s="55" t="n">
        <f aca="false">IF($N190=1,0,IF(AND($C189=Y$1,$C190=Y$2),1,0))</f>
        <v>0</v>
      </c>
      <c r="Z190" s="56" t="n">
        <f aca="false">0</f>
        <v>0</v>
      </c>
      <c r="AA190" s="55" t="n">
        <f aca="false">IF($N190=1,0,IF(AND($C189=AA$1,$C190=AA$2),1,0))</f>
        <v>0</v>
      </c>
      <c r="AB190" s="57" t="n">
        <f aca="false">IF(AND($C190=AB$1,$I190=AB$2),1,0)</f>
        <v>0</v>
      </c>
      <c r="AC190" s="55" t="n">
        <f aca="false">IF($N190=1,0,IF(AND($C189=AC$1,$C190=AC$2),1,0))</f>
        <v>0</v>
      </c>
      <c r="AD190" s="55" t="n">
        <f aca="false">IF($N190=1,0,IF(AND($C189=AD$1,$C190=AD$2),1,0))</f>
        <v>0</v>
      </c>
      <c r="AE190" s="56" t="n">
        <f aca="false">0</f>
        <v>0</v>
      </c>
      <c r="AF190" s="55" t="n">
        <f aca="false">IF($N190=1,0,IF(AND($C189=AF$1,$C190=AF$2),1,0))</f>
        <v>0</v>
      </c>
      <c r="AG190" s="56" t="n">
        <f aca="false">0</f>
        <v>0</v>
      </c>
      <c r="AH190" s="55" t="n">
        <f aca="false">IF($N190=1,0,IF(AND($C189=AH$1,$C190=AH$2),1,0))</f>
        <v>0</v>
      </c>
      <c r="AI190" s="57" t="n">
        <f aca="false">IF(AND($C190=AI$1,$I190=AI$2),1,0)</f>
        <v>0</v>
      </c>
      <c r="AJ190" s="55" t="n">
        <f aca="false">IF($N190=1,0,IF(AND($C189=AJ$1,$C190=AJ$2),1,0))</f>
        <v>0</v>
      </c>
      <c r="AK190" s="55" t="n">
        <f aca="false">IF($N190=1,0,IF(AND($C189=AK$1,$C190=AK$2),1,0))</f>
        <v>0</v>
      </c>
      <c r="AL190" s="55" t="n">
        <f aca="false">IF($N190=1,0,IF(AND($C189=AL$1,$C190=AL$2),1,0))</f>
        <v>1</v>
      </c>
      <c r="AM190" s="55" t="n">
        <f aca="false">IF($N190=1,0,IF(AND($C189=AM$1,$C190=AM$2),1,0))</f>
        <v>0</v>
      </c>
      <c r="AN190" s="56" t="n">
        <f aca="false">0</f>
        <v>0</v>
      </c>
      <c r="AO190" s="55" t="n">
        <f aca="false">IF($N190=1,0,IF(AND($C189=AO$1,$C190=AO$2),1,0))</f>
        <v>0</v>
      </c>
      <c r="AP190" s="57" t="n">
        <f aca="false">IF(AND($C190=AP$1,$I190=AP$2),1,0)</f>
        <v>0</v>
      </c>
      <c r="AQ190" s="56" t="n">
        <f aca="false">0</f>
        <v>0</v>
      </c>
      <c r="AR190" s="56" t="n">
        <f aca="false">0</f>
        <v>0</v>
      </c>
      <c r="AS190" s="56" t="n">
        <f aca="false">0</f>
        <v>0</v>
      </c>
      <c r="AT190" s="56" t="n">
        <f aca="false">0</f>
        <v>0</v>
      </c>
      <c r="AU190" s="56" t="n">
        <f aca="false">0</f>
        <v>0</v>
      </c>
      <c r="AV190" s="56" t="n">
        <f aca="false">0</f>
        <v>0</v>
      </c>
      <c r="AW190" s="56" t="n">
        <f aca="false">0</f>
        <v>0</v>
      </c>
      <c r="AX190" s="55" t="n">
        <f aca="false">IF($N190=1,0,IF(AND($C189=AX$1,$C190=AX$2),1,0))</f>
        <v>0</v>
      </c>
      <c r="AY190" s="55" t="n">
        <f aca="false">IF($N190=1,0,IF(AND($C189=AY$1,$C190=AY$2),1,0))</f>
        <v>0</v>
      </c>
      <c r="AZ190" s="55" t="n">
        <f aca="false">IF($N190=1,0,IF(AND($C189=AZ$1,$C190=AZ$2),1,0))</f>
        <v>0</v>
      </c>
      <c r="BA190" s="55" t="n">
        <f aca="false">IF($N190=1,0,IF(AND($C189=BA$1,$C190=BA$2),1,0))</f>
        <v>0</v>
      </c>
      <c r="BB190" s="56" t="n">
        <f aca="false">0</f>
        <v>0</v>
      </c>
      <c r="BC190" s="56" t="n">
        <f aca="false">IF($N190=1,0,IF(AND($C189=BC$1,$C190=BC$2),1,0))</f>
        <v>0</v>
      </c>
      <c r="BD190" s="57" t="n">
        <f aca="false">IF(AND($C190=BD$1,$I190=BD$2),1,0)</f>
        <v>0</v>
      </c>
      <c r="BE190" s="56" t="n">
        <f aca="false">0</f>
        <v>0</v>
      </c>
      <c r="BF190" s="56" t="n">
        <f aca="false">0</f>
        <v>0</v>
      </c>
      <c r="BG190" s="56" t="n">
        <f aca="false">0</f>
        <v>0</v>
      </c>
      <c r="BH190" s="56" t="n">
        <f aca="false">0</f>
        <v>0</v>
      </c>
      <c r="BI190" s="56" t="n">
        <f aca="false">0</f>
        <v>0</v>
      </c>
      <c r="BJ190" s="56" t="n">
        <f aca="false">0</f>
        <v>0</v>
      </c>
      <c r="BK190" s="56" t="n">
        <f aca="false">0</f>
        <v>0</v>
      </c>
      <c r="BL190" s="58" t="n">
        <f aca="false">SUM(N190:BK190)</f>
        <v>1</v>
      </c>
    </row>
    <row r="191" customFormat="false" ht="14.4" hidden="false" customHeight="false" outlineLevel="0" collapsed="false">
      <c r="A191" s="52" t="str">
        <f aca="false">VLOOKUP(D191,$BX$90:$BZ$136,3,1)&amp;D191</f>
        <v>D26</v>
      </c>
      <c r="B191" s="52" t="str">
        <f aca="false">SUBSTITUTE(SUBSTITUTE(H191,"/",""),".html","")</f>
        <v>guidesexit-scam</v>
      </c>
      <c r="C191" s="52" t="str">
        <f aca="false">IF(OR(B191=index,B191=links,B191=guides),B191,IF(LEFT(B191,5)=onion,onion,extreme))</f>
        <v>extreme</v>
      </c>
      <c r="D191" s="53" t="n">
        <v>26</v>
      </c>
      <c r="E191" s="53" t="s">
        <v>161</v>
      </c>
      <c r="F191" s="53" t="s">
        <v>161</v>
      </c>
      <c r="G191" s="54" t="n">
        <v>0.00228009259259259</v>
      </c>
      <c r="H191" s="53" t="s">
        <v>137</v>
      </c>
      <c r="I191" s="59" t="n">
        <v>13</v>
      </c>
      <c r="J191" s="52" t="n">
        <f aca="false">IF(I191="?",VLOOKUP(C191,$BO$89:$BP$94,2,0),I191)</f>
        <v>13</v>
      </c>
      <c r="K191" s="52" t="n">
        <f aca="false">SUMIFS($J$10:$J$1000,$A$10:$A$1000,A191)</f>
        <v>212.5</v>
      </c>
      <c r="L191" s="52" t="n">
        <f aca="false">IF(D191=D190,J191+L190,J191)</f>
        <v>161</v>
      </c>
      <c r="M191" s="52" t="str">
        <f aca="false">LEFT(A191,1)</f>
        <v>D</v>
      </c>
      <c r="N191" s="55" t="n">
        <f aca="false">IF(D191-D190&gt;0,1,0)</f>
        <v>0</v>
      </c>
      <c r="O191" s="56" t="n">
        <f aca="false">0</f>
        <v>0</v>
      </c>
      <c r="P191" s="55" t="n">
        <f aca="false">IF($N191=1,0,IF(AND($C190=P$1,$C191=P$2),1,0))</f>
        <v>0</v>
      </c>
      <c r="Q191" s="55" t="n">
        <f aca="false">IF($N191=1,0,IF(AND($C190=Q$1,$C191=Q$2),1,0))</f>
        <v>0</v>
      </c>
      <c r="R191" s="55" t="n">
        <f aca="false">IF($N191=1,0,IF(AND($C190=R$1,$C191=R$2),1,0))</f>
        <v>0</v>
      </c>
      <c r="S191" s="56" t="n">
        <f aca="false">0</f>
        <v>0</v>
      </c>
      <c r="T191" s="55" t="n">
        <f aca="false">IF($N191=1,0,IF(AND($C190=R$1,$C191=R$2),1,0))</f>
        <v>0</v>
      </c>
      <c r="U191" s="57" t="n">
        <f aca="false">IF(AND($C191=U$1,$I191=U$2),1,0)</f>
        <v>0</v>
      </c>
      <c r="V191" s="55" t="n">
        <f aca="false">IF($N191=1,0,IF(AND($C190=V$1,$C191=V$2),1,0))</f>
        <v>0</v>
      </c>
      <c r="W191" s="56" t="n">
        <f aca="false">0</f>
        <v>0</v>
      </c>
      <c r="X191" s="55" t="n">
        <f aca="false">IF($N191=1,0,IF(AND($C190=X$1,$C191=X$2),1,0))</f>
        <v>0</v>
      </c>
      <c r="Y191" s="55" t="n">
        <f aca="false">IF($N191=1,0,IF(AND($C190=Y$1,$C191=Y$2),1,0))</f>
        <v>0</v>
      </c>
      <c r="Z191" s="56" t="n">
        <f aca="false">0</f>
        <v>0</v>
      </c>
      <c r="AA191" s="55" t="n">
        <f aca="false">IF($N191=1,0,IF(AND($C190=AA$1,$C191=AA$2),1,0))</f>
        <v>0</v>
      </c>
      <c r="AB191" s="57" t="n">
        <f aca="false">IF(AND($C191=AB$1,$I191=AB$2),1,0)</f>
        <v>0</v>
      </c>
      <c r="AC191" s="55" t="n">
        <f aca="false">IF($N191=1,0,IF(AND($C190=AC$1,$C191=AC$2),1,0))</f>
        <v>0</v>
      </c>
      <c r="AD191" s="55" t="n">
        <f aca="false">IF($N191=1,0,IF(AND($C190=AD$1,$C191=AD$2),1,0))</f>
        <v>0</v>
      </c>
      <c r="AE191" s="56" t="n">
        <f aca="false">0</f>
        <v>0</v>
      </c>
      <c r="AF191" s="55" t="n">
        <f aca="false">IF($N191=1,0,IF(AND($C190=AF$1,$C191=AF$2),1,0))</f>
        <v>0</v>
      </c>
      <c r="AG191" s="56" t="n">
        <f aca="false">0</f>
        <v>0</v>
      </c>
      <c r="AH191" s="55" t="n">
        <f aca="false">IF($N191=1,0,IF(AND($C190=AH$1,$C191=AH$2),1,0))</f>
        <v>1</v>
      </c>
      <c r="AI191" s="57" t="n">
        <f aca="false">IF(AND($C191=AI$1,$I191=AI$2),1,0)</f>
        <v>0</v>
      </c>
      <c r="AJ191" s="55" t="n">
        <f aca="false">IF($N191=1,0,IF(AND($C190=AJ$1,$C191=AJ$2),1,0))</f>
        <v>0</v>
      </c>
      <c r="AK191" s="55" t="n">
        <f aca="false">IF($N191=1,0,IF(AND($C190=AK$1,$C191=AK$2),1,0))</f>
        <v>0</v>
      </c>
      <c r="AL191" s="55" t="n">
        <f aca="false">IF($N191=1,0,IF(AND($C190=AL$1,$C191=AL$2),1,0))</f>
        <v>0</v>
      </c>
      <c r="AM191" s="55" t="n">
        <f aca="false">IF($N191=1,0,IF(AND($C190=AM$1,$C191=AM$2),1,0))</f>
        <v>0</v>
      </c>
      <c r="AN191" s="56" t="n">
        <f aca="false">0</f>
        <v>0</v>
      </c>
      <c r="AO191" s="55" t="n">
        <f aca="false">IF($N191=1,0,IF(AND($C190=AO$1,$C191=AO$2),1,0))</f>
        <v>0</v>
      </c>
      <c r="AP191" s="57" t="n">
        <f aca="false">IF(AND($C191=AP$1,$I191=AP$2),1,0)</f>
        <v>0</v>
      </c>
      <c r="AQ191" s="56" t="n">
        <f aca="false">0</f>
        <v>0</v>
      </c>
      <c r="AR191" s="56" t="n">
        <f aca="false">0</f>
        <v>0</v>
      </c>
      <c r="AS191" s="56" t="n">
        <f aca="false">0</f>
        <v>0</v>
      </c>
      <c r="AT191" s="56" t="n">
        <f aca="false">0</f>
        <v>0</v>
      </c>
      <c r="AU191" s="56" t="n">
        <f aca="false">0</f>
        <v>0</v>
      </c>
      <c r="AV191" s="56" t="n">
        <f aca="false">0</f>
        <v>0</v>
      </c>
      <c r="AW191" s="56" t="n">
        <f aca="false">0</f>
        <v>0</v>
      </c>
      <c r="AX191" s="55" t="n">
        <f aca="false">IF($N191=1,0,IF(AND($C190=AX$1,$C191=AX$2),1,0))</f>
        <v>0</v>
      </c>
      <c r="AY191" s="55" t="n">
        <f aca="false">IF($N191=1,0,IF(AND($C190=AY$1,$C191=AY$2),1,0))</f>
        <v>0</v>
      </c>
      <c r="AZ191" s="55" t="n">
        <f aca="false">IF($N191=1,0,IF(AND($C190=AZ$1,$C191=AZ$2),1,0))</f>
        <v>0</v>
      </c>
      <c r="BA191" s="55" t="n">
        <f aca="false">IF($N191=1,0,IF(AND($C190=BA$1,$C191=BA$2),1,0))</f>
        <v>0</v>
      </c>
      <c r="BB191" s="56" t="n">
        <f aca="false">0</f>
        <v>0</v>
      </c>
      <c r="BC191" s="56" t="n">
        <f aca="false">IF($N191=1,0,IF(AND($C190=BC$1,$C191=BC$2),1,0))</f>
        <v>0</v>
      </c>
      <c r="BD191" s="57" t="n">
        <f aca="false">IF(AND($C191=BD$1,$I191=BD$2),1,0)</f>
        <v>0</v>
      </c>
      <c r="BE191" s="56" t="n">
        <f aca="false">0</f>
        <v>0</v>
      </c>
      <c r="BF191" s="56" t="n">
        <f aca="false">0</f>
        <v>0</v>
      </c>
      <c r="BG191" s="56" t="n">
        <f aca="false">0</f>
        <v>0</v>
      </c>
      <c r="BH191" s="56" t="n">
        <f aca="false">0</f>
        <v>0</v>
      </c>
      <c r="BI191" s="56" t="n">
        <f aca="false">0</f>
        <v>0</v>
      </c>
      <c r="BJ191" s="56" t="n">
        <f aca="false">0</f>
        <v>0</v>
      </c>
      <c r="BK191" s="56" t="n">
        <f aca="false">0</f>
        <v>0</v>
      </c>
      <c r="BL191" s="58" t="n">
        <f aca="false">SUM(N191:BK191)</f>
        <v>1</v>
      </c>
    </row>
    <row r="192" customFormat="false" ht="14.4" hidden="false" customHeight="false" outlineLevel="0" collapsed="false">
      <c r="A192" s="52" t="str">
        <f aca="false">VLOOKUP(D192,$BX$90:$BZ$136,3,1)&amp;D192</f>
        <v>D26</v>
      </c>
      <c r="B192" s="52" t="str">
        <f aca="false">SUBSTITUTE(SUBSTITUTE(H192,"/",""),".html","")</f>
        <v>guides</v>
      </c>
      <c r="C192" s="52" t="str">
        <f aca="false">IF(OR(B192=index,B192=links,B192=guides),B192,IF(LEFT(B192,5)=onion,onion,extreme))</f>
        <v>guides</v>
      </c>
      <c r="D192" s="53" t="n">
        <v>26</v>
      </c>
      <c r="E192" s="53" t="s">
        <v>161</v>
      </c>
      <c r="F192" s="53" t="s">
        <v>161</v>
      </c>
      <c r="G192" s="54" t="n">
        <v>0.00228009259259259</v>
      </c>
      <c r="H192" s="53" t="s">
        <v>74</v>
      </c>
      <c r="I192" s="59" t="n">
        <v>4</v>
      </c>
      <c r="J192" s="52" t="n">
        <f aca="false">IF(I192="?",VLOOKUP(C192,$BO$89:$BP$94,2,0),I192)</f>
        <v>4</v>
      </c>
      <c r="K192" s="52" t="n">
        <f aca="false">SUMIFS($J$10:$J$1000,$A$10:$A$1000,A192)</f>
        <v>212.5</v>
      </c>
      <c r="L192" s="52" t="n">
        <f aca="false">IF(D192=D191,J192+L191,J192)</f>
        <v>165</v>
      </c>
      <c r="M192" s="52" t="str">
        <f aca="false">LEFT(A192,1)</f>
        <v>D</v>
      </c>
      <c r="N192" s="55" t="n">
        <f aca="false">IF(D192-D191&gt;0,1,0)</f>
        <v>0</v>
      </c>
      <c r="O192" s="56" t="n">
        <f aca="false">0</f>
        <v>0</v>
      </c>
      <c r="P192" s="55" t="n">
        <f aca="false">IF($N192=1,0,IF(AND($C191=P$1,$C192=P$2),1,0))</f>
        <v>0</v>
      </c>
      <c r="Q192" s="55" t="n">
        <f aca="false">IF($N192=1,0,IF(AND($C191=Q$1,$C192=Q$2),1,0))</f>
        <v>0</v>
      </c>
      <c r="R192" s="55" t="n">
        <f aca="false">IF($N192=1,0,IF(AND($C191=R$1,$C192=R$2),1,0))</f>
        <v>0</v>
      </c>
      <c r="S192" s="56" t="n">
        <f aca="false">0</f>
        <v>0</v>
      </c>
      <c r="T192" s="55" t="n">
        <f aca="false">IF($N192=1,0,IF(AND($C191=R$1,$C192=R$2),1,0))</f>
        <v>0</v>
      </c>
      <c r="U192" s="57" t="n">
        <f aca="false">IF(AND($C192=U$1,$I192=U$2),1,0)</f>
        <v>0</v>
      </c>
      <c r="V192" s="55" t="n">
        <f aca="false">IF($N192=1,0,IF(AND($C191=V$1,$C192=V$2),1,0))</f>
        <v>0</v>
      </c>
      <c r="W192" s="56" t="n">
        <f aca="false">0</f>
        <v>0</v>
      </c>
      <c r="X192" s="55" t="n">
        <f aca="false">IF($N192=1,0,IF(AND($C191=X$1,$C192=X$2),1,0))</f>
        <v>0</v>
      </c>
      <c r="Y192" s="55" t="n">
        <f aca="false">IF($N192=1,0,IF(AND($C191=Y$1,$C192=Y$2),1,0))</f>
        <v>0</v>
      </c>
      <c r="Z192" s="56" t="n">
        <f aca="false">0</f>
        <v>0</v>
      </c>
      <c r="AA192" s="55" t="n">
        <f aca="false">IF($N192=1,0,IF(AND($C191=AA$1,$C192=AA$2),1,0))</f>
        <v>0</v>
      </c>
      <c r="AB192" s="57" t="n">
        <f aca="false">IF(AND($C192=AB$1,$I192=AB$2),1,0)</f>
        <v>0</v>
      </c>
      <c r="AC192" s="55" t="n">
        <f aca="false">IF($N192=1,0,IF(AND($C191=AC$1,$C192=AC$2),1,0))</f>
        <v>0</v>
      </c>
      <c r="AD192" s="55" t="n">
        <f aca="false">IF($N192=1,0,IF(AND($C191=AD$1,$C192=AD$2),1,0))</f>
        <v>0</v>
      </c>
      <c r="AE192" s="56" t="n">
        <f aca="false">0</f>
        <v>0</v>
      </c>
      <c r="AF192" s="55" t="n">
        <f aca="false">IF($N192=1,0,IF(AND($C191=AF$1,$C192=AF$2),1,0))</f>
        <v>0</v>
      </c>
      <c r="AG192" s="56" t="n">
        <f aca="false">0</f>
        <v>0</v>
      </c>
      <c r="AH192" s="55" t="n">
        <f aca="false">IF($N192=1,0,IF(AND($C191=AH$1,$C192=AH$2),1,0))</f>
        <v>0</v>
      </c>
      <c r="AI192" s="57" t="n">
        <f aca="false">IF(AND($C192=AI$1,$I192=AI$2),1,0)</f>
        <v>0</v>
      </c>
      <c r="AJ192" s="55" t="n">
        <f aca="false">IF($N192=1,0,IF(AND($C191=AJ$1,$C192=AJ$2),1,0))</f>
        <v>0</v>
      </c>
      <c r="AK192" s="55" t="n">
        <f aca="false">IF($N192=1,0,IF(AND($C191=AK$1,$C192=AK$2),1,0))</f>
        <v>0</v>
      </c>
      <c r="AL192" s="55" t="n">
        <f aca="false">IF($N192=1,0,IF(AND($C191=AL$1,$C192=AL$2),1,0))</f>
        <v>0</v>
      </c>
      <c r="AM192" s="55" t="n">
        <f aca="false">IF($N192=1,0,IF(AND($C191=AM$1,$C192=AM$2),1,0))</f>
        <v>0</v>
      </c>
      <c r="AN192" s="56" t="n">
        <f aca="false">0</f>
        <v>0</v>
      </c>
      <c r="AO192" s="55" t="n">
        <f aca="false">IF($N192=1,0,IF(AND($C191=AO$1,$C192=AO$2),1,0))</f>
        <v>0</v>
      </c>
      <c r="AP192" s="57" t="n">
        <f aca="false">IF(AND($C192=AP$1,$I192=AP$2),1,0)</f>
        <v>0</v>
      </c>
      <c r="AQ192" s="56" t="n">
        <f aca="false">0</f>
        <v>0</v>
      </c>
      <c r="AR192" s="56" t="n">
        <f aca="false">0</f>
        <v>0</v>
      </c>
      <c r="AS192" s="56" t="n">
        <f aca="false">0</f>
        <v>0</v>
      </c>
      <c r="AT192" s="56" t="n">
        <f aca="false">0</f>
        <v>0</v>
      </c>
      <c r="AU192" s="56" t="n">
        <f aca="false">0</f>
        <v>0</v>
      </c>
      <c r="AV192" s="56" t="n">
        <f aca="false">0</f>
        <v>0</v>
      </c>
      <c r="AW192" s="56" t="n">
        <f aca="false">0</f>
        <v>0</v>
      </c>
      <c r="AX192" s="55" t="n">
        <f aca="false">IF($N192=1,0,IF(AND($C191=AX$1,$C192=AX$2),1,0))</f>
        <v>0</v>
      </c>
      <c r="AY192" s="55" t="n">
        <f aca="false">IF($N192=1,0,IF(AND($C191=AY$1,$C192=AY$2),1,0))</f>
        <v>0</v>
      </c>
      <c r="AZ192" s="55" t="n">
        <f aca="false">IF($N192=1,0,IF(AND($C191=AZ$1,$C192=AZ$2),1,0))</f>
        <v>1</v>
      </c>
      <c r="BA192" s="55" t="n">
        <f aca="false">IF($N192=1,0,IF(AND($C191=BA$1,$C192=BA$2),1,0))</f>
        <v>0</v>
      </c>
      <c r="BB192" s="56" t="n">
        <f aca="false">0</f>
        <v>0</v>
      </c>
      <c r="BC192" s="56" t="n">
        <f aca="false">IF($N192=1,0,IF(AND($C191=BC$1,$C192=BC$2),1,0))</f>
        <v>0</v>
      </c>
      <c r="BD192" s="57" t="n">
        <f aca="false">IF(AND($C192=BD$1,$I192=BD$2),1,0)</f>
        <v>0</v>
      </c>
      <c r="BE192" s="56" t="n">
        <f aca="false">0</f>
        <v>0</v>
      </c>
      <c r="BF192" s="56" t="n">
        <f aca="false">0</f>
        <v>0</v>
      </c>
      <c r="BG192" s="56" t="n">
        <f aca="false">0</f>
        <v>0</v>
      </c>
      <c r="BH192" s="56" t="n">
        <f aca="false">0</f>
        <v>0</v>
      </c>
      <c r="BI192" s="56" t="n">
        <f aca="false">0</f>
        <v>0</v>
      </c>
      <c r="BJ192" s="56" t="n">
        <f aca="false">0</f>
        <v>0</v>
      </c>
      <c r="BK192" s="56" t="n">
        <f aca="false">0</f>
        <v>0</v>
      </c>
      <c r="BL192" s="58" t="n">
        <f aca="false">SUM(N192:BK192)</f>
        <v>1</v>
      </c>
    </row>
    <row r="193" customFormat="false" ht="14.4" hidden="false" customHeight="false" outlineLevel="0" collapsed="false">
      <c r="A193" s="52" t="str">
        <f aca="false">VLOOKUP(D193,$BX$90:$BZ$136,3,1)&amp;D193</f>
        <v>D26</v>
      </c>
      <c r="B193" s="52" t="str">
        <f aca="false">SUBSTITUTE(SUBSTITUTE(H193,"/",""),".html","")</f>
        <v>guidesvpn-guide</v>
      </c>
      <c r="C193" s="52" t="str">
        <f aca="false">IF(OR(B193=index,B193=links,B193=guides),B193,IF(LEFT(B193,5)=onion,onion,extreme))</f>
        <v>extreme</v>
      </c>
      <c r="D193" s="53" t="n">
        <v>26</v>
      </c>
      <c r="E193" s="53" t="s">
        <v>161</v>
      </c>
      <c r="F193" s="53" t="s">
        <v>161</v>
      </c>
      <c r="G193" s="54" t="n">
        <v>0.00228009259259259</v>
      </c>
      <c r="H193" s="53" t="s">
        <v>153</v>
      </c>
      <c r="I193" s="59" t="n">
        <v>32</v>
      </c>
      <c r="J193" s="52" t="n">
        <f aca="false">IF(I193="?",VLOOKUP(C193,$BO$89:$BP$94,2,0),I193)</f>
        <v>32</v>
      </c>
      <c r="K193" s="52" t="n">
        <f aca="false">SUMIFS($J$10:$J$1000,$A$10:$A$1000,A193)</f>
        <v>212.5</v>
      </c>
      <c r="L193" s="52" t="n">
        <f aca="false">IF(D193=D192,J193+L192,J193)</f>
        <v>197</v>
      </c>
      <c r="M193" s="52" t="str">
        <f aca="false">LEFT(A193,1)</f>
        <v>D</v>
      </c>
      <c r="N193" s="55" t="n">
        <f aca="false">IF(D193-D192&gt;0,1,0)</f>
        <v>0</v>
      </c>
      <c r="O193" s="56" t="n">
        <f aca="false">0</f>
        <v>0</v>
      </c>
      <c r="P193" s="55" t="n">
        <f aca="false">IF($N193=1,0,IF(AND($C192=P$1,$C193=P$2),1,0))</f>
        <v>0</v>
      </c>
      <c r="Q193" s="55" t="n">
        <f aca="false">IF($N193=1,0,IF(AND($C192=Q$1,$C193=Q$2),1,0))</f>
        <v>0</v>
      </c>
      <c r="R193" s="55" t="n">
        <f aca="false">IF($N193=1,0,IF(AND($C192=R$1,$C193=R$2),1,0))</f>
        <v>0</v>
      </c>
      <c r="S193" s="56" t="n">
        <f aca="false">0</f>
        <v>0</v>
      </c>
      <c r="T193" s="55" t="n">
        <f aca="false">IF($N193=1,0,IF(AND($C192=R$1,$C193=R$2),1,0))</f>
        <v>0</v>
      </c>
      <c r="U193" s="57" t="n">
        <f aca="false">IF(AND($C193=U$1,$I193=U$2),1,0)</f>
        <v>0</v>
      </c>
      <c r="V193" s="55" t="n">
        <f aca="false">IF($N193=1,0,IF(AND($C192=V$1,$C193=V$2),1,0))</f>
        <v>0</v>
      </c>
      <c r="W193" s="56" t="n">
        <f aca="false">0</f>
        <v>0</v>
      </c>
      <c r="X193" s="55" t="n">
        <f aca="false">IF($N193=1,0,IF(AND($C192=X$1,$C193=X$2),1,0))</f>
        <v>0</v>
      </c>
      <c r="Y193" s="55" t="n">
        <f aca="false">IF($N193=1,0,IF(AND($C192=Y$1,$C193=Y$2),1,0))</f>
        <v>0</v>
      </c>
      <c r="Z193" s="56" t="n">
        <f aca="false">0</f>
        <v>0</v>
      </c>
      <c r="AA193" s="55" t="n">
        <f aca="false">IF($N193=1,0,IF(AND($C192=AA$1,$C193=AA$2),1,0))</f>
        <v>0</v>
      </c>
      <c r="AB193" s="57" t="n">
        <f aca="false">IF(AND($C193=AB$1,$I193=AB$2),1,0)</f>
        <v>0</v>
      </c>
      <c r="AC193" s="55" t="n">
        <f aca="false">IF($N193=1,0,IF(AND($C192=AC$1,$C193=AC$2),1,0))</f>
        <v>0</v>
      </c>
      <c r="AD193" s="55" t="n">
        <f aca="false">IF($N193=1,0,IF(AND($C192=AD$1,$C193=AD$2),1,0))</f>
        <v>0</v>
      </c>
      <c r="AE193" s="56" t="n">
        <f aca="false">0</f>
        <v>0</v>
      </c>
      <c r="AF193" s="55" t="n">
        <f aca="false">IF($N193=1,0,IF(AND($C192=AF$1,$C193=AF$2),1,0))</f>
        <v>0</v>
      </c>
      <c r="AG193" s="56" t="n">
        <f aca="false">0</f>
        <v>0</v>
      </c>
      <c r="AH193" s="55" t="n">
        <f aca="false">IF($N193=1,0,IF(AND($C192=AH$1,$C193=AH$2),1,0))</f>
        <v>1</v>
      </c>
      <c r="AI193" s="57" t="n">
        <f aca="false">IF(AND($C193=AI$1,$I193=AI$2),1,0)</f>
        <v>0</v>
      </c>
      <c r="AJ193" s="55" t="n">
        <f aca="false">IF($N193=1,0,IF(AND($C192=AJ$1,$C193=AJ$2),1,0))</f>
        <v>0</v>
      </c>
      <c r="AK193" s="55" t="n">
        <f aca="false">IF($N193=1,0,IF(AND($C192=AK$1,$C193=AK$2),1,0))</f>
        <v>0</v>
      </c>
      <c r="AL193" s="55" t="n">
        <f aca="false">IF($N193=1,0,IF(AND($C192=AL$1,$C193=AL$2),1,0))</f>
        <v>0</v>
      </c>
      <c r="AM193" s="55" t="n">
        <f aca="false">IF($N193=1,0,IF(AND($C192=AM$1,$C193=AM$2),1,0))</f>
        <v>0</v>
      </c>
      <c r="AN193" s="56" t="n">
        <f aca="false">0</f>
        <v>0</v>
      </c>
      <c r="AO193" s="55" t="n">
        <f aca="false">IF($N193=1,0,IF(AND($C192=AO$1,$C193=AO$2),1,0))</f>
        <v>0</v>
      </c>
      <c r="AP193" s="57" t="n">
        <f aca="false">IF(AND($C193=AP$1,$I193=AP$2),1,0)</f>
        <v>0</v>
      </c>
      <c r="AQ193" s="56" t="n">
        <f aca="false">0</f>
        <v>0</v>
      </c>
      <c r="AR193" s="56" t="n">
        <f aca="false">0</f>
        <v>0</v>
      </c>
      <c r="AS193" s="56" t="n">
        <f aca="false">0</f>
        <v>0</v>
      </c>
      <c r="AT193" s="56" t="n">
        <f aca="false">0</f>
        <v>0</v>
      </c>
      <c r="AU193" s="56" t="n">
        <f aca="false">0</f>
        <v>0</v>
      </c>
      <c r="AV193" s="56" t="n">
        <f aca="false">0</f>
        <v>0</v>
      </c>
      <c r="AW193" s="56" t="n">
        <f aca="false">0</f>
        <v>0</v>
      </c>
      <c r="AX193" s="55" t="n">
        <f aca="false">IF($N193=1,0,IF(AND($C192=AX$1,$C193=AX$2),1,0))</f>
        <v>0</v>
      </c>
      <c r="AY193" s="55" t="n">
        <f aca="false">IF($N193=1,0,IF(AND($C192=AY$1,$C193=AY$2),1,0))</f>
        <v>0</v>
      </c>
      <c r="AZ193" s="55" t="n">
        <f aca="false">IF($N193=1,0,IF(AND($C192=AZ$1,$C193=AZ$2),1,0))</f>
        <v>0</v>
      </c>
      <c r="BA193" s="55" t="n">
        <f aca="false">IF($N193=1,0,IF(AND($C192=BA$1,$C193=BA$2),1,0))</f>
        <v>0</v>
      </c>
      <c r="BB193" s="56" t="n">
        <f aca="false">0</f>
        <v>0</v>
      </c>
      <c r="BC193" s="56" t="n">
        <f aca="false">IF($N193=1,0,IF(AND($C192=BC$1,$C193=BC$2),1,0))</f>
        <v>0</v>
      </c>
      <c r="BD193" s="57" t="n">
        <f aca="false">IF(AND($C193=BD$1,$I193=BD$2),1,0)</f>
        <v>0</v>
      </c>
      <c r="BE193" s="56" t="n">
        <f aca="false">0</f>
        <v>0</v>
      </c>
      <c r="BF193" s="56" t="n">
        <f aca="false">0</f>
        <v>0</v>
      </c>
      <c r="BG193" s="56" t="n">
        <f aca="false">0</f>
        <v>0</v>
      </c>
      <c r="BH193" s="56" t="n">
        <f aca="false">0</f>
        <v>0</v>
      </c>
      <c r="BI193" s="56" t="n">
        <f aca="false">0</f>
        <v>0</v>
      </c>
      <c r="BJ193" s="56" t="n">
        <f aca="false">0</f>
        <v>0</v>
      </c>
      <c r="BK193" s="56" t="n">
        <f aca="false">0</f>
        <v>0</v>
      </c>
      <c r="BL193" s="58" t="n">
        <f aca="false">SUM(N193:BK193)</f>
        <v>1</v>
      </c>
    </row>
    <row r="194" customFormat="false" ht="14.4" hidden="false" customHeight="false" outlineLevel="0" collapsed="false">
      <c r="A194" s="52" t="str">
        <f aca="false">VLOOKUP(D194,$BX$90:$BZ$136,3,1)&amp;D194</f>
        <v>D26</v>
      </c>
      <c r="B194" s="52" t="str">
        <f aca="false">SUBSTITUTE(SUBSTITUTE(H194,"/",""),".html","")</f>
        <v>guides</v>
      </c>
      <c r="C194" s="52" t="str">
        <f aca="false">IF(OR(B194=index,B194=links,B194=guides),B194,IF(LEFT(B194,5)=onion,onion,extreme))</f>
        <v>guides</v>
      </c>
      <c r="D194" s="53" t="n">
        <v>26</v>
      </c>
      <c r="E194" s="53" t="s">
        <v>161</v>
      </c>
      <c r="F194" s="53" t="s">
        <v>161</v>
      </c>
      <c r="G194" s="54" t="n">
        <v>0.00228009259259259</v>
      </c>
      <c r="H194" s="53" t="s">
        <v>74</v>
      </c>
      <c r="I194" s="59" t="s">
        <v>43</v>
      </c>
      <c r="J194" s="52" t="n">
        <f aca="false">IF(I194="?",VLOOKUP(C194,$BO$89:$BP$94,2,0),I194)</f>
        <v>15.5</v>
      </c>
      <c r="K194" s="52" t="n">
        <f aca="false">SUMIFS($J$10:$J$1000,$A$10:$A$1000,A194)</f>
        <v>212.5</v>
      </c>
      <c r="L194" s="52" t="n">
        <f aca="false">IF(D194=D193,J194+L193,J194)</f>
        <v>212.5</v>
      </c>
      <c r="M194" s="52" t="str">
        <f aca="false">LEFT(A194,1)</f>
        <v>D</v>
      </c>
      <c r="N194" s="55" t="n">
        <f aca="false">IF(D194-D193&gt;0,1,0)</f>
        <v>0</v>
      </c>
      <c r="O194" s="56" t="n">
        <f aca="false">0</f>
        <v>0</v>
      </c>
      <c r="P194" s="55" t="n">
        <f aca="false">IF($N194=1,0,IF(AND($C193=P$1,$C194=P$2),1,0))</f>
        <v>0</v>
      </c>
      <c r="Q194" s="55" t="n">
        <f aca="false">IF($N194=1,0,IF(AND($C193=Q$1,$C194=Q$2),1,0))</f>
        <v>0</v>
      </c>
      <c r="R194" s="55" t="n">
        <f aca="false">IF($N194=1,0,IF(AND($C193=R$1,$C194=R$2),1,0))</f>
        <v>0</v>
      </c>
      <c r="S194" s="56" t="n">
        <f aca="false">0</f>
        <v>0</v>
      </c>
      <c r="T194" s="55" t="n">
        <f aca="false">IF($N194=1,0,IF(AND($C193=R$1,$C194=R$2),1,0))</f>
        <v>0</v>
      </c>
      <c r="U194" s="57" t="n">
        <f aca="false">IF(AND($C194=U$1,$I194=U$2),1,0)</f>
        <v>0</v>
      </c>
      <c r="V194" s="55" t="n">
        <f aca="false">IF($N194=1,0,IF(AND($C193=V$1,$C194=V$2),1,0))</f>
        <v>0</v>
      </c>
      <c r="W194" s="56" t="n">
        <f aca="false">0</f>
        <v>0</v>
      </c>
      <c r="X194" s="55" t="n">
        <f aca="false">IF($N194=1,0,IF(AND($C193=X$1,$C194=X$2),1,0))</f>
        <v>0</v>
      </c>
      <c r="Y194" s="55" t="n">
        <f aca="false">IF($N194=1,0,IF(AND($C193=Y$1,$C194=Y$2),1,0))</f>
        <v>0</v>
      </c>
      <c r="Z194" s="56" t="n">
        <f aca="false">0</f>
        <v>0</v>
      </c>
      <c r="AA194" s="55" t="n">
        <f aca="false">IF($N194=1,0,IF(AND($C193=AA$1,$C194=AA$2),1,0))</f>
        <v>0</v>
      </c>
      <c r="AB194" s="57" t="n">
        <f aca="false">IF(AND($C194=AB$1,$I194=AB$2),1,0)</f>
        <v>0</v>
      </c>
      <c r="AC194" s="55" t="n">
        <f aca="false">IF($N194=1,0,IF(AND($C193=AC$1,$C194=AC$2),1,0))</f>
        <v>0</v>
      </c>
      <c r="AD194" s="55" t="n">
        <f aca="false">IF($N194=1,0,IF(AND($C193=AD$1,$C194=AD$2),1,0))</f>
        <v>0</v>
      </c>
      <c r="AE194" s="56" t="n">
        <f aca="false">0</f>
        <v>0</v>
      </c>
      <c r="AF194" s="55" t="n">
        <f aca="false">IF($N194=1,0,IF(AND($C193=AF$1,$C194=AF$2),1,0))</f>
        <v>0</v>
      </c>
      <c r="AG194" s="56" t="n">
        <f aca="false">0</f>
        <v>0</v>
      </c>
      <c r="AH194" s="55" t="n">
        <f aca="false">IF($N194=1,0,IF(AND($C193=AH$1,$C194=AH$2),1,0))</f>
        <v>0</v>
      </c>
      <c r="AI194" s="57" t="n">
        <f aca="false">IF(AND($C194=AI$1,$I194=AI$2),1,0)</f>
        <v>1</v>
      </c>
      <c r="AJ194" s="55" t="n">
        <f aca="false">IF($N194=1,0,IF(AND($C193=AJ$1,$C194=AJ$2),1,0))</f>
        <v>0</v>
      </c>
      <c r="AK194" s="55" t="n">
        <f aca="false">IF($N194=1,0,IF(AND($C193=AK$1,$C194=AK$2),1,0))</f>
        <v>0</v>
      </c>
      <c r="AL194" s="55" t="n">
        <f aca="false">IF($N194=1,0,IF(AND($C193=AL$1,$C194=AL$2),1,0))</f>
        <v>0</v>
      </c>
      <c r="AM194" s="55" t="n">
        <f aca="false">IF($N194=1,0,IF(AND($C193=AM$1,$C194=AM$2),1,0))</f>
        <v>0</v>
      </c>
      <c r="AN194" s="56" t="n">
        <f aca="false">0</f>
        <v>0</v>
      </c>
      <c r="AO194" s="55" t="n">
        <f aca="false">IF($N194=1,0,IF(AND($C193=AO$1,$C194=AO$2),1,0))</f>
        <v>0</v>
      </c>
      <c r="AP194" s="57" t="n">
        <f aca="false">IF(AND($C194=AP$1,$I194=AP$2),1,0)</f>
        <v>0</v>
      </c>
      <c r="AQ194" s="56" t="n">
        <f aca="false">0</f>
        <v>0</v>
      </c>
      <c r="AR194" s="56" t="n">
        <f aca="false">0</f>
        <v>0</v>
      </c>
      <c r="AS194" s="56" t="n">
        <f aca="false">0</f>
        <v>0</v>
      </c>
      <c r="AT194" s="56" t="n">
        <f aca="false">0</f>
        <v>0</v>
      </c>
      <c r="AU194" s="56" t="n">
        <f aca="false">0</f>
        <v>0</v>
      </c>
      <c r="AV194" s="56" t="n">
        <f aca="false">0</f>
        <v>0</v>
      </c>
      <c r="AW194" s="56" t="n">
        <f aca="false">0</f>
        <v>0</v>
      </c>
      <c r="AX194" s="55" t="n">
        <f aca="false">IF($N194=1,0,IF(AND($C193=AX$1,$C194=AX$2),1,0))</f>
        <v>0</v>
      </c>
      <c r="AY194" s="55" t="n">
        <f aca="false">IF($N194=1,0,IF(AND($C193=AY$1,$C194=AY$2),1,0))</f>
        <v>0</v>
      </c>
      <c r="AZ194" s="55" t="n">
        <f aca="false">IF($N194=1,0,IF(AND($C193=AZ$1,$C194=AZ$2),1,0))</f>
        <v>1</v>
      </c>
      <c r="BA194" s="55" t="n">
        <f aca="false">IF($N194=1,0,IF(AND($C193=BA$1,$C194=BA$2),1,0))</f>
        <v>0</v>
      </c>
      <c r="BB194" s="56" t="n">
        <f aca="false">0</f>
        <v>0</v>
      </c>
      <c r="BC194" s="56" t="n">
        <f aca="false">IF($N194=1,0,IF(AND($C193=BC$1,$C194=BC$2),1,0))</f>
        <v>0</v>
      </c>
      <c r="BD194" s="57" t="n">
        <f aca="false">IF(AND($C194=BD$1,$I194=BD$2),1,0)</f>
        <v>0</v>
      </c>
      <c r="BE194" s="56" t="n">
        <f aca="false">0</f>
        <v>0</v>
      </c>
      <c r="BF194" s="56" t="n">
        <f aca="false">0</f>
        <v>0</v>
      </c>
      <c r="BG194" s="56" t="n">
        <f aca="false">0</f>
        <v>0</v>
      </c>
      <c r="BH194" s="56" t="n">
        <f aca="false">0</f>
        <v>0</v>
      </c>
      <c r="BI194" s="56" t="n">
        <f aca="false">0</f>
        <v>0</v>
      </c>
      <c r="BJ194" s="56" t="n">
        <f aca="false">0</f>
        <v>0</v>
      </c>
      <c r="BK194" s="56" t="n">
        <f aca="false">0</f>
        <v>0</v>
      </c>
      <c r="BL194" s="58" t="n">
        <f aca="false">SUM(N194:BK194)</f>
        <v>2</v>
      </c>
    </row>
    <row r="195" customFormat="false" ht="14.4" hidden="false" customHeight="false" outlineLevel="0" collapsed="false">
      <c r="A195" s="52" t="str">
        <f aca="false">VLOOKUP(D195,$BX$90:$BZ$136,3,1)&amp;D195</f>
        <v>D27</v>
      </c>
      <c r="B195" s="52" t="str">
        <f aca="false">SUBSTITUTE(SUBSTITUTE(H195,"/",""),".html","")</f>
        <v>index</v>
      </c>
      <c r="C195" s="52" t="str">
        <f aca="false">IF(OR(B195=index,B195=links,B195=guides),B195,IF(LEFT(B195,5)=onion,onion,extreme))</f>
        <v>index</v>
      </c>
      <c r="D195" s="53" t="n">
        <v>27</v>
      </c>
      <c r="E195" s="53" t="s">
        <v>162</v>
      </c>
      <c r="F195" s="53" t="s">
        <v>163</v>
      </c>
      <c r="G195" s="54" t="n">
        <v>0.00158564814814815</v>
      </c>
      <c r="H195" s="53" t="s">
        <v>72</v>
      </c>
      <c r="I195" s="59" t="n">
        <v>30</v>
      </c>
      <c r="J195" s="52" t="n">
        <f aca="false">IF(I195="?",VLOOKUP(C195,$BO$89:$BP$94,2,0),I195)</f>
        <v>30</v>
      </c>
      <c r="K195" s="52" t="n">
        <f aca="false">SUMIFS($J$10:$J$1000,$A$10:$A$1000,A195)</f>
        <v>163.897435897436</v>
      </c>
      <c r="L195" s="52" t="n">
        <f aca="false">IF(D195=D194,J195+L194,J195)</f>
        <v>30</v>
      </c>
      <c r="M195" s="52" t="str">
        <f aca="false">LEFT(A195,1)</f>
        <v>D</v>
      </c>
      <c r="N195" s="55" t="n">
        <f aca="false">IF(D195-D194&gt;0,1,0)</f>
        <v>1</v>
      </c>
      <c r="O195" s="56" t="n">
        <f aca="false">0</f>
        <v>0</v>
      </c>
      <c r="P195" s="55" t="n">
        <f aca="false">IF($N195=1,0,IF(AND($C194=P$1,$C195=P$2),1,0))</f>
        <v>0</v>
      </c>
      <c r="Q195" s="55" t="n">
        <f aca="false">IF($N195=1,0,IF(AND($C194=Q$1,$C195=Q$2),1,0))</f>
        <v>0</v>
      </c>
      <c r="R195" s="55" t="n">
        <f aca="false">IF($N195=1,0,IF(AND($C194=R$1,$C195=R$2),1,0))</f>
        <v>0</v>
      </c>
      <c r="S195" s="56" t="n">
        <f aca="false">0</f>
        <v>0</v>
      </c>
      <c r="T195" s="55" t="n">
        <f aca="false">IF($N195=1,0,IF(AND($C194=R$1,$C195=R$2),1,0))</f>
        <v>0</v>
      </c>
      <c r="U195" s="57" t="n">
        <f aca="false">IF(AND($C195=U$1,$I195=U$2),1,0)</f>
        <v>0</v>
      </c>
      <c r="V195" s="55" t="n">
        <f aca="false">IF($N195=1,0,IF(AND($C194=V$1,$C195=V$2),1,0))</f>
        <v>0</v>
      </c>
      <c r="W195" s="56" t="n">
        <f aca="false">0</f>
        <v>0</v>
      </c>
      <c r="X195" s="55" t="n">
        <f aca="false">IF($N195=1,0,IF(AND($C194=X$1,$C195=X$2),1,0))</f>
        <v>0</v>
      </c>
      <c r="Y195" s="55" t="n">
        <f aca="false">IF($N195=1,0,IF(AND($C194=Y$1,$C195=Y$2),1,0))</f>
        <v>0</v>
      </c>
      <c r="Z195" s="56" t="n">
        <f aca="false">0</f>
        <v>0</v>
      </c>
      <c r="AA195" s="55" t="n">
        <f aca="false">IF($N195=1,0,IF(AND($C194=AA$1,$C195=AA$2),1,0))</f>
        <v>0</v>
      </c>
      <c r="AB195" s="57" t="n">
        <f aca="false">IF(AND($C195=AB$1,$I195=AB$2),1,0)</f>
        <v>0</v>
      </c>
      <c r="AC195" s="55" t="n">
        <f aca="false">IF($N195=1,0,IF(AND($C194=AC$1,$C195=AC$2),1,0))</f>
        <v>0</v>
      </c>
      <c r="AD195" s="55" t="n">
        <f aca="false">IF($N195=1,0,IF(AND($C194=AD$1,$C195=AD$2),1,0))</f>
        <v>0</v>
      </c>
      <c r="AE195" s="56" t="n">
        <f aca="false">0</f>
        <v>0</v>
      </c>
      <c r="AF195" s="55" t="n">
        <f aca="false">IF($N195=1,0,IF(AND($C194=AF$1,$C195=AF$2),1,0))</f>
        <v>0</v>
      </c>
      <c r="AG195" s="56" t="n">
        <f aca="false">0</f>
        <v>0</v>
      </c>
      <c r="AH195" s="55" t="n">
        <f aca="false">IF($N195=1,0,IF(AND($C194=AH$1,$C195=AH$2),1,0))</f>
        <v>0</v>
      </c>
      <c r="AI195" s="57" t="n">
        <f aca="false">IF(AND($C195=AI$1,$I195=AI$2),1,0)</f>
        <v>0</v>
      </c>
      <c r="AJ195" s="55" t="n">
        <f aca="false">IF($N195=1,0,IF(AND($C194=AJ$1,$C195=AJ$2),1,0))</f>
        <v>0</v>
      </c>
      <c r="AK195" s="55" t="n">
        <f aca="false">IF($N195=1,0,IF(AND($C194=AK$1,$C195=AK$2),1,0))</f>
        <v>0</v>
      </c>
      <c r="AL195" s="55" t="n">
        <f aca="false">IF($N195=1,0,IF(AND($C194=AL$1,$C195=AL$2),1,0))</f>
        <v>0</v>
      </c>
      <c r="AM195" s="55" t="n">
        <f aca="false">IF($N195=1,0,IF(AND($C194=AM$1,$C195=AM$2),1,0))</f>
        <v>0</v>
      </c>
      <c r="AN195" s="56" t="n">
        <f aca="false">0</f>
        <v>0</v>
      </c>
      <c r="AO195" s="55" t="n">
        <f aca="false">IF($N195=1,0,IF(AND($C194=AO$1,$C195=AO$2),1,0))</f>
        <v>0</v>
      </c>
      <c r="AP195" s="57" t="n">
        <f aca="false">IF(AND($C195=AP$1,$I195=AP$2),1,0)</f>
        <v>0</v>
      </c>
      <c r="AQ195" s="56" t="n">
        <f aca="false">0</f>
        <v>0</v>
      </c>
      <c r="AR195" s="56" t="n">
        <f aca="false">0</f>
        <v>0</v>
      </c>
      <c r="AS195" s="56" t="n">
        <f aca="false">0</f>
        <v>0</v>
      </c>
      <c r="AT195" s="56" t="n">
        <f aca="false">0</f>
        <v>0</v>
      </c>
      <c r="AU195" s="56" t="n">
        <f aca="false">0</f>
        <v>0</v>
      </c>
      <c r="AV195" s="56" t="n">
        <f aca="false">0</f>
        <v>0</v>
      </c>
      <c r="AW195" s="56" t="n">
        <f aca="false">0</f>
        <v>0</v>
      </c>
      <c r="AX195" s="55" t="n">
        <f aca="false">IF($N195=1,0,IF(AND($C194=AX$1,$C195=AX$2),1,0))</f>
        <v>0</v>
      </c>
      <c r="AY195" s="55" t="n">
        <f aca="false">IF($N195=1,0,IF(AND($C194=AY$1,$C195=AY$2),1,0))</f>
        <v>0</v>
      </c>
      <c r="AZ195" s="55" t="n">
        <f aca="false">IF($N195=1,0,IF(AND($C194=AZ$1,$C195=AZ$2),1,0))</f>
        <v>0</v>
      </c>
      <c r="BA195" s="55" t="n">
        <f aca="false">IF($N195=1,0,IF(AND($C194=BA$1,$C195=BA$2),1,0))</f>
        <v>0</v>
      </c>
      <c r="BB195" s="56" t="n">
        <f aca="false">0</f>
        <v>0</v>
      </c>
      <c r="BC195" s="56" t="n">
        <f aca="false">IF($N195=1,0,IF(AND($C194=BC$1,$C195=BC$2),1,0))</f>
        <v>0</v>
      </c>
      <c r="BD195" s="57" t="n">
        <f aca="false">IF(AND($C195=BD$1,$I195=BD$2),1,0)</f>
        <v>0</v>
      </c>
      <c r="BE195" s="56" t="n">
        <f aca="false">0</f>
        <v>0</v>
      </c>
      <c r="BF195" s="56" t="n">
        <f aca="false">0</f>
        <v>0</v>
      </c>
      <c r="BG195" s="56" t="n">
        <f aca="false">0</f>
        <v>0</v>
      </c>
      <c r="BH195" s="56" t="n">
        <f aca="false">0</f>
        <v>0</v>
      </c>
      <c r="BI195" s="56" t="n">
        <f aca="false">0</f>
        <v>0</v>
      </c>
      <c r="BJ195" s="56" t="n">
        <f aca="false">0</f>
        <v>0</v>
      </c>
      <c r="BK195" s="56" t="n">
        <f aca="false">0</f>
        <v>0</v>
      </c>
      <c r="BL195" s="58" t="n">
        <f aca="false">SUM(N195:BK195)</f>
        <v>1</v>
      </c>
    </row>
    <row r="196" customFormat="false" ht="14.4" hidden="false" customHeight="false" outlineLevel="0" collapsed="false">
      <c r="A196" s="52" t="str">
        <f aca="false">VLOOKUP(D196,$BX$90:$BZ$136,3,1)&amp;D196</f>
        <v>D27</v>
      </c>
      <c r="B196" s="52" t="str">
        <f aca="false">SUBSTITUTE(SUBSTITUTE(H196,"/",""),".html","")</f>
        <v>Onion-directory</v>
      </c>
      <c r="C196" s="52" t="str">
        <f aca="false">IF(OR(B196=index,B196=links,B196=guides),B196,IF(LEFT(B196,5)=onion,onion,extreme))</f>
        <v>onion</v>
      </c>
      <c r="D196" s="53" t="n">
        <v>27</v>
      </c>
      <c r="E196" s="53" t="s">
        <v>162</v>
      </c>
      <c r="F196" s="53" t="s">
        <v>163</v>
      </c>
      <c r="G196" s="54" t="n">
        <v>0.00158564814814815</v>
      </c>
      <c r="H196" s="53" t="s">
        <v>77</v>
      </c>
      <c r="I196" s="59" t="n">
        <v>14</v>
      </c>
      <c r="J196" s="52" t="n">
        <f aca="false">IF(I196="?",VLOOKUP(C196,$BO$89:$BP$94,2,0),I196)</f>
        <v>14</v>
      </c>
      <c r="K196" s="52" t="n">
        <f aca="false">SUMIFS($J$10:$J$1000,$A$10:$A$1000,A196)</f>
        <v>163.897435897436</v>
      </c>
      <c r="L196" s="52" t="n">
        <f aca="false">IF(D196=D195,J196+L195,J196)</f>
        <v>44</v>
      </c>
      <c r="M196" s="52" t="str">
        <f aca="false">LEFT(A196,1)</f>
        <v>D</v>
      </c>
      <c r="N196" s="55" t="n">
        <f aca="false">IF(D196-D195&gt;0,1,0)</f>
        <v>0</v>
      </c>
      <c r="O196" s="56" t="n">
        <f aca="false">0</f>
        <v>0</v>
      </c>
      <c r="P196" s="55" t="n">
        <f aca="false">IF($N196=1,0,IF(AND($C195=P$1,$C196=P$2),1,0))</f>
        <v>0</v>
      </c>
      <c r="Q196" s="55" t="n">
        <f aca="false">IF($N196=1,0,IF(AND($C195=Q$1,$C196=Q$2),1,0))</f>
        <v>0</v>
      </c>
      <c r="R196" s="55" t="n">
        <f aca="false">IF($N196=1,0,IF(AND($C195=R$1,$C196=R$2),1,0))</f>
        <v>1</v>
      </c>
      <c r="S196" s="56" t="n">
        <f aca="false">0</f>
        <v>0</v>
      </c>
      <c r="T196" s="55" t="n">
        <f aca="false">IF($N196=1,0,IF(AND($C195=R$1,$C196=R$2),1,0))</f>
        <v>1</v>
      </c>
      <c r="U196" s="57" t="n">
        <f aca="false">IF(AND($C196=U$1,$I196=U$2),1,0)</f>
        <v>0</v>
      </c>
      <c r="V196" s="55" t="n">
        <f aca="false">IF($N196=1,0,IF(AND($C195=V$1,$C196=V$2),1,0))</f>
        <v>0</v>
      </c>
      <c r="W196" s="56" t="n">
        <f aca="false">0</f>
        <v>0</v>
      </c>
      <c r="X196" s="55" t="n">
        <f aca="false">IF($N196=1,0,IF(AND($C195=X$1,$C196=X$2),1,0))</f>
        <v>0</v>
      </c>
      <c r="Y196" s="55" t="n">
        <f aca="false">IF($N196=1,0,IF(AND($C195=Y$1,$C196=Y$2),1,0))</f>
        <v>0</v>
      </c>
      <c r="Z196" s="56" t="n">
        <f aca="false">0</f>
        <v>0</v>
      </c>
      <c r="AA196" s="55" t="n">
        <f aca="false">IF($N196=1,0,IF(AND($C195=AA$1,$C196=AA$2),1,0))</f>
        <v>0</v>
      </c>
      <c r="AB196" s="57" t="n">
        <f aca="false">IF(AND($C196=AB$1,$I196=AB$2),1,0)</f>
        <v>0</v>
      </c>
      <c r="AC196" s="55" t="n">
        <f aca="false">IF($N196=1,0,IF(AND($C195=AC$1,$C196=AC$2),1,0))</f>
        <v>0</v>
      </c>
      <c r="AD196" s="55" t="n">
        <f aca="false">IF($N196=1,0,IF(AND($C195=AD$1,$C196=AD$2),1,0))</f>
        <v>0</v>
      </c>
      <c r="AE196" s="56" t="n">
        <f aca="false">0</f>
        <v>0</v>
      </c>
      <c r="AF196" s="55" t="n">
        <f aca="false">IF($N196=1,0,IF(AND($C195=AF$1,$C196=AF$2),1,0))</f>
        <v>0</v>
      </c>
      <c r="AG196" s="56" t="n">
        <f aca="false">0</f>
        <v>0</v>
      </c>
      <c r="AH196" s="55" t="n">
        <f aca="false">IF($N196=1,0,IF(AND($C195=AH$1,$C196=AH$2),1,0))</f>
        <v>0</v>
      </c>
      <c r="AI196" s="57" t="n">
        <f aca="false">IF(AND($C196=AI$1,$I196=AI$2),1,0)</f>
        <v>0</v>
      </c>
      <c r="AJ196" s="55" t="n">
        <f aca="false">IF($N196=1,0,IF(AND($C195=AJ$1,$C196=AJ$2),1,0))</f>
        <v>0</v>
      </c>
      <c r="AK196" s="55" t="n">
        <f aca="false">IF($N196=1,0,IF(AND($C195=AK$1,$C196=AK$2),1,0))</f>
        <v>0</v>
      </c>
      <c r="AL196" s="55" t="n">
        <f aca="false">IF($N196=1,0,IF(AND($C195=AL$1,$C196=AL$2),1,0))</f>
        <v>0</v>
      </c>
      <c r="AM196" s="55" t="n">
        <f aca="false">IF($N196=1,0,IF(AND($C195=AM$1,$C196=AM$2),1,0))</f>
        <v>0</v>
      </c>
      <c r="AN196" s="56" t="n">
        <f aca="false">0</f>
        <v>0</v>
      </c>
      <c r="AO196" s="55" t="n">
        <f aca="false">IF($N196=1,0,IF(AND($C195=AO$1,$C196=AO$2),1,0))</f>
        <v>0</v>
      </c>
      <c r="AP196" s="57" t="n">
        <f aca="false">IF(AND($C196=AP$1,$I196=AP$2),1,0)</f>
        <v>0</v>
      </c>
      <c r="AQ196" s="56" t="n">
        <f aca="false">0</f>
        <v>0</v>
      </c>
      <c r="AR196" s="56" t="n">
        <f aca="false">0</f>
        <v>0</v>
      </c>
      <c r="AS196" s="56" t="n">
        <f aca="false">0</f>
        <v>0</v>
      </c>
      <c r="AT196" s="56" t="n">
        <f aca="false">0</f>
        <v>0</v>
      </c>
      <c r="AU196" s="56" t="n">
        <f aca="false">0</f>
        <v>0</v>
      </c>
      <c r="AV196" s="56" t="n">
        <f aca="false">0</f>
        <v>0</v>
      </c>
      <c r="AW196" s="56" t="n">
        <f aca="false">0</f>
        <v>0</v>
      </c>
      <c r="AX196" s="55" t="n">
        <f aca="false">IF($N196=1,0,IF(AND($C195=AX$1,$C196=AX$2),1,0))</f>
        <v>0</v>
      </c>
      <c r="AY196" s="55" t="n">
        <f aca="false">IF($N196=1,0,IF(AND($C195=AY$1,$C196=AY$2),1,0))</f>
        <v>0</v>
      </c>
      <c r="AZ196" s="55" t="n">
        <f aca="false">IF($N196=1,0,IF(AND($C195=AZ$1,$C196=AZ$2),1,0))</f>
        <v>0</v>
      </c>
      <c r="BA196" s="55" t="n">
        <f aca="false">IF($N196=1,0,IF(AND($C195=BA$1,$C196=BA$2),1,0))</f>
        <v>0</v>
      </c>
      <c r="BB196" s="56" t="n">
        <f aca="false">0</f>
        <v>0</v>
      </c>
      <c r="BC196" s="56" t="n">
        <f aca="false">IF($N196=1,0,IF(AND($C195=BC$1,$C196=BC$2),1,0))</f>
        <v>0</v>
      </c>
      <c r="BD196" s="57" t="n">
        <f aca="false">IF(AND($C196=BD$1,$I196=BD$2),1,0)</f>
        <v>0</v>
      </c>
      <c r="BE196" s="56" t="n">
        <f aca="false">0</f>
        <v>0</v>
      </c>
      <c r="BF196" s="56" t="n">
        <f aca="false">0</f>
        <v>0</v>
      </c>
      <c r="BG196" s="56" t="n">
        <f aca="false">0</f>
        <v>0</v>
      </c>
      <c r="BH196" s="56" t="n">
        <f aca="false">0</f>
        <v>0</v>
      </c>
      <c r="BI196" s="56" t="n">
        <f aca="false">0</f>
        <v>0</v>
      </c>
      <c r="BJ196" s="56" t="n">
        <f aca="false">0</f>
        <v>0</v>
      </c>
      <c r="BK196" s="56" t="n">
        <f aca="false">0</f>
        <v>0</v>
      </c>
      <c r="BL196" s="58" t="n">
        <f aca="false">SUM(N196:BK196)</f>
        <v>2</v>
      </c>
    </row>
    <row r="197" customFormat="false" ht="14.4" hidden="false" customHeight="false" outlineLevel="0" collapsed="false">
      <c r="A197" s="52" t="str">
        <f aca="false">VLOOKUP(D197,$BX$90:$BZ$136,3,1)&amp;D197</f>
        <v>D27</v>
      </c>
      <c r="B197" s="52" t="str">
        <f aca="false">SUBSTITUTE(SUBSTITUTE(H197,"/",""),".html","")</f>
        <v>onion-directorywiki-leaks</v>
      </c>
      <c r="C197" s="52" t="str">
        <f aca="false">IF(OR(B197=index,B197=links,B197=guides),B197,IF(LEFT(B197,5)=onion,onion,extreme))</f>
        <v>onion</v>
      </c>
      <c r="D197" s="53" t="n">
        <v>27</v>
      </c>
      <c r="E197" s="53" t="s">
        <v>162</v>
      </c>
      <c r="F197" s="53" t="s">
        <v>163</v>
      </c>
      <c r="G197" s="54" t="n">
        <v>0.00158564814814815</v>
      </c>
      <c r="H197" s="53" t="s">
        <v>97</v>
      </c>
      <c r="I197" s="59" t="n">
        <v>40</v>
      </c>
      <c r="J197" s="52" t="n">
        <f aca="false">IF(I197="?",VLOOKUP(C197,$BO$89:$BP$94,2,0),I197)</f>
        <v>40</v>
      </c>
      <c r="K197" s="52" t="n">
        <f aca="false">SUMIFS($J$10:$J$1000,$A$10:$A$1000,A197)</f>
        <v>163.897435897436</v>
      </c>
      <c r="L197" s="52" t="n">
        <f aca="false">IF(D197=D196,J197+L196,J197)</f>
        <v>84</v>
      </c>
      <c r="M197" s="52" t="str">
        <f aca="false">LEFT(A197,1)</f>
        <v>D</v>
      </c>
      <c r="N197" s="55" t="n">
        <f aca="false">IF(D197-D196&gt;0,1,0)</f>
        <v>0</v>
      </c>
      <c r="O197" s="56" t="n">
        <f aca="false">0</f>
        <v>0</v>
      </c>
      <c r="P197" s="55" t="n">
        <f aca="false">IF($N197=1,0,IF(AND($C196=P$1,$C197=P$2),1,0))</f>
        <v>0</v>
      </c>
      <c r="Q197" s="55" t="n">
        <f aca="false">IF($N197=1,0,IF(AND($C196=Q$1,$C197=Q$2),1,0))</f>
        <v>0</v>
      </c>
      <c r="R197" s="55" t="n">
        <f aca="false">IF($N197=1,0,IF(AND($C196=R$1,$C197=R$2),1,0))</f>
        <v>0</v>
      </c>
      <c r="S197" s="56" t="n">
        <f aca="false">0</f>
        <v>0</v>
      </c>
      <c r="T197" s="55" t="n">
        <f aca="false">IF($N197=1,0,IF(AND($C196=R$1,$C197=R$2),1,0))</f>
        <v>0</v>
      </c>
      <c r="U197" s="57" t="n">
        <f aca="false">IF(AND($C197=U$1,$I197=U$2),1,0)</f>
        <v>0</v>
      </c>
      <c r="V197" s="55" t="n">
        <f aca="false">IF($N197=1,0,IF(AND($C196=V$1,$C197=V$2),1,0))</f>
        <v>0</v>
      </c>
      <c r="W197" s="56" t="n">
        <f aca="false">0</f>
        <v>0</v>
      </c>
      <c r="X197" s="55" t="n">
        <f aca="false">IF($N197=1,0,IF(AND($C196=X$1,$C197=X$2),1,0))</f>
        <v>0</v>
      </c>
      <c r="Y197" s="55" t="n">
        <f aca="false">IF($N197=1,0,IF(AND($C196=Y$1,$C197=Y$2),1,0))</f>
        <v>0</v>
      </c>
      <c r="Z197" s="56" t="n">
        <f aca="false">0</f>
        <v>0</v>
      </c>
      <c r="AA197" s="55" t="n">
        <f aca="false">IF($N197=1,0,IF(AND($C196=AA$1,$C197=AA$2),1,0))</f>
        <v>0</v>
      </c>
      <c r="AB197" s="57" t="n">
        <f aca="false">IF(AND($C197=AB$1,$I197=AB$2),1,0)</f>
        <v>0</v>
      </c>
      <c r="AC197" s="55" t="n">
        <f aca="false">IF($N197=1,0,IF(AND($C196=AC$1,$C197=AC$2),1,0))</f>
        <v>0</v>
      </c>
      <c r="AD197" s="55" t="n">
        <f aca="false">IF($N197=1,0,IF(AND($C196=AD$1,$C197=AD$2),1,0))</f>
        <v>0</v>
      </c>
      <c r="AE197" s="56" t="n">
        <f aca="false">0</f>
        <v>0</v>
      </c>
      <c r="AF197" s="55" t="n">
        <f aca="false">IF($N197=1,0,IF(AND($C196=AF$1,$C197=AF$2),1,0))</f>
        <v>0</v>
      </c>
      <c r="AG197" s="56" t="n">
        <f aca="false">0</f>
        <v>0</v>
      </c>
      <c r="AH197" s="55" t="n">
        <f aca="false">IF($N197=1,0,IF(AND($C196=AH$1,$C197=AH$2),1,0))</f>
        <v>0</v>
      </c>
      <c r="AI197" s="57" t="n">
        <f aca="false">IF(AND($C197=AI$1,$I197=AI$2),1,0)</f>
        <v>0</v>
      </c>
      <c r="AJ197" s="55" t="n">
        <f aca="false">IF($N197=1,0,IF(AND($C196=AJ$1,$C197=AJ$2),1,0))</f>
        <v>0</v>
      </c>
      <c r="AK197" s="55" t="n">
        <f aca="false">IF($N197=1,0,IF(AND($C196=AK$1,$C197=AK$2),1,0))</f>
        <v>0</v>
      </c>
      <c r="AL197" s="55" t="n">
        <f aca="false">IF($N197=1,0,IF(AND($C196=AL$1,$C197=AL$2),1,0))</f>
        <v>0</v>
      </c>
      <c r="AM197" s="55" t="n">
        <f aca="false">IF($N197=1,0,IF(AND($C196=AM$1,$C197=AM$2),1,0))</f>
        <v>1</v>
      </c>
      <c r="AN197" s="56" t="n">
        <f aca="false">0</f>
        <v>0</v>
      </c>
      <c r="AO197" s="55" t="n">
        <f aca="false">IF($N197=1,0,IF(AND($C196=AO$1,$C197=AO$2),1,0))</f>
        <v>0</v>
      </c>
      <c r="AP197" s="57" t="n">
        <f aca="false">IF(AND($C197=AP$1,$I197=AP$2),1,0)</f>
        <v>0</v>
      </c>
      <c r="AQ197" s="56" t="n">
        <f aca="false">0</f>
        <v>0</v>
      </c>
      <c r="AR197" s="56" t="n">
        <f aca="false">0</f>
        <v>0</v>
      </c>
      <c r="AS197" s="56" t="n">
        <f aca="false">0</f>
        <v>0</v>
      </c>
      <c r="AT197" s="56" t="n">
        <f aca="false">0</f>
        <v>0</v>
      </c>
      <c r="AU197" s="56" t="n">
        <f aca="false">0</f>
        <v>0</v>
      </c>
      <c r="AV197" s="56" t="n">
        <f aca="false">0</f>
        <v>0</v>
      </c>
      <c r="AW197" s="56" t="n">
        <f aca="false">0</f>
        <v>0</v>
      </c>
      <c r="AX197" s="55" t="n">
        <f aca="false">IF($N197=1,0,IF(AND($C196=AX$1,$C197=AX$2),1,0))</f>
        <v>0</v>
      </c>
      <c r="AY197" s="55" t="n">
        <f aca="false">IF($N197=1,0,IF(AND($C196=AY$1,$C197=AY$2),1,0))</f>
        <v>0</v>
      </c>
      <c r="AZ197" s="55" t="n">
        <f aca="false">IF($N197=1,0,IF(AND($C196=AZ$1,$C197=AZ$2),1,0))</f>
        <v>0</v>
      </c>
      <c r="BA197" s="55" t="n">
        <f aca="false">IF($N197=1,0,IF(AND($C196=BA$1,$C197=BA$2),1,0))</f>
        <v>0</v>
      </c>
      <c r="BB197" s="56" t="n">
        <f aca="false">0</f>
        <v>0</v>
      </c>
      <c r="BC197" s="56" t="n">
        <f aca="false">IF($N197=1,0,IF(AND($C196=BC$1,$C197=BC$2),1,0))</f>
        <v>0</v>
      </c>
      <c r="BD197" s="57" t="n">
        <f aca="false">IF(AND($C197=BD$1,$I197=BD$2),1,0)</f>
        <v>0</v>
      </c>
      <c r="BE197" s="56" t="n">
        <f aca="false">0</f>
        <v>0</v>
      </c>
      <c r="BF197" s="56" t="n">
        <f aca="false">0</f>
        <v>0</v>
      </c>
      <c r="BG197" s="56" t="n">
        <f aca="false">0</f>
        <v>0</v>
      </c>
      <c r="BH197" s="56" t="n">
        <f aca="false">0</f>
        <v>0</v>
      </c>
      <c r="BI197" s="56" t="n">
        <f aca="false">0</f>
        <v>0</v>
      </c>
      <c r="BJ197" s="56" t="n">
        <f aca="false">0</f>
        <v>0</v>
      </c>
      <c r="BK197" s="56" t="n">
        <f aca="false">0</f>
        <v>0</v>
      </c>
      <c r="BL197" s="58" t="n">
        <f aca="false">SUM(N197:BK197)</f>
        <v>1</v>
      </c>
    </row>
    <row r="198" customFormat="false" ht="14.4" hidden="false" customHeight="false" outlineLevel="0" collapsed="false">
      <c r="A198" s="52" t="str">
        <f aca="false">VLOOKUP(D198,$BX$90:$BZ$136,3,1)&amp;D198</f>
        <v>D27</v>
      </c>
      <c r="B198" s="52" t="str">
        <f aca="false">SUBSTITUTE(SUBSTITUTE(H198,"/",""),".html","")</f>
        <v>guides</v>
      </c>
      <c r="C198" s="52" t="str">
        <f aca="false">IF(OR(B198=index,B198=links,B198=guides),B198,IF(LEFT(B198,5)=onion,onion,extreme))</f>
        <v>guides</v>
      </c>
      <c r="D198" s="53" t="n">
        <v>27</v>
      </c>
      <c r="E198" s="53" t="s">
        <v>162</v>
      </c>
      <c r="F198" s="53" t="s">
        <v>163</v>
      </c>
      <c r="G198" s="54" t="n">
        <v>0.00158564814814815</v>
      </c>
      <c r="H198" s="53" t="s">
        <v>74</v>
      </c>
      <c r="I198" s="59" t="n">
        <v>5</v>
      </c>
      <c r="J198" s="52" t="n">
        <f aca="false">IF(I198="?",VLOOKUP(C198,$BO$89:$BP$94,2,0),I198)</f>
        <v>5</v>
      </c>
      <c r="K198" s="52" t="n">
        <f aca="false">SUMIFS($J$10:$J$1000,$A$10:$A$1000,A198)</f>
        <v>163.897435897436</v>
      </c>
      <c r="L198" s="52" t="n">
        <f aca="false">IF(D198=D197,J198+L197,J198)</f>
        <v>89</v>
      </c>
      <c r="M198" s="52" t="str">
        <f aca="false">LEFT(A198,1)</f>
        <v>D</v>
      </c>
      <c r="N198" s="55" t="n">
        <f aca="false">IF(D198-D197&gt;0,1,0)</f>
        <v>0</v>
      </c>
      <c r="O198" s="56" t="n">
        <f aca="false">0</f>
        <v>0</v>
      </c>
      <c r="P198" s="55" t="n">
        <f aca="false">IF($N198=1,0,IF(AND($C197=P$1,$C198=P$2),1,0))</f>
        <v>0</v>
      </c>
      <c r="Q198" s="55" t="n">
        <f aca="false">IF($N198=1,0,IF(AND($C197=Q$1,$C198=Q$2),1,0))</f>
        <v>0</v>
      </c>
      <c r="R198" s="55" t="n">
        <f aca="false">IF($N198=1,0,IF(AND($C197=R$1,$C198=R$2),1,0))</f>
        <v>0</v>
      </c>
      <c r="S198" s="56" t="n">
        <f aca="false">0</f>
        <v>0</v>
      </c>
      <c r="T198" s="55" t="n">
        <f aca="false">IF($N198=1,0,IF(AND($C197=R$1,$C198=R$2),1,0))</f>
        <v>0</v>
      </c>
      <c r="U198" s="57" t="n">
        <f aca="false">IF(AND($C198=U$1,$I198=U$2),1,0)</f>
        <v>0</v>
      </c>
      <c r="V198" s="55" t="n">
        <f aca="false">IF($N198=1,0,IF(AND($C197=V$1,$C198=V$2),1,0))</f>
        <v>0</v>
      </c>
      <c r="W198" s="56" t="n">
        <f aca="false">0</f>
        <v>0</v>
      </c>
      <c r="X198" s="55" t="n">
        <f aca="false">IF($N198=1,0,IF(AND($C197=X$1,$C198=X$2),1,0))</f>
        <v>0</v>
      </c>
      <c r="Y198" s="55" t="n">
        <f aca="false">IF($N198=1,0,IF(AND($C197=Y$1,$C198=Y$2),1,0))</f>
        <v>0</v>
      </c>
      <c r="Z198" s="56" t="n">
        <f aca="false">0</f>
        <v>0</v>
      </c>
      <c r="AA198" s="55" t="n">
        <f aca="false">IF($N198=1,0,IF(AND($C197=AA$1,$C198=AA$2),1,0))</f>
        <v>0</v>
      </c>
      <c r="AB198" s="57" t="n">
        <f aca="false">IF(AND($C198=AB$1,$I198=AB$2),1,0)</f>
        <v>0</v>
      </c>
      <c r="AC198" s="55" t="n">
        <f aca="false">IF($N198=1,0,IF(AND($C197=AC$1,$C198=AC$2),1,0))</f>
        <v>0</v>
      </c>
      <c r="AD198" s="55" t="n">
        <f aca="false">IF($N198=1,0,IF(AND($C197=AD$1,$C198=AD$2),1,0))</f>
        <v>0</v>
      </c>
      <c r="AE198" s="56" t="n">
        <f aca="false">0</f>
        <v>0</v>
      </c>
      <c r="AF198" s="55" t="n">
        <f aca="false">IF($N198=1,0,IF(AND($C197=AF$1,$C198=AF$2),1,0))</f>
        <v>0</v>
      </c>
      <c r="AG198" s="56" t="n">
        <f aca="false">0</f>
        <v>0</v>
      </c>
      <c r="AH198" s="55" t="n">
        <f aca="false">IF($N198=1,0,IF(AND($C197=AH$1,$C198=AH$2),1,0))</f>
        <v>0</v>
      </c>
      <c r="AI198" s="57" t="n">
        <f aca="false">IF(AND($C198=AI$1,$I198=AI$2),1,0)</f>
        <v>0</v>
      </c>
      <c r="AJ198" s="55" t="n">
        <f aca="false">IF($N198=1,0,IF(AND($C197=AJ$1,$C198=AJ$2),1,0))</f>
        <v>0</v>
      </c>
      <c r="AK198" s="55" t="n">
        <f aca="false">IF($N198=1,0,IF(AND($C197=AK$1,$C198=AK$2),1,0))</f>
        <v>0</v>
      </c>
      <c r="AL198" s="55" t="n">
        <f aca="false">IF($N198=1,0,IF(AND($C197=AL$1,$C198=AL$2),1,0))</f>
        <v>1</v>
      </c>
      <c r="AM198" s="55" t="n">
        <f aca="false">IF($N198=1,0,IF(AND($C197=AM$1,$C198=AM$2),1,0))</f>
        <v>0</v>
      </c>
      <c r="AN198" s="56" t="n">
        <f aca="false">0</f>
        <v>0</v>
      </c>
      <c r="AO198" s="55" t="n">
        <f aca="false">IF($N198=1,0,IF(AND($C197=AO$1,$C198=AO$2),1,0))</f>
        <v>0</v>
      </c>
      <c r="AP198" s="57" t="n">
        <f aca="false">IF(AND($C198=AP$1,$I198=AP$2),1,0)</f>
        <v>0</v>
      </c>
      <c r="AQ198" s="56" t="n">
        <f aca="false">0</f>
        <v>0</v>
      </c>
      <c r="AR198" s="56" t="n">
        <f aca="false">0</f>
        <v>0</v>
      </c>
      <c r="AS198" s="56" t="n">
        <f aca="false">0</f>
        <v>0</v>
      </c>
      <c r="AT198" s="56" t="n">
        <f aca="false">0</f>
        <v>0</v>
      </c>
      <c r="AU198" s="56" t="n">
        <f aca="false">0</f>
        <v>0</v>
      </c>
      <c r="AV198" s="56" t="n">
        <f aca="false">0</f>
        <v>0</v>
      </c>
      <c r="AW198" s="56" t="n">
        <f aca="false">0</f>
        <v>0</v>
      </c>
      <c r="AX198" s="55" t="n">
        <f aca="false">IF($N198=1,0,IF(AND($C197=AX$1,$C198=AX$2),1,0))</f>
        <v>0</v>
      </c>
      <c r="AY198" s="55" t="n">
        <f aca="false">IF($N198=1,0,IF(AND($C197=AY$1,$C198=AY$2),1,0))</f>
        <v>0</v>
      </c>
      <c r="AZ198" s="55" t="n">
        <f aca="false">IF($N198=1,0,IF(AND($C197=AZ$1,$C198=AZ$2),1,0))</f>
        <v>0</v>
      </c>
      <c r="BA198" s="55" t="n">
        <f aca="false">IF($N198=1,0,IF(AND($C197=BA$1,$C198=BA$2),1,0))</f>
        <v>0</v>
      </c>
      <c r="BB198" s="56" t="n">
        <f aca="false">0</f>
        <v>0</v>
      </c>
      <c r="BC198" s="56" t="n">
        <f aca="false">IF($N198=1,0,IF(AND($C197=BC$1,$C198=BC$2),1,0))</f>
        <v>0</v>
      </c>
      <c r="BD198" s="57" t="n">
        <f aca="false">IF(AND($C198=BD$1,$I198=BD$2),1,0)</f>
        <v>0</v>
      </c>
      <c r="BE198" s="56" t="n">
        <f aca="false">0</f>
        <v>0</v>
      </c>
      <c r="BF198" s="56" t="n">
        <f aca="false">0</f>
        <v>0</v>
      </c>
      <c r="BG198" s="56" t="n">
        <f aca="false">0</f>
        <v>0</v>
      </c>
      <c r="BH198" s="56" t="n">
        <f aca="false">0</f>
        <v>0</v>
      </c>
      <c r="BI198" s="56" t="n">
        <f aca="false">0</f>
        <v>0</v>
      </c>
      <c r="BJ198" s="56" t="n">
        <f aca="false">0</f>
        <v>0</v>
      </c>
      <c r="BK198" s="56" t="n">
        <f aca="false">0</f>
        <v>0</v>
      </c>
      <c r="BL198" s="58" t="n">
        <f aca="false">SUM(N198:BK198)</f>
        <v>1</v>
      </c>
    </row>
    <row r="199" customFormat="false" ht="14.4" hidden="false" customHeight="false" outlineLevel="0" collapsed="false">
      <c r="A199" s="52" t="str">
        <f aca="false">VLOOKUP(D199,$BX$90:$BZ$136,3,1)&amp;D199</f>
        <v>D27</v>
      </c>
      <c r="B199" s="52" t="str">
        <f aca="false">SUBSTITUTE(SUBSTITUTE(H199,"/",""),".html","")</f>
        <v>guidestor-settings</v>
      </c>
      <c r="C199" s="52" t="str">
        <f aca="false">IF(OR(B199=index,B199=links,B199=guides),B199,IF(LEFT(B199,5)=onion,onion,extreme))</f>
        <v>extreme</v>
      </c>
      <c r="D199" s="53" t="n">
        <v>27</v>
      </c>
      <c r="E199" s="53" t="s">
        <v>162</v>
      </c>
      <c r="F199" s="53" t="s">
        <v>163</v>
      </c>
      <c r="G199" s="54" t="n">
        <v>0.00158564814814815</v>
      </c>
      <c r="H199" s="53" t="s">
        <v>98</v>
      </c>
      <c r="I199" s="59" t="n">
        <v>1</v>
      </c>
      <c r="J199" s="52" t="n">
        <f aca="false">IF(I199="?",VLOOKUP(C199,$BO$89:$BP$94,2,0),I199)</f>
        <v>1</v>
      </c>
      <c r="K199" s="52" t="n">
        <f aca="false">SUMIFS($J$10:$J$1000,$A$10:$A$1000,A199)</f>
        <v>163.897435897436</v>
      </c>
      <c r="L199" s="52" t="n">
        <f aca="false">IF(D199=D198,J199+L198,J199)</f>
        <v>90</v>
      </c>
      <c r="M199" s="52" t="str">
        <f aca="false">LEFT(A199,1)</f>
        <v>D</v>
      </c>
      <c r="N199" s="55" t="n">
        <f aca="false">IF(D199-D198&gt;0,1,0)</f>
        <v>0</v>
      </c>
      <c r="O199" s="56" t="n">
        <f aca="false">0</f>
        <v>0</v>
      </c>
      <c r="P199" s="55" t="n">
        <f aca="false">IF($N199=1,0,IF(AND($C198=P$1,$C199=P$2),1,0))</f>
        <v>0</v>
      </c>
      <c r="Q199" s="55" t="n">
        <f aca="false">IF($N199=1,0,IF(AND($C198=Q$1,$C199=Q$2),1,0))</f>
        <v>0</v>
      </c>
      <c r="R199" s="55" t="n">
        <f aca="false">IF($N199=1,0,IF(AND($C198=R$1,$C199=R$2),1,0))</f>
        <v>0</v>
      </c>
      <c r="S199" s="56" t="n">
        <f aca="false">0</f>
        <v>0</v>
      </c>
      <c r="T199" s="55" t="n">
        <f aca="false">IF($N199=1,0,IF(AND($C198=R$1,$C199=R$2),1,0))</f>
        <v>0</v>
      </c>
      <c r="U199" s="57" t="n">
        <f aca="false">IF(AND($C199=U$1,$I199=U$2),1,0)</f>
        <v>0</v>
      </c>
      <c r="V199" s="55" t="n">
        <f aca="false">IF($N199=1,0,IF(AND($C198=V$1,$C199=V$2),1,0))</f>
        <v>0</v>
      </c>
      <c r="W199" s="56" t="n">
        <f aca="false">0</f>
        <v>0</v>
      </c>
      <c r="X199" s="55" t="n">
        <f aca="false">IF($N199=1,0,IF(AND($C198=X$1,$C199=X$2),1,0))</f>
        <v>0</v>
      </c>
      <c r="Y199" s="55" t="n">
        <f aca="false">IF($N199=1,0,IF(AND($C198=Y$1,$C199=Y$2),1,0))</f>
        <v>0</v>
      </c>
      <c r="Z199" s="56" t="n">
        <f aca="false">0</f>
        <v>0</v>
      </c>
      <c r="AA199" s="55" t="n">
        <f aca="false">IF($N199=1,0,IF(AND($C198=AA$1,$C199=AA$2),1,0))</f>
        <v>0</v>
      </c>
      <c r="AB199" s="57" t="n">
        <f aca="false">IF(AND($C199=AB$1,$I199=AB$2),1,0)</f>
        <v>0</v>
      </c>
      <c r="AC199" s="55" t="n">
        <f aca="false">IF($N199=1,0,IF(AND($C198=AC$1,$C199=AC$2),1,0))</f>
        <v>0</v>
      </c>
      <c r="AD199" s="55" t="n">
        <f aca="false">IF($N199=1,0,IF(AND($C198=AD$1,$C199=AD$2),1,0))</f>
        <v>0</v>
      </c>
      <c r="AE199" s="56" t="n">
        <f aca="false">0</f>
        <v>0</v>
      </c>
      <c r="AF199" s="55" t="n">
        <f aca="false">IF($N199=1,0,IF(AND($C198=AF$1,$C199=AF$2),1,0))</f>
        <v>0</v>
      </c>
      <c r="AG199" s="56" t="n">
        <f aca="false">0</f>
        <v>0</v>
      </c>
      <c r="AH199" s="55" t="n">
        <f aca="false">IF($N199=1,0,IF(AND($C198=AH$1,$C199=AH$2),1,0))</f>
        <v>1</v>
      </c>
      <c r="AI199" s="57" t="n">
        <f aca="false">IF(AND($C199=AI$1,$I199=AI$2),1,0)</f>
        <v>0</v>
      </c>
      <c r="AJ199" s="55" t="n">
        <f aca="false">IF($N199=1,0,IF(AND($C198=AJ$1,$C199=AJ$2),1,0))</f>
        <v>0</v>
      </c>
      <c r="AK199" s="55" t="n">
        <f aca="false">IF($N199=1,0,IF(AND($C198=AK$1,$C199=AK$2),1,0))</f>
        <v>0</v>
      </c>
      <c r="AL199" s="55" t="n">
        <f aca="false">IF($N199=1,0,IF(AND($C198=AL$1,$C199=AL$2),1,0))</f>
        <v>0</v>
      </c>
      <c r="AM199" s="55" t="n">
        <f aca="false">IF($N199=1,0,IF(AND($C198=AM$1,$C199=AM$2),1,0))</f>
        <v>0</v>
      </c>
      <c r="AN199" s="56" t="n">
        <f aca="false">0</f>
        <v>0</v>
      </c>
      <c r="AO199" s="55" t="n">
        <f aca="false">IF($N199=1,0,IF(AND($C198=AO$1,$C199=AO$2),1,0))</f>
        <v>0</v>
      </c>
      <c r="AP199" s="57" t="n">
        <f aca="false">IF(AND($C199=AP$1,$I199=AP$2),1,0)</f>
        <v>0</v>
      </c>
      <c r="AQ199" s="56" t="n">
        <f aca="false">0</f>
        <v>0</v>
      </c>
      <c r="AR199" s="56" t="n">
        <f aca="false">0</f>
        <v>0</v>
      </c>
      <c r="AS199" s="56" t="n">
        <f aca="false">0</f>
        <v>0</v>
      </c>
      <c r="AT199" s="56" t="n">
        <f aca="false">0</f>
        <v>0</v>
      </c>
      <c r="AU199" s="56" t="n">
        <f aca="false">0</f>
        <v>0</v>
      </c>
      <c r="AV199" s="56" t="n">
        <f aca="false">0</f>
        <v>0</v>
      </c>
      <c r="AW199" s="56" t="n">
        <f aca="false">0</f>
        <v>0</v>
      </c>
      <c r="AX199" s="55" t="n">
        <f aca="false">IF($N199=1,0,IF(AND($C198=AX$1,$C199=AX$2),1,0))</f>
        <v>0</v>
      </c>
      <c r="AY199" s="55" t="n">
        <f aca="false">IF($N199=1,0,IF(AND($C198=AY$1,$C199=AY$2),1,0))</f>
        <v>0</v>
      </c>
      <c r="AZ199" s="55" t="n">
        <f aca="false">IF($N199=1,0,IF(AND($C198=AZ$1,$C199=AZ$2),1,0))</f>
        <v>0</v>
      </c>
      <c r="BA199" s="55" t="n">
        <f aca="false">IF($N199=1,0,IF(AND($C198=BA$1,$C199=BA$2),1,0))</f>
        <v>0</v>
      </c>
      <c r="BB199" s="56" t="n">
        <f aca="false">0</f>
        <v>0</v>
      </c>
      <c r="BC199" s="56" t="n">
        <f aca="false">IF($N199=1,0,IF(AND($C198=BC$1,$C199=BC$2),1,0))</f>
        <v>0</v>
      </c>
      <c r="BD199" s="57" t="n">
        <f aca="false">IF(AND($C199=BD$1,$I199=BD$2),1,0)</f>
        <v>0</v>
      </c>
      <c r="BE199" s="56" t="n">
        <f aca="false">0</f>
        <v>0</v>
      </c>
      <c r="BF199" s="56" t="n">
        <f aca="false">0</f>
        <v>0</v>
      </c>
      <c r="BG199" s="56" t="n">
        <f aca="false">0</f>
        <v>0</v>
      </c>
      <c r="BH199" s="56" t="n">
        <f aca="false">0</f>
        <v>0</v>
      </c>
      <c r="BI199" s="56" t="n">
        <f aca="false">0</f>
        <v>0</v>
      </c>
      <c r="BJ199" s="56" t="n">
        <f aca="false">0</f>
        <v>0</v>
      </c>
      <c r="BK199" s="56" t="n">
        <f aca="false">0</f>
        <v>0</v>
      </c>
      <c r="BL199" s="58" t="n">
        <f aca="false">SUM(N199:BK199)</f>
        <v>1</v>
      </c>
    </row>
    <row r="200" customFormat="false" ht="14.4" hidden="false" customHeight="false" outlineLevel="0" collapsed="false">
      <c r="A200" s="52" t="str">
        <f aca="false">VLOOKUP(D200,$BX$90:$BZ$136,3,1)&amp;D200</f>
        <v>D27</v>
      </c>
      <c r="B200" s="52" t="str">
        <f aca="false">SUBSTITUTE(SUBSTITUTE(H200,"/",""),".html","")</f>
        <v>guides</v>
      </c>
      <c r="C200" s="52" t="str">
        <f aca="false">IF(OR(B200=index,B200=links,B200=guides),B200,IF(LEFT(B200,5)=onion,onion,extreme))</f>
        <v>guides</v>
      </c>
      <c r="D200" s="53" t="n">
        <v>27</v>
      </c>
      <c r="E200" s="53" t="s">
        <v>162</v>
      </c>
      <c r="F200" s="53" t="s">
        <v>163</v>
      </c>
      <c r="G200" s="54" t="n">
        <v>0.00158564814814815</v>
      </c>
      <c r="H200" s="53" t="s">
        <v>74</v>
      </c>
      <c r="I200" s="59" t="n">
        <v>47</v>
      </c>
      <c r="J200" s="52" t="n">
        <f aca="false">IF(I200="?",VLOOKUP(C200,$BO$89:$BP$94,2,0),I200)</f>
        <v>47</v>
      </c>
      <c r="K200" s="52" t="n">
        <f aca="false">SUMIFS($J$10:$J$1000,$A$10:$A$1000,A200)</f>
        <v>163.897435897436</v>
      </c>
      <c r="L200" s="52" t="n">
        <f aca="false">IF(D200=D199,J200+L199,J200)</f>
        <v>137</v>
      </c>
      <c r="M200" s="52" t="str">
        <f aca="false">LEFT(A200,1)</f>
        <v>D</v>
      </c>
      <c r="N200" s="55" t="n">
        <f aca="false">IF(D200-D199&gt;0,1,0)</f>
        <v>0</v>
      </c>
      <c r="O200" s="56" t="n">
        <f aca="false">0</f>
        <v>0</v>
      </c>
      <c r="P200" s="55" t="n">
        <f aca="false">IF($N200=1,0,IF(AND($C199=P$1,$C200=P$2),1,0))</f>
        <v>0</v>
      </c>
      <c r="Q200" s="55" t="n">
        <f aca="false">IF($N200=1,0,IF(AND($C199=Q$1,$C200=Q$2),1,0))</f>
        <v>0</v>
      </c>
      <c r="R200" s="55" t="n">
        <f aca="false">IF($N200=1,0,IF(AND($C199=R$1,$C200=R$2),1,0))</f>
        <v>0</v>
      </c>
      <c r="S200" s="56" t="n">
        <f aca="false">0</f>
        <v>0</v>
      </c>
      <c r="T200" s="55" t="n">
        <f aca="false">IF($N200=1,0,IF(AND($C199=R$1,$C200=R$2),1,0))</f>
        <v>0</v>
      </c>
      <c r="U200" s="57" t="n">
        <f aca="false">IF(AND($C200=U$1,$I200=U$2),1,0)</f>
        <v>0</v>
      </c>
      <c r="V200" s="55" t="n">
        <f aca="false">IF($N200=1,0,IF(AND($C199=V$1,$C200=V$2),1,0))</f>
        <v>0</v>
      </c>
      <c r="W200" s="56" t="n">
        <f aca="false">0</f>
        <v>0</v>
      </c>
      <c r="X200" s="55" t="n">
        <f aca="false">IF($N200=1,0,IF(AND($C199=X$1,$C200=X$2),1,0))</f>
        <v>0</v>
      </c>
      <c r="Y200" s="55" t="n">
        <f aca="false">IF($N200=1,0,IF(AND($C199=Y$1,$C200=Y$2),1,0))</f>
        <v>0</v>
      </c>
      <c r="Z200" s="56" t="n">
        <f aca="false">0</f>
        <v>0</v>
      </c>
      <c r="AA200" s="55" t="n">
        <f aca="false">IF($N200=1,0,IF(AND($C199=AA$1,$C200=AA$2),1,0))</f>
        <v>0</v>
      </c>
      <c r="AB200" s="57" t="n">
        <f aca="false">IF(AND($C200=AB$1,$I200=AB$2),1,0)</f>
        <v>0</v>
      </c>
      <c r="AC200" s="55" t="n">
        <f aca="false">IF($N200=1,0,IF(AND($C199=AC$1,$C200=AC$2),1,0))</f>
        <v>0</v>
      </c>
      <c r="AD200" s="55" t="n">
        <f aca="false">IF($N200=1,0,IF(AND($C199=AD$1,$C200=AD$2),1,0))</f>
        <v>0</v>
      </c>
      <c r="AE200" s="56" t="n">
        <f aca="false">0</f>
        <v>0</v>
      </c>
      <c r="AF200" s="55" t="n">
        <f aca="false">IF($N200=1,0,IF(AND($C199=AF$1,$C200=AF$2),1,0))</f>
        <v>0</v>
      </c>
      <c r="AG200" s="56" t="n">
        <f aca="false">0</f>
        <v>0</v>
      </c>
      <c r="AH200" s="55" t="n">
        <f aca="false">IF($N200=1,0,IF(AND($C199=AH$1,$C200=AH$2),1,0))</f>
        <v>0</v>
      </c>
      <c r="AI200" s="57" t="n">
        <f aca="false">IF(AND($C200=AI$1,$I200=AI$2),1,0)</f>
        <v>0</v>
      </c>
      <c r="AJ200" s="55" t="n">
        <f aca="false">IF($N200=1,0,IF(AND($C199=AJ$1,$C200=AJ$2),1,0))</f>
        <v>0</v>
      </c>
      <c r="AK200" s="55" t="n">
        <f aca="false">IF($N200=1,0,IF(AND($C199=AK$1,$C200=AK$2),1,0))</f>
        <v>0</v>
      </c>
      <c r="AL200" s="55" t="n">
        <f aca="false">IF($N200=1,0,IF(AND($C199=AL$1,$C200=AL$2),1,0))</f>
        <v>0</v>
      </c>
      <c r="AM200" s="55" t="n">
        <f aca="false">IF($N200=1,0,IF(AND($C199=AM$1,$C200=AM$2),1,0))</f>
        <v>0</v>
      </c>
      <c r="AN200" s="56" t="n">
        <f aca="false">0</f>
        <v>0</v>
      </c>
      <c r="AO200" s="55" t="n">
        <f aca="false">IF($N200=1,0,IF(AND($C199=AO$1,$C200=AO$2),1,0))</f>
        <v>0</v>
      </c>
      <c r="AP200" s="57" t="n">
        <f aca="false">IF(AND($C200=AP$1,$I200=AP$2),1,0)</f>
        <v>0</v>
      </c>
      <c r="AQ200" s="56" t="n">
        <f aca="false">0</f>
        <v>0</v>
      </c>
      <c r="AR200" s="56" t="n">
        <f aca="false">0</f>
        <v>0</v>
      </c>
      <c r="AS200" s="56" t="n">
        <f aca="false">0</f>
        <v>0</v>
      </c>
      <c r="AT200" s="56" t="n">
        <f aca="false">0</f>
        <v>0</v>
      </c>
      <c r="AU200" s="56" t="n">
        <f aca="false">0</f>
        <v>0</v>
      </c>
      <c r="AV200" s="56" t="n">
        <f aca="false">0</f>
        <v>0</v>
      </c>
      <c r="AW200" s="56" t="n">
        <f aca="false">0</f>
        <v>0</v>
      </c>
      <c r="AX200" s="55" t="n">
        <f aca="false">IF($N200=1,0,IF(AND($C199=AX$1,$C200=AX$2),1,0))</f>
        <v>0</v>
      </c>
      <c r="AY200" s="55" t="n">
        <f aca="false">IF($N200=1,0,IF(AND($C199=AY$1,$C200=AY$2),1,0))</f>
        <v>0</v>
      </c>
      <c r="AZ200" s="55" t="n">
        <f aca="false">IF($N200=1,0,IF(AND($C199=AZ$1,$C200=AZ$2),1,0))</f>
        <v>1</v>
      </c>
      <c r="BA200" s="55" t="n">
        <f aca="false">IF($N200=1,0,IF(AND($C199=BA$1,$C200=BA$2),1,0))</f>
        <v>0</v>
      </c>
      <c r="BB200" s="56" t="n">
        <f aca="false">0</f>
        <v>0</v>
      </c>
      <c r="BC200" s="56" t="n">
        <f aca="false">IF($N200=1,0,IF(AND($C199=BC$1,$C200=BC$2),1,0))</f>
        <v>0</v>
      </c>
      <c r="BD200" s="57" t="n">
        <f aca="false">IF(AND($C200=BD$1,$I200=BD$2),1,0)</f>
        <v>0</v>
      </c>
      <c r="BE200" s="56" t="n">
        <f aca="false">0</f>
        <v>0</v>
      </c>
      <c r="BF200" s="56" t="n">
        <f aca="false">0</f>
        <v>0</v>
      </c>
      <c r="BG200" s="56" t="n">
        <f aca="false">0</f>
        <v>0</v>
      </c>
      <c r="BH200" s="56" t="n">
        <f aca="false">0</f>
        <v>0</v>
      </c>
      <c r="BI200" s="56" t="n">
        <f aca="false">0</f>
        <v>0</v>
      </c>
      <c r="BJ200" s="56" t="n">
        <f aca="false">0</f>
        <v>0</v>
      </c>
      <c r="BK200" s="56" t="n">
        <f aca="false">0</f>
        <v>0</v>
      </c>
      <c r="BL200" s="58" t="n">
        <f aca="false">SUM(N200:BK200)</f>
        <v>1</v>
      </c>
    </row>
    <row r="201" customFormat="false" ht="14.4" hidden="false" customHeight="false" outlineLevel="0" collapsed="false">
      <c r="A201" s="52" t="str">
        <f aca="false">VLOOKUP(D201,$BX$90:$BZ$136,3,1)&amp;D201</f>
        <v>D27</v>
      </c>
      <c r="B201" s="52" t="str">
        <f aca="false">SUBSTITUTE(SUBSTITUTE(H201,"/",""),".html","")</f>
        <v>guidespgp-guide</v>
      </c>
      <c r="C201" s="52" t="str">
        <f aca="false">IF(OR(B201=index,B201=links,B201=guides),B201,IF(LEFT(B201,5)=onion,onion,extreme))</f>
        <v>extreme</v>
      </c>
      <c r="D201" s="53" t="n">
        <v>27</v>
      </c>
      <c r="E201" s="53" t="s">
        <v>162</v>
      </c>
      <c r="F201" s="53" t="s">
        <v>163</v>
      </c>
      <c r="G201" s="54" t="n">
        <v>0.00158564814814815</v>
      </c>
      <c r="H201" s="53" t="s">
        <v>114</v>
      </c>
      <c r="I201" s="59" t="s">
        <v>43</v>
      </c>
      <c r="J201" s="52" t="n">
        <f aca="false">IF(I201="?",VLOOKUP(C201,$BO$89:$BP$94,2,0),I201)</f>
        <v>26.8974358974359</v>
      </c>
      <c r="K201" s="52" t="n">
        <f aca="false">SUMIFS($J$10:$J$1000,$A$10:$A$1000,A201)</f>
        <v>163.897435897436</v>
      </c>
      <c r="L201" s="52" t="n">
        <f aca="false">IF(D201=D200,J201+L200,J201)</f>
        <v>163.897435897436</v>
      </c>
      <c r="M201" s="52" t="str">
        <f aca="false">LEFT(A201,1)</f>
        <v>D</v>
      </c>
      <c r="N201" s="55" t="n">
        <f aca="false">IF(D201-D200&gt;0,1,0)</f>
        <v>0</v>
      </c>
      <c r="O201" s="56" t="n">
        <f aca="false">0</f>
        <v>0</v>
      </c>
      <c r="P201" s="55" t="n">
        <f aca="false">IF($N201=1,0,IF(AND($C200=P$1,$C201=P$2),1,0))</f>
        <v>0</v>
      </c>
      <c r="Q201" s="55" t="n">
        <f aca="false">IF($N201=1,0,IF(AND($C200=Q$1,$C201=Q$2),1,0))</f>
        <v>0</v>
      </c>
      <c r="R201" s="55" t="n">
        <f aca="false">IF($N201=1,0,IF(AND($C200=R$1,$C201=R$2),1,0))</f>
        <v>0</v>
      </c>
      <c r="S201" s="56" t="n">
        <f aca="false">0</f>
        <v>0</v>
      </c>
      <c r="T201" s="55" t="n">
        <f aca="false">IF($N201=1,0,IF(AND($C200=R$1,$C201=R$2),1,0))</f>
        <v>0</v>
      </c>
      <c r="U201" s="57" t="n">
        <f aca="false">IF(AND($C201=U$1,$I201=U$2),1,0)</f>
        <v>0</v>
      </c>
      <c r="V201" s="55" t="n">
        <f aca="false">IF($N201=1,0,IF(AND($C200=V$1,$C201=V$2),1,0))</f>
        <v>0</v>
      </c>
      <c r="W201" s="56" t="n">
        <f aca="false">0</f>
        <v>0</v>
      </c>
      <c r="X201" s="55" t="n">
        <f aca="false">IF($N201=1,0,IF(AND($C200=X$1,$C201=X$2),1,0))</f>
        <v>0</v>
      </c>
      <c r="Y201" s="55" t="n">
        <f aca="false">IF($N201=1,0,IF(AND($C200=Y$1,$C201=Y$2),1,0))</f>
        <v>0</v>
      </c>
      <c r="Z201" s="56" t="n">
        <f aca="false">0</f>
        <v>0</v>
      </c>
      <c r="AA201" s="55" t="n">
        <f aca="false">IF($N201=1,0,IF(AND($C200=AA$1,$C201=AA$2),1,0))</f>
        <v>0</v>
      </c>
      <c r="AB201" s="57" t="n">
        <f aca="false">IF(AND($C201=AB$1,$I201=AB$2),1,0)</f>
        <v>0</v>
      </c>
      <c r="AC201" s="55" t="n">
        <f aca="false">IF($N201=1,0,IF(AND($C200=AC$1,$C201=AC$2),1,0))</f>
        <v>0</v>
      </c>
      <c r="AD201" s="55" t="n">
        <f aca="false">IF($N201=1,0,IF(AND($C200=AD$1,$C201=AD$2),1,0))</f>
        <v>0</v>
      </c>
      <c r="AE201" s="56" t="n">
        <f aca="false">0</f>
        <v>0</v>
      </c>
      <c r="AF201" s="55" t="n">
        <f aca="false">IF($N201=1,0,IF(AND($C200=AF$1,$C201=AF$2),1,0))</f>
        <v>0</v>
      </c>
      <c r="AG201" s="56" t="n">
        <f aca="false">0</f>
        <v>0</v>
      </c>
      <c r="AH201" s="55" t="n">
        <f aca="false">IF($N201=1,0,IF(AND($C200=AH$1,$C201=AH$2),1,0))</f>
        <v>1</v>
      </c>
      <c r="AI201" s="57" t="n">
        <f aca="false">IF(AND($C201=AI$1,$I201=AI$2),1,0)</f>
        <v>0</v>
      </c>
      <c r="AJ201" s="55" t="n">
        <f aca="false">IF($N201=1,0,IF(AND($C200=AJ$1,$C201=AJ$2),1,0))</f>
        <v>0</v>
      </c>
      <c r="AK201" s="55" t="n">
        <f aca="false">IF($N201=1,0,IF(AND($C200=AK$1,$C201=AK$2),1,0))</f>
        <v>0</v>
      </c>
      <c r="AL201" s="55" t="n">
        <f aca="false">IF($N201=1,0,IF(AND($C200=AL$1,$C201=AL$2),1,0))</f>
        <v>0</v>
      </c>
      <c r="AM201" s="55" t="n">
        <f aca="false">IF($N201=1,0,IF(AND($C200=AM$1,$C201=AM$2),1,0))</f>
        <v>0</v>
      </c>
      <c r="AN201" s="56" t="n">
        <f aca="false">0</f>
        <v>0</v>
      </c>
      <c r="AO201" s="55" t="n">
        <f aca="false">IF($N201=1,0,IF(AND($C200=AO$1,$C201=AO$2),1,0))</f>
        <v>0</v>
      </c>
      <c r="AP201" s="57" t="n">
        <f aca="false">IF(AND($C201=AP$1,$I201=AP$2),1,0)</f>
        <v>0</v>
      </c>
      <c r="AQ201" s="56" t="n">
        <f aca="false">0</f>
        <v>0</v>
      </c>
      <c r="AR201" s="56" t="n">
        <f aca="false">0</f>
        <v>0</v>
      </c>
      <c r="AS201" s="56" t="n">
        <f aca="false">0</f>
        <v>0</v>
      </c>
      <c r="AT201" s="56" t="n">
        <f aca="false">0</f>
        <v>0</v>
      </c>
      <c r="AU201" s="56" t="n">
        <f aca="false">0</f>
        <v>0</v>
      </c>
      <c r="AV201" s="56" t="n">
        <f aca="false">0</f>
        <v>0</v>
      </c>
      <c r="AW201" s="56" t="n">
        <f aca="false">0</f>
        <v>0</v>
      </c>
      <c r="AX201" s="55" t="n">
        <f aca="false">IF($N201=1,0,IF(AND($C200=AX$1,$C201=AX$2),1,0))</f>
        <v>0</v>
      </c>
      <c r="AY201" s="55" t="n">
        <f aca="false">IF($N201=1,0,IF(AND($C200=AY$1,$C201=AY$2),1,0))</f>
        <v>0</v>
      </c>
      <c r="AZ201" s="55" t="n">
        <f aca="false">IF($N201=1,0,IF(AND($C200=AZ$1,$C201=AZ$2),1,0))</f>
        <v>0</v>
      </c>
      <c r="BA201" s="55" t="n">
        <f aca="false">IF($N201=1,0,IF(AND($C200=BA$1,$C201=BA$2),1,0))</f>
        <v>0</v>
      </c>
      <c r="BB201" s="56" t="n">
        <f aca="false">0</f>
        <v>0</v>
      </c>
      <c r="BC201" s="56" t="n">
        <f aca="false">IF($N201=1,0,IF(AND($C200=BC$1,$C201=BC$2),1,0))</f>
        <v>0</v>
      </c>
      <c r="BD201" s="57" t="n">
        <f aca="false">IF(AND($C201=BD$1,$I201=BD$2),1,0)</f>
        <v>1</v>
      </c>
      <c r="BE201" s="56" t="n">
        <f aca="false">0</f>
        <v>0</v>
      </c>
      <c r="BF201" s="56" t="n">
        <f aca="false">0</f>
        <v>0</v>
      </c>
      <c r="BG201" s="56" t="n">
        <f aca="false">0</f>
        <v>0</v>
      </c>
      <c r="BH201" s="56" t="n">
        <f aca="false">0</f>
        <v>0</v>
      </c>
      <c r="BI201" s="56" t="n">
        <f aca="false">0</f>
        <v>0</v>
      </c>
      <c r="BJ201" s="56" t="n">
        <f aca="false">0</f>
        <v>0</v>
      </c>
      <c r="BK201" s="56" t="n">
        <f aca="false">0</f>
        <v>0</v>
      </c>
      <c r="BL201" s="58" t="n">
        <f aca="false">SUM(N201:BK201)</f>
        <v>2</v>
      </c>
    </row>
    <row r="202" customFormat="false" ht="14.4" hidden="false" customHeight="false" outlineLevel="0" collapsed="false">
      <c r="A202" s="52" t="str">
        <f aca="false">VLOOKUP(D202,$BX$90:$BZ$136,3,1)&amp;D202</f>
        <v>F28</v>
      </c>
      <c r="B202" s="52" t="str">
        <f aca="false">SUBSTITUTE(SUBSTITUTE(H202,"/",""),".html","")</f>
        <v>index</v>
      </c>
      <c r="C202" s="52" t="str">
        <f aca="false">IF(OR(B202=index,B202=links,B202=guides),B202,IF(LEFT(B202,5)=onion,onion,extreme))</f>
        <v>index</v>
      </c>
      <c r="D202" s="53" t="n">
        <v>28</v>
      </c>
      <c r="E202" s="53" t="s">
        <v>165</v>
      </c>
      <c r="F202" s="53" t="s">
        <v>166</v>
      </c>
      <c r="G202" s="54" t="n">
        <v>0.00269675925925926</v>
      </c>
      <c r="H202" s="53" t="s">
        <v>72</v>
      </c>
      <c r="I202" s="59" t="n">
        <v>73</v>
      </c>
      <c r="J202" s="52" t="n">
        <f aca="false">IF(I202="?",VLOOKUP(C202,$BO$89:$BP$94,2,0),I202)</f>
        <v>73</v>
      </c>
      <c r="K202" s="52" t="n">
        <f aca="false">SUMIFS($J$10:$J$1000,$A$10:$A$1000,A202)</f>
        <v>259.897435897436</v>
      </c>
      <c r="L202" s="52" t="n">
        <f aca="false">IF(D202=D201,J202+L201,J202)</f>
        <v>73</v>
      </c>
      <c r="M202" s="52" t="str">
        <f aca="false">LEFT(A202,1)</f>
        <v>F</v>
      </c>
      <c r="N202" s="55" t="n">
        <f aca="false">IF(D202-D201&gt;0,1,0)</f>
        <v>1</v>
      </c>
      <c r="O202" s="56" t="n">
        <f aca="false">0</f>
        <v>0</v>
      </c>
      <c r="P202" s="55" t="n">
        <f aca="false">IF($N202=1,0,IF(AND($C201=P$1,$C202=P$2),1,0))</f>
        <v>0</v>
      </c>
      <c r="Q202" s="55" t="n">
        <f aca="false">IF($N202=1,0,IF(AND($C201=Q$1,$C202=Q$2),1,0))</f>
        <v>0</v>
      </c>
      <c r="R202" s="55" t="n">
        <f aca="false">IF($N202=1,0,IF(AND($C201=R$1,$C202=R$2),1,0))</f>
        <v>0</v>
      </c>
      <c r="S202" s="56" t="n">
        <f aca="false">0</f>
        <v>0</v>
      </c>
      <c r="T202" s="55" t="n">
        <f aca="false">IF($N202=1,0,IF(AND($C201=R$1,$C202=R$2),1,0))</f>
        <v>0</v>
      </c>
      <c r="U202" s="57" t="n">
        <f aca="false">IF(AND($C202=U$1,$I202=U$2),1,0)</f>
        <v>0</v>
      </c>
      <c r="V202" s="55" t="n">
        <f aca="false">IF($N202=1,0,IF(AND($C201=V$1,$C202=V$2),1,0))</f>
        <v>0</v>
      </c>
      <c r="W202" s="56" t="n">
        <f aca="false">0</f>
        <v>0</v>
      </c>
      <c r="X202" s="55" t="n">
        <f aca="false">IF($N202=1,0,IF(AND($C201=X$1,$C202=X$2),1,0))</f>
        <v>0</v>
      </c>
      <c r="Y202" s="55" t="n">
        <f aca="false">IF($N202=1,0,IF(AND($C201=Y$1,$C202=Y$2),1,0))</f>
        <v>0</v>
      </c>
      <c r="Z202" s="56" t="n">
        <f aca="false">0</f>
        <v>0</v>
      </c>
      <c r="AA202" s="55" t="n">
        <f aca="false">IF($N202=1,0,IF(AND($C201=AA$1,$C202=AA$2),1,0))</f>
        <v>0</v>
      </c>
      <c r="AB202" s="57" t="n">
        <f aca="false">IF(AND($C202=AB$1,$I202=AB$2),1,0)</f>
        <v>0</v>
      </c>
      <c r="AC202" s="55" t="n">
        <f aca="false">IF($N202=1,0,IF(AND($C201=AC$1,$C202=AC$2),1,0))</f>
        <v>0</v>
      </c>
      <c r="AD202" s="55" t="n">
        <f aca="false">IF($N202=1,0,IF(AND($C201=AD$1,$C202=AD$2),1,0))</f>
        <v>0</v>
      </c>
      <c r="AE202" s="56" t="n">
        <f aca="false">0</f>
        <v>0</v>
      </c>
      <c r="AF202" s="55" t="n">
        <f aca="false">IF($N202=1,0,IF(AND($C201=AF$1,$C202=AF$2),1,0))</f>
        <v>0</v>
      </c>
      <c r="AG202" s="56" t="n">
        <f aca="false">0</f>
        <v>0</v>
      </c>
      <c r="AH202" s="55" t="n">
        <f aca="false">IF($N202=1,0,IF(AND($C201=AH$1,$C202=AH$2),1,0))</f>
        <v>0</v>
      </c>
      <c r="AI202" s="57" t="n">
        <f aca="false">IF(AND($C202=AI$1,$I202=AI$2),1,0)</f>
        <v>0</v>
      </c>
      <c r="AJ202" s="55" t="n">
        <f aca="false">IF($N202=1,0,IF(AND($C201=AJ$1,$C202=AJ$2),1,0))</f>
        <v>0</v>
      </c>
      <c r="AK202" s="55" t="n">
        <f aca="false">IF($N202=1,0,IF(AND($C201=AK$1,$C202=AK$2),1,0))</f>
        <v>0</v>
      </c>
      <c r="AL202" s="55" t="n">
        <f aca="false">IF($N202=1,0,IF(AND($C201=AL$1,$C202=AL$2),1,0))</f>
        <v>0</v>
      </c>
      <c r="AM202" s="55" t="n">
        <f aca="false">IF($N202=1,0,IF(AND($C201=AM$1,$C202=AM$2),1,0))</f>
        <v>0</v>
      </c>
      <c r="AN202" s="56" t="n">
        <f aca="false">0</f>
        <v>0</v>
      </c>
      <c r="AO202" s="55" t="n">
        <f aca="false">IF($N202=1,0,IF(AND($C201=AO$1,$C202=AO$2),1,0))</f>
        <v>0</v>
      </c>
      <c r="AP202" s="57" t="n">
        <f aca="false">IF(AND($C202=AP$1,$I202=AP$2),1,0)</f>
        <v>0</v>
      </c>
      <c r="AQ202" s="56" t="n">
        <f aca="false">0</f>
        <v>0</v>
      </c>
      <c r="AR202" s="56" t="n">
        <f aca="false">0</f>
        <v>0</v>
      </c>
      <c r="AS202" s="56" t="n">
        <f aca="false">0</f>
        <v>0</v>
      </c>
      <c r="AT202" s="56" t="n">
        <f aca="false">0</f>
        <v>0</v>
      </c>
      <c r="AU202" s="56" t="n">
        <f aca="false">0</f>
        <v>0</v>
      </c>
      <c r="AV202" s="56" t="n">
        <f aca="false">0</f>
        <v>0</v>
      </c>
      <c r="AW202" s="56" t="n">
        <f aca="false">0</f>
        <v>0</v>
      </c>
      <c r="AX202" s="55" t="n">
        <f aca="false">IF($N202=1,0,IF(AND($C201=AX$1,$C202=AX$2),1,0))</f>
        <v>0</v>
      </c>
      <c r="AY202" s="55" t="n">
        <f aca="false">IF($N202=1,0,IF(AND($C201=AY$1,$C202=AY$2),1,0))</f>
        <v>0</v>
      </c>
      <c r="AZ202" s="55" t="n">
        <f aca="false">IF($N202=1,0,IF(AND($C201=AZ$1,$C202=AZ$2),1,0))</f>
        <v>0</v>
      </c>
      <c r="BA202" s="55" t="n">
        <f aca="false">IF($N202=1,0,IF(AND($C201=BA$1,$C202=BA$2),1,0))</f>
        <v>0</v>
      </c>
      <c r="BB202" s="56" t="n">
        <f aca="false">0</f>
        <v>0</v>
      </c>
      <c r="BC202" s="56" t="n">
        <f aca="false">IF($N202=1,0,IF(AND($C201=BC$1,$C202=BC$2),1,0))</f>
        <v>0</v>
      </c>
      <c r="BD202" s="57" t="n">
        <f aca="false">IF(AND($C202=BD$1,$I202=BD$2),1,0)</f>
        <v>0</v>
      </c>
      <c r="BE202" s="56" t="n">
        <f aca="false">0</f>
        <v>0</v>
      </c>
      <c r="BF202" s="56" t="n">
        <f aca="false">0</f>
        <v>0</v>
      </c>
      <c r="BG202" s="56" t="n">
        <f aca="false">0</f>
        <v>0</v>
      </c>
      <c r="BH202" s="56" t="n">
        <f aca="false">0</f>
        <v>0</v>
      </c>
      <c r="BI202" s="56" t="n">
        <f aca="false">0</f>
        <v>0</v>
      </c>
      <c r="BJ202" s="56" t="n">
        <f aca="false">0</f>
        <v>0</v>
      </c>
      <c r="BK202" s="56" t="n">
        <f aca="false">0</f>
        <v>0</v>
      </c>
      <c r="BL202" s="58" t="n">
        <f aca="false">SUM(N202:BK202)</f>
        <v>1</v>
      </c>
    </row>
    <row r="203" customFormat="false" ht="14.4" hidden="false" customHeight="false" outlineLevel="0" collapsed="false">
      <c r="A203" s="52" t="str">
        <f aca="false">VLOOKUP(D203,$BX$90:$BZ$136,3,1)&amp;D203</f>
        <v>F28</v>
      </c>
      <c r="B203" s="52" t="str">
        <f aca="false">SUBSTITUTE(SUBSTITUTE(H203,"/",""),".html","")</f>
        <v>Onion-directory</v>
      </c>
      <c r="C203" s="52" t="str">
        <f aca="false">IF(OR(B203=index,B203=links,B203=guides),B203,IF(LEFT(B203,5)=onion,onion,extreme))</f>
        <v>onion</v>
      </c>
      <c r="D203" s="53" t="n">
        <v>28</v>
      </c>
      <c r="E203" s="53" t="s">
        <v>165</v>
      </c>
      <c r="F203" s="53" t="s">
        <v>166</v>
      </c>
      <c r="G203" s="54" t="n">
        <v>0.00269675925925926</v>
      </c>
      <c r="H203" s="53" t="s">
        <v>77</v>
      </c>
      <c r="I203" s="59" t="n">
        <v>6</v>
      </c>
      <c r="J203" s="52" t="n">
        <f aca="false">IF(I203="?",VLOOKUP(C203,$BO$89:$BP$94,2,0),I203)</f>
        <v>6</v>
      </c>
      <c r="K203" s="52" t="n">
        <f aca="false">SUMIFS($J$10:$J$1000,$A$10:$A$1000,A203)</f>
        <v>259.897435897436</v>
      </c>
      <c r="L203" s="52" t="n">
        <f aca="false">IF(D203=D202,J203+L202,J203)</f>
        <v>79</v>
      </c>
      <c r="M203" s="52" t="str">
        <f aca="false">LEFT(A203,1)</f>
        <v>F</v>
      </c>
      <c r="N203" s="55" t="n">
        <f aca="false">IF(D203-D202&gt;0,1,0)</f>
        <v>0</v>
      </c>
      <c r="O203" s="56" t="n">
        <f aca="false">0</f>
        <v>0</v>
      </c>
      <c r="P203" s="55" t="n">
        <f aca="false">IF($N203=1,0,IF(AND($C202=P$1,$C203=P$2),1,0))</f>
        <v>0</v>
      </c>
      <c r="Q203" s="55" t="n">
        <f aca="false">IF($N203=1,0,IF(AND($C202=Q$1,$C203=Q$2),1,0))</f>
        <v>0</v>
      </c>
      <c r="R203" s="55" t="n">
        <f aca="false">IF($N203=1,0,IF(AND($C202=R$1,$C203=R$2),1,0))</f>
        <v>1</v>
      </c>
      <c r="S203" s="56" t="n">
        <f aca="false">0</f>
        <v>0</v>
      </c>
      <c r="T203" s="55" t="n">
        <f aca="false">IF($N203=1,0,IF(AND($C202=R$1,$C203=R$2),1,0))</f>
        <v>1</v>
      </c>
      <c r="U203" s="57" t="n">
        <f aca="false">IF(AND($C203=U$1,$I203=U$2),1,0)</f>
        <v>0</v>
      </c>
      <c r="V203" s="55" t="n">
        <f aca="false">IF($N203=1,0,IF(AND($C202=V$1,$C203=V$2),1,0))</f>
        <v>0</v>
      </c>
      <c r="W203" s="56" t="n">
        <f aca="false">0</f>
        <v>0</v>
      </c>
      <c r="X203" s="55" t="n">
        <f aca="false">IF($N203=1,0,IF(AND($C202=X$1,$C203=X$2),1,0))</f>
        <v>0</v>
      </c>
      <c r="Y203" s="55" t="n">
        <f aca="false">IF($N203=1,0,IF(AND($C202=Y$1,$C203=Y$2),1,0))</f>
        <v>0</v>
      </c>
      <c r="Z203" s="56" t="n">
        <f aca="false">0</f>
        <v>0</v>
      </c>
      <c r="AA203" s="55" t="n">
        <f aca="false">IF($N203=1,0,IF(AND($C202=AA$1,$C203=AA$2),1,0))</f>
        <v>0</v>
      </c>
      <c r="AB203" s="57" t="n">
        <f aca="false">IF(AND($C203=AB$1,$I203=AB$2),1,0)</f>
        <v>0</v>
      </c>
      <c r="AC203" s="55" t="n">
        <f aca="false">IF($N203=1,0,IF(AND($C202=AC$1,$C203=AC$2),1,0))</f>
        <v>0</v>
      </c>
      <c r="AD203" s="55" t="n">
        <f aca="false">IF($N203=1,0,IF(AND($C202=AD$1,$C203=AD$2),1,0))</f>
        <v>0</v>
      </c>
      <c r="AE203" s="56" t="n">
        <f aca="false">0</f>
        <v>0</v>
      </c>
      <c r="AF203" s="55" t="n">
        <f aca="false">IF($N203=1,0,IF(AND($C202=AF$1,$C203=AF$2),1,0))</f>
        <v>0</v>
      </c>
      <c r="AG203" s="56" t="n">
        <f aca="false">0</f>
        <v>0</v>
      </c>
      <c r="AH203" s="55" t="n">
        <f aca="false">IF($N203=1,0,IF(AND($C202=AH$1,$C203=AH$2),1,0))</f>
        <v>0</v>
      </c>
      <c r="AI203" s="57" t="n">
        <f aca="false">IF(AND($C203=AI$1,$I203=AI$2),1,0)</f>
        <v>0</v>
      </c>
      <c r="AJ203" s="55" t="n">
        <f aca="false">IF($N203=1,0,IF(AND($C202=AJ$1,$C203=AJ$2),1,0))</f>
        <v>0</v>
      </c>
      <c r="AK203" s="55" t="n">
        <f aca="false">IF($N203=1,0,IF(AND($C202=AK$1,$C203=AK$2),1,0))</f>
        <v>0</v>
      </c>
      <c r="AL203" s="55" t="n">
        <f aca="false">IF($N203=1,0,IF(AND($C202=AL$1,$C203=AL$2),1,0))</f>
        <v>0</v>
      </c>
      <c r="AM203" s="55" t="n">
        <f aca="false">IF($N203=1,0,IF(AND($C202=AM$1,$C203=AM$2),1,0))</f>
        <v>0</v>
      </c>
      <c r="AN203" s="56" t="n">
        <f aca="false">0</f>
        <v>0</v>
      </c>
      <c r="AO203" s="55" t="n">
        <f aca="false">IF($N203=1,0,IF(AND($C202=AO$1,$C203=AO$2),1,0))</f>
        <v>0</v>
      </c>
      <c r="AP203" s="57" t="n">
        <f aca="false">IF(AND($C203=AP$1,$I203=AP$2),1,0)</f>
        <v>0</v>
      </c>
      <c r="AQ203" s="56" t="n">
        <f aca="false">0</f>
        <v>0</v>
      </c>
      <c r="AR203" s="56" t="n">
        <f aca="false">0</f>
        <v>0</v>
      </c>
      <c r="AS203" s="56" t="n">
        <f aca="false">0</f>
        <v>0</v>
      </c>
      <c r="AT203" s="56" t="n">
        <f aca="false">0</f>
        <v>0</v>
      </c>
      <c r="AU203" s="56" t="n">
        <f aca="false">0</f>
        <v>0</v>
      </c>
      <c r="AV203" s="56" t="n">
        <f aca="false">0</f>
        <v>0</v>
      </c>
      <c r="AW203" s="56" t="n">
        <f aca="false">0</f>
        <v>0</v>
      </c>
      <c r="AX203" s="55" t="n">
        <f aca="false">IF($N203=1,0,IF(AND($C202=AX$1,$C203=AX$2),1,0))</f>
        <v>0</v>
      </c>
      <c r="AY203" s="55" t="n">
        <f aca="false">IF($N203=1,0,IF(AND($C202=AY$1,$C203=AY$2),1,0))</f>
        <v>0</v>
      </c>
      <c r="AZ203" s="55" t="n">
        <f aca="false">IF($N203=1,0,IF(AND($C202=AZ$1,$C203=AZ$2),1,0))</f>
        <v>0</v>
      </c>
      <c r="BA203" s="55" t="n">
        <f aca="false">IF($N203=1,0,IF(AND($C202=BA$1,$C203=BA$2),1,0))</f>
        <v>0</v>
      </c>
      <c r="BB203" s="56" t="n">
        <f aca="false">0</f>
        <v>0</v>
      </c>
      <c r="BC203" s="56" t="n">
        <f aca="false">IF($N203=1,0,IF(AND($C202=BC$1,$C203=BC$2),1,0))</f>
        <v>0</v>
      </c>
      <c r="BD203" s="57" t="n">
        <f aca="false">IF(AND($C203=BD$1,$I203=BD$2),1,0)</f>
        <v>0</v>
      </c>
      <c r="BE203" s="56" t="n">
        <f aca="false">0</f>
        <v>0</v>
      </c>
      <c r="BF203" s="56" t="n">
        <f aca="false">0</f>
        <v>0</v>
      </c>
      <c r="BG203" s="56" t="n">
        <f aca="false">0</f>
        <v>0</v>
      </c>
      <c r="BH203" s="56" t="n">
        <f aca="false">0</f>
        <v>0</v>
      </c>
      <c r="BI203" s="56" t="n">
        <f aca="false">0</f>
        <v>0</v>
      </c>
      <c r="BJ203" s="56" t="n">
        <f aca="false">0</f>
        <v>0</v>
      </c>
      <c r="BK203" s="56" t="n">
        <f aca="false">0</f>
        <v>0</v>
      </c>
      <c r="BL203" s="58" t="n">
        <f aca="false">SUM(N203:BK203)</f>
        <v>2</v>
      </c>
    </row>
    <row r="204" customFormat="false" ht="14.4" hidden="false" customHeight="false" outlineLevel="0" collapsed="false">
      <c r="A204" s="52" t="str">
        <f aca="false">VLOOKUP(D204,$BX$90:$BZ$136,3,1)&amp;D204</f>
        <v>F28</v>
      </c>
      <c r="B204" s="52" t="str">
        <f aca="false">SUBSTITUTE(SUBSTITUTE(H204,"/",""),".html","")</f>
        <v>onion-directoryrecon</v>
      </c>
      <c r="C204" s="52" t="str">
        <f aca="false">IF(OR(B204=index,B204=links,B204=guides),B204,IF(LEFT(B204,5)=onion,onion,extreme))</f>
        <v>onion</v>
      </c>
      <c r="D204" s="53" t="n">
        <v>28</v>
      </c>
      <c r="E204" s="53" t="s">
        <v>165</v>
      </c>
      <c r="F204" s="53" t="s">
        <v>166</v>
      </c>
      <c r="G204" s="54" t="n">
        <v>0.00269675925925926</v>
      </c>
      <c r="H204" s="53" t="s">
        <v>167</v>
      </c>
      <c r="I204" s="59" t="n">
        <v>8</v>
      </c>
      <c r="J204" s="52" t="n">
        <f aca="false">IF(I204="?",VLOOKUP(C204,$BO$89:$BP$94,2,0),I204)</f>
        <v>8</v>
      </c>
      <c r="K204" s="52" t="n">
        <f aca="false">SUMIFS($J$10:$J$1000,$A$10:$A$1000,A204)</f>
        <v>259.897435897436</v>
      </c>
      <c r="L204" s="52" t="n">
        <f aca="false">IF(D204=D203,J204+L203,J204)</f>
        <v>87</v>
      </c>
      <c r="M204" s="52" t="str">
        <f aca="false">LEFT(A204,1)</f>
        <v>F</v>
      </c>
      <c r="N204" s="55" t="n">
        <f aca="false">IF(D204-D203&gt;0,1,0)</f>
        <v>0</v>
      </c>
      <c r="O204" s="56" t="n">
        <f aca="false">0</f>
        <v>0</v>
      </c>
      <c r="P204" s="55" t="n">
        <f aca="false">IF($N204=1,0,IF(AND($C203=P$1,$C204=P$2),1,0))</f>
        <v>0</v>
      </c>
      <c r="Q204" s="55" t="n">
        <f aca="false">IF($N204=1,0,IF(AND($C203=Q$1,$C204=Q$2),1,0))</f>
        <v>0</v>
      </c>
      <c r="R204" s="55" t="n">
        <f aca="false">IF($N204=1,0,IF(AND($C203=R$1,$C204=R$2),1,0))</f>
        <v>0</v>
      </c>
      <c r="S204" s="56" t="n">
        <f aca="false">0</f>
        <v>0</v>
      </c>
      <c r="T204" s="55" t="n">
        <f aca="false">IF($N204=1,0,IF(AND($C203=R$1,$C204=R$2),1,0))</f>
        <v>0</v>
      </c>
      <c r="U204" s="57" t="n">
        <f aca="false">IF(AND($C204=U$1,$I204=U$2),1,0)</f>
        <v>0</v>
      </c>
      <c r="V204" s="55" t="n">
        <f aca="false">IF($N204=1,0,IF(AND($C203=V$1,$C204=V$2),1,0))</f>
        <v>0</v>
      </c>
      <c r="W204" s="56" t="n">
        <f aca="false">0</f>
        <v>0</v>
      </c>
      <c r="X204" s="55" t="n">
        <f aca="false">IF($N204=1,0,IF(AND($C203=X$1,$C204=X$2),1,0))</f>
        <v>0</v>
      </c>
      <c r="Y204" s="55" t="n">
        <f aca="false">IF($N204=1,0,IF(AND($C203=Y$1,$C204=Y$2),1,0))</f>
        <v>0</v>
      </c>
      <c r="Z204" s="56" t="n">
        <f aca="false">0</f>
        <v>0</v>
      </c>
      <c r="AA204" s="55" t="n">
        <f aca="false">IF($N204=1,0,IF(AND($C203=AA$1,$C204=AA$2),1,0))</f>
        <v>0</v>
      </c>
      <c r="AB204" s="57" t="n">
        <f aca="false">IF(AND($C204=AB$1,$I204=AB$2),1,0)</f>
        <v>0</v>
      </c>
      <c r="AC204" s="55" t="n">
        <f aca="false">IF($N204=1,0,IF(AND($C203=AC$1,$C204=AC$2),1,0))</f>
        <v>0</v>
      </c>
      <c r="AD204" s="55" t="n">
        <f aca="false">IF($N204=1,0,IF(AND($C203=AD$1,$C204=AD$2),1,0))</f>
        <v>0</v>
      </c>
      <c r="AE204" s="56" t="n">
        <f aca="false">0</f>
        <v>0</v>
      </c>
      <c r="AF204" s="55" t="n">
        <f aca="false">IF($N204=1,0,IF(AND($C203=AF$1,$C204=AF$2),1,0))</f>
        <v>0</v>
      </c>
      <c r="AG204" s="56" t="n">
        <f aca="false">0</f>
        <v>0</v>
      </c>
      <c r="AH204" s="55" t="n">
        <f aca="false">IF($N204=1,0,IF(AND($C203=AH$1,$C204=AH$2),1,0))</f>
        <v>0</v>
      </c>
      <c r="AI204" s="57" t="n">
        <f aca="false">IF(AND($C204=AI$1,$I204=AI$2),1,0)</f>
        <v>0</v>
      </c>
      <c r="AJ204" s="55" t="n">
        <f aca="false">IF($N204=1,0,IF(AND($C203=AJ$1,$C204=AJ$2),1,0))</f>
        <v>0</v>
      </c>
      <c r="AK204" s="55" t="n">
        <f aca="false">IF($N204=1,0,IF(AND($C203=AK$1,$C204=AK$2),1,0))</f>
        <v>0</v>
      </c>
      <c r="AL204" s="55" t="n">
        <f aca="false">IF($N204=1,0,IF(AND($C203=AL$1,$C204=AL$2),1,0))</f>
        <v>0</v>
      </c>
      <c r="AM204" s="55" t="n">
        <f aca="false">IF($N204=1,0,IF(AND($C203=AM$1,$C204=AM$2),1,0))</f>
        <v>1</v>
      </c>
      <c r="AN204" s="56" t="n">
        <f aca="false">0</f>
        <v>0</v>
      </c>
      <c r="AO204" s="55" t="n">
        <f aca="false">IF($N204=1,0,IF(AND($C203=AO$1,$C204=AO$2),1,0))</f>
        <v>0</v>
      </c>
      <c r="AP204" s="57" t="n">
        <f aca="false">IF(AND($C204=AP$1,$I204=AP$2),1,0)</f>
        <v>0</v>
      </c>
      <c r="AQ204" s="56" t="n">
        <f aca="false">0</f>
        <v>0</v>
      </c>
      <c r="AR204" s="56" t="n">
        <f aca="false">0</f>
        <v>0</v>
      </c>
      <c r="AS204" s="56" t="n">
        <f aca="false">0</f>
        <v>0</v>
      </c>
      <c r="AT204" s="56" t="n">
        <f aca="false">0</f>
        <v>0</v>
      </c>
      <c r="AU204" s="56" t="n">
        <f aca="false">0</f>
        <v>0</v>
      </c>
      <c r="AV204" s="56" t="n">
        <f aca="false">0</f>
        <v>0</v>
      </c>
      <c r="AW204" s="56" t="n">
        <f aca="false">0</f>
        <v>0</v>
      </c>
      <c r="AX204" s="55" t="n">
        <f aca="false">IF($N204=1,0,IF(AND($C203=AX$1,$C204=AX$2),1,0))</f>
        <v>0</v>
      </c>
      <c r="AY204" s="55" t="n">
        <f aca="false">IF($N204=1,0,IF(AND($C203=AY$1,$C204=AY$2),1,0))</f>
        <v>0</v>
      </c>
      <c r="AZ204" s="55" t="n">
        <f aca="false">IF($N204=1,0,IF(AND($C203=AZ$1,$C204=AZ$2),1,0))</f>
        <v>0</v>
      </c>
      <c r="BA204" s="55" t="n">
        <f aca="false">IF($N204=1,0,IF(AND($C203=BA$1,$C204=BA$2),1,0))</f>
        <v>0</v>
      </c>
      <c r="BB204" s="56" t="n">
        <f aca="false">0</f>
        <v>0</v>
      </c>
      <c r="BC204" s="56" t="n">
        <f aca="false">IF($N204=1,0,IF(AND($C203=BC$1,$C204=BC$2),1,0))</f>
        <v>0</v>
      </c>
      <c r="BD204" s="57" t="n">
        <f aca="false">IF(AND($C204=BD$1,$I204=BD$2),1,0)</f>
        <v>0</v>
      </c>
      <c r="BE204" s="56" t="n">
        <f aca="false">0</f>
        <v>0</v>
      </c>
      <c r="BF204" s="56" t="n">
        <f aca="false">0</f>
        <v>0</v>
      </c>
      <c r="BG204" s="56" t="n">
        <f aca="false">0</f>
        <v>0</v>
      </c>
      <c r="BH204" s="56" t="n">
        <f aca="false">0</f>
        <v>0</v>
      </c>
      <c r="BI204" s="56" t="n">
        <f aca="false">0</f>
        <v>0</v>
      </c>
      <c r="BJ204" s="56" t="n">
        <f aca="false">0</f>
        <v>0</v>
      </c>
      <c r="BK204" s="56" t="n">
        <f aca="false">0</f>
        <v>0</v>
      </c>
      <c r="BL204" s="58" t="n">
        <f aca="false">SUM(N204:BK204)</f>
        <v>1</v>
      </c>
    </row>
    <row r="205" customFormat="false" ht="14.4" hidden="false" customHeight="false" outlineLevel="0" collapsed="false">
      <c r="A205" s="52" t="str">
        <f aca="false">VLOOKUP(D205,$BX$90:$BZ$136,3,1)&amp;D205</f>
        <v>F28</v>
      </c>
      <c r="B205" s="52" t="str">
        <f aca="false">SUBSTITUTE(SUBSTITUTE(H205,"/",""),".html","")</f>
        <v>guides</v>
      </c>
      <c r="C205" s="52" t="str">
        <f aca="false">IF(OR(B205=index,B205=links,B205=guides),B205,IF(LEFT(B205,5)=onion,onion,extreme))</f>
        <v>guides</v>
      </c>
      <c r="D205" s="53" t="n">
        <v>28</v>
      </c>
      <c r="E205" s="53" t="s">
        <v>165</v>
      </c>
      <c r="F205" s="53" t="s">
        <v>166</v>
      </c>
      <c r="G205" s="54" t="n">
        <v>0.00269675925925926</v>
      </c>
      <c r="H205" s="53" t="s">
        <v>74</v>
      </c>
      <c r="I205" s="59" t="n">
        <v>3</v>
      </c>
      <c r="J205" s="52" t="n">
        <f aca="false">IF(I205="?",VLOOKUP(C205,$BO$89:$BP$94,2,0),I205)</f>
        <v>3</v>
      </c>
      <c r="K205" s="52" t="n">
        <f aca="false">SUMIFS($J$10:$J$1000,$A$10:$A$1000,A205)</f>
        <v>259.897435897436</v>
      </c>
      <c r="L205" s="52" t="n">
        <f aca="false">IF(D205=D204,J205+L204,J205)</f>
        <v>90</v>
      </c>
      <c r="M205" s="52" t="str">
        <f aca="false">LEFT(A205,1)</f>
        <v>F</v>
      </c>
      <c r="N205" s="55" t="n">
        <f aca="false">IF(D205-D204&gt;0,1,0)</f>
        <v>0</v>
      </c>
      <c r="O205" s="56" t="n">
        <f aca="false">0</f>
        <v>0</v>
      </c>
      <c r="P205" s="55" t="n">
        <f aca="false">IF($N205=1,0,IF(AND($C204=P$1,$C205=P$2),1,0))</f>
        <v>0</v>
      </c>
      <c r="Q205" s="55" t="n">
        <f aca="false">IF($N205=1,0,IF(AND($C204=Q$1,$C205=Q$2),1,0))</f>
        <v>0</v>
      </c>
      <c r="R205" s="55" t="n">
        <f aca="false">IF($N205=1,0,IF(AND($C204=R$1,$C205=R$2),1,0))</f>
        <v>0</v>
      </c>
      <c r="S205" s="56" t="n">
        <f aca="false">0</f>
        <v>0</v>
      </c>
      <c r="T205" s="55" t="n">
        <f aca="false">IF($N205=1,0,IF(AND($C204=R$1,$C205=R$2),1,0))</f>
        <v>0</v>
      </c>
      <c r="U205" s="57" t="n">
        <f aca="false">IF(AND($C205=U$1,$I205=U$2),1,0)</f>
        <v>0</v>
      </c>
      <c r="V205" s="55" t="n">
        <f aca="false">IF($N205=1,0,IF(AND($C204=V$1,$C205=V$2),1,0))</f>
        <v>0</v>
      </c>
      <c r="W205" s="56" t="n">
        <f aca="false">0</f>
        <v>0</v>
      </c>
      <c r="X205" s="55" t="n">
        <f aca="false">IF($N205=1,0,IF(AND($C204=X$1,$C205=X$2),1,0))</f>
        <v>0</v>
      </c>
      <c r="Y205" s="55" t="n">
        <f aca="false">IF($N205=1,0,IF(AND($C204=Y$1,$C205=Y$2),1,0))</f>
        <v>0</v>
      </c>
      <c r="Z205" s="56" t="n">
        <f aca="false">0</f>
        <v>0</v>
      </c>
      <c r="AA205" s="55" t="n">
        <f aca="false">IF($N205=1,0,IF(AND($C204=AA$1,$C205=AA$2),1,0))</f>
        <v>0</v>
      </c>
      <c r="AB205" s="57" t="n">
        <f aca="false">IF(AND($C205=AB$1,$I205=AB$2),1,0)</f>
        <v>0</v>
      </c>
      <c r="AC205" s="55" t="n">
        <f aca="false">IF($N205=1,0,IF(AND($C204=AC$1,$C205=AC$2),1,0))</f>
        <v>0</v>
      </c>
      <c r="AD205" s="55" t="n">
        <f aca="false">IF($N205=1,0,IF(AND($C204=AD$1,$C205=AD$2),1,0))</f>
        <v>0</v>
      </c>
      <c r="AE205" s="56" t="n">
        <f aca="false">0</f>
        <v>0</v>
      </c>
      <c r="AF205" s="55" t="n">
        <f aca="false">IF($N205=1,0,IF(AND($C204=AF$1,$C205=AF$2),1,0))</f>
        <v>0</v>
      </c>
      <c r="AG205" s="56" t="n">
        <f aca="false">0</f>
        <v>0</v>
      </c>
      <c r="AH205" s="55" t="n">
        <f aca="false">IF($N205=1,0,IF(AND($C204=AH$1,$C205=AH$2),1,0))</f>
        <v>0</v>
      </c>
      <c r="AI205" s="57" t="n">
        <f aca="false">IF(AND($C205=AI$1,$I205=AI$2),1,0)</f>
        <v>0</v>
      </c>
      <c r="AJ205" s="55" t="n">
        <f aca="false">IF($N205=1,0,IF(AND($C204=AJ$1,$C205=AJ$2),1,0))</f>
        <v>0</v>
      </c>
      <c r="AK205" s="55" t="n">
        <f aca="false">IF($N205=1,0,IF(AND($C204=AK$1,$C205=AK$2),1,0))</f>
        <v>0</v>
      </c>
      <c r="AL205" s="55" t="n">
        <f aca="false">IF($N205=1,0,IF(AND($C204=AL$1,$C205=AL$2),1,0))</f>
        <v>1</v>
      </c>
      <c r="AM205" s="55" t="n">
        <f aca="false">IF($N205=1,0,IF(AND($C204=AM$1,$C205=AM$2),1,0))</f>
        <v>0</v>
      </c>
      <c r="AN205" s="56" t="n">
        <f aca="false">0</f>
        <v>0</v>
      </c>
      <c r="AO205" s="55" t="n">
        <f aca="false">IF($N205=1,0,IF(AND($C204=AO$1,$C205=AO$2),1,0))</f>
        <v>0</v>
      </c>
      <c r="AP205" s="57" t="n">
        <f aca="false">IF(AND($C205=AP$1,$I205=AP$2),1,0)</f>
        <v>0</v>
      </c>
      <c r="AQ205" s="56" t="n">
        <f aca="false">0</f>
        <v>0</v>
      </c>
      <c r="AR205" s="56" t="n">
        <f aca="false">0</f>
        <v>0</v>
      </c>
      <c r="AS205" s="56" t="n">
        <f aca="false">0</f>
        <v>0</v>
      </c>
      <c r="AT205" s="56" t="n">
        <f aca="false">0</f>
        <v>0</v>
      </c>
      <c r="AU205" s="56" t="n">
        <f aca="false">0</f>
        <v>0</v>
      </c>
      <c r="AV205" s="56" t="n">
        <f aca="false">0</f>
        <v>0</v>
      </c>
      <c r="AW205" s="56" t="n">
        <f aca="false">0</f>
        <v>0</v>
      </c>
      <c r="AX205" s="55" t="n">
        <f aca="false">IF($N205=1,0,IF(AND($C204=AX$1,$C205=AX$2),1,0))</f>
        <v>0</v>
      </c>
      <c r="AY205" s="55" t="n">
        <f aca="false">IF($N205=1,0,IF(AND($C204=AY$1,$C205=AY$2),1,0))</f>
        <v>0</v>
      </c>
      <c r="AZ205" s="55" t="n">
        <f aca="false">IF($N205=1,0,IF(AND($C204=AZ$1,$C205=AZ$2),1,0))</f>
        <v>0</v>
      </c>
      <c r="BA205" s="55" t="n">
        <f aca="false">IF($N205=1,0,IF(AND($C204=BA$1,$C205=BA$2),1,0))</f>
        <v>0</v>
      </c>
      <c r="BB205" s="56" t="n">
        <f aca="false">0</f>
        <v>0</v>
      </c>
      <c r="BC205" s="56" t="n">
        <f aca="false">IF($N205=1,0,IF(AND($C204=BC$1,$C205=BC$2),1,0))</f>
        <v>0</v>
      </c>
      <c r="BD205" s="57" t="n">
        <f aca="false">IF(AND($C205=BD$1,$I205=BD$2),1,0)</f>
        <v>0</v>
      </c>
      <c r="BE205" s="56" t="n">
        <f aca="false">0</f>
        <v>0</v>
      </c>
      <c r="BF205" s="56" t="n">
        <f aca="false">0</f>
        <v>0</v>
      </c>
      <c r="BG205" s="56" t="n">
        <f aca="false">0</f>
        <v>0</v>
      </c>
      <c r="BH205" s="56" t="n">
        <f aca="false">0</f>
        <v>0</v>
      </c>
      <c r="BI205" s="56" t="n">
        <f aca="false">0</f>
        <v>0</v>
      </c>
      <c r="BJ205" s="56" t="n">
        <f aca="false">0</f>
        <v>0</v>
      </c>
      <c r="BK205" s="56" t="n">
        <f aca="false">0</f>
        <v>0</v>
      </c>
      <c r="BL205" s="58" t="n">
        <f aca="false">SUM(N205:BK205)</f>
        <v>1</v>
      </c>
    </row>
    <row r="206" customFormat="false" ht="14.4" hidden="false" customHeight="false" outlineLevel="0" collapsed="false">
      <c r="A206" s="52" t="str">
        <f aca="false">VLOOKUP(D206,$BX$90:$BZ$136,3,1)&amp;D206</f>
        <v>F28</v>
      </c>
      <c r="B206" s="52" t="str">
        <f aca="false">SUBSTITUTE(SUBSTITUTE(H206,"/",""),".html","")</f>
        <v>guidesusing-blockchain</v>
      </c>
      <c r="C206" s="52" t="str">
        <f aca="false">IF(OR(B206=index,B206=links,B206=guides),B206,IF(LEFT(B206,5)=onion,onion,extreme))</f>
        <v>extreme</v>
      </c>
      <c r="D206" s="53" t="n">
        <v>28</v>
      </c>
      <c r="E206" s="53" t="s">
        <v>165</v>
      </c>
      <c r="F206" s="53" t="s">
        <v>166</v>
      </c>
      <c r="G206" s="54" t="n">
        <v>0.00269675925925926</v>
      </c>
      <c r="H206" s="53" t="s">
        <v>138</v>
      </c>
      <c r="I206" s="59" t="n">
        <v>4</v>
      </c>
      <c r="J206" s="52" t="n">
        <f aca="false">IF(I206="?",VLOOKUP(C206,$BO$89:$BP$94,2,0),I206)</f>
        <v>4</v>
      </c>
      <c r="K206" s="52" t="n">
        <f aca="false">SUMIFS($J$10:$J$1000,$A$10:$A$1000,A206)</f>
        <v>259.897435897436</v>
      </c>
      <c r="L206" s="52" t="n">
        <f aca="false">IF(D206=D205,J206+L205,J206)</f>
        <v>94</v>
      </c>
      <c r="M206" s="52" t="str">
        <f aca="false">LEFT(A206,1)</f>
        <v>F</v>
      </c>
      <c r="N206" s="55" t="n">
        <f aca="false">IF(D206-D205&gt;0,1,0)</f>
        <v>0</v>
      </c>
      <c r="O206" s="56" t="n">
        <f aca="false">0</f>
        <v>0</v>
      </c>
      <c r="P206" s="55" t="n">
        <f aca="false">IF($N206=1,0,IF(AND($C205=P$1,$C206=P$2),1,0))</f>
        <v>0</v>
      </c>
      <c r="Q206" s="55" t="n">
        <f aca="false">IF($N206=1,0,IF(AND($C205=Q$1,$C206=Q$2),1,0))</f>
        <v>0</v>
      </c>
      <c r="R206" s="55" t="n">
        <f aca="false">IF($N206=1,0,IF(AND($C205=R$1,$C206=R$2),1,0))</f>
        <v>0</v>
      </c>
      <c r="S206" s="56" t="n">
        <f aca="false">0</f>
        <v>0</v>
      </c>
      <c r="T206" s="55" t="n">
        <f aca="false">IF($N206=1,0,IF(AND($C205=R$1,$C206=R$2),1,0))</f>
        <v>0</v>
      </c>
      <c r="U206" s="57" t="n">
        <f aca="false">IF(AND($C206=U$1,$I206=U$2),1,0)</f>
        <v>0</v>
      </c>
      <c r="V206" s="55" t="n">
        <f aca="false">IF($N206=1,0,IF(AND($C205=V$1,$C206=V$2),1,0))</f>
        <v>0</v>
      </c>
      <c r="W206" s="56" t="n">
        <f aca="false">0</f>
        <v>0</v>
      </c>
      <c r="X206" s="55" t="n">
        <f aca="false">IF($N206=1,0,IF(AND($C205=X$1,$C206=X$2),1,0))</f>
        <v>0</v>
      </c>
      <c r="Y206" s="55" t="n">
        <f aca="false">IF($N206=1,0,IF(AND($C205=Y$1,$C206=Y$2),1,0))</f>
        <v>0</v>
      </c>
      <c r="Z206" s="56" t="n">
        <f aca="false">0</f>
        <v>0</v>
      </c>
      <c r="AA206" s="55" t="n">
        <f aca="false">IF($N206=1,0,IF(AND($C205=AA$1,$C206=AA$2),1,0))</f>
        <v>0</v>
      </c>
      <c r="AB206" s="57" t="n">
        <f aca="false">IF(AND($C206=AB$1,$I206=AB$2),1,0)</f>
        <v>0</v>
      </c>
      <c r="AC206" s="55" t="n">
        <f aca="false">IF($N206=1,0,IF(AND($C205=AC$1,$C206=AC$2),1,0))</f>
        <v>0</v>
      </c>
      <c r="AD206" s="55" t="n">
        <f aca="false">IF($N206=1,0,IF(AND($C205=AD$1,$C206=AD$2),1,0))</f>
        <v>0</v>
      </c>
      <c r="AE206" s="56" t="n">
        <f aca="false">0</f>
        <v>0</v>
      </c>
      <c r="AF206" s="55" t="n">
        <f aca="false">IF($N206=1,0,IF(AND($C205=AF$1,$C206=AF$2),1,0))</f>
        <v>0</v>
      </c>
      <c r="AG206" s="56" t="n">
        <f aca="false">0</f>
        <v>0</v>
      </c>
      <c r="AH206" s="55" t="n">
        <f aca="false">IF($N206=1,0,IF(AND($C205=AH$1,$C206=AH$2),1,0))</f>
        <v>1</v>
      </c>
      <c r="AI206" s="57" t="n">
        <f aca="false">IF(AND($C206=AI$1,$I206=AI$2),1,0)</f>
        <v>0</v>
      </c>
      <c r="AJ206" s="55" t="n">
        <f aca="false">IF($N206=1,0,IF(AND($C205=AJ$1,$C206=AJ$2),1,0))</f>
        <v>0</v>
      </c>
      <c r="AK206" s="55" t="n">
        <f aca="false">IF($N206=1,0,IF(AND($C205=AK$1,$C206=AK$2),1,0))</f>
        <v>0</v>
      </c>
      <c r="AL206" s="55" t="n">
        <f aca="false">IF($N206=1,0,IF(AND($C205=AL$1,$C206=AL$2),1,0))</f>
        <v>0</v>
      </c>
      <c r="AM206" s="55" t="n">
        <f aca="false">IF($N206=1,0,IF(AND($C205=AM$1,$C206=AM$2),1,0))</f>
        <v>0</v>
      </c>
      <c r="AN206" s="56" t="n">
        <f aca="false">0</f>
        <v>0</v>
      </c>
      <c r="AO206" s="55" t="n">
        <f aca="false">IF($N206=1,0,IF(AND($C205=AO$1,$C206=AO$2),1,0))</f>
        <v>0</v>
      </c>
      <c r="AP206" s="57" t="n">
        <f aca="false">IF(AND($C206=AP$1,$I206=AP$2),1,0)</f>
        <v>0</v>
      </c>
      <c r="AQ206" s="56" t="n">
        <f aca="false">0</f>
        <v>0</v>
      </c>
      <c r="AR206" s="56" t="n">
        <f aca="false">0</f>
        <v>0</v>
      </c>
      <c r="AS206" s="56" t="n">
        <f aca="false">0</f>
        <v>0</v>
      </c>
      <c r="AT206" s="56" t="n">
        <f aca="false">0</f>
        <v>0</v>
      </c>
      <c r="AU206" s="56" t="n">
        <f aca="false">0</f>
        <v>0</v>
      </c>
      <c r="AV206" s="56" t="n">
        <f aca="false">0</f>
        <v>0</v>
      </c>
      <c r="AW206" s="56" t="n">
        <f aca="false">0</f>
        <v>0</v>
      </c>
      <c r="AX206" s="55" t="n">
        <f aca="false">IF($N206=1,0,IF(AND($C205=AX$1,$C206=AX$2),1,0))</f>
        <v>0</v>
      </c>
      <c r="AY206" s="55" t="n">
        <f aca="false">IF($N206=1,0,IF(AND($C205=AY$1,$C206=AY$2),1,0))</f>
        <v>0</v>
      </c>
      <c r="AZ206" s="55" t="n">
        <f aca="false">IF($N206=1,0,IF(AND($C205=AZ$1,$C206=AZ$2),1,0))</f>
        <v>0</v>
      </c>
      <c r="BA206" s="55" t="n">
        <f aca="false">IF($N206=1,0,IF(AND($C205=BA$1,$C206=BA$2),1,0))</f>
        <v>0</v>
      </c>
      <c r="BB206" s="56" t="n">
        <f aca="false">0</f>
        <v>0</v>
      </c>
      <c r="BC206" s="56" t="n">
        <f aca="false">IF($N206=1,0,IF(AND($C205=BC$1,$C206=BC$2),1,0))</f>
        <v>0</v>
      </c>
      <c r="BD206" s="57" t="n">
        <f aca="false">IF(AND($C206=BD$1,$I206=BD$2),1,0)</f>
        <v>0</v>
      </c>
      <c r="BE206" s="56" t="n">
        <f aca="false">0</f>
        <v>0</v>
      </c>
      <c r="BF206" s="56" t="n">
        <f aca="false">0</f>
        <v>0</v>
      </c>
      <c r="BG206" s="56" t="n">
        <f aca="false">0</f>
        <v>0</v>
      </c>
      <c r="BH206" s="56" t="n">
        <f aca="false">0</f>
        <v>0</v>
      </c>
      <c r="BI206" s="56" t="n">
        <f aca="false">0</f>
        <v>0</v>
      </c>
      <c r="BJ206" s="56" t="n">
        <f aca="false">0</f>
        <v>0</v>
      </c>
      <c r="BK206" s="56" t="n">
        <f aca="false">0</f>
        <v>0</v>
      </c>
      <c r="BL206" s="58" t="n">
        <f aca="false">SUM(N206:BK206)</f>
        <v>1</v>
      </c>
    </row>
    <row r="207" customFormat="false" ht="14.4" hidden="false" customHeight="false" outlineLevel="0" collapsed="false">
      <c r="A207" s="52" t="str">
        <f aca="false">VLOOKUP(D207,$BX$90:$BZ$136,3,1)&amp;D207</f>
        <v>F28</v>
      </c>
      <c r="B207" s="52" t="str">
        <f aca="false">SUBSTITUTE(SUBSTITUTE(H207,"/",""),".html","")</f>
        <v>guides</v>
      </c>
      <c r="C207" s="52" t="str">
        <f aca="false">IF(OR(B207=index,B207=links,B207=guides),B207,IF(LEFT(B207,5)=onion,onion,extreme))</f>
        <v>guides</v>
      </c>
      <c r="D207" s="53" t="n">
        <v>28</v>
      </c>
      <c r="E207" s="53" t="s">
        <v>165</v>
      </c>
      <c r="F207" s="53" t="s">
        <v>166</v>
      </c>
      <c r="G207" s="54" t="n">
        <v>0.00269675925925926</v>
      </c>
      <c r="H207" s="53" t="s">
        <v>74</v>
      </c>
      <c r="I207" s="59" t="n">
        <v>9</v>
      </c>
      <c r="J207" s="52" t="n">
        <f aca="false">IF(I207="?",VLOOKUP(C207,$BO$89:$BP$94,2,0),I207)</f>
        <v>9</v>
      </c>
      <c r="K207" s="52" t="n">
        <f aca="false">SUMIFS($J$10:$J$1000,$A$10:$A$1000,A207)</f>
        <v>259.897435897436</v>
      </c>
      <c r="L207" s="52" t="n">
        <f aca="false">IF(D207=D206,J207+L206,J207)</f>
        <v>103</v>
      </c>
      <c r="M207" s="52" t="str">
        <f aca="false">LEFT(A207,1)</f>
        <v>F</v>
      </c>
      <c r="N207" s="55" t="n">
        <f aca="false">IF(D207-D206&gt;0,1,0)</f>
        <v>0</v>
      </c>
      <c r="O207" s="56" t="n">
        <f aca="false">0</f>
        <v>0</v>
      </c>
      <c r="P207" s="55" t="n">
        <f aca="false">IF($N207=1,0,IF(AND($C206=P$1,$C207=P$2),1,0))</f>
        <v>0</v>
      </c>
      <c r="Q207" s="55" t="n">
        <f aca="false">IF($N207=1,0,IF(AND($C206=Q$1,$C207=Q$2),1,0))</f>
        <v>0</v>
      </c>
      <c r="R207" s="55" t="n">
        <f aca="false">IF($N207=1,0,IF(AND($C206=R$1,$C207=R$2),1,0))</f>
        <v>0</v>
      </c>
      <c r="S207" s="56" t="n">
        <f aca="false">0</f>
        <v>0</v>
      </c>
      <c r="T207" s="55" t="n">
        <f aca="false">IF($N207=1,0,IF(AND($C206=R$1,$C207=R$2),1,0))</f>
        <v>0</v>
      </c>
      <c r="U207" s="57" t="n">
        <f aca="false">IF(AND($C207=U$1,$I207=U$2),1,0)</f>
        <v>0</v>
      </c>
      <c r="V207" s="55" t="n">
        <f aca="false">IF($N207=1,0,IF(AND($C206=V$1,$C207=V$2),1,0))</f>
        <v>0</v>
      </c>
      <c r="W207" s="56" t="n">
        <f aca="false">0</f>
        <v>0</v>
      </c>
      <c r="X207" s="55" t="n">
        <f aca="false">IF($N207=1,0,IF(AND($C206=X$1,$C207=X$2),1,0))</f>
        <v>0</v>
      </c>
      <c r="Y207" s="55" t="n">
        <f aca="false">IF($N207=1,0,IF(AND($C206=Y$1,$C207=Y$2),1,0))</f>
        <v>0</v>
      </c>
      <c r="Z207" s="56" t="n">
        <f aca="false">0</f>
        <v>0</v>
      </c>
      <c r="AA207" s="55" t="n">
        <f aca="false">IF($N207=1,0,IF(AND($C206=AA$1,$C207=AA$2),1,0))</f>
        <v>0</v>
      </c>
      <c r="AB207" s="57" t="n">
        <f aca="false">IF(AND($C207=AB$1,$I207=AB$2),1,0)</f>
        <v>0</v>
      </c>
      <c r="AC207" s="55" t="n">
        <f aca="false">IF($N207=1,0,IF(AND($C206=AC$1,$C207=AC$2),1,0))</f>
        <v>0</v>
      </c>
      <c r="AD207" s="55" t="n">
        <f aca="false">IF($N207=1,0,IF(AND($C206=AD$1,$C207=AD$2),1,0))</f>
        <v>0</v>
      </c>
      <c r="AE207" s="56" t="n">
        <f aca="false">0</f>
        <v>0</v>
      </c>
      <c r="AF207" s="55" t="n">
        <f aca="false">IF($N207=1,0,IF(AND($C206=AF$1,$C207=AF$2),1,0))</f>
        <v>0</v>
      </c>
      <c r="AG207" s="56" t="n">
        <f aca="false">0</f>
        <v>0</v>
      </c>
      <c r="AH207" s="55" t="n">
        <f aca="false">IF($N207=1,0,IF(AND($C206=AH$1,$C207=AH$2),1,0))</f>
        <v>0</v>
      </c>
      <c r="AI207" s="57" t="n">
        <f aca="false">IF(AND($C207=AI$1,$I207=AI$2),1,0)</f>
        <v>0</v>
      </c>
      <c r="AJ207" s="55" t="n">
        <f aca="false">IF($N207=1,0,IF(AND($C206=AJ$1,$C207=AJ$2),1,0))</f>
        <v>0</v>
      </c>
      <c r="AK207" s="55" t="n">
        <f aca="false">IF($N207=1,0,IF(AND($C206=AK$1,$C207=AK$2),1,0))</f>
        <v>0</v>
      </c>
      <c r="AL207" s="55" t="n">
        <f aca="false">IF($N207=1,0,IF(AND($C206=AL$1,$C207=AL$2),1,0))</f>
        <v>0</v>
      </c>
      <c r="AM207" s="55" t="n">
        <f aca="false">IF($N207=1,0,IF(AND($C206=AM$1,$C207=AM$2),1,0))</f>
        <v>0</v>
      </c>
      <c r="AN207" s="56" t="n">
        <f aca="false">0</f>
        <v>0</v>
      </c>
      <c r="AO207" s="55" t="n">
        <f aca="false">IF($N207=1,0,IF(AND($C206=AO$1,$C207=AO$2),1,0))</f>
        <v>0</v>
      </c>
      <c r="AP207" s="57" t="n">
        <f aca="false">IF(AND($C207=AP$1,$I207=AP$2),1,0)</f>
        <v>0</v>
      </c>
      <c r="AQ207" s="56" t="n">
        <f aca="false">0</f>
        <v>0</v>
      </c>
      <c r="AR207" s="56" t="n">
        <f aca="false">0</f>
        <v>0</v>
      </c>
      <c r="AS207" s="56" t="n">
        <f aca="false">0</f>
        <v>0</v>
      </c>
      <c r="AT207" s="56" t="n">
        <f aca="false">0</f>
        <v>0</v>
      </c>
      <c r="AU207" s="56" t="n">
        <f aca="false">0</f>
        <v>0</v>
      </c>
      <c r="AV207" s="56" t="n">
        <f aca="false">0</f>
        <v>0</v>
      </c>
      <c r="AW207" s="56" t="n">
        <f aca="false">0</f>
        <v>0</v>
      </c>
      <c r="AX207" s="55" t="n">
        <f aca="false">IF($N207=1,0,IF(AND($C206=AX$1,$C207=AX$2),1,0))</f>
        <v>0</v>
      </c>
      <c r="AY207" s="55" t="n">
        <f aca="false">IF($N207=1,0,IF(AND($C206=AY$1,$C207=AY$2),1,0))</f>
        <v>0</v>
      </c>
      <c r="AZ207" s="55" t="n">
        <f aca="false">IF($N207=1,0,IF(AND($C206=AZ$1,$C207=AZ$2),1,0))</f>
        <v>1</v>
      </c>
      <c r="BA207" s="55" t="n">
        <f aca="false">IF($N207=1,0,IF(AND($C206=BA$1,$C207=BA$2),1,0))</f>
        <v>0</v>
      </c>
      <c r="BB207" s="56" t="n">
        <f aca="false">0</f>
        <v>0</v>
      </c>
      <c r="BC207" s="56" t="n">
        <f aca="false">IF($N207=1,0,IF(AND($C206=BC$1,$C207=BC$2),1,0))</f>
        <v>0</v>
      </c>
      <c r="BD207" s="57" t="n">
        <f aca="false">IF(AND($C207=BD$1,$I207=BD$2),1,0)</f>
        <v>0</v>
      </c>
      <c r="BE207" s="56" t="n">
        <f aca="false">0</f>
        <v>0</v>
      </c>
      <c r="BF207" s="56" t="n">
        <f aca="false">0</f>
        <v>0</v>
      </c>
      <c r="BG207" s="56" t="n">
        <f aca="false">0</f>
        <v>0</v>
      </c>
      <c r="BH207" s="56" t="n">
        <f aca="false">0</f>
        <v>0</v>
      </c>
      <c r="BI207" s="56" t="n">
        <f aca="false">0</f>
        <v>0</v>
      </c>
      <c r="BJ207" s="56" t="n">
        <f aca="false">0</f>
        <v>0</v>
      </c>
      <c r="BK207" s="56" t="n">
        <f aca="false">0</f>
        <v>0</v>
      </c>
      <c r="BL207" s="58" t="n">
        <f aca="false">SUM(N207:BK207)</f>
        <v>1</v>
      </c>
    </row>
    <row r="208" customFormat="false" ht="14.4" hidden="false" customHeight="false" outlineLevel="0" collapsed="false">
      <c r="A208" s="52" t="str">
        <f aca="false">VLOOKUP(D208,$BX$90:$BZ$136,3,1)&amp;D208</f>
        <v>F28</v>
      </c>
      <c r="B208" s="52" t="str">
        <f aca="false">SUBSTITUTE(SUBSTITUTE(H208,"/",""),".html","")</f>
        <v>guidesisis-group</v>
      </c>
      <c r="C208" s="52" t="str">
        <f aca="false">IF(OR(B208=index,B208=links,B208=guides),B208,IF(LEFT(B208,5)=onion,onion,extreme))</f>
        <v>extreme</v>
      </c>
      <c r="D208" s="53" t="n">
        <v>28</v>
      </c>
      <c r="E208" s="53" t="s">
        <v>165</v>
      </c>
      <c r="F208" s="53" t="s">
        <v>166</v>
      </c>
      <c r="G208" s="54" t="n">
        <v>0.00269675925925926</v>
      </c>
      <c r="H208" s="53" t="s">
        <v>93</v>
      </c>
      <c r="I208" s="59" t="n">
        <v>4</v>
      </c>
      <c r="J208" s="52" t="n">
        <f aca="false">IF(I208="?",VLOOKUP(C208,$BO$89:$BP$94,2,0),I208)</f>
        <v>4</v>
      </c>
      <c r="K208" s="52" t="n">
        <f aca="false">SUMIFS($J$10:$J$1000,$A$10:$A$1000,A208)</f>
        <v>259.897435897436</v>
      </c>
      <c r="L208" s="52" t="n">
        <f aca="false">IF(D208=D207,J208+L207,J208)</f>
        <v>107</v>
      </c>
      <c r="M208" s="52" t="str">
        <f aca="false">LEFT(A208,1)</f>
        <v>F</v>
      </c>
      <c r="N208" s="55" t="n">
        <f aca="false">IF(D208-D207&gt;0,1,0)</f>
        <v>0</v>
      </c>
      <c r="O208" s="56" t="n">
        <f aca="false">0</f>
        <v>0</v>
      </c>
      <c r="P208" s="55" t="n">
        <f aca="false">IF($N208=1,0,IF(AND($C207=P$1,$C208=P$2),1,0))</f>
        <v>0</v>
      </c>
      <c r="Q208" s="55" t="n">
        <f aca="false">IF($N208=1,0,IF(AND($C207=Q$1,$C208=Q$2),1,0))</f>
        <v>0</v>
      </c>
      <c r="R208" s="55" t="n">
        <f aca="false">IF($N208=1,0,IF(AND($C207=R$1,$C208=R$2),1,0))</f>
        <v>0</v>
      </c>
      <c r="S208" s="56" t="n">
        <f aca="false">0</f>
        <v>0</v>
      </c>
      <c r="T208" s="55" t="n">
        <f aca="false">IF($N208=1,0,IF(AND($C207=R$1,$C208=R$2),1,0))</f>
        <v>0</v>
      </c>
      <c r="U208" s="57" t="n">
        <f aca="false">IF(AND($C208=U$1,$I208=U$2),1,0)</f>
        <v>0</v>
      </c>
      <c r="V208" s="55" t="n">
        <f aca="false">IF($N208=1,0,IF(AND($C207=V$1,$C208=V$2),1,0))</f>
        <v>0</v>
      </c>
      <c r="W208" s="56" t="n">
        <f aca="false">0</f>
        <v>0</v>
      </c>
      <c r="X208" s="55" t="n">
        <f aca="false">IF($N208=1,0,IF(AND($C207=X$1,$C208=X$2),1,0))</f>
        <v>0</v>
      </c>
      <c r="Y208" s="55" t="n">
        <f aca="false">IF($N208=1,0,IF(AND($C207=Y$1,$C208=Y$2),1,0))</f>
        <v>0</v>
      </c>
      <c r="Z208" s="56" t="n">
        <f aca="false">0</f>
        <v>0</v>
      </c>
      <c r="AA208" s="55" t="n">
        <f aca="false">IF($N208=1,0,IF(AND($C207=AA$1,$C208=AA$2),1,0))</f>
        <v>0</v>
      </c>
      <c r="AB208" s="57" t="n">
        <f aca="false">IF(AND($C208=AB$1,$I208=AB$2),1,0)</f>
        <v>0</v>
      </c>
      <c r="AC208" s="55" t="n">
        <f aca="false">IF($N208=1,0,IF(AND($C207=AC$1,$C208=AC$2),1,0))</f>
        <v>0</v>
      </c>
      <c r="AD208" s="55" t="n">
        <f aca="false">IF($N208=1,0,IF(AND($C207=AD$1,$C208=AD$2),1,0))</f>
        <v>0</v>
      </c>
      <c r="AE208" s="56" t="n">
        <f aca="false">0</f>
        <v>0</v>
      </c>
      <c r="AF208" s="55" t="n">
        <f aca="false">IF($N208=1,0,IF(AND($C207=AF$1,$C208=AF$2),1,0))</f>
        <v>0</v>
      </c>
      <c r="AG208" s="56" t="n">
        <f aca="false">0</f>
        <v>0</v>
      </c>
      <c r="AH208" s="55" t="n">
        <f aca="false">IF($N208=1,0,IF(AND($C207=AH$1,$C208=AH$2),1,0))</f>
        <v>1</v>
      </c>
      <c r="AI208" s="57" t="n">
        <f aca="false">IF(AND($C208=AI$1,$I208=AI$2),1,0)</f>
        <v>0</v>
      </c>
      <c r="AJ208" s="55" t="n">
        <f aca="false">IF($N208=1,0,IF(AND($C207=AJ$1,$C208=AJ$2),1,0))</f>
        <v>0</v>
      </c>
      <c r="AK208" s="55" t="n">
        <f aca="false">IF($N208=1,0,IF(AND($C207=AK$1,$C208=AK$2),1,0))</f>
        <v>0</v>
      </c>
      <c r="AL208" s="55" t="n">
        <f aca="false">IF($N208=1,0,IF(AND($C207=AL$1,$C208=AL$2),1,0))</f>
        <v>0</v>
      </c>
      <c r="AM208" s="55" t="n">
        <f aca="false">IF($N208=1,0,IF(AND($C207=AM$1,$C208=AM$2),1,0))</f>
        <v>0</v>
      </c>
      <c r="AN208" s="56" t="n">
        <f aca="false">0</f>
        <v>0</v>
      </c>
      <c r="AO208" s="55" t="n">
        <f aca="false">IF($N208=1,0,IF(AND($C207=AO$1,$C208=AO$2),1,0))</f>
        <v>0</v>
      </c>
      <c r="AP208" s="57" t="n">
        <f aca="false">IF(AND($C208=AP$1,$I208=AP$2),1,0)</f>
        <v>0</v>
      </c>
      <c r="AQ208" s="56" t="n">
        <f aca="false">0</f>
        <v>0</v>
      </c>
      <c r="AR208" s="56" t="n">
        <f aca="false">0</f>
        <v>0</v>
      </c>
      <c r="AS208" s="56" t="n">
        <f aca="false">0</f>
        <v>0</v>
      </c>
      <c r="AT208" s="56" t="n">
        <f aca="false">0</f>
        <v>0</v>
      </c>
      <c r="AU208" s="56" t="n">
        <f aca="false">0</f>
        <v>0</v>
      </c>
      <c r="AV208" s="56" t="n">
        <f aca="false">0</f>
        <v>0</v>
      </c>
      <c r="AW208" s="56" t="n">
        <f aca="false">0</f>
        <v>0</v>
      </c>
      <c r="AX208" s="55" t="n">
        <f aca="false">IF($N208=1,0,IF(AND($C207=AX$1,$C208=AX$2),1,0))</f>
        <v>0</v>
      </c>
      <c r="AY208" s="55" t="n">
        <f aca="false">IF($N208=1,0,IF(AND($C207=AY$1,$C208=AY$2),1,0))</f>
        <v>0</v>
      </c>
      <c r="AZ208" s="55" t="n">
        <f aca="false">IF($N208=1,0,IF(AND($C207=AZ$1,$C208=AZ$2),1,0))</f>
        <v>0</v>
      </c>
      <c r="BA208" s="55" t="n">
        <f aca="false">IF($N208=1,0,IF(AND($C207=BA$1,$C208=BA$2),1,0))</f>
        <v>0</v>
      </c>
      <c r="BB208" s="56" t="n">
        <f aca="false">0</f>
        <v>0</v>
      </c>
      <c r="BC208" s="56" t="n">
        <f aca="false">IF($N208=1,0,IF(AND($C207=BC$1,$C208=BC$2),1,0))</f>
        <v>0</v>
      </c>
      <c r="BD208" s="57" t="n">
        <f aca="false">IF(AND($C208=BD$1,$I208=BD$2),1,0)</f>
        <v>0</v>
      </c>
      <c r="BE208" s="56" t="n">
        <f aca="false">0</f>
        <v>0</v>
      </c>
      <c r="BF208" s="56" t="n">
        <f aca="false">0</f>
        <v>0</v>
      </c>
      <c r="BG208" s="56" t="n">
        <f aca="false">0</f>
        <v>0</v>
      </c>
      <c r="BH208" s="56" t="n">
        <f aca="false">0</f>
        <v>0</v>
      </c>
      <c r="BI208" s="56" t="n">
        <f aca="false">0</f>
        <v>0</v>
      </c>
      <c r="BJ208" s="56" t="n">
        <f aca="false">0</f>
        <v>0</v>
      </c>
      <c r="BK208" s="56" t="n">
        <f aca="false">0</f>
        <v>0</v>
      </c>
      <c r="BL208" s="58" t="n">
        <f aca="false">SUM(N208:BK208)</f>
        <v>1</v>
      </c>
    </row>
    <row r="209" customFormat="false" ht="14.4" hidden="false" customHeight="false" outlineLevel="0" collapsed="false">
      <c r="A209" s="52" t="str">
        <f aca="false">VLOOKUP(D209,$BX$90:$BZ$136,3,1)&amp;D209</f>
        <v>F28</v>
      </c>
      <c r="B209" s="52" t="str">
        <f aca="false">SUBSTITUTE(SUBSTITUTE(H209,"/",""),".html","")</f>
        <v>guides</v>
      </c>
      <c r="C209" s="52" t="str">
        <f aca="false">IF(OR(B209=index,B209=links,B209=guides),B209,IF(LEFT(B209,5)=onion,onion,extreme))</f>
        <v>guides</v>
      </c>
      <c r="D209" s="53" t="n">
        <v>28</v>
      </c>
      <c r="E209" s="53" t="s">
        <v>165</v>
      </c>
      <c r="F209" s="53" t="s">
        <v>166</v>
      </c>
      <c r="G209" s="54" t="n">
        <v>0.00269675925925926</v>
      </c>
      <c r="H209" s="53" t="s">
        <v>74</v>
      </c>
      <c r="I209" s="59" t="n">
        <v>126</v>
      </c>
      <c r="J209" s="52" t="n">
        <f aca="false">IF(I209="?",VLOOKUP(C209,$BO$89:$BP$94,2,0),I209)</f>
        <v>126</v>
      </c>
      <c r="K209" s="52" t="n">
        <f aca="false">SUMIFS($J$10:$J$1000,$A$10:$A$1000,A209)</f>
        <v>259.897435897436</v>
      </c>
      <c r="L209" s="52" t="n">
        <f aca="false">IF(D209=D208,J209+L208,J209)</f>
        <v>233</v>
      </c>
      <c r="M209" s="52" t="str">
        <f aca="false">LEFT(A209,1)</f>
        <v>F</v>
      </c>
      <c r="N209" s="55" t="n">
        <f aca="false">IF(D209-D208&gt;0,1,0)</f>
        <v>0</v>
      </c>
      <c r="O209" s="56" t="n">
        <f aca="false">0</f>
        <v>0</v>
      </c>
      <c r="P209" s="55" t="n">
        <f aca="false">IF($N209=1,0,IF(AND($C208=P$1,$C209=P$2),1,0))</f>
        <v>0</v>
      </c>
      <c r="Q209" s="55" t="n">
        <f aca="false">IF($N209=1,0,IF(AND($C208=Q$1,$C209=Q$2),1,0))</f>
        <v>0</v>
      </c>
      <c r="R209" s="55" t="n">
        <f aca="false">IF($N209=1,0,IF(AND($C208=R$1,$C209=R$2),1,0))</f>
        <v>0</v>
      </c>
      <c r="S209" s="56" t="n">
        <f aca="false">0</f>
        <v>0</v>
      </c>
      <c r="T209" s="55" t="n">
        <f aca="false">IF($N209=1,0,IF(AND($C208=R$1,$C209=R$2),1,0))</f>
        <v>0</v>
      </c>
      <c r="U209" s="57" t="n">
        <f aca="false">IF(AND($C209=U$1,$I209=U$2),1,0)</f>
        <v>0</v>
      </c>
      <c r="V209" s="55" t="n">
        <f aca="false">IF($N209=1,0,IF(AND($C208=V$1,$C209=V$2),1,0))</f>
        <v>0</v>
      </c>
      <c r="W209" s="56" t="n">
        <f aca="false">0</f>
        <v>0</v>
      </c>
      <c r="X209" s="55" t="n">
        <f aca="false">IF($N209=1,0,IF(AND($C208=X$1,$C209=X$2),1,0))</f>
        <v>0</v>
      </c>
      <c r="Y209" s="55" t="n">
        <f aca="false">IF($N209=1,0,IF(AND($C208=Y$1,$C209=Y$2),1,0))</f>
        <v>0</v>
      </c>
      <c r="Z209" s="56" t="n">
        <f aca="false">0</f>
        <v>0</v>
      </c>
      <c r="AA209" s="55" t="n">
        <f aca="false">IF($N209=1,0,IF(AND($C208=AA$1,$C209=AA$2),1,0))</f>
        <v>0</v>
      </c>
      <c r="AB209" s="57" t="n">
        <f aca="false">IF(AND($C209=AB$1,$I209=AB$2),1,0)</f>
        <v>0</v>
      </c>
      <c r="AC209" s="55" t="n">
        <f aca="false">IF($N209=1,0,IF(AND($C208=AC$1,$C209=AC$2),1,0))</f>
        <v>0</v>
      </c>
      <c r="AD209" s="55" t="n">
        <f aca="false">IF($N209=1,0,IF(AND($C208=AD$1,$C209=AD$2),1,0))</f>
        <v>0</v>
      </c>
      <c r="AE209" s="56" t="n">
        <f aca="false">0</f>
        <v>0</v>
      </c>
      <c r="AF209" s="55" t="n">
        <f aca="false">IF($N209=1,0,IF(AND($C208=AF$1,$C209=AF$2),1,0))</f>
        <v>0</v>
      </c>
      <c r="AG209" s="56" t="n">
        <f aca="false">0</f>
        <v>0</v>
      </c>
      <c r="AH209" s="55" t="n">
        <f aca="false">IF($N209=1,0,IF(AND($C208=AH$1,$C209=AH$2),1,0))</f>
        <v>0</v>
      </c>
      <c r="AI209" s="57" t="n">
        <f aca="false">IF(AND($C209=AI$1,$I209=AI$2),1,0)</f>
        <v>0</v>
      </c>
      <c r="AJ209" s="55" t="n">
        <f aca="false">IF($N209=1,0,IF(AND($C208=AJ$1,$C209=AJ$2),1,0))</f>
        <v>0</v>
      </c>
      <c r="AK209" s="55" t="n">
        <f aca="false">IF($N209=1,0,IF(AND($C208=AK$1,$C209=AK$2),1,0))</f>
        <v>0</v>
      </c>
      <c r="AL209" s="55" t="n">
        <f aca="false">IF($N209=1,0,IF(AND($C208=AL$1,$C209=AL$2),1,0))</f>
        <v>0</v>
      </c>
      <c r="AM209" s="55" t="n">
        <f aca="false">IF($N209=1,0,IF(AND($C208=AM$1,$C209=AM$2),1,0))</f>
        <v>0</v>
      </c>
      <c r="AN209" s="56" t="n">
        <f aca="false">0</f>
        <v>0</v>
      </c>
      <c r="AO209" s="55" t="n">
        <f aca="false">IF($N209=1,0,IF(AND($C208=AO$1,$C209=AO$2),1,0))</f>
        <v>0</v>
      </c>
      <c r="AP209" s="57" t="n">
        <f aca="false">IF(AND($C209=AP$1,$I209=AP$2),1,0)</f>
        <v>0</v>
      </c>
      <c r="AQ209" s="56" t="n">
        <f aca="false">0</f>
        <v>0</v>
      </c>
      <c r="AR209" s="56" t="n">
        <f aca="false">0</f>
        <v>0</v>
      </c>
      <c r="AS209" s="56" t="n">
        <f aca="false">0</f>
        <v>0</v>
      </c>
      <c r="AT209" s="56" t="n">
        <f aca="false">0</f>
        <v>0</v>
      </c>
      <c r="AU209" s="56" t="n">
        <f aca="false">0</f>
        <v>0</v>
      </c>
      <c r="AV209" s="56" t="n">
        <f aca="false">0</f>
        <v>0</v>
      </c>
      <c r="AW209" s="56" t="n">
        <f aca="false">0</f>
        <v>0</v>
      </c>
      <c r="AX209" s="55" t="n">
        <f aca="false">IF($N209=1,0,IF(AND($C208=AX$1,$C209=AX$2),1,0))</f>
        <v>0</v>
      </c>
      <c r="AY209" s="55" t="n">
        <f aca="false">IF($N209=1,0,IF(AND($C208=AY$1,$C209=AY$2),1,0))</f>
        <v>0</v>
      </c>
      <c r="AZ209" s="55" t="n">
        <f aca="false">IF($N209=1,0,IF(AND($C208=AZ$1,$C209=AZ$2),1,0))</f>
        <v>1</v>
      </c>
      <c r="BA209" s="55" t="n">
        <f aca="false">IF($N209=1,0,IF(AND($C208=BA$1,$C209=BA$2),1,0))</f>
        <v>0</v>
      </c>
      <c r="BB209" s="56" t="n">
        <f aca="false">0</f>
        <v>0</v>
      </c>
      <c r="BC209" s="56" t="n">
        <f aca="false">IF($N209=1,0,IF(AND($C208=BC$1,$C209=BC$2),1,0))</f>
        <v>0</v>
      </c>
      <c r="BD209" s="57" t="n">
        <f aca="false">IF(AND($C209=BD$1,$I209=BD$2),1,0)</f>
        <v>0</v>
      </c>
      <c r="BE209" s="56" t="n">
        <f aca="false">0</f>
        <v>0</v>
      </c>
      <c r="BF209" s="56" t="n">
        <f aca="false">0</f>
        <v>0</v>
      </c>
      <c r="BG209" s="56" t="n">
        <f aca="false">0</f>
        <v>0</v>
      </c>
      <c r="BH209" s="56" t="n">
        <f aca="false">0</f>
        <v>0</v>
      </c>
      <c r="BI209" s="56" t="n">
        <f aca="false">0</f>
        <v>0</v>
      </c>
      <c r="BJ209" s="56" t="n">
        <f aca="false">0</f>
        <v>0</v>
      </c>
      <c r="BK209" s="56" t="n">
        <f aca="false">0</f>
        <v>0</v>
      </c>
      <c r="BL209" s="58" t="n">
        <f aca="false">SUM(N209:BK209)</f>
        <v>1</v>
      </c>
    </row>
    <row r="210" customFormat="false" ht="14.4" hidden="false" customHeight="false" outlineLevel="0" collapsed="false">
      <c r="A210" s="52" t="str">
        <f aca="false">VLOOKUP(D210,$BX$90:$BZ$136,3,1)&amp;D210</f>
        <v>F28</v>
      </c>
      <c r="B210" s="52" t="str">
        <f aca="false">SUBSTITUTE(SUBSTITUTE(H210,"/",""),".html","")</f>
        <v>guideshacking-guide</v>
      </c>
      <c r="C210" s="52" t="str">
        <f aca="false">IF(OR(B210=index,B210=links,B210=guides),B210,IF(LEFT(B210,5)=onion,onion,extreme))</f>
        <v>extreme</v>
      </c>
      <c r="D210" s="53" t="n">
        <v>28</v>
      </c>
      <c r="E210" s="53" t="s">
        <v>165</v>
      </c>
      <c r="F210" s="53" t="s">
        <v>166</v>
      </c>
      <c r="G210" s="54" t="n">
        <v>0.00269675925925926</v>
      </c>
      <c r="H210" s="53" t="s">
        <v>85</v>
      </c>
      <c r="I210" s="59" t="s">
        <v>43</v>
      </c>
      <c r="J210" s="52" t="n">
        <f aca="false">IF(I210="?",VLOOKUP(C210,$BO$89:$BP$94,2,0),I210)</f>
        <v>26.8974358974359</v>
      </c>
      <c r="K210" s="52" t="n">
        <f aca="false">SUMIFS($J$10:$J$1000,$A$10:$A$1000,A210)</f>
        <v>259.897435897436</v>
      </c>
      <c r="L210" s="52" t="n">
        <f aca="false">IF(D210=D209,J210+L209,J210)</f>
        <v>259.897435897436</v>
      </c>
      <c r="M210" s="52" t="str">
        <f aca="false">LEFT(A210,1)</f>
        <v>F</v>
      </c>
      <c r="N210" s="55" t="n">
        <f aca="false">IF(D210-D209&gt;0,1,0)</f>
        <v>0</v>
      </c>
      <c r="O210" s="56" t="n">
        <f aca="false">0</f>
        <v>0</v>
      </c>
      <c r="P210" s="55" t="n">
        <f aca="false">IF($N210=1,0,IF(AND($C209=P$1,$C210=P$2),1,0))</f>
        <v>0</v>
      </c>
      <c r="Q210" s="55" t="n">
        <f aca="false">IF($N210=1,0,IF(AND($C209=Q$1,$C210=Q$2),1,0))</f>
        <v>0</v>
      </c>
      <c r="R210" s="55" t="n">
        <f aca="false">IF($N210=1,0,IF(AND($C209=R$1,$C210=R$2),1,0))</f>
        <v>0</v>
      </c>
      <c r="S210" s="56" t="n">
        <f aca="false">0</f>
        <v>0</v>
      </c>
      <c r="T210" s="55" t="n">
        <f aca="false">IF($N210=1,0,IF(AND($C209=R$1,$C210=R$2),1,0))</f>
        <v>0</v>
      </c>
      <c r="U210" s="57" t="n">
        <f aca="false">IF(AND($C210=U$1,$I210=U$2),1,0)</f>
        <v>0</v>
      </c>
      <c r="V210" s="55" t="n">
        <f aca="false">IF($N210=1,0,IF(AND($C209=V$1,$C210=V$2),1,0))</f>
        <v>0</v>
      </c>
      <c r="W210" s="56" t="n">
        <f aca="false">0</f>
        <v>0</v>
      </c>
      <c r="X210" s="55" t="n">
        <f aca="false">IF($N210=1,0,IF(AND($C209=X$1,$C210=X$2),1,0))</f>
        <v>0</v>
      </c>
      <c r="Y210" s="55" t="n">
        <f aca="false">IF($N210=1,0,IF(AND($C209=Y$1,$C210=Y$2),1,0))</f>
        <v>0</v>
      </c>
      <c r="Z210" s="56" t="n">
        <f aca="false">0</f>
        <v>0</v>
      </c>
      <c r="AA210" s="55" t="n">
        <f aca="false">IF($N210=1,0,IF(AND($C209=AA$1,$C210=AA$2),1,0))</f>
        <v>0</v>
      </c>
      <c r="AB210" s="57" t="n">
        <f aca="false">IF(AND($C210=AB$1,$I210=AB$2),1,0)</f>
        <v>0</v>
      </c>
      <c r="AC210" s="55" t="n">
        <f aca="false">IF($N210=1,0,IF(AND($C209=AC$1,$C210=AC$2),1,0))</f>
        <v>0</v>
      </c>
      <c r="AD210" s="55" t="n">
        <f aca="false">IF($N210=1,0,IF(AND($C209=AD$1,$C210=AD$2),1,0))</f>
        <v>0</v>
      </c>
      <c r="AE210" s="56" t="n">
        <f aca="false">0</f>
        <v>0</v>
      </c>
      <c r="AF210" s="55" t="n">
        <f aca="false">IF($N210=1,0,IF(AND($C209=AF$1,$C210=AF$2),1,0))</f>
        <v>0</v>
      </c>
      <c r="AG210" s="56" t="n">
        <f aca="false">0</f>
        <v>0</v>
      </c>
      <c r="AH210" s="55" t="n">
        <f aca="false">IF($N210=1,0,IF(AND($C209=AH$1,$C210=AH$2),1,0))</f>
        <v>1</v>
      </c>
      <c r="AI210" s="57" t="n">
        <f aca="false">IF(AND($C210=AI$1,$I210=AI$2),1,0)</f>
        <v>0</v>
      </c>
      <c r="AJ210" s="55" t="n">
        <f aca="false">IF($N210=1,0,IF(AND($C209=AJ$1,$C210=AJ$2),1,0))</f>
        <v>0</v>
      </c>
      <c r="AK210" s="55" t="n">
        <f aca="false">IF($N210=1,0,IF(AND($C209=AK$1,$C210=AK$2),1,0))</f>
        <v>0</v>
      </c>
      <c r="AL210" s="55" t="n">
        <f aca="false">IF($N210=1,0,IF(AND($C209=AL$1,$C210=AL$2),1,0))</f>
        <v>0</v>
      </c>
      <c r="AM210" s="55" t="n">
        <f aca="false">IF($N210=1,0,IF(AND($C209=AM$1,$C210=AM$2),1,0))</f>
        <v>0</v>
      </c>
      <c r="AN210" s="56" t="n">
        <f aca="false">0</f>
        <v>0</v>
      </c>
      <c r="AO210" s="55" t="n">
        <f aca="false">IF($N210=1,0,IF(AND($C209=AO$1,$C210=AO$2),1,0))</f>
        <v>0</v>
      </c>
      <c r="AP210" s="57" t="n">
        <f aca="false">IF(AND($C210=AP$1,$I210=AP$2),1,0)</f>
        <v>0</v>
      </c>
      <c r="AQ210" s="56" t="n">
        <f aca="false">0</f>
        <v>0</v>
      </c>
      <c r="AR210" s="56" t="n">
        <f aca="false">0</f>
        <v>0</v>
      </c>
      <c r="AS210" s="56" t="n">
        <f aca="false">0</f>
        <v>0</v>
      </c>
      <c r="AT210" s="56" t="n">
        <f aca="false">0</f>
        <v>0</v>
      </c>
      <c r="AU210" s="56" t="n">
        <f aca="false">0</f>
        <v>0</v>
      </c>
      <c r="AV210" s="56" t="n">
        <f aca="false">0</f>
        <v>0</v>
      </c>
      <c r="AW210" s="56" t="n">
        <f aca="false">0</f>
        <v>0</v>
      </c>
      <c r="AX210" s="55" t="n">
        <f aca="false">IF($N210=1,0,IF(AND($C209=AX$1,$C210=AX$2),1,0))</f>
        <v>0</v>
      </c>
      <c r="AY210" s="55" t="n">
        <f aca="false">IF($N210=1,0,IF(AND($C209=AY$1,$C210=AY$2),1,0))</f>
        <v>0</v>
      </c>
      <c r="AZ210" s="55" t="n">
        <f aca="false">IF($N210=1,0,IF(AND($C209=AZ$1,$C210=AZ$2),1,0))</f>
        <v>0</v>
      </c>
      <c r="BA210" s="55" t="n">
        <f aca="false">IF($N210=1,0,IF(AND($C209=BA$1,$C210=BA$2),1,0))</f>
        <v>0</v>
      </c>
      <c r="BB210" s="56" t="n">
        <f aca="false">0</f>
        <v>0</v>
      </c>
      <c r="BC210" s="56" t="n">
        <f aca="false">IF($N210=1,0,IF(AND($C209=BC$1,$C210=BC$2),1,0))</f>
        <v>0</v>
      </c>
      <c r="BD210" s="57" t="n">
        <f aca="false">IF(AND($C210=BD$1,$I210=BD$2),1,0)</f>
        <v>1</v>
      </c>
      <c r="BE210" s="56" t="n">
        <f aca="false">0</f>
        <v>0</v>
      </c>
      <c r="BF210" s="56" t="n">
        <f aca="false">0</f>
        <v>0</v>
      </c>
      <c r="BG210" s="56" t="n">
        <f aca="false">0</f>
        <v>0</v>
      </c>
      <c r="BH210" s="56" t="n">
        <f aca="false">0</f>
        <v>0</v>
      </c>
      <c r="BI210" s="56" t="n">
        <f aca="false">0</f>
        <v>0</v>
      </c>
      <c r="BJ210" s="56" t="n">
        <f aca="false">0</f>
        <v>0</v>
      </c>
      <c r="BK210" s="56" t="n">
        <f aca="false">0</f>
        <v>0</v>
      </c>
      <c r="BL210" s="58" t="n">
        <f aca="false">SUM(N210:BK210)</f>
        <v>2</v>
      </c>
    </row>
    <row r="211" customFormat="false" ht="14.4" hidden="false" customHeight="false" outlineLevel="0" collapsed="false">
      <c r="A211" s="52" t="str">
        <f aca="false">VLOOKUP(D211,$BX$90:$BZ$136,3,1)&amp;D211</f>
        <v>D29</v>
      </c>
      <c r="B211" s="52" t="str">
        <f aca="false">SUBSTITUTE(SUBSTITUTE(H211,"/",""),".html","")</f>
        <v>index</v>
      </c>
      <c r="C211" s="52" t="str">
        <f aca="false">IF(OR(B211=index,B211=links,B211=guides),B211,IF(LEFT(B211,5)=onion,onion,extreme))</f>
        <v>index</v>
      </c>
      <c r="D211" s="53" t="n">
        <v>29</v>
      </c>
      <c r="E211" s="53" t="s">
        <v>169</v>
      </c>
      <c r="F211" s="53" t="s">
        <v>170</v>
      </c>
      <c r="G211" s="54" t="n">
        <v>0.00099537037037037</v>
      </c>
      <c r="H211" s="53" t="s">
        <v>72</v>
      </c>
      <c r="I211" s="59" t="n">
        <v>3</v>
      </c>
      <c r="J211" s="52" t="n">
        <f aca="false">IF(I211="?",VLOOKUP(C211,$BO$89:$BP$94,2,0),I211)</f>
        <v>3</v>
      </c>
      <c r="K211" s="52" t="n">
        <f aca="false">SUMIFS($J$10:$J$1000,$A$10:$A$1000,A211)</f>
        <v>112.897435897436</v>
      </c>
      <c r="L211" s="52" t="n">
        <f aca="false">IF(D211=D210,J211+L210,J211)</f>
        <v>3</v>
      </c>
      <c r="M211" s="52" t="str">
        <f aca="false">LEFT(A211,1)</f>
        <v>D</v>
      </c>
      <c r="N211" s="55" t="n">
        <f aca="false">IF(D211-D210&gt;0,1,0)</f>
        <v>1</v>
      </c>
      <c r="O211" s="56" t="n">
        <f aca="false">0</f>
        <v>0</v>
      </c>
      <c r="P211" s="55" t="n">
        <f aca="false">IF($N211=1,0,IF(AND($C210=P$1,$C211=P$2),1,0))</f>
        <v>0</v>
      </c>
      <c r="Q211" s="55" t="n">
        <f aca="false">IF($N211=1,0,IF(AND($C210=Q$1,$C211=Q$2),1,0))</f>
        <v>0</v>
      </c>
      <c r="R211" s="55" t="n">
        <f aca="false">IF($N211=1,0,IF(AND($C210=R$1,$C211=R$2),1,0))</f>
        <v>0</v>
      </c>
      <c r="S211" s="56" t="n">
        <f aca="false">0</f>
        <v>0</v>
      </c>
      <c r="T211" s="55" t="n">
        <f aca="false">IF($N211=1,0,IF(AND($C210=R$1,$C211=R$2),1,0))</f>
        <v>0</v>
      </c>
      <c r="U211" s="57" t="n">
        <f aca="false">IF(AND($C211=U$1,$I211=U$2),1,0)</f>
        <v>0</v>
      </c>
      <c r="V211" s="55" t="n">
        <f aca="false">IF($N211=1,0,IF(AND($C210=V$1,$C211=V$2),1,0))</f>
        <v>0</v>
      </c>
      <c r="W211" s="56" t="n">
        <f aca="false">0</f>
        <v>0</v>
      </c>
      <c r="X211" s="55" t="n">
        <f aca="false">IF($N211=1,0,IF(AND($C210=X$1,$C211=X$2),1,0))</f>
        <v>0</v>
      </c>
      <c r="Y211" s="55" t="n">
        <f aca="false">IF($N211=1,0,IF(AND($C210=Y$1,$C211=Y$2),1,0))</f>
        <v>0</v>
      </c>
      <c r="Z211" s="56" t="n">
        <f aca="false">0</f>
        <v>0</v>
      </c>
      <c r="AA211" s="55" t="n">
        <f aca="false">IF($N211=1,0,IF(AND($C210=AA$1,$C211=AA$2),1,0))</f>
        <v>0</v>
      </c>
      <c r="AB211" s="57" t="n">
        <f aca="false">IF(AND($C211=AB$1,$I211=AB$2),1,0)</f>
        <v>0</v>
      </c>
      <c r="AC211" s="55" t="n">
        <f aca="false">IF($N211=1,0,IF(AND($C210=AC$1,$C211=AC$2),1,0))</f>
        <v>0</v>
      </c>
      <c r="AD211" s="55" t="n">
        <f aca="false">IF($N211=1,0,IF(AND($C210=AD$1,$C211=AD$2),1,0))</f>
        <v>0</v>
      </c>
      <c r="AE211" s="56" t="n">
        <f aca="false">0</f>
        <v>0</v>
      </c>
      <c r="AF211" s="55" t="n">
        <f aca="false">IF($N211=1,0,IF(AND($C210=AF$1,$C211=AF$2),1,0))</f>
        <v>0</v>
      </c>
      <c r="AG211" s="56" t="n">
        <f aca="false">0</f>
        <v>0</v>
      </c>
      <c r="AH211" s="55" t="n">
        <f aca="false">IF($N211=1,0,IF(AND($C210=AH$1,$C211=AH$2),1,0))</f>
        <v>0</v>
      </c>
      <c r="AI211" s="57" t="n">
        <f aca="false">IF(AND($C211=AI$1,$I211=AI$2),1,0)</f>
        <v>0</v>
      </c>
      <c r="AJ211" s="55" t="n">
        <f aca="false">IF($N211=1,0,IF(AND($C210=AJ$1,$C211=AJ$2),1,0))</f>
        <v>0</v>
      </c>
      <c r="AK211" s="55" t="n">
        <f aca="false">IF($N211=1,0,IF(AND($C210=AK$1,$C211=AK$2),1,0))</f>
        <v>0</v>
      </c>
      <c r="AL211" s="55" t="n">
        <f aca="false">IF($N211=1,0,IF(AND($C210=AL$1,$C211=AL$2),1,0))</f>
        <v>0</v>
      </c>
      <c r="AM211" s="55" t="n">
        <f aca="false">IF($N211=1,0,IF(AND($C210=AM$1,$C211=AM$2),1,0))</f>
        <v>0</v>
      </c>
      <c r="AN211" s="56" t="n">
        <f aca="false">0</f>
        <v>0</v>
      </c>
      <c r="AO211" s="55" t="n">
        <f aca="false">IF($N211=1,0,IF(AND($C210=AO$1,$C211=AO$2),1,0))</f>
        <v>0</v>
      </c>
      <c r="AP211" s="57" t="n">
        <f aca="false">IF(AND($C211=AP$1,$I211=AP$2),1,0)</f>
        <v>0</v>
      </c>
      <c r="AQ211" s="56" t="n">
        <f aca="false">0</f>
        <v>0</v>
      </c>
      <c r="AR211" s="56" t="n">
        <f aca="false">0</f>
        <v>0</v>
      </c>
      <c r="AS211" s="56" t="n">
        <f aca="false">0</f>
        <v>0</v>
      </c>
      <c r="AT211" s="56" t="n">
        <f aca="false">0</f>
        <v>0</v>
      </c>
      <c r="AU211" s="56" t="n">
        <f aca="false">0</f>
        <v>0</v>
      </c>
      <c r="AV211" s="56" t="n">
        <f aca="false">0</f>
        <v>0</v>
      </c>
      <c r="AW211" s="56" t="n">
        <f aca="false">0</f>
        <v>0</v>
      </c>
      <c r="AX211" s="55" t="n">
        <f aca="false">IF($N211=1,0,IF(AND($C210=AX$1,$C211=AX$2),1,0))</f>
        <v>0</v>
      </c>
      <c r="AY211" s="55" t="n">
        <f aca="false">IF($N211=1,0,IF(AND($C210=AY$1,$C211=AY$2),1,0))</f>
        <v>0</v>
      </c>
      <c r="AZ211" s="55" t="n">
        <f aca="false">IF($N211=1,0,IF(AND($C210=AZ$1,$C211=AZ$2),1,0))</f>
        <v>0</v>
      </c>
      <c r="BA211" s="55" t="n">
        <f aca="false">IF($N211=1,0,IF(AND($C210=BA$1,$C211=BA$2),1,0))</f>
        <v>0</v>
      </c>
      <c r="BB211" s="56" t="n">
        <f aca="false">0</f>
        <v>0</v>
      </c>
      <c r="BC211" s="56" t="n">
        <f aca="false">IF($N211=1,0,IF(AND($C210=BC$1,$C211=BC$2),1,0))</f>
        <v>0</v>
      </c>
      <c r="BD211" s="57" t="n">
        <f aca="false">IF(AND($C211=BD$1,$I211=BD$2),1,0)</f>
        <v>0</v>
      </c>
      <c r="BE211" s="56" t="n">
        <f aca="false">0</f>
        <v>0</v>
      </c>
      <c r="BF211" s="56" t="n">
        <f aca="false">0</f>
        <v>0</v>
      </c>
      <c r="BG211" s="56" t="n">
        <f aca="false">0</f>
        <v>0</v>
      </c>
      <c r="BH211" s="56" t="n">
        <f aca="false">0</f>
        <v>0</v>
      </c>
      <c r="BI211" s="56" t="n">
        <f aca="false">0</f>
        <v>0</v>
      </c>
      <c r="BJ211" s="56" t="n">
        <f aca="false">0</f>
        <v>0</v>
      </c>
      <c r="BK211" s="56" t="n">
        <f aca="false">0</f>
        <v>0</v>
      </c>
      <c r="BL211" s="58" t="n">
        <f aca="false">SUM(N211:BK211)</f>
        <v>1</v>
      </c>
    </row>
    <row r="212" customFormat="false" ht="14.4" hidden="false" customHeight="false" outlineLevel="0" collapsed="false">
      <c r="A212" s="52" t="str">
        <f aca="false">VLOOKUP(D212,$BX$90:$BZ$136,3,1)&amp;D212</f>
        <v>D29</v>
      </c>
      <c r="B212" s="52" t="str">
        <f aca="false">SUBSTITUTE(SUBSTITUTE(H212,"/",""),".html","")</f>
        <v>Onion-directory</v>
      </c>
      <c r="C212" s="52" t="str">
        <f aca="false">IF(OR(B212=index,B212=links,B212=guides),B212,IF(LEFT(B212,5)=onion,onion,extreme))</f>
        <v>onion</v>
      </c>
      <c r="D212" s="53" t="n">
        <v>29</v>
      </c>
      <c r="E212" s="53" t="s">
        <v>169</v>
      </c>
      <c r="F212" s="53" t="s">
        <v>170</v>
      </c>
      <c r="G212" s="54" t="n">
        <v>0.00099537037037037</v>
      </c>
      <c r="H212" s="53" t="s">
        <v>77</v>
      </c>
      <c r="I212" s="59" t="n">
        <v>7</v>
      </c>
      <c r="J212" s="52" t="n">
        <f aca="false">IF(I212="?",VLOOKUP(C212,$BO$89:$BP$94,2,0),I212)</f>
        <v>7</v>
      </c>
      <c r="K212" s="52" t="n">
        <f aca="false">SUMIFS($J$10:$J$1000,$A$10:$A$1000,A212)</f>
        <v>112.897435897436</v>
      </c>
      <c r="L212" s="52" t="n">
        <f aca="false">IF(D212=D211,J212+L211,J212)</f>
        <v>10</v>
      </c>
      <c r="M212" s="52" t="str">
        <f aca="false">LEFT(A212,1)</f>
        <v>D</v>
      </c>
      <c r="N212" s="55" t="n">
        <f aca="false">IF(D212-D211&gt;0,1,0)</f>
        <v>0</v>
      </c>
      <c r="O212" s="56" t="n">
        <f aca="false">0</f>
        <v>0</v>
      </c>
      <c r="P212" s="55" t="n">
        <f aca="false">IF($N212=1,0,IF(AND($C211=P$1,$C212=P$2),1,0))</f>
        <v>0</v>
      </c>
      <c r="Q212" s="55" t="n">
        <f aca="false">IF($N212=1,0,IF(AND($C211=Q$1,$C212=Q$2),1,0))</f>
        <v>0</v>
      </c>
      <c r="R212" s="55" t="n">
        <f aca="false">IF($N212=1,0,IF(AND($C211=R$1,$C212=R$2),1,0))</f>
        <v>1</v>
      </c>
      <c r="S212" s="56" t="n">
        <f aca="false">0</f>
        <v>0</v>
      </c>
      <c r="T212" s="55" t="n">
        <f aca="false">IF($N212=1,0,IF(AND($C211=R$1,$C212=R$2),1,0))</f>
        <v>1</v>
      </c>
      <c r="U212" s="57" t="n">
        <f aca="false">IF(AND($C212=U$1,$I212=U$2),1,0)</f>
        <v>0</v>
      </c>
      <c r="V212" s="55" t="n">
        <f aca="false">IF($N212=1,0,IF(AND($C211=V$1,$C212=V$2),1,0))</f>
        <v>0</v>
      </c>
      <c r="W212" s="56" t="n">
        <f aca="false">0</f>
        <v>0</v>
      </c>
      <c r="X212" s="55" t="n">
        <f aca="false">IF($N212=1,0,IF(AND($C211=X$1,$C212=X$2),1,0))</f>
        <v>0</v>
      </c>
      <c r="Y212" s="55" t="n">
        <f aca="false">IF($N212=1,0,IF(AND($C211=Y$1,$C212=Y$2),1,0))</f>
        <v>0</v>
      </c>
      <c r="Z212" s="56" t="n">
        <f aca="false">0</f>
        <v>0</v>
      </c>
      <c r="AA212" s="55" t="n">
        <f aca="false">IF($N212=1,0,IF(AND($C211=AA$1,$C212=AA$2),1,0))</f>
        <v>0</v>
      </c>
      <c r="AB212" s="57" t="n">
        <f aca="false">IF(AND($C212=AB$1,$I212=AB$2),1,0)</f>
        <v>0</v>
      </c>
      <c r="AC212" s="55" t="n">
        <f aca="false">IF($N212=1,0,IF(AND($C211=AC$1,$C212=AC$2),1,0))</f>
        <v>0</v>
      </c>
      <c r="AD212" s="55" t="n">
        <f aca="false">IF($N212=1,0,IF(AND($C211=AD$1,$C212=AD$2),1,0))</f>
        <v>0</v>
      </c>
      <c r="AE212" s="56" t="n">
        <f aca="false">0</f>
        <v>0</v>
      </c>
      <c r="AF212" s="55" t="n">
        <f aca="false">IF($N212=1,0,IF(AND($C211=AF$1,$C212=AF$2),1,0))</f>
        <v>0</v>
      </c>
      <c r="AG212" s="56" t="n">
        <f aca="false">0</f>
        <v>0</v>
      </c>
      <c r="AH212" s="55" t="n">
        <f aca="false">IF($N212=1,0,IF(AND($C211=AH$1,$C212=AH$2),1,0))</f>
        <v>0</v>
      </c>
      <c r="AI212" s="57" t="n">
        <f aca="false">IF(AND($C212=AI$1,$I212=AI$2),1,0)</f>
        <v>0</v>
      </c>
      <c r="AJ212" s="55" t="n">
        <f aca="false">IF($N212=1,0,IF(AND($C211=AJ$1,$C212=AJ$2),1,0))</f>
        <v>0</v>
      </c>
      <c r="AK212" s="55" t="n">
        <f aca="false">IF($N212=1,0,IF(AND($C211=AK$1,$C212=AK$2),1,0))</f>
        <v>0</v>
      </c>
      <c r="AL212" s="55" t="n">
        <f aca="false">IF($N212=1,0,IF(AND($C211=AL$1,$C212=AL$2),1,0))</f>
        <v>0</v>
      </c>
      <c r="AM212" s="55" t="n">
        <f aca="false">IF($N212=1,0,IF(AND($C211=AM$1,$C212=AM$2),1,0))</f>
        <v>0</v>
      </c>
      <c r="AN212" s="56" t="n">
        <f aca="false">0</f>
        <v>0</v>
      </c>
      <c r="AO212" s="55" t="n">
        <f aca="false">IF($N212=1,0,IF(AND($C211=AO$1,$C212=AO$2),1,0))</f>
        <v>0</v>
      </c>
      <c r="AP212" s="57" t="n">
        <f aca="false">IF(AND($C212=AP$1,$I212=AP$2),1,0)</f>
        <v>0</v>
      </c>
      <c r="AQ212" s="56" t="n">
        <f aca="false">0</f>
        <v>0</v>
      </c>
      <c r="AR212" s="56" t="n">
        <f aca="false">0</f>
        <v>0</v>
      </c>
      <c r="AS212" s="56" t="n">
        <f aca="false">0</f>
        <v>0</v>
      </c>
      <c r="AT212" s="56" t="n">
        <f aca="false">0</f>
        <v>0</v>
      </c>
      <c r="AU212" s="56" t="n">
        <f aca="false">0</f>
        <v>0</v>
      </c>
      <c r="AV212" s="56" t="n">
        <f aca="false">0</f>
        <v>0</v>
      </c>
      <c r="AW212" s="56" t="n">
        <f aca="false">0</f>
        <v>0</v>
      </c>
      <c r="AX212" s="55" t="n">
        <f aca="false">IF($N212=1,0,IF(AND($C211=AX$1,$C212=AX$2),1,0))</f>
        <v>0</v>
      </c>
      <c r="AY212" s="55" t="n">
        <f aca="false">IF($N212=1,0,IF(AND($C211=AY$1,$C212=AY$2),1,0))</f>
        <v>0</v>
      </c>
      <c r="AZ212" s="55" t="n">
        <f aca="false">IF($N212=1,0,IF(AND($C211=AZ$1,$C212=AZ$2),1,0))</f>
        <v>0</v>
      </c>
      <c r="BA212" s="55" t="n">
        <f aca="false">IF($N212=1,0,IF(AND($C211=BA$1,$C212=BA$2),1,0))</f>
        <v>0</v>
      </c>
      <c r="BB212" s="56" t="n">
        <f aca="false">0</f>
        <v>0</v>
      </c>
      <c r="BC212" s="56" t="n">
        <f aca="false">IF($N212=1,0,IF(AND($C211=BC$1,$C212=BC$2),1,0))</f>
        <v>0</v>
      </c>
      <c r="BD212" s="57" t="n">
        <f aca="false">IF(AND($C212=BD$1,$I212=BD$2),1,0)</f>
        <v>0</v>
      </c>
      <c r="BE212" s="56" t="n">
        <f aca="false">0</f>
        <v>0</v>
      </c>
      <c r="BF212" s="56" t="n">
        <f aca="false">0</f>
        <v>0</v>
      </c>
      <c r="BG212" s="56" t="n">
        <f aca="false">0</f>
        <v>0</v>
      </c>
      <c r="BH212" s="56" t="n">
        <f aca="false">0</f>
        <v>0</v>
      </c>
      <c r="BI212" s="56" t="n">
        <f aca="false">0</f>
        <v>0</v>
      </c>
      <c r="BJ212" s="56" t="n">
        <f aca="false">0</f>
        <v>0</v>
      </c>
      <c r="BK212" s="56" t="n">
        <f aca="false">0</f>
        <v>0</v>
      </c>
      <c r="BL212" s="58" t="n">
        <f aca="false">SUM(N212:BK212)</f>
        <v>2</v>
      </c>
    </row>
    <row r="213" customFormat="false" ht="14.4" hidden="false" customHeight="false" outlineLevel="0" collapsed="false">
      <c r="A213" s="52" t="str">
        <f aca="false">VLOOKUP(D213,$BX$90:$BZ$136,3,1)&amp;D213</f>
        <v>D29</v>
      </c>
      <c r="B213" s="52" t="str">
        <f aca="false">SUBSTITUTE(SUBSTITUTE(H213,"/",""),".html","")</f>
        <v>onion-directoryempire-market</v>
      </c>
      <c r="C213" s="52" t="str">
        <f aca="false">IF(OR(B213=index,B213=links,B213=guides),B213,IF(LEFT(B213,5)=onion,onion,extreme))</f>
        <v>onion</v>
      </c>
      <c r="D213" s="53" t="n">
        <v>29</v>
      </c>
      <c r="E213" s="53" t="s">
        <v>169</v>
      </c>
      <c r="F213" s="53" t="s">
        <v>170</v>
      </c>
      <c r="G213" s="54" t="n">
        <v>0.00099537037037037</v>
      </c>
      <c r="H213" s="53" t="s">
        <v>120</v>
      </c>
      <c r="I213" s="59" t="n">
        <v>23</v>
      </c>
      <c r="J213" s="52" t="n">
        <f aca="false">IF(I213="?",VLOOKUP(C213,$BO$89:$BP$94,2,0),I213)</f>
        <v>23</v>
      </c>
      <c r="K213" s="52" t="n">
        <f aca="false">SUMIFS($J$10:$J$1000,$A$10:$A$1000,A213)</f>
        <v>112.897435897436</v>
      </c>
      <c r="L213" s="52" t="n">
        <f aca="false">IF(D213=D212,J213+L212,J213)</f>
        <v>33</v>
      </c>
      <c r="M213" s="52" t="str">
        <f aca="false">LEFT(A213,1)</f>
        <v>D</v>
      </c>
      <c r="N213" s="55" t="n">
        <f aca="false">IF(D213-D212&gt;0,1,0)</f>
        <v>0</v>
      </c>
      <c r="O213" s="56" t="n">
        <f aca="false">0</f>
        <v>0</v>
      </c>
      <c r="P213" s="55" t="n">
        <f aca="false">IF($N213=1,0,IF(AND($C212=P$1,$C213=P$2),1,0))</f>
        <v>0</v>
      </c>
      <c r="Q213" s="55" t="n">
        <f aca="false">IF($N213=1,0,IF(AND($C212=Q$1,$C213=Q$2),1,0))</f>
        <v>0</v>
      </c>
      <c r="R213" s="55" t="n">
        <f aca="false">IF($N213=1,0,IF(AND($C212=R$1,$C213=R$2),1,0))</f>
        <v>0</v>
      </c>
      <c r="S213" s="56" t="n">
        <f aca="false">0</f>
        <v>0</v>
      </c>
      <c r="T213" s="55" t="n">
        <f aca="false">IF($N213=1,0,IF(AND($C212=R$1,$C213=R$2),1,0))</f>
        <v>0</v>
      </c>
      <c r="U213" s="57" t="n">
        <f aca="false">IF(AND($C213=U$1,$I213=U$2),1,0)</f>
        <v>0</v>
      </c>
      <c r="V213" s="55" t="n">
        <f aca="false">IF($N213=1,0,IF(AND($C212=V$1,$C213=V$2),1,0))</f>
        <v>0</v>
      </c>
      <c r="W213" s="56" t="n">
        <f aca="false">0</f>
        <v>0</v>
      </c>
      <c r="X213" s="55" t="n">
        <f aca="false">IF($N213=1,0,IF(AND($C212=X$1,$C213=X$2),1,0))</f>
        <v>0</v>
      </c>
      <c r="Y213" s="55" t="n">
        <f aca="false">IF($N213=1,0,IF(AND($C212=Y$1,$C213=Y$2),1,0))</f>
        <v>0</v>
      </c>
      <c r="Z213" s="56" t="n">
        <f aca="false">0</f>
        <v>0</v>
      </c>
      <c r="AA213" s="55" t="n">
        <f aca="false">IF($N213=1,0,IF(AND($C212=AA$1,$C213=AA$2),1,0))</f>
        <v>0</v>
      </c>
      <c r="AB213" s="57" t="n">
        <f aca="false">IF(AND($C213=AB$1,$I213=AB$2),1,0)</f>
        <v>0</v>
      </c>
      <c r="AC213" s="55" t="n">
        <f aca="false">IF($N213=1,0,IF(AND($C212=AC$1,$C213=AC$2),1,0))</f>
        <v>0</v>
      </c>
      <c r="AD213" s="55" t="n">
        <f aca="false">IF($N213=1,0,IF(AND($C212=AD$1,$C213=AD$2),1,0))</f>
        <v>0</v>
      </c>
      <c r="AE213" s="56" t="n">
        <f aca="false">0</f>
        <v>0</v>
      </c>
      <c r="AF213" s="55" t="n">
        <f aca="false">IF($N213=1,0,IF(AND($C212=AF$1,$C213=AF$2),1,0))</f>
        <v>0</v>
      </c>
      <c r="AG213" s="56" t="n">
        <f aca="false">0</f>
        <v>0</v>
      </c>
      <c r="AH213" s="55" t="n">
        <f aca="false">IF($N213=1,0,IF(AND($C212=AH$1,$C213=AH$2),1,0))</f>
        <v>0</v>
      </c>
      <c r="AI213" s="57" t="n">
        <f aca="false">IF(AND($C213=AI$1,$I213=AI$2),1,0)</f>
        <v>0</v>
      </c>
      <c r="AJ213" s="55" t="n">
        <f aca="false">IF($N213=1,0,IF(AND($C212=AJ$1,$C213=AJ$2),1,0))</f>
        <v>0</v>
      </c>
      <c r="AK213" s="55" t="n">
        <f aca="false">IF($N213=1,0,IF(AND($C212=AK$1,$C213=AK$2),1,0))</f>
        <v>0</v>
      </c>
      <c r="AL213" s="55" t="n">
        <f aca="false">IF($N213=1,0,IF(AND($C212=AL$1,$C213=AL$2),1,0))</f>
        <v>0</v>
      </c>
      <c r="AM213" s="55" t="n">
        <f aca="false">IF($N213=1,0,IF(AND($C212=AM$1,$C213=AM$2),1,0))</f>
        <v>1</v>
      </c>
      <c r="AN213" s="56" t="n">
        <f aca="false">0</f>
        <v>0</v>
      </c>
      <c r="AO213" s="55" t="n">
        <f aca="false">IF($N213=1,0,IF(AND($C212=AO$1,$C213=AO$2),1,0))</f>
        <v>0</v>
      </c>
      <c r="AP213" s="57" t="n">
        <f aca="false">IF(AND($C213=AP$1,$I213=AP$2),1,0)</f>
        <v>0</v>
      </c>
      <c r="AQ213" s="56" t="n">
        <f aca="false">0</f>
        <v>0</v>
      </c>
      <c r="AR213" s="56" t="n">
        <f aca="false">0</f>
        <v>0</v>
      </c>
      <c r="AS213" s="56" t="n">
        <f aca="false">0</f>
        <v>0</v>
      </c>
      <c r="AT213" s="56" t="n">
        <f aca="false">0</f>
        <v>0</v>
      </c>
      <c r="AU213" s="56" t="n">
        <f aca="false">0</f>
        <v>0</v>
      </c>
      <c r="AV213" s="56" t="n">
        <f aca="false">0</f>
        <v>0</v>
      </c>
      <c r="AW213" s="56" t="n">
        <f aca="false">0</f>
        <v>0</v>
      </c>
      <c r="AX213" s="55" t="n">
        <f aca="false">IF($N213=1,0,IF(AND($C212=AX$1,$C213=AX$2),1,0))</f>
        <v>0</v>
      </c>
      <c r="AY213" s="55" t="n">
        <f aca="false">IF($N213=1,0,IF(AND($C212=AY$1,$C213=AY$2),1,0))</f>
        <v>0</v>
      </c>
      <c r="AZ213" s="55" t="n">
        <f aca="false">IF($N213=1,0,IF(AND($C212=AZ$1,$C213=AZ$2),1,0))</f>
        <v>0</v>
      </c>
      <c r="BA213" s="55" t="n">
        <f aca="false">IF($N213=1,0,IF(AND($C212=BA$1,$C213=BA$2),1,0))</f>
        <v>0</v>
      </c>
      <c r="BB213" s="56" t="n">
        <f aca="false">0</f>
        <v>0</v>
      </c>
      <c r="BC213" s="56" t="n">
        <f aca="false">IF($N213=1,0,IF(AND($C212=BC$1,$C213=BC$2),1,0))</f>
        <v>0</v>
      </c>
      <c r="BD213" s="57" t="n">
        <f aca="false">IF(AND($C213=BD$1,$I213=BD$2),1,0)</f>
        <v>0</v>
      </c>
      <c r="BE213" s="56" t="n">
        <f aca="false">0</f>
        <v>0</v>
      </c>
      <c r="BF213" s="56" t="n">
        <f aca="false">0</f>
        <v>0</v>
      </c>
      <c r="BG213" s="56" t="n">
        <f aca="false">0</f>
        <v>0</v>
      </c>
      <c r="BH213" s="56" t="n">
        <f aca="false">0</f>
        <v>0</v>
      </c>
      <c r="BI213" s="56" t="n">
        <f aca="false">0</f>
        <v>0</v>
      </c>
      <c r="BJ213" s="56" t="n">
        <f aca="false">0</f>
        <v>0</v>
      </c>
      <c r="BK213" s="56" t="n">
        <f aca="false">0</f>
        <v>0</v>
      </c>
      <c r="BL213" s="58" t="n">
        <f aca="false">SUM(N213:BK213)</f>
        <v>1</v>
      </c>
    </row>
    <row r="214" customFormat="false" ht="14.4" hidden="false" customHeight="false" outlineLevel="0" collapsed="false">
      <c r="A214" s="52" t="str">
        <f aca="false">VLOOKUP(D214,$BX$90:$BZ$136,3,1)&amp;D214</f>
        <v>D29</v>
      </c>
      <c r="B214" s="52" t="str">
        <f aca="false">SUBSTITUTE(SUBSTITUTE(H214,"/",""),".html","")</f>
        <v>Onion-directory</v>
      </c>
      <c r="C214" s="52" t="str">
        <f aca="false">IF(OR(B214=index,B214=links,B214=guides),B214,IF(LEFT(B214,5)=onion,onion,extreme))</f>
        <v>onion</v>
      </c>
      <c r="D214" s="53" t="n">
        <v>29</v>
      </c>
      <c r="E214" s="53" t="s">
        <v>169</v>
      </c>
      <c r="F214" s="53" t="s">
        <v>170</v>
      </c>
      <c r="G214" s="54" t="n">
        <v>0.00099537037037037</v>
      </c>
      <c r="H214" s="53" t="s">
        <v>77</v>
      </c>
      <c r="I214" s="59" t="n">
        <v>2</v>
      </c>
      <c r="J214" s="52" t="n">
        <f aca="false">IF(I214="?",VLOOKUP(C214,$BO$89:$BP$94,2,0),I214)</f>
        <v>2</v>
      </c>
      <c r="K214" s="52" t="n">
        <f aca="false">SUMIFS($J$10:$J$1000,$A$10:$A$1000,A214)</f>
        <v>112.897435897436</v>
      </c>
      <c r="L214" s="52" t="n">
        <f aca="false">IF(D214=D213,J214+L213,J214)</f>
        <v>35</v>
      </c>
      <c r="M214" s="52" t="str">
        <f aca="false">LEFT(A214,1)</f>
        <v>D</v>
      </c>
      <c r="N214" s="55" t="n">
        <f aca="false">IF(D214-D213&gt;0,1,0)</f>
        <v>0</v>
      </c>
      <c r="O214" s="56" t="n">
        <f aca="false">0</f>
        <v>0</v>
      </c>
      <c r="P214" s="55" t="n">
        <f aca="false">IF($N214=1,0,IF(AND($C213=P$1,$C214=P$2),1,0))</f>
        <v>0</v>
      </c>
      <c r="Q214" s="55" t="n">
        <f aca="false">IF($N214=1,0,IF(AND($C213=Q$1,$C214=Q$2),1,0))</f>
        <v>0</v>
      </c>
      <c r="R214" s="55" t="n">
        <f aca="false">IF($N214=1,0,IF(AND($C213=R$1,$C214=R$2),1,0))</f>
        <v>0</v>
      </c>
      <c r="S214" s="56" t="n">
        <f aca="false">0</f>
        <v>0</v>
      </c>
      <c r="T214" s="55" t="n">
        <f aca="false">IF($N214=1,0,IF(AND($C213=R$1,$C214=R$2),1,0))</f>
        <v>0</v>
      </c>
      <c r="U214" s="57" t="n">
        <f aca="false">IF(AND($C214=U$1,$I214=U$2),1,0)</f>
        <v>0</v>
      </c>
      <c r="V214" s="55" t="n">
        <f aca="false">IF($N214=1,0,IF(AND($C213=V$1,$C214=V$2),1,0))</f>
        <v>0</v>
      </c>
      <c r="W214" s="56" t="n">
        <f aca="false">0</f>
        <v>0</v>
      </c>
      <c r="X214" s="55" t="n">
        <f aca="false">IF($N214=1,0,IF(AND($C213=X$1,$C214=X$2),1,0))</f>
        <v>0</v>
      </c>
      <c r="Y214" s="55" t="n">
        <f aca="false">IF($N214=1,0,IF(AND($C213=Y$1,$C214=Y$2),1,0))</f>
        <v>0</v>
      </c>
      <c r="Z214" s="56" t="n">
        <f aca="false">0</f>
        <v>0</v>
      </c>
      <c r="AA214" s="55" t="n">
        <f aca="false">IF($N214=1,0,IF(AND($C213=AA$1,$C214=AA$2),1,0))</f>
        <v>0</v>
      </c>
      <c r="AB214" s="57" t="n">
        <f aca="false">IF(AND($C214=AB$1,$I214=AB$2),1,0)</f>
        <v>0</v>
      </c>
      <c r="AC214" s="55" t="n">
        <f aca="false">IF($N214=1,0,IF(AND($C213=AC$1,$C214=AC$2),1,0))</f>
        <v>0</v>
      </c>
      <c r="AD214" s="55" t="n">
        <f aca="false">IF($N214=1,0,IF(AND($C213=AD$1,$C214=AD$2),1,0))</f>
        <v>0</v>
      </c>
      <c r="AE214" s="56" t="n">
        <f aca="false">0</f>
        <v>0</v>
      </c>
      <c r="AF214" s="55" t="n">
        <f aca="false">IF($N214=1,0,IF(AND($C213=AF$1,$C214=AF$2),1,0))</f>
        <v>0</v>
      </c>
      <c r="AG214" s="56" t="n">
        <f aca="false">0</f>
        <v>0</v>
      </c>
      <c r="AH214" s="55" t="n">
        <f aca="false">IF($N214=1,0,IF(AND($C213=AH$1,$C214=AH$2),1,0))</f>
        <v>0</v>
      </c>
      <c r="AI214" s="57" t="n">
        <f aca="false">IF(AND($C214=AI$1,$I214=AI$2),1,0)</f>
        <v>0</v>
      </c>
      <c r="AJ214" s="55" t="n">
        <f aca="false">IF($N214=1,0,IF(AND($C213=AJ$1,$C214=AJ$2),1,0))</f>
        <v>0</v>
      </c>
      <c r="AK214" s="55" t="n">
        <f aca="false">IF($N214=1,0,IF(AND($C213=AK$1,$C214=AK$2),1,0))</f>
        <v>0</v>
      </c>
      <c r="AL214" s="55" t="n">
        <f aca="false">IF($N214=1,0,IF(AND($C213=AL$1,$C214=AL$2),1,0))</f>
        <v>0</v>
      </c>
      <c r="AM214" s="55" t="n">
        <f aca="false">IF($N214=1,0,IF(AND($C213=AM$1,$C214=AM$2),1,0))</f>
        <v>1</v>
      </c>
      <c r="AN214" s="56" t="n">
        <f aca="false">0</f>
        <v>0</v>
      </c>
      <c r="AO214" s="55" t="n">
        <f aca="false">IF($N214=1,0,IF(AND($C213=AO$1,$C214=AO$2),1,0))</f>
        <v>0</v>
      </c>
      <c r="AP214" s="57" t="n">
        <f aca="false">IF(AND($C214=AP$1,$I214=AP$2),1,0)</f>
        <v>0</v>
      </c>
      <c r="AQ214" s="56" t="n">
        <f aca="false">0</f>
        <v>0</v>
      </c>
      <c r="AR214" s="56" t="n">
        <f aca="false">0</f>
        <v>0</v>
      </c>
      <c r="AS214" s="56" t="n">
        <f aca="false">0</f>
        <v>0</v>
      </c>
      <c r="AT214" s="56" t="n">
        <f aca="false">0</f>
        <v>0</v>
      </c>
      <c r="AU214" s="56" t="n">
        <f aca="false">0</f>
        <v>0</v>
      </c>
      <c r="AV214" s="56" t="n">
        <f aca="false">0</f>
        <v>0</v>
      </c>
      <c r="AW214" s="56" t="n">
        <f aca="false">0</f>
        <v>0</v>
      </c>
      <c r="AX214" s="55" t="n">
        <f aca="false">IF($N214=1,0,IF(AND($C213=AX$1,$C214=AX$2),1,0))</f>
        <v>0</v>
      </c>
      <c r="AY214" s="55" t="n">
        <f aca="false">IF($N214=1,0,IF(AND($C213=AY$1,$C214=AY$2),1,0))</f>
        <v>0</v>
      </c>
      <c r="AZ214" s="55" t="n">
        <f aca="false">IF($N214=1,0,IF(AND($C213=AZ$1,$C214=AZ$2),1,0))</f>
        <v>0</v>
      </c>
      <c r="BA214" s="55" t="n">
        <f aca="false">IF($N214=1,0,IF(AND($C213=BA$1,$C214=BA$2),1,0))</f>
        <v>0</v>
      </c>
      <c r="BB214" s="56" t="n">
        <f aca="false">0</f>
        <v>0</v>
      </c>
      <c r="BC214" s="56" t="n">
        <f aca="false">IF($N214=1,0,IF(AND($C213=BC$1,$C214=BC$2),1,0))</f>
        <v>0</v>
      </c>
      <c r="BD214" s="57" t="n">
        <f aca="false">IF(AND($C214=BD$1,$I214=BD$2),1,0)</f>
        <v>0</v>
      </c>
      <c r="BE214" s="56" t="n">
        <f aca="false">0</f>
        <v>0</v>
      </c>
      <c r="BF214" s="56" t="n">
        <f aca="false">0</f>
        <v>0</v>
      </c>
      <c r="BG214" s="56" t="n">
        <f aca="false">0</f>
        <v>0</v>
      </c>
      <c r="BH214" s="56" t="n">
        <f aca="false">0</f>
        <v>0</v>
      </c>
      <c r="BI214" s="56" t="n">
        <f aca="false">0</f>
        <v>0</v>
      </c>
      <c r="BJ214" s="56" t="n">
        <f aca="false">0</f>
        <v>0</v>
      </c>
      <c r="BK214" s="56" t="n">
        <f aca="false">0</f>
        <v>0</v>
      </c>
      <c r="BL214" s="58" t="n">
        <f aca="false">SUM(N214:BK214)</f>
        <v>1</v>
      </c>
    </row>
    <row r="215" customFormat="false" ht="14.4" hidden="false" customHeight="false" outlineLevel="0" collapsed="false">
      <c r="A215" s="52" t="str">
        <f aca="false">VLOOKUP(D215,$BX$90:$BZ$136,3,1)&amp;D215</f>
        <v>D29</v>
      </c>
      <c r="B215" s="52" t="str">
        <f aca="false">SUBSTITUTE(SUBSTITUTE(H215,"/",""),".html","")</f>
        <v>guides</v>
      </c>
      <c r="C215" s="52" t="str">
        <f aca="false">IF(OR(B215=index,B215=links,B215=guides),B215,IF(LEFT(B215,5)=onion,onion,extreme))</f>
        <v>guides</v>
      </c>
      <c r="D215" s="53" t="n">
        <v>29</v>
      </c>
      <c r="E215" s="53" t="s">
        <v>169</v>
      </c>
      <c r="F215" s="53" t="s">
        <v>170</v>
      </c>
      <c r="G215" s="54" t="n">
        <v>0.00099537037037037</v>
      </c>
      <c r="H215" s="53" t="s">
        <v>74</v>
      </c>
      <c r="I215" s="59" t="n">
        <v>39</v>
      </c>
      <c r="J215" s="52" t="n">
        <f aca="false">IF(I215="?",VLOOKUP(C215,$BO$89:$BP$94,2,0),I215)</f>
        <v>39</v>
      </c>
      <c r="K215" s="52" t="n">
        <f aca="false">SUMIFS($J$10:$J$1000,$A$10:$A$1000,A215)</f>
        <v>112.897435897436</v>
      </c>
      <c r="L215" s="52" t="n">
        <f aca="false">IF(D215=D214,J215+L214,J215)</f>
        <v>74</v>
      </c>
      <c r="M215" s="52" t="str">
        <f aca="false">LEFT(A215,1)</f>
        <v>D</v>
      </c>
      <c r="N215" s="55" t="n">
        <f aca="false">IF(D215-D214&gt;0,1,0)</f>
        <v>0</v>
      </c>
      <c r="O215" s="56" t="n">
        <f aca="false">0</f>
        <v>0</v>
      </c>
      <c r="P215" s="55" t="n">
        <f aca="false">IF($N215=1,0,IF(AND($C214=P$1,$C215=P$2),1,0))</f>
        <v>0</v>
      </c>
      <c r="Q215" s="55" t="n">
        <f aca="false">IF($N215=1,0,IF(AND($C214=Q$1,$C215=Q$2),1,0))</f>
        <v>0</v>
      </c>
      <c r="R215" s="55" t="n">
        <f aca="false">IF($N215=1,0,IF(AND($C214=R$1,$C215=R$2),1,0))</f>
        <v>0</v>
      </c>
      <c r="S215" s="56" t="n">
        <f aca="false">0</f>
        <v>0</v>
      </c>
      <c r="T215" s="55" t="n">
        <f aca="false">IF($N215=1,0,IF(AND($C214=R$1,$C215=R$2),1,0))</f>
        <v>0</v>
      </c>
      <c r="U215" s="57" t="n">
        <f aca="false">IF(AND($C215=U$1,$I215=U$2),1,0)</f>
        <v>0</v>
      </c>
      <c r="V215" s="55" t="n">
        <f aca="false">IF($N215=1,0,IF(AND($C214=V$1,$C215=V$2),1,0))</f>
        <v>0</v>
      </c>
      <c r="W215" s="56" t="n">
        <f aca="false">0</f>
        <v>0</v>
      </c>
      <c r="X215" s="55" t="n">
        <f aca="false">IF($N215=1,0,IF(AND($C214=X$1,$C215=X$2),1,0))</f>
        <v>0</v>
      </c>
      <c r="Y215" s="55" t="n">
        <f aca="false">IF($N215=1,0,IF(AND($C214=Y$1,$C215=Y$2),1,0))</f>
        <v>0</v>
      </c>
      <c r="Z215" s="56" t="n">
        <f aca="false">0</f>
        <v>0</v>
      </c>
      <c r="AA215" s="55" t="n">
        <f aca="false">IF($N215=1,0,IF(AND($C214=AA$1,$C215=AA$2),1,0))</f>
        <v>0</v>
      </c>
      <c r="AB215" s="57" t="n">
        <f aca="false">IF(AND($C215=AB$1,$I215=AB$2),1,0)</f>
        <v>0</v>
      </c>
      <c r="AC215" s="55" t="n">
        <f aca="false">IF($N215=1,0,IF(AND($C214=AC$1,$C215=AC$2),1,0))</f>
        <v>0</v>
      </c>
      <c r="AD215" s="55" t="n">
        <f aca="false">IF($N215=1,0,IF(AND($C214=AD$1,$C215=AD$2),1,0))</f>
        <v>0</v>
      </c>
      <c r="AE215" s="56" t="n">
        <f aca="false">0</f>
        <v>0</v>
      </c>
      <c r="AF215" s="55" t="n">
        <f aca="false">IF($N215=1,0,IF(AND($C214=AF$1,$C215=AF$2),1,0))</f>
        <v>0</v>
      </c>
      <c r="AG215" s="56" t="n">
        <f aca="false">0</f>
        <v>0</v>
      </c>
      <c r="AH215" s="55" t="n">
        <f aca="false">IF($N215=1,0,IF(AND($C214=AH$1,$C215=AH$2),1,0))</f>
        <v>0</v>
      </c>
      <c r="AI215" s="57" t="n">
        <f aca="false">IF(AND($C215=AI$1,$I215=AI$2),1,0)</f>
        <v>0</v>
      </c>
      <c r="AJ215" s="55" t="n">
        <f aca="false">IF($N215=1,0,IF(AND($C214=AJ$1,$C215=AJ$2),1,0))</f>
        <v>0</v>
      </c>
      <c r="AK215" s="55" t="n">
        <f aca="false">IF($N215=1,0,IF(AND($C214=AK$1,$C215=AK$2),1,0))</f>
        <v>0</v>
      </c>
      <c r="AL215" s="55" t="n">
        <f aca="false">IF($N215=1,0,IF(AND($C214=AL$1,$C215=AL$2),1,0))</f>
        <v>1</v>
      </c>
      <c r="AM215" s="55" t="n">
        <f aca="false">IF($N215=1,0,IF(AND($C214=AM$1,$C215=AM$2),1,0))</f>
        <v>0</v>
      </c>
      <c r="AN215" s="56" t="n">
        <f aca="false">0</f>
        <v>0</v>
      </c>
      <c r="AO215" s="55" t="n">
        <f aca="false">IF($N215=1,0,IF(AND($C214=AO$1,$C215=AO$2),1,0))</f>
        <v>0</v>
      </c>
      <c r="AP215" s="57" t="n">
        <f aca="false">IF(AND($C215=AP$1,$I215=AP$2),1,0)</f>
        <v>0</v>
      </c>
      <c r="AQ215" s="56" t="n">
        <f aca="false">0</f>
        <v>0</v>
      </c>
      <c r="AR215" s="56" t="n">
        <f aca="false">0</f>
        <v>0</v>
      </c>
      <c r="AS215" s="56" t="n">
        <f aca="false">0</f>
        <v>0</v>
      </c>
      <c r="AT215" s="56" t="n">
        <f aca="false">0</f>
        <v>0</v>
      </c>
      <c r="AU215" s="56" t="n">
        <f aca="false">0</f>
        <v>0</v>
      </c>
      <c r="AV215" s="56" t="n">
        <f aca="false">0</f>
        <v>0</v>
      </c>
      <c r="AW215" s="56" t="n">
        <f aca="false">0</f>
        <v>0</v>
      </c>
      <c r="AX215" s="55" t="n">
        <f aca="false">IF($N215=1,0,IF(AND($C214=AX$1,$C215=AX$2),1,0))</f>
        <v>0</v>
      </c>
      <c r="AY215" s="55" t="n">
        <f aca="false">IF($N215=1,0,IF(AND($C214=AY$1,$C215=AY$2),1,0))</f>
        <v>0</v>
      </c>
      <c r="AZ215" s="55" t="n">
        <f aca="false">IF($N215=1,0,IF(AND($C214=AZ$1,$C215=AZ$2),1,0))</f>
        <v>0</v>
      </c>
      <c r="BA215" s="55" t="n">
        <f aca="false">IF($N215=1,0,IF(AND($C214=BA$1,$C215=BA$2),1,0))</f>
        <v>0</v>
      </c>
      <c r="BB215" s="56" t="n">
        <f aca="false">0</f>
        <v>0</v>
      </c>
      <c r="BC215" s="56" t="n">
        <f aca="false">IF($N215=1,0,IF(AND($C214=BC$1,$C215=BC$2),1,0))</f>
        <v>0</v>
      </c>
      <c r="BD215" s="57" t="n">
        <f aca="false">IF(AND($C215=BD$1,$I215=BD$2),1,0)</f>
        <v>0</v>
      </c>
      <c r="BE215" s="56" t="n">
        <f aca="false">0</f>
        <v>0</v>
      </c>
      <c r="BF215" s="56" t="n">
        <f aca="false">0</f>
        <v>0</v>
      </c>
      <c r="BG215" s="56" t="n">
        <f aca="false">0</f>
        <v>0</v>
      </c>
      <c r="BH215" s="56" t="n">
        <f aca="false">0</f>
        <v>0</v>
      </c>
      <c r="BI215" s="56" t="n">
        <f aca="false">0</f>
        <v>0</v>
      </c>
      <c r="BJ215" s="56" t="n">
        <f aca="false">0</f>
        <v>0</v>
      </c>
      <c r="BK215" s="56" t="n">
        <f aca="false">0</f>
        <v>0</v>
      </c>
      <c r="BL215" s="58" t="n">
        <f aca="false">SUM(N215:BK215)</f>
        <v>1</v>
      </c>
    </row>
    <row r="216" customFormat="false" ht="14.4" hidden="false" customHeight="false" outlineLevel="0" collapsed="false">
      <c r="A216" s="52" t="str">
        <f aca="false">VLOOKUP(D216,$BX$90:$BZ$136,3,1)&amp;D216</f>
        <v>D29</v>
      </c>
      <c r="B216" s="52" t="str">
        <f aca="false">SUBSTITUTE(SUBSTITUTE(H216,"/",""),".html","")</f>
        <v>guidesall-about-crypto</v>
      </c>
      <c r="C216" s="52" t="str">
        <f aca="false">IF(OR(B216=index,B216=links,B216=guides),B216,IF(LEFT(B216,5)=onion,onion,extreme))</f>
        <v>extreme</v>
      </c>
      <c r="D216" s="53" t="n">
        <v>29</v>
      </c>
      <c r="E216" s="53" t="s">
        <v>169</v>
      </c>
      <c r="F216" s="53" t="s">
        <v>170</v>
      </c>
      <c r="G216" s="54" t="n">
        <v>0.00099537037037037</v>
      </c>
      <c r="H216" s="53" t="s">
        <v>76</v>
      </c>
      <c r="I216" s="59" t="n">
        <v>3</v>
      </c>
      <c r="J216" s="52" t="n">
        <f aca="false">IF(I216="?",VLOOKUP(C216,$BO$89:$BP$94,2,0),I216)</f>
        <v>3</v>
      </c>
      <c r="K216" s="52" t="n">
        <f aca="false">SUMIFS($J$10:$J$1000,$A$10:$A$1000,A216)</f>
        <v>112.897435897436</v>
      </c>
      <c r="L216" s="52" t="n">
        <f aca="false">IF(D216=D215,J216+L215,J216)</f>
        <v>77</v>
      </c>
      <c r="M216" s="52" t="str">
        <f aca="false">LEFT(A216,1)</f>
        <v>D</v>
      </c>
      <c r="N216" s="55" t="n">
        <f aca="false">IF(D216-D215&gt;0,1,0)</f>
        <v>0</v>
      </c>
      <c r="O216" s="56" t="n">
        <f aca="false">0</f>
        <v>0</v>
      </c>
      <c r="P216" s="55" t="n">
        <f aca="false">IF($N216=1,0,IF(AND($C215=P$1,$C216=P$2),1,0))</f>
        <v>0</v>
      </c>
      <c r="Q216" s="55" t="n">
        <f aca="false">IF($N216=1,0,IF(AND($C215=Q$1,$C216=Q$2),1,0))</f>
        <v>0</v>
      </c>
      <c r="R216" s="55" t="n">
        <f aca="false">IF($N216=1,0,IF(AND($C215=R$1,$C216=R$2),1,0))</f>
        <v>0</v>
      </c>
      <c r="S216" s="56" t="n">
        <f aca="false">0</f>
        <v>0</v>
      </c>
      <c r="T216" s="55" t="n">
        <f aca="false">IF($N216=1,0,IF(AND($C215=R$1,$C216=R$2),1,0))</f>
        <v>0</v>
      </c>
      <c r="U216" s="57" t="n">
        <f aca="false">IF(AND($C216=U$1,$I216=U$2),1,0)</f>
        <v>0</v>
      </c>
      <c r="V216" s="55" t="n">
        <f aca="false">IF($N216=1,0,IF(AND($C215=V$1,$C216=V$2),1,0))</f>
        <v>0</v>
      </c>
      <c r="W216" s="56" t="n">
        <f aca="false">0</f>
        <v>0</v>
      </c>
      <c r="X216" s="55" t="n">
        <f aca="false">IF($N216=1,0,IF(AND($C215=X$1,$C216=X$2),1,0))</f>
        <v>0</v>
      </c>
      <c r="Y216" s="55" t="n">
        <f aca="false">IF($N216=1,0,IF(AND($C215=Y$1,$C216=Y$2),1,0))</f>
        <v>0</v>
      </c>
      <c r="Z216" s="56" t="n">
        <f aca="false">0</f>
        <v>0</v>
      </c>
      <c r="AA216" s="55" t="n">
        <f aca="false">IF($N216=1,0,IF(AND($C215=AA$1,$C216=AA$2),1,0))</f>
        <v>0</v>
      </c>
      <c r="AB216" s="57" t="n">
        <f aca="false">IF(AND($C216=AB$1,$I216=AB$2),1,0)</f>
        <v>0</v>
      </c>
      <c r="AC216" s="55" t="n">
        <f aca="false">IF($N216=1,0,IF(AND($C215=AC$1,$C216=AC$2),1,0))</f>
        <v>0</v>
      </c>
      <c r="AD216" s="55" t="n">
        <f aca="false">IF($N216=1,0,IF(AND($C215=AD$1,$C216=AD$2),1,0))</f>
        <v>0</v>
      </c>
      <c r="AE216" s="56" t="n">
        <f aca="false">0</f>
        <v>0</v>
      </c>
      <c r="AF216" s="55" t="n">
        <f aca="false">IF($N216=1,0,IF(AND($C215=AF$1,$C216=AF$2),1,0))</f>
        <v>0</v>
      </c>
      <c r="AG216" s="56" t="n">
        <f aca="false">0</f>
        <v>0</v>
      </c>
      <c r="AH216" s="55" t="n">
        <f aca="false">IF($N216=1,0,IF(AND($C215=AH$1,$C216=AH$2),1,0))</f>
        <v>1</v>
      </c>
      <c r="AI216" s="57" t="n">
        <f aca="false">IF(AND($C216=AI$1,$I216=AI$2),1,0)</f>
        <v>0</v>
      </c>
      <c r="AJ216" s="55" t="n">
        <f aca="false">IF($N216=1,0,IF(AND($C215=AJ$1,$C216=AJ$2),1,0))</f>
        <v>0</v>
      </c>
      <c r="AK216" s="55" t="n">
        <f aca="false">IF($N216=1,0,IF(AND($C215=AK$1,$C216=AK$2),1,0))</f>
        <v>0</v>
      </c>
      <c r="AL216" s="55" t="n">
        <f aca="false">IF($N216=1,0,IF(AND($C215=AL$1,$C216=AL$2),1,0))</f>
        <v>0</v>
      </c>
      <c r="AM216" s="55" t="n">
        <f aca="false">IF($N216=1,0,IF(AND($C215=AM$1,$C216=AM$2),1,0))</f>
        <v>0</v>
      </c>
      <c r="AN216" s="56" t="n">
        <f aca="false">0</f>
        <v>0</v>
      </c>
      <c r="AO216" s="55" t="n">
        <f aca="false">IF($N216=1,0,IF(AND($C215=AO$1,$C216=AO$2),1,0))</f>
        <v>0</v>
      </c>
      <c r="AP216" s="57" t="n">
        <f aca="false">IF(AND($C216=AP$1,$I216=AP$2),1,0)</f>
        <v>0</v>
      </c>
      <c r="AQ216" s="56" t="n">
        <f aca="false">0</f>
        <v>0</v>
      </c>
      <c r="AR216" s="56" t="n">
        <f aca="false">0</f>
        <v>0</v>
      </c>
      <c r="AS216" s="56" t="n">
        <f aca="false">0</f>
        <v>0</v>
      </c>
      <c r="AT216" s="56" t="n">
        <f aca="false">0</f>
        <v>0</v>
      </c>
      <c r="AU216" s="56" t="n">
        <f aca="false">0</f>
        <v>0</v>
      </c>
      <c r="AV216" s="56" t="n">
        <f aca="false">0</f>
        <v>0</v>
      </c>
      <c r="AW216" s="56" t="n">
        <f aca="false">0</f>
        <v>0</v>
      </c>
      <c r="AX216" s="55" t="n">
        <f aca="false">IF($N216=1,0,IF(AND($C215=AX$1,$C216=AX$2),1,0))</f>
        <v>0</v>
      </c>
      <c r="AY216" s="55" t="n">
        <f aca="false">IF($N216=1,0,IF(AND($C215=AY$1,$C216=AY$2),1,0))</f>
        <v>0</v>
      </c>
      <c r="AZ216" s="55" t="n">
        <f aca="false">IF($N216=1,0,IF(AND($C215=AZ$1,$C216=AZ$2),1,0))</f>
        <v>0</v>
      </c>
      <c r="BA216" s="55" t="n">
        <f aca="false">IF($N216=1,0,IF(AND($C215=BA$1,$C216=BA$2),1,0))</f>
        <v>0</v>
      </c>
      <c r="BB216" s="56" t="n">
        <f aca="false">0</f>
        <v>0</v>
      </c>
      <c r="BC216" s="56" t="n">
        <f aca="false">IF($N216=1,0,IF(AND($C215=BC$1,$C216=BC$2),1,0))</f>
        <v>0</v>
      </c>
      <c r="BD216" s="57" t="n">
        <f aca="false">IF(AND($C216=BD$1,$I216=BD$2),1,0)</f>
        <v>0</v>
      </c>
      <c r="BE216" s="56" t="n">
        <f aca="false">0</f>
        <v>0</v>
      </c>
      <c r="BF216" s="56" t="n">
        <f aca="false">0</f>
        <v>0</v>
      </c>
      <c r="BG216" s="56" t="n">
        <f aca="false">0</f>
        <v>0</v>
      </c>
      <c r="BH216" s="56" t="n">
        <f aca="false">0</f>
        <v>0</v>
      </c>
      <c r="BI216" s="56" t="n">
        <f aca="false">0</f>
        <v>0</v>
      </c>
      <c r="BJ216" s="56" t="n">
        <f aca="false">0</f>
        <v>0</v>
      </c>
      <c r="BK216" s="56" t="n">
        <f aca="false">0</f>
        <v>0</v>
      </c>
      <c r="BL216" s="58" t="n">
        <f aca="false">SUM(N216:BK216)</f>
        <v>1</v>
      </c>
    </row>
    <row r="217" customFormat="false" ht="14.4" hidden="false" customHeight="false" outlineLevel="0" collapsed="false">
      <c r="A217" s="52" t="str">
        <f aca="false">VLOOKUP(D217,$BX$90:$BZ$136,3,1)&amp;D217</f>
        <v>D29</v>
      </c>
      <c r="B217" s="52" t="str">
        <f aca="false">SUBSTITUTE(SUBSTITUTE(H217,"/",""),".html","")</f>
        <v>guides</v>
      </c>
      <c r="C217" s="52" t="str">
        <f aca="false">IF(OR(B217=index,B217=links,B217=guides),B217,IF(LEFT(B217,5)=onion,onion,extreme))</f>
        <v>guides</v>
      </c>
      <c r="D217" s="53" t="n">
        <v>29</v>
      </c>
      <c r="E217" s="53" t="s">
        <v>169</v>
      </c>
      <c r="F217" s="53" t="s">
        <v>170</v>
      </c>
      <c r="G217" s="54" t="n">
        <v>0.00099537037037037</v>
      </c>
      <c r="H217" s="53" t="s">
        <v>74</v>
      </c>
      <c r="I217" s="59" t="n">
        <v>4</v>
      </c>
      <c r="J217" s="52" t="n">
        <f aca="false">IF(I217="?",VLOOKUP(C217,$BO$89:$BP$94,2,0),I217)</f>
        <v>4</v>
      </c>
      <c r="K217" s="52" t="n">
        <f aca="false">SUMIFS($J$10:$J$1000,$A$10:$A$1000,A217)</f>
        <v>112.897435897436</v>
      </c>
      <c r="L217" s="52" t="n">
        <f aca="false">IF(D217=D216,J217+L216,J217)</f>
        <v>81</v>
      </c>
      <c r="M217" s="52" t="str">
        <f aca="false">LEFT(A217,1)</f>
        <v>D</v>
      </c>
      <c r="N217" s="55" t="n">
        <f aca="false">IF(D217-D216&gt;0,1,0)</f>
        <v>0</v>
      </c>
      <c r="O217" s="56" t="n">
        <f aca="false">0</f>
        <v>0</v>
      </c>
      <c r="P217" s="55" t="n">
        <f aca="false">IF($N217=1,0,IF(AND($C216=P$1,$C217=P$2),1,0))</f>
        <v>0</v>
      </c>
      <c r="Q217" s="55" t="n">
        <f aca="false">IF($N217=1,0,IF(AND($C216=Q$1,$C217=Q$2),1,0))</f>
        <v>0</v>
      </c>
      <c r="R217" s="55" t="n">
        <f aca="false">IF($N217=1,0,IF(AND($C216=R$1,$C217=R$2),1,0))</f>
        <v>0</v>
      </c>
      <c r="S217" s="56" t="n">
        <f aca="false">0</f>
        <v>0</v>
      </c>
      <c r="T217" s="55" t="n">
        <f aca="false">IF($N217=1,0,IF(AND($C216=R$1,$C217=R$2),1,0))</f>
        <v>0</v>
      </c>
      <c r="U217" s="57" t="n">
        <f aca="false">IF(AND($C217=U$1,$I217=U$2),1,0)</f>
        <v>0</v>
      </c>
      <c r="V217" s="55" t="n">
        <f aca="false">IF($N217=1,0,IF(AND($C216=V$1,$C217=V$2),1,0))</f>
        <v>0</v>
      </c>
      <c r="W217" s="56" t="n">
        <f aca="false">0</f>
        <v>0</v>
      </c>
      <c r="X217" s="55" t="n">
        <f aca="false">IF($N217=1,0,IF(AND($C216=X$1,$C217=X$2),1,0))</f>
        <v>0</v>
      </c>
      <c r="Y217" s="55" t="n">
        <f aca="false">IF($N217=1,0,IF(AND($C216=Y$1,$C217=Y$2),1,0))</f>
        <v>0</v>
      </c>
      <c r="Z217" s="56" t="n">
        <f aca="false">0</f>
        <v>0</v>
      </c>
      <c r="AA217" s="55" t="n">
        <f aca="false">IF($N217=1,0,IF(AND($C216=AA$1,$C217=AA$2),1,0))</f>
        <v>0</v>
      </c>
      <c r="AB217" s="57" t="n">
        <f aca="false">IF(AND($C217=AB$1,$I217=AB$2),1,0)</f>
        <v>0</v>
      </c>
      <c r="AC217" s="55" t="n">
        <f aca="false">IF($N217=1,0,IF(AND($C216=AC$1,$C217=AC$2),1,0))</f>
        <v>0</v>
      </c>
      <c r="AD217" s="55" t="n">
        <f aca="false">IF($N217=1,0,IF(AND($C216=AD$1,$C217=AD$2),1,0))</f>
        <v>0</v>
      </c>
      <c r="AE217" s="56" t="n">
        <f aca="false">0</f>
        <v>0</v>
      </c>
      <c r="AF217" s="55" t="n">
        <f aca="false">IF($N217=1,0,IF(AND($C216=AF$1,$C217=AF$2),1,0))</f>
        <v>0</v>
      </c>
      <c r="AG217" s="56" t="n">
        <f aca="false">0</f>
        <v>0</v>
      </c>
      <c r="AH217" s="55" t="n">
        <f aca="false">IF($N217=1,0,IF(AND($C216=AH$1,$C217=AH$2),1,0))</f>
        <v>0</v>
      </c>
      <c r="AI217" s="57" t="n">
        <f aca="false">IF(AND($C217=AI$1,$I217=AI$2),1,0)</f>
        <v>0</v>
      </c>
      <c r="AJ217" s="55" t="n">
        <f aca="false">IF($N217=1,0,IF(AND($C216=AJ$1,$C217=AJ$2),1,0))</f>
        <v>0</v>
      </c>
      <c r="AK217" s="55" t="n">
        <f aca="false">IF($N217=1,0,IF(AND($C216=AK$1,$C217=AK$2),1,0))</f>
        <v>0</v>
      </c>
      <c r="AL217" s="55" t="n">
        <f aca="false">IF($N217=1,0,IF(AND($C216=AL$1,$C217=AL$2),1,0))</f>
        <v>0</v>
      </c>
      <c r="AM217" s="55" t="n">
        <f aca="false">IF($N217=1,0,IF(AND($C216=AM$1,$C217=AM$2),1,0))</f>
        <v>0</v>
      </c>
      <c r="AN217" s="56" t="n">
        <f aca="false">0</f>
        <v>0</v>
      </c>
      <c r="AO217" s="55" t="n">
        <f aca="false">IF($N217=1,0,IF(AND($C216=AO$1,$C217=AO$2),1,0))</f>
        <v>0</v>
      </c>
      <c r="AP217" s="57" t="n">
        <f aca="false">IF(AND($C217=AP$1,$I217=AP$2),1,0)</f>
        <v>0</v>
      </c>
      <c r="AQ217" s="56" t="n">
        <f aca="false">0</f>
        <v>0</v>
      </c>
      <c r="AR217" s="56" t="n">
        <f aca="false">0</f>
        <v>0</v>
      </c>
      <c r="AS217" s="56" t="n">
        <f aca="false">0</f>
        <v>0</v>
      </c>
      <c r="AT217" s="56" t="n">
        <f aca="false">0</f>
        <v>0</v>
      </c>
      <c r="AU217" s="56" t="n">
        <f aca="false">0</f>
        <v>0</v>
      </c>
      <c r="AV217" s="56" t="n">
        <f aca="false">0</f>
        <v>0</v>
      </c>
      <c r="AW217" s="56" t="n">
        <f aca="false">0</f>
        <v>0</v>
      </c>
      <c r="AX217" s="55" t="n">
        <f aca="false">IF($N217=1,0,IF(AND($C216=AX$1,$C217=AX$2),1,0))</f>
        <v>0</v>
      </c>
      <c r="AY217" s="55" t="n">
        <f aca="false">IF($N217=1,0,IF(AND($C216=AY$1,$C217=AY$2),1,0))</f>
        <v>0</v>
      </c>
      <c r="AZ217" s="55" t="n">
        <f aca="false">IF($N217=1,0,IF(AND($C216=AZ$1,$C217=AZ$2),1,0))</f>
        <v>1</v>
      </c>
      <c r="BA217" s="55" t="n">
        <f aca="false">IF($N217=1,0,IF(AND($C216=BA$1,$C217=BA$2),1,0))</f>
        <v>0</v>
      </c>
      <c r="BB217" s="56" t="n">
        <f aca="false">0</f>
        <v>0</v>
      </c>
      <c r="BC217" s="56" t="n">
        <f aca="false">IF($N217=1,0,IF(AND($C216=BC$1,$C217=BC$2),1,0))</f>
        <v>0</v>
      </c>
      <c r="BD217" s="57" t="n">
        <f aca="false">IF(AND($C217=BD$1,$I217=BD$2),1,0)</f>
        <v>0</v>
      </c>
      <c r="BE217" s="56" t="n">
        <f aca="false">0</f>
        <v>0</v>
      </c>
      <c r="BF217" s="56" t="n">
        <f aca="false">0</f>
        <v>0</v>
      </c>
      <c r="BG217" s="56" t="n">
        <f aca="false">0</f>
        <v>0</v>
      </c>
      <c r="BH217" s="56" t="n">
        <f aca="false">0</f>
        <v>0</v>
      </c>
      <c r="BI217" s="56" t="n">
        <f aca="false">0</f>
        <v>0</v>
      </c>
      <c r="BJ217" s="56" t="n">
        <f aca="false">0</f>
        <v>0</v>
      </c>
      <c r="BK217" s="56" t="n">
        <f aca="false">0</f>
        <v>0</v>
      </c>
      <c r="BL217" s="58" t="n">
        <f aca="false">SUM(N217:BK217)</f>
        <v>1</v>
      </c>
    </row>
    <row r="218" customFormat="false" ht="14.4" hidden="false" customHeight="false" outlineLevel="0" collapsed="false">
      <c r="A218" s="52" t="str">
        <f aca="false">VLOOKUP(D218,$BX$90:$BZ$136,3,1)&amp;D218</f>
        <v>D29</v>
      </c>
      <c r="B218" s="52" t="str">
        <f aca="false">SUBSTITUTE(SUBSTITUTE(H218,"/",""),".html","")</f>
        <v>guidespgp-guide</v>
      </c>
      <c r="C218" s="52" t="str">
        <f aca="false">IF(OR(B218=index,B218=links,B218=guides),B218,IF(LEFT(B218,5)=onion,onion,extreme))</f>
        <v>extreme</v>
      </c>
      <c r="D218" s="53" t="n">
        <v>29</v>
      </c>
      <c r="E218" s="53" t="s">
        <v>169</v>
      </c>
      <c r="F218" s="53" t="s">
        <v>170</v>
      </c>
      <c r="G218" s="54" t="n">
        <v>0.00099537037037037</v>
      </c>
      <c r="H218" s="53" t="s">
        <v>114</v>
      </c>
      <c r="I218" s="59" t="n">
        <v>2</v>
      </c>
      <c r="J218" s="52" t="n">
        <f aca="false">IF(I218="?",VLOOKUP(C218,$BO$89:$BP$94,2,0),I218)</f>
        <v>2</v>
      </c>
      <c r="K218" s="52" t="n">
        <f aca="false">SUMIFS($J$10:$J$1000,$A$10:$A$1000,A218)</f>
        <v>112.897435897436</v>
      </c>
      <c r="L218" s="52" t="n">
        <f aca="false">IF(D218=D217,J218+L217,J218)</f>
        <v>83</v>
      </c>
      <c r="M218" s="52" t="str">
        <f aca="false">LEFT(A218,1)</f>
        <v>D</v>
      </c>
      <c r="N218" s="55" t="n">
        <f aca="false">IF(D218-D217&gt;0,1,0)</f>
        <v>0</v>
      </c>
      <c r="O218" s="56" t="n">
        <f aca="false">0</f>
        <v>0</v>
      </c>
      <c r="P218" s="55" t="n">
        <f aca="false">IF($N218=1,0,IF(AND($C217=P$1,$C218=P$2),1,0))</f>
        <v>0</v>
      </c>
      <c r="Q218" s="55" t="n">
        <f aca="false">IF($N218=1,0,IF(AND($C217=Q$1,$C218=Q$2),1,0))</f>
        <v>0</v>
      </c>
      <c r="R218" s="55" t="n">
        <f aca="false">IF($N218=1,0,IF(AND($C217=R$1,$C218=R$2),1,0))</f>
        <v>0</v>
      </c>
      <c r="S218" s="56" t="n">
        <f aca="false">0</f>
        <v>0</v>
      </c>
      <c r="T218" s="55" t="n">
        <f aca="false">IF($N218=1,0,IF(AND($C217=R$1,$C218=R$2),1,0))</f>
        <v>0</v>
      </c>
      <c r="U218" s="57" t="n">
        <f aca="false">IF(AND($C218=U$1,$I218=U$2),1,0)</f>
        <v>0</v>
      </c>
      <c r="V218" s="55" t="n">
        <f aca="false">IF($N218=1,0,IF(AND($C217=V$1,$C218=V$2),1,0))</f>
        <v>0</v>
      </c>
      <c r="W218" s="56" t="n">
        <f aca="false">0</f>
        <v>0</v>
      </c>
      <c r="X218" s="55" t="n">
        <f aca="false">IF($N218=1,0,IF(AND($C217=X$1,$C218=X$2),1,0))</f>
        <v>0</v>
      </c>
      <c r="Y218" s="55" t="n">
        <f aca="false">IF($N218=1,0,IF(AND($C217=Y$1,$C218=Y$2),1,0))</f>
        <v>0</v>
      </c>
      <c r="Z218" s="56" t="n">
        <f aca="false">0</f>
        <v>0</v>
      </c>
      <c r="AA218" s="55" t="n">
        <f aca="false">IF($N218=1,0,IF(AND($C217=AA$1,$C218=AA$2),1,0))</f>
        <v>0</v>
      </c>
      <c r="AB218" s="57" t="n">
        <f aca="false">IF(AND($C218=AB$1,$I218=AB$2),1,0)</f>
        <v>0</v>
      </c>
      <c r="AC218" s="55" t="n">
        <f aca="false">IF($N218=1,0,IF(AND($C217=AC$1,$C218=AC$2),1,0))</f>
        <v>0</v>
      </c>
      <c r="AD218" s="55" t="n">
        <f aca="false">IF($N218=1,0,IF(AND($C217=AD$1,$C218=AD$2),1,0))</f>
        <v>0</v>
      </c>
      <c r="AE218" s="56" t="n">
        <f aca="false">0</f>
        <v>0</v>
      </c>
      <c r="AF218" s="55" t="n">
        <f aca="false">IF($N218=1,0,IF(AND($C217=AF$1,$C218=AF$2),1,0))</f>
        <v>0</v>
      </c>
      <c r="AG218" s="56" t="n">
        <f aca="false">0</f>
        <v>0</v>
      </c>
      <c r="AH218" s="55" t="n">
        <f aca="false">IF($N218=1,0,IF(AND($C217=AH$1,$C218=AH$2),1,0))</f>
        <v>1</v>
      </c>
      <c r="AI218" s="57" t="n">
        <f aca="false">IF(AND($C218=AI$1,$I218=AI$2),1,0)</f>
        <v>0</v>
      </c>
      <c r="AJ218" s="55" t="n">
        <f aca="false">IF($N218=1,0,IF(AND($C217=AJ$1,$C218=AJ$2),1,0))</f>
        <v>0</v>
      </c>
      <c r="AK218" s="55" t="n">
        <f aca="false">IF($N218=1,0,IF(AND($C217=AK$1,$C218=AK$2),1,0))</f>
        <v>0</v>
      </c>
      <c r="AL218" s="55" t="n">
        <f aca="false">IF($N218=1,0,IF(AND($C217=AL$1,$C218=AL$2),1,0))</f>
        <v>0</v>
      </c>
      <c r="AM218" s="55" t="n">
        <f aca="false">IF($N218=1,0,IF(AND($C217=AM$1,$C218=AM$2),1,0))</f>
        <v>0</v>
      </c>
      <c r="AN218" s="56" t="n">
        <f aca="false">0</f>
        <v>0</v>
      </c>
      <c r="AO218" s="55" t="n">
        <f aca="false">IF($N218=1,0,IF(AND($C217=AO$1,$C218=AO$2),1,0))</f>
        <v>0</v>
      </c>
      <c r="AP218" s="57" t="n">
        <f aca="false">IF(AND($C218=AP$1,$I218=AP$2),1,0)</f>
        <v>0</v>
      </c>
      <c r="AQ218" s="56" t="n">
        <f aca="false">0</f>
        <v>0</v>
      </c>
      <c r="AR218" s="56" t="n">
        <f aca="false">0</f>
        <v>0</v>
      </c>
      <c r="AS218" s="56" t="n">
        <f aca="false">0</f>
        <v>0</v>
      </c>
      <c r="AT218" s="56" t="n">
        <f aca="false">0</f>
        <v>0</v>
      </c>
      <c r="AU218" s="56" t="n">
        <f aca="false">0</f>
        <v>0</v>
      </c>
      <c r="AV218" s="56" t="n">
        <f aca="false">0</f>
        <v>0</v>
      </c>
      <c r="AW218" s="56" t="n">
        <f aca="false">0</f>
        <v>0</v>
      </c>
      <c r="AX218" s="55" t="n">
        <f aca="false">IF($N218=1,0,IF(AND($C217=AX$1,$C218=AX$2),1,0))</f>
        <v>0</v>
      </c>
      <c r="AY218" s="55" t="n">
        <f aca="false">IF($N218=1,0,IF(AND($C217=AY$1,$C218=AY$2),1,0))</f>
        <v>0</v>
      </c>
      <c r="AZ218" s="55" t="n">
        <f aca="false">IF($N218=1,0,IF(AND($C217=AZ$1,$C218=AZ$2),1,0))</f>
        <v>0</v>
      </c>
      <c r="BA218" s="55" t="n">
        <f aca="false">IF($N218=1,0,IF(AND($C217=BA$1,$C218=BA$2),1,0))</f>
        <v>0</v>
      </c>
      <c r="BB218" s="56" t="n">
        <f aca="false">0</f>
        <v>0</v>
      </c>
      <c r="BC218" s="56" t="n">
        <f aca="false">IF($N218=1,0,IF(AND($C217=BC$1,$C218=BC$2),1,0))</f>
        <v>0</v>
      </c>
      <c r="BD218" s="57" t="n">
        <f aca="false">IF(AND($C218=BD$1,$I218=BD$2),1,0)</f>
        <v>0</v>
      </c>
      <c r="BE218" s="56" t="n">
        <f aca="false">0</f>
        <v>0</v>
      </c>
      <c r="BF218" s="56" t="n">
        <f aca="false">0</f>
        <v>0</v>
      </c>
      <c r="BG218" s="56" t="n">
        <f aca="false">0</f>
        <v>0</v>
      </c>
      <c r="BH218" s="56" t="n">
        <f aca="false">0</f>
        <v>0</v>
      </c>
      <c r="BI218" s="56" t="n">
        <f aca="false">0</f>
        <v>0</v>
      </c>
      <c r="BJ218" s="56" t="n">
        <f aca="false">0</f>
        <v>0</v>
      </c>
      <c r="BK218" s="56" t="n">
        <f aca="false">0</f>
        <v>0</v>
      </c>
      <c r="BL218" s="58" t="n">
        <f aca="false">SUM(N218:BK218)</f>
        <v>1</v>
      </c>
    </row>
    <row r="219" customFormat="false" ht="14.4" hidden="false" customHeight="false" outlineLevel="0" collapsed="false">
      <c r="A219" s="52" t="str">
        <f aca="false">VLOOKUP(D219,$BX$90:$BZ$136,3,1)&amp;D219</f>
        <v>D29</v>
      </c>
      <c r="B219" s="52" t="str">
        <f aca="false">SUBSTITUTE(SUBSTITUTE(H219,"/",""),".html","")</f>
        <v>guides</v>
      </c>
      <c r="C219" s="52" t="str">
        <f aca="false">IF(OR(B219=index,B219=links,B219=guides),B219,IF(LEFT(B219,5)=onion,onion,extreme))</f>
        <v>guides</v>
      </c>
      <c r="D219" s="53" t="n">
        <v>29</v>
      </c>
      <c r="E219" s="53" t="s">
        <v>169</v>
      </c>
      <c r="F219" s="53" t="s">
        <v>170</v>
      </c>
      <c r="G219" s="54" t="n">
        <v>0.00099537037037037</v>
      </c>
      <c r="H219" s="53" t="s">
        <v>74</v>
      </c>
      <c r="I219" s="59" t="n">
        <v>3</v>
      </c>
      <c r="J219" s="52" t="n">
        <f aca="false">IF(I219="?",VLOOKUP(C219,$BO$89:$BP$94,2,0),I219)</f>
        <v>3</v>
      </c>
      <c r="K219" s="52" t="n">
        <f aca="false">SUMIFS($J$10:$J$1000,$A$10:$A$1000,A219)</f>
        <v>112.897435897436</v>
      </c>
      <c r="L219" s="52" t="n">
        <f aca="false">IF(D219=D218,J219+L218,J219)</f>
        <v>86</v>
      </c>
      <c r="M219" s="52" t="str">
        <f aca="false">LEFT(A219,1)</f>
        <v>D</v>
      </c>
      <c r="N219" s="55" t="n">
        <f aca="false">IF(D219-D218&gt;0,1,0)</f>
        <v>0</v>
      </c>
      <c r="O219" s="56" t="n">
        <f aca="false">0</f>
        <v>0</v>
      </c>
      <c r="P219" s="55" t="n">
        <f aca="false">IF($N219=1,0,IF(AND($C218=P$1,$C219=P$2),1,0))</f>
        <v>0</v>
      </c>
      <c r="Q219" s="55" t="n">
        <f aca="false">IF($N219=1,0,IF(AND($C218=Q$1,$C219=Q$2),1,0))</f>
        <v>0</v>
      </c>
      <c r="R219" s="55" t="n">
        <f aca="false">IF($N219=1,0,IF(AND($C218=R$1,$C219=R$2),1,0))</f>
        <v>0</v>
      </c>
      <c r="S219" s="56" t="n">
        <f aca="false">0</f>
        <v>0</v>
      </c>
      <c r="T219" s="55" t="n">
        <f aca="false">IF($N219=1,0,IF(AND($C218=R$1,$C219=R$2),1,0))</f>
        <v>0</v>
      </c>
      <c r="U219" s="57" t="n">
        <f aca="false">IF(AND($C219=U$1,$I219=U$2),1,0)</f>
        <v>0</v>
      </c>
      <c r="V219" s="55" t="n">
        <f aca="false">IF($N219=1,0,IF(AND($C218=V$1,$C219=V$2),1,0))</f>
        <v>0</v>
      </c>
      <c r="W219" s="56" t="n">
        <f aca="false">0</f>
        <v>0</v>
      </c>
      <c r="X219" s="55" t="n">
        <f aca="false">IF($N219=1,0,IF(AND($C218=X$1,$C219=X$2),1,0))</f>
        <v>0</v>
      </c>
      <c r="Y219" s="55" t="n">
        <f aca="false">IF($N219=1,0,IF(AND($C218=Y$1,$C219=Y$2),1,0))</f>
        <v>0</v>
      </c>
      <c r="Z219" s="56" t="n">
        <f aca="false">0</f>
        <v>0</v>
      </c>
      <c r="AA219" s="55" t="n">
        <f aca="false">IF($N219=1,0,IF(AND($C218=AA$1,$C219=AA$2),1,0))</f>
        <v>0</v>
      </c>
      <c r="AB219" s="57" t="n">
        <f aca="false">IF(AND($C219=AB$1,$I219=AB$2),1,0)</f>
        <v>0</v>
      </c>
      <c r="AC219" s="55" t="n">
        <f aca="false">IF($N219=1,0,IF(AND($C218=AC$1,$C219=AC$2),1,0))</f>
        <v>0</v>
      </c>
      <c r="AD219" s="55" t="n">
        <f aca="false">IF($N219=1,0,IF(AND($C218=AD$1,$C219=AD$2),1,0))</f>
        <v>0</v>
      </c>
      <c r="AE219" s="56" t="n">
        <f aca="false">0</f>
        <v>0</v>
      </c>
      <c r="AF219" s="55" t="n">
        <f aca="false">IF($N219=1,0,IF(AND($C218=AF$1,$C219=AF$2),1,0))</f>
        <v>0</v>
      </c>
      <c r="AG219" s="56" t="n">
        <f aca="false">0</f>
        <v>0</v>
      </c>
      <c r="AH219" s="55" t="n">
        <f aca="false">IF($N219=1,0,IF(AND($C218=AH$1,$C219=AH$2),1,0))</f>
        <v>0</v>
      </c>
      <c r="AI219" s="57" t="n">
        <f aca="false">IF(AND($C219=AI$1,$I219=AI$2),1,0)</f>
        <v>0</v>
      </c>
      <c r="AJ219" s="55" t="n">
        <f aca="false">IF($N219=1,0,IF(AND($C218=AJ$1,$C219=AJ$2),1,0))</f>
        <v>0</v>
      </c>
      <c r="AK219" s="55" t="n">
        <f aca="false">IF($N219=1,0,IF(AND($C218=AK$1,$C219=AK$2),1,0))</f>
        <v>0</v>
      </c>
      <c r="AL219" s="55" t="n">
        <f aca="false">IF($N219=1,0,IF(AND($C218=AL$1,$C219=AL$2),1,0))</f>
        <v>0</v>
      </c>
      <c r="AM219" s="55" t="n">
        <f aca="false">IF($N219=1,0,IF(AND($C218=AM$1,$C219=AM$2),1,0))</f>
        <v>0</v>
      </c>
      <c r="AN219" s="56" t="n">
        <f aca="false">0</f>
        <v>0</v>
      </c>
      <c r="AO219" s="55" t="n">
        <f aca="false">IF($N219=1,0,IF(AND($C218=AO$1,$C219=AO$2),1,0))</f>
        <v>0</v>
      </c>
      <c r="AP219" s="57" t="n">
        <f aca="false">IF(AND($C219=AP$1,$I219=AP$2),1,0)</f>
        <v>0</v>
      </c>
      <c r="AQ219" s="56" t="n">
        <f aca="false">0</f>
        <v>0</v>
      </c>
      <c r="AR219" s="56" t="n">
        <f aca="false">0</f>
        <v>0</v>
      </c>
      <c r="AS219" s="56" t="n">
        <f aca="false">0</f>
        <v>0</v>
      </c>
      <c r="AT219" s="56" t="n">
        <f aca="false">0</f>
        <v>0</v>
      </c>
      <c r="AU219" s="56" t="n">
        <f aca="false">0</f>
        <v>0</v>
      </c>
      <c r="AV219" s="56" t="n">
        <f aca="false">0</f>
        <v>0</v>
      </c>
      <c r="AW219" s="56" t="n">
        <f aca="false">0</f>
        <v>0</v>
      </c>
      <c r="AX219" s="55" t="n">
        <f aca="false">IF($N219=1,0,IF(AND($C218=AX$1,$C219=AX$2),1,0))</f>
        <v>0</v>
      </c>
      <c r="AY219" s="55" t="n">
        <f aca="false">IF($N219=1,0,IF(AND($C218=AY$1,$C219=AY$2),1,0))</f>
        <v>0</v>
      </c>
      <c r="AZ219" s="55" t="n">
        <f aca="false">IF($N219=1,0,IF(AND($C218=AZ$1,$C219=AZ$2),1,0))</f>
        <v>1</v>
      </c>
      <c r="BA219" s="55" t="n">
        <f aca="false">IF($N219=1,0,IF(AND($C218=BA$1,$C219=BA$2),1,0))</f>
        <v>0</v>
      </c>
      <c r="BB219" s="56" t="n">
        <f aca="false">0</f>
        <v>0</v>
      </c>
      <c r="BC219" s="56" t="n">
        <f aca="false">IF($N219=1,0,IF(AND($C218=BC$1,$C219=BC$2),1,0))</f>
        <v>0</v>
      </c>
      <c r="BD219" s="57" t="n">
        <f aca="false">IF(AND($C219=BD$1,$I219=BD$2),1,0)</f>
        <v>0</v>
      </c>
      <c r="BE219" s="56" t="n">
        <f aca="false">0</f>
        <v>0</v>
      </c>
      <c r="BF219" s="56" t="n">
        <f aca="false">0</f>
        <v>0</v>
      </c>
      <c r="BG219" s="56" t="n">
        <f aca="false">0</f>
        <v>0</v>
      </c>
      <c r="BH219" s="56" t="n">
        <f aca="false">0</f>
        <v>0</v>
      </c>
      <c r="BI219" s="56" t="n">
        <f aca="false">0</f>
        <v>0</v>
      </c>
      <c r="BJ219" s="56" t="n">
        <f aca="false">0</f>
        <v>0</v>
      </c>
      <c r="BK219" s="56" t="n">
        <f aca="false">0</f>
        <v>0</v>
      </c>
      <c r="BL219" s="58" t="n">
        <f aca="false">SUM(N219:BK219)</f>
        <v>1</v>
      </c>
    </row>
    <row r="220" customFormat="false" ht="14.4" hidden="false" customHeight="false" outlineLevel="0" collapsed="false">
      <c r="A220" s="52" t="str">
        <f aca="false">VLOOKUP(D220,$BX$90:$BZ$136,3,1)&amp;D220</f>
        <v>D29</v>
      </c>
      <c r="B220" s="52" t="str">
        <f aca="false">SUBSTITUTE(SUBSTITUTE(H220,"/",""),".html","")</f>
        <v>guideshow-to-buy-btc</v>
      </c>
      <c r="C220" s="52" t="str">
        <f aca="false">IF(OR(B220=index,B220=links,B220=guides),B220,IF(LEFT(B220,5)=onion,onion,extreme))</f>
        <v>extreme</v>
      </c>
      <c r="D220" s="53" t="n">
        <v>29</v>
      </c>
      <c r="E220" s="53" t="s">
        <v>169</v>
      </c>
      <c r="F220" s="53" t="s">
        <v>170</v>
      </c>
      <c r="G220" s="54" t="n">
        <v>0.00099537037037037</v>
      </c>
      <c r="H220" s="53" t="s">
        <v>110</v>
      </c>
      <c r="I220" s="59" t="s">
        <v>43</v>
      </c>
      <c r="J220" s="52" t="n">
        <f aca="false">IF(I220="?",VLOOKUP(C220,$BO$89:$BP$94,2,0),I220)</f>
        <v>26.8974358974359</v>
      </c>
      <c r="K220" s="52" t="n">
        <f aca="false">SUMIFS($J$10:$J$1000,$A$10:$A$1000,A220)</f>
        <v>112.897435897436</v>
      </c>
      <c r="L220" s="52" t="n">
        <f aca="false">IF(D220=D219,J220+L219,J220)</f>
        <v>112.897435897436</v>
      </c>
      <c r="M220" s="52" t="str">
        <f aca="false">LEFT(A220,1)</f>
        <v>D</v>
      </c>
      <c r="N220" s="55" t="n">
        <f aca="false">IF(D220-D219&gt;0,1,0)</f>
        <v>0</v>
      </c>
      <c r="O220" s="56" t="n">
        <f aca="false">0</f>
        <v>0</v>
      </c>
      <c r="P220" s="55" t="n">
        <f aca="false">IF($N220=1,0,IF(AND($C219=P$1,$C220=P$2),1,0))</f>
        <v>0</v>
      </c>
      <c r="Q220" s="55" t="n">
        <f aca="false">IF($N220=1,0,IF(AND($C219=Q$1,$C220=Q$2),1,0))</f>
        <v>0</v>
      </c>
      <c r="R220" s="55" t="n">
        <f aca="false">IF($N220=1,0,IF(AND($C219=R$1,$C220=R$2),1,0))</f>
        <v>0</v>
      </c>
      <c r="S220" s="56" t="n">
        <f aca="false">0</f>
        <v>0</v>
      </c>
      <c r="T220" s="55" t="n">
        <f aca="false">IF($N220=1,0,IF(AND($C219=R$1,$C220=R$2),1,0))</f>
        <v>0</v>
      </c>
      <c r="U220" s="57" t="n">
        <f aca="false">IF(AND($C220=U$1,$I220=U$2),1,0)</f>
        <v>0</v>
      </c>
      <c r="V220" s="55" t="n">
        <f aca="false">IF($N220=1,0,IF(AND($C219=V$1,$C220=V$2),1,0))</f>
        <v>0</v>
      </c>
      <c r="W220" s="56" t="n">
        <f aca="false">0</f>
        <v>0</v>
      </c>
      <c r="X220" s="55" t="n">
        <f aca="false">IF($N220=1,0,IF(AND($C219=X$1,$C220=X$2),1,0))</f>
        <v>0</v>
      </c>
      <c r="Y220" s="55" t="n">
        <f aca="false">IF($N220=1,0,IF(AND($C219=Y$1,$C220=Y$2),1,0))</f>
        <v>0</v>
      </c>
      <c r="Z220" s="56" t="n">
        <f aca="false">0</f>
        <v>0</v>
      </c>
      <c r="AA220" s="55" t="n">
        <f aca="false">IF($N220=1,0,IF(AND($C219=AA$1,$C220=AA$2),1,0))</f>
        <v>0</v>
      </c>
      <c r="AB220" s="57" t="n">
        <f aca="false">IF(AND($C220=AB$1,$I220=AB$2),1,0)</f>
        <v>0</v>
      </c>
      <c r="AC220" s="55" t="n">
        <f aca="false">IF($N220=1,0,IF(AND($C219=AC$1,$C220=AC$2),1,0))</f>
        <v>0</v>
      </c>
      <c r="AD220" s="55" t="n">
        <f aca="false">IF($N220=1,0,IF(AND($C219=AD$1,$C220=AD$2),1,0))</f>
        <v>0</v>
      </c>
      <c r="AE220" s="56" t="n">
        <f aca="false">0</f>
        <v>0</v>
      </c>
      <c r="AF220" s="55" t="n">
        <f aca="false">IF($N220=1,0,IF(AND($C219=AF$1,$C220=AF$2),1,0))</f>
        <v>0</v>
      </c>
      <c r="AG220" s="56" t="n">
        <f aca="false">0</f>
        <v>0</v>
      </c>
      <c r="AH220" s="55" t="n">
        <f aca="false">IF($N220=1,0,IF(AND($C219=AH$1,$C220=AH$2),1,0))</f>
        <v>1</v>
      </c>
      <c r="AI220" s="57" t="n">
        <f aca="false">IF(AND($C220=AI$1,$I220=AI$2),1,0)</f>
        <v>0</v>
      </c>
      <c r="AJ220" s="55" t="n">
        <f aca="false">IF($N220=1,0,IF(AND($C219=AJ$1,$C220=AJ$2),1,0))</f>
        <v>0</v>
      </c>
      <c r="AK220" s="55" t="n">
        <f aca="false">IF($N220=1,0,IF(AND($C219=AK$1,$C220=AK$2),1,0))</f>
        <v>0</v>
      </c>
      <c r="AL220" s="55" t="n">
        <f aca="false">IF($N220=1,0,IF(AND($C219=AL$1,$C220=AL$2),1,0))</f>
        <v>0</v>
      </c>
      <c r="AM220" s="55" t="n">
        <f aca="false">IF($N220=1,0,IF(AND($C219=AM$1,$C220=AM$2),1,0))</f>
        <v>0</v>
      </c>
      <c r="AN220" s="56" t="n">
        <f aca="false">0</f>
        <v>0</v>
      </c>
      <c r="AO220" s="55" t="n">
        <f aca="false">IF($N220=1,0,IF(AND($C219=AO$1,$C220=AO$2),1,0))</f>
        <v>0</v>
      </c>
      <c r="AP220" s="57" t="n">
        <f aca="false">IF(AND($C220=AP$1,$I220=AP$2),1,0)</f>
        <v>0</v>
      </c>
      <c r="AQ220" s="56" t="n">
        <f aca="false">0</f>
        <v>0</v>
      </c>
      <c r="AR220" s="56" t="n">
        <f aca="false">0</f>
        <v>0</v>
      </c>
      <c r="AS220" s="56" t="n">
        <f aca="false">0</f>
        <v>0</v>
      </c>
      <c r="AT220" s="56" t="n">
        <f aca="false">0</f>
        <v>0</v>
      </c>
      <c r="AU220" s="56" t="n">
        <f aca="false">0</f>
        <v>0</v>
      </c>
      <c r="AV220" s="56" t="n">
        <f aca="false">0</f>
        <v>0</v>
      </c>
      <c r="AW220" s="56" t="n">
        <f aca="false">0</f>
        <v>0</v>
      </c>
      <c r="AX220" s="55" t="n">
        <f aca="false">IF($N220=1,0,IF(AND($C219=AX$1,$C220=AX$2),1,0))</f>
        <v>0</v>
      </c>
      <c r="AY220" s="55" t="n">
        <f aca="false">IF($N220=1,0,IF(AND($C219=AY$1,$C220=AY$2),1,0))</f>
        <v>0</v>
      </c>
      <c r="AZ220" s="55" t="n">
        <f aca="false">IF($N220=1,0,IF(AND($C219=AZ$1,$C220=AZ$2),1,0))</f>
        <v>0</v>
      </c>
      <c r="BA220" s="55" t="n">
        <f aca="false">IF($N220=1,0,IF(AND($C219=BA$1,$C220=BA$2),1,0))</f>
        <v>0</v>
      </c>
      <c r="BB220" s="56" t="n">
        <f aca="false">0</f>
        <v>0</v>
      </c>
      <c r="BC220" s="56" t="n">
        <f aca="false">IF($N220=1,0,IF(AND($C219=BC$1,$C220=BC$2),1,0))</f>
        <v>0</v>
      </c>
      <c r="BD220" s="57" t="n">
        <f aca="false">IF(AND($C220=BD$1,$I220=BD$2),1,0)</f>
        <v>1</v>
      </c>
      <c r="BE220" s="56" t="n">
        <f aca="false">0</f>
        <v>0</v>
      </c>
      <c r="BF220" s="56" t="n">
        <f aca="false">0</f>
        <v>0</v>
      </c>
      <c r="BG220" s="56" t="n">
        <f aca="false">0</f>
        <v>0</v>
      </c>
      <c r="BH220" s="56" t="n">
        <f aca="false">0</f>
        <v>0</v>
      </c>
      <c r="BI220" s="56" t="n">
        <f aca="false">0</f>
        <v>0</v>
      </c>
      <c r="BJ220" s="56" t="n">
        <f aca="false">0</f>
        <v>0</v>
      </c>
      <c r="BK220" s="56" t="n">
        <f aca="false">0</f>
        <v>0</v>
      </c>
      <c r="BL220" s="58" t="n">
        <f aca="false">SUM(N220:BK220)</f>
        <v>2</v>
      </c>
    </row>
    <row r="221" customFormat="false" ht="14.4" hidden="false" customHeight="false" outlineLevel="0" collapsed="false">
      <c r="A221" s="52" t="str">
        <f aca="false">VLOOKUP(D221,$BX$90:$BZ$136,3,1)&amp;D221</f>
        <v>D30</v>
      </c>
      <c r="B221" s="52" t="str">
        <f aca="false">SUBSTITUTE(SUBSTITUTE(H221,"/",""),".html","")</f>
        <v>index</v>
      </c>
      <c r="C221" s="52" t="str">
        <f aca="false">IF(OR(B221=index,B221=links,B221=guides),B221,IF(LEFT(B221,5)=onion,onion,extreme))</f>
        <v>index</v>
      </c>
      <c r="D221" s="53" t="n">
        <v>30</v>
      </c>
      <c r="E221" s="53" t="s">
        <v>171</v>
      </c>
      <c r="F221" s="53" t="s">
        <v>172</v>
      </c>
      <c r="G221" s="54" t="n">
        <v>0.00303240740740741</v>
      </c>
      <c r="H221" s="53" t="s">
        <v>72</v>
      </c>
      <c r="I221" s="59" t="n">
        <v>7</v>
      </c>
      <c r="J221" s="52" t="n">
        <f aca="false">IF(I221="?",VLOOKUP(C221,$BO$89:$BP$94,2,0),I221)</f>
        <v>7</v>
      </c>
      <c r="K221" s="52" t="n">
        <f aca="false">SUMIFS($J$10:$J$1000,$A$10:$A$1000,A221)</f>
        <v>288.897435897436</v>
      </c>
      <c r="L221" s="52" t="n">
        <f aca="false">IF(D221=D220,J221+L220,J221)</f>
        <v>7</v>
      </c>
      <c r="M221" s="52" t="str">
        <f aca="false">LEFT(A221,1)</f>
        <v>D</v>
      </c>
      <c r="N221" s="55" t="n">
        <f aca="false">IF(D221-D220&gt;0,1,0)</f>
        <v>1</v>
      </c>
      <c r="O221" s="56" t="n">
        <f aca="false">0</f>
        <v>0</v>
      </c>
      <c r="P221" s="55" t="n">
        <f aca="false">IF($N221=1,0,IF(AND($C220=P$1,$C221=P$2),1,0))</f>
        <v>0</v>
      </c>
      <c r="Q221" s="55" t="n">
        <f aca="false">IF($N221=1,0,IF(AND($C220=Q$1,$C221=Q$2),1,0))</f>
        <v>0</v>
      </c>
      <c r="R221" s="55" t="n">
        <f aca="false">IF($N221=1,0,IF(AND($C220=R$1,$C221=R$2),1,0))</f>
        <v>0</v>
      </c>
      <c r="S221" s="56" t="n">
        <f aca="false">0</f>
        <v>0</v>
      </c>
      <c r="T221" s="55" t="n">
        <f aca="false">IF($N221=1,0,IF(AND($C220=R$1,$C221=R$2),1,0))</f>
        <v>0</v>
      </c>
      <c r="U221" s="57" t="n">
        <f aca="false">IF(AND($C221=U$1,$I221=U$2),1,0)</f>
        <v>0</v>
      </c>
      <c r="V221" s="55" t="n">
        <f aca="false">IF($N221=1,0,IF(AND($C220=V$1,$C221=V$2),1,0))</f>
        <v>0</v>
      </c>
      <c r="W221" s="56" t="n">
        <f aca="false">0</f>
        <v>0</v>
      </c>
      <c r="X221" s="55" t="n">
        <f aca="false">IF($N221=1,0,IF(AND($C220=X$1,$C221=X$2),1,0))</f>
        <v>0</v>
      </c>
      <c r="Y221" s="55" t="n">
        <f aca="false">IF($N221=1,0,IF(AND($C220=Y$1,$C221=Y$2),1,0))</f>
        <v>0</v>
      </c>
      <c r="Z221" s="56" t="n">
        <f aca="false">0</f>
        <v>0</v>
      </c>
      <c r="AA221" s="55" t="n">
        <f aca="false">IF($N221=1,0,IF(AND($C220=AA$1,$C221=AA$2),1,0))</f>
        <v>0</v>
      </c>
      <c r="AB221" s="57" t="n">
        <f aca="false">IF(AND($C221=AB$1,$I221=AB$2),1,0)</f>
        <v>0</v>
      </c>
      <c r="AC221" s="55" t="n">
        <f aca="false">IF($N221=1,0,IF(AND($C220=AC$1,$C221=AC$2),1,0))</f>
        <v>0</v>
      </c>
      <c r="AD221" s="55" t="n">
        <f aca="false">IF($N221=1,0,IF(AND($C220=AD$1,$C221=AD$2),1,0))</f>
        <v>0</v>
      </c>
      <c r="AE221" s="56" t="n">
        <f aca="false">0</f>
        <v>0</v>
      </c>
      <c r="AF221" s="55" t="n">
        <f aca="false">IF($N221=1,0,IF(AND($C220=AF$1,$C221=AF$2),1,0))</f>
        <v>0</v>
      </c>
      <c r="AG221" s="56" t="n">
        <f aca="false">0</f>
        <v>0</v>
      </c>
      <c r="AH221" s="55" t="n">
        <f aca="false">IF($N221=1,0,IF(AND($C220=AH$1,$C221=AH$2),1,0))</f>
        <v>0</v>
      </c>
      <c r="AI221" s="57" t="n">
        <f aca="false">IF(AND($C221=AI$1,$I221=AI$2),1,0)</f>
        <v>0</v>
      </c>
      <c r="AJ221" s="55" t="n">
        <f aca="false">IF($N221=1,0,IF(AND($C220=AJ$1,$C221=AJ$2),1,0))</f>
        <v>0</v>
      </c>
      <c r="AK221" s="55" t="n">
        <f aca="false">IF($N221=1,0,IF(AND($C220=AK$1,$C221=AK$2),1,0))</f>
        <v>0</v>
      </c>
      <c r="AL221" s="55" t="n">
        <f aca="false">IF($N221=1,0,IF(AND($C220=AL$1,$C221=AL$2),1,0))</f>
        <v>0</v>
      </c>
      <c r="AM221" s="55" t="n">
        <f aca="false">IF($N221=1,0,IF(AND($C220=AM$1,$C221=AM$2),1,0))</f>
        <v>0</v>
      </c>
      <c r="AN221" s="56" t="n">
        <f aca="false">0</f>
        <v>0</v>
      </c>
      <c r="AO221" s="55" t="n">
        <f aca="false">IF($N221=1,0,IF(AND($C220=AO$1,$C221=AO$2),1,0))</f>
        <v>0</v>
      </c>
      <c r="AP221" s="57" t="n">
        <f aca="false">IF(AND($C221=AP$1,$I221=AP$2),1,0)</f>
        <v>0</v>
      </c>
      <c r="AQ221" s="56" t="n">
        <f aca="false">0</f>
        <v>0</v>
      </c>
      <c r="AR221" s="56" t="n">
        <f aca="false">0</f>
        <v>0</v>
      </c>
      <c r="AS221" s="56" t="n">
        <f aca="false">0</f>
        <v>0</v>
      </c>
      <c r="AT221" s="56" t="n">
        <f aca="false">0</f>
        <v>0</v>
      </c>
      <c r="AU221" s="56" t="n">
        <f aca="false">0</f>
        <v>0</v>
      </c>
      <c r="AV221" s="56" t="n">
        <f aca="false">0</f>
        <v>0</v>
      </c>
      <c r="AW221" s="56" t="n">
        <f aca="false">0</f>
        <v>0</v>
      </c>
      <c r="AX221" s="55" t="n">
        <f aca="false">IF($N221=1,0,IF(AND($C220=AX$1,$C221=AX$2),1,0))</f>
        <v>0</v>
      </c>
      <c r="AY221" s="55" t="n">
        <f aca="false">IF($N221=1,0,IF(AND($C220=AY$1,$C221=AY$2),1,0))</f>
        <v>0</v>
      </c>
      <c r="AZ221" s="55" t="n">
        <f aca="false">IF($N221=1,0,IF(AND($C220=AZ$1,$C221=AZ$2),1,0))</f>
        <v>0</v>
      </c>
      <c r="BA221" s="55" t="n">
        <f aca="false">IF($N221=1,0,IF(AND($C220=BA$1,$C221=BA$2),1,0))</f>
        <v>0</v>
      </c>
      <c r="BB221" s="56" t="n">
        <f aca="false">0</f>
        <v>0</v>
      </c>
      <c r="BC221" s="56" t="n">
        <f aca="false">IF($N221=1,0,IF(AND($C220=BC$1,$C221=BC$2),1,0))</f>
        <v>0</v>
      </c>
      <c r="BD221" s="57" t="n">
        <f aca="false">IF(AND($C221=BD$1,$I221=BD$2),1,0)</f>
        <v>0</v>
      </c>
      <c r="BE221" s="56" t="n">
        <f aca="false">0</f>
        <v>0</v>
      </c>
      <c r="BF221" s="56" t="n">
        <f aca="false">0</f>
        <v>0</v>
      </c>
      <c r="BG221" s="56" t="n">
        <f aca="false">0</f>
        <v>0</v>
      </c>
      <c r="BH221" s="56" t="n">
        <f aca="false">0</f>
        <v>0</v>
      </c>
      <c r="BI221" s="56" t="n">
        <f aca="false">0</f>
        <v>0</v>
      </c>
      <c r="BJ221" s="56" t="n">
        <f aca="false">0</f>
        <v>0</v>
      </c>
      <c r="BK221" s="56" t="n">
        <f aca="false">0</f>
        <v>0</v>
      </c>
      <c r="BL221" s="58" t="n">
        <f aca="false">SUM(N221:BK221)</f>
        <v>1</v>
      </c>
    </row>
    <row r="222" customFormat="false" ht="14.4" hidden="false" customHeight="false" outlineLevel="0" collapsed="false">
      <c r="A222" s="52" t="str">
        <f aca="false">VLOOKUP(D222,$BX$90:$BZ$136,3,1)&amp;D222</f>
        <v>D30</v>
      </c>
      <c r="B222" s="52" t="str">
        <f aca="false">SUBSTITUTE(SUBSTITUTE(H222,"/",""),".html","")</f>
        <v>Onion-directory</v>
      </c>
      <c r="C222" s="52" t="str">
        <f aca="false">IF(OR(B222=index,B222=links,B222=guides),B222,IF(LEFT(B222,5)=onion,onion,extreme))</f>
        <v>onion</v>
      </c>
      <c r="D222" s="53" t="n">
        <v>30</v>
      </c>
      <c r="E222" s="53" t="s">
        <v>171</v>
      </c>
      <c r="F222" s="53" t="s">
        <v>172</v>
      </c>
      <c r="G222" s="54" t="n">
        <v>0.00303240740740741</v>
      </c>
      <c r="H222" s="53" t="s">
        <v>77</v>
      </c>
      <c r="I222" s="59" t="n">
        <v>6</v>
      </c>
      <c r="J222" s="52" t="n">
        <f aca="false">IF(I222="?",VLOOKUP(C222,$BO$89:$BP$94,2,0),I222)</f>
        <v>6</v>
      </c>
      <c r="K222" s="52" t="n">
        <f aca="false">SUMIFS($J$10:$J$1000,$A$10:$A$1000,A222)</f>
        <v>288.897435897436</v>
      </c>
      <c r="L222" s="52" t="n">
        <f aca="false">IF(D222=D221,J222+L221,J222)</f>
        <v>13</v>
      </c>
      <c r="M222" s="52" t="str">
        <f aca="false">LEFT(A222,1)</f>
        <v>D</v>
      </c>
      <c r="N222" s="55" t="n">
        <f aca="false">IF(D222-D221&gt;0,1,0)</f>
        <v>0</v>
      </c>
      <c r="O222" s="56" t="n">
        <f aca="false">0</f>
        <v>0</v>
      </c>
      <c r="P222" s="55" t="n">
        <f aca="false">IF($N222=1,0,IF(AND($C221=P$1,$C222=P$2),1,0))</f>
        <v>0</v>
      </c>
      <c r="Q222" s="55" t="n">
        <f aca="false">IF($N222=1,0,IF(AND($C221=Q$1,$C222=Q$2),1,0))</f>
        <v>0</v>
      </c>
      <c r="R222" s="55" t="n">
        <f aca="false">IF($N222=1,0,IF(AND($C221=R$1,$C222=R$2),1,0))</f>
        <v>1</v>
      </c>
      <c r="S222" s="56" t="n">
        <f aca="false">0</f>
        <v>0</v>
      </c>
      <c r="T222" s="55" t="n">
        <f aca="false">IF($N222=1,0,IF(AND($C221=R$1,$C222=R$2),1,0))</f>
        <v>1</v>
      </c>
      <c r="U222" s="57" t="n">
        <f aca="false">IF(AND($C222=U$1,$I222=U$2),1,0)</f>
        <v>0</v>
      </c>
      <c r="V222" s="55" t="n">
        <f aca="false">IF($N222=1,0,IF(AND($C221=V$1,$C222=V$2),1,0))</f>
        <v>0</v>
      </c>
      <c r="W222" s="56" t="n">
        <f aca="false">0</f>
        <v>0</v>
      </c>
      <c r="X222" s="55" t="n">
        <f aca="false">IF($N222=1,0,IF(AND($C221=X$1,$C222=X$2),1,0))</f>
        <v>0</v>
      </c>
      <c r="Y222" s="55" t="n">
        <f aca="false">IF($N222=1,0,IF(AND($C221=Y$1,$C222=Y$2),1,0))</f>
        <v>0</v>
      </c>
      <c r="Z222" s="56" t="n">
        <f aca="false">0</f>
        <v>0</v>
      </c>
      <c r="AA222" s="55" t="n">
        <f aca="false">IF($N222=1,0,IF(AND($C221=AA$1,$C222=AA$2),1,0))</f>
        <v>0</v>
      </c>
      <c r="AB222" s="57" t="n">
        <f aca="false">IF(AND($C222=AB$1,$I222=AB$2),1,0)</f>
        <v>0</v>
      </c>
      <c r="AC222" s="55" t="n">
        <f aca="false">IF($N222=1,0,IF(AND($C221=AC$1,$C222=AC$2),1,0))</f>
        <v>0</v>
      </c>
      <c r="AD222" s="55" t="n">
        <f aca="false">IF($N222=1,0,IF(AND($C221=AD$1,$C222=AD$2),1,0))</f>
        <v>0</v>
      </c>
      <c r="AE222" s="56" t="n">
        <f aca="false">0</f>
        <v>0</v>
      </c>
      <c r="AF222" s="55" t="n">
        <f aca="false">IF($N222=1,0,IF(AND($C221=AF$1,$C222=AF$2),1,0))</f>
        <v>0</v>
      </c>
      <c r="AG222" s="56" t="n">
        <f aca="false">0</f>
        <v>0</v>
      </c>
      <c r="AH222" s="55" t="n">
        <f aca="false">IF($N222=1,0,IF(AND($C221=AH$1,$C222=AH$2),1,0))</f>
        <v>0</v>
      </c>
      <c r="AI222" s="57" t="n">
        <f aca="false">IF(AND($C222=AI$1,$I222=AI$2),1,0)</f>
        <v>0</v>
      </c>
      <c r="AJ222" s="55" t="n">
        <f aca="false">IF($N222=1,0,IF(AND($C221=AJ$1,$C222=AJ$2),1,0))</f>
        <v>0</v>
      </c>
      <c r="AK222" s="55" t="n">
        <f aca="false">IF($N222=1,0,IF(AND($C221=AK$1,$C222=AK$2),1,0))</f>
        <v>0</v>
      </c>
      <c r="AL222" s="55" t="n">
        <f aca="false">IF($N222=1,0,IF(AND($C221=AL$1,$C222=AL$2),1,0))</f>
        <v>0</v>
      </c>
      <c r="AM222" s="55" t="n">
        <f aca="false">IF($N222=1,0,IF(AND($C221=AM$1,$C222=AM$2),1,0))</f>
        <v>0</v>
      </c>
      <c r="AN222" s="56" t="n">
        <f aca="false">0</f>
        <v>0</v>
      </c>
      <c r="AO222" s="55" t="n">
        <f aca="false">IF($N222=1,0,IF(AND($C221=AO$1,$C222=AO$2),1,0))</f>
        <v>0</v>
      </c>
      <c r="AP222" s="57" t="n">
        <f aca="false">IF(AND($C222=AP$1,$I222=AP$2),1,0)</f>
        <v>0</v>
      </c>
      <c r="AQ222" s="56" t="n">
        <f aca="false">0</f>
        <v>0</v>
      </c>
      <c r="AR222" s="56" t="n">
        <f aca="false">0</f>
        <v>0</v>
      </c>
      <c r="AS222" s="56" t="n">
        <f aca="false">0</f>
        <v>0</v>
      </c>
      <c r="AT222" s="56" t="n">
        <f aca="false">0</f>
        <v>0</v>
      </c>
      <c r="AU222" s="56" t="n">
        <f aca="false">0</f>
        <v>0</v>
      </c>
      <c r="AV222" s="56" t="n">
        <f aca="false">0</f>
        <v>0</v>
      </c>
      <c r="AW222" s="56" t="n">
        <f aca="false">0</f>
        <v>0</v>
      </c>
      <c r="AX222" s="55" t="n">
        <f aca="false">IF($N222=1,0,IF(AND($C221=AX$1,$C222=AX$2),1,0))</f>
        <v>0</v>
      </c>
      <c r="AY222" s="55" t="n">
        <f aca="false">IF($N222=1,0,IF(AND($C221=AY$1,$C222=AY$2),1,0))</f>
        <v>0</v>
      </c>
      <c r="AZ222" s="55" t="n">
        <f aca="false">IF($N222=1,0,IF(AND($C221=AZ$1,$C222=AZ$2),1,0))</f>
        <v>0</v>
      </c>
      <c r="BA222" s="55" t="n">
        <f aca="false">IF($N222=1,0,IF(AND($C221=BA$1,$C222=BA$2),1,0))</f>
        <v>0</v>
      </c>
      <c r="BB222" s="56" t="n">
        <f aca="false">0</f>
        <v>0</v>
      </c>
      <c r="BC222" s="56" t="n">
        <f aca="false">IF($N222=1,0,IF(AND($C221=BC$1,$C222=BC$2),1,0))</f>
        <v>0</v>
      </c>
      <c r="BD222" s="57" t="n">
        <f aca="false">IF(AND($C222=BD$1,$I222=BD$2),1,0)</f>
        <v>0</v>
      </c>
      <c r="BE222" s="56" t="n">
        <f aca="false">0</f>
        <v>0</v>
      </c>
      <c r="BF222" s="56" t="n">
        <f aca="false">0</f>
        <v>0</v>
      </c>
      <c r="BG222" s="56" t="n">
        <f aca="false">0</f>
        <v>0</v>
      </c>
      <c r="BH222" s="56" t="n">
        <f aca="false">0</f>
        <v>0</v>
      </c>
      <c r="BI222" s="56" t="n">
        <f aca="false">0</f>
        <v>0</v>
      </c>
      <c r="BJ222" s="56" t="n">
        <f aca="false">0</f>
        <v>0</v>
      </c>
      <c r="BK222" s="56" t="n">
        <f aca="false">0</f>
        <v>0</v>
      </c>
      <c r="BL222" s="58" t="n">
        <f aca="false">SUM(N222:BK222)</f>
        <v>2</v>
      </c>
    </row>
    <row r="223" customFormat="false" ht="14.4" hidden="false" customHeight="false" outlineLevel="0" collapsed="false">
      <c r="A223" s="52" t="str">
        <f aca="false">VLOOKUP(D223,$BX$90:$BZ$136,3,1)&amp;D223</f>
        <v>D30</v>
      </c>
      <c r="B223" s="52" t="str">
        <f aca="false">SUBSTITUTE(SUBSTITUTE(H223,"/",""),".html","")</f>
        <v>onion-directoryenvoy-forum</v>
      </c>
      <c r="C223" s="52" t="str">
        <f aca="false">IF(OR(B223=index,B223=links,B223=guides),B223,IF(LEFT(B223,5)=onion,onion,extreme))</f>
        <v>onion</v>
      </c>
      <c r="D223" s="53" t="n">
        <v>30</v>
      </c>
      <c r="E223" s="53" t="s">
        <v>171</v>
      </c>
      <c r="F223" s="53" t="s">
        <v>172</v>
      </c>
      <c r="G223" s="54" t="n">
        <v>0.00303240740740741</v>
      </c>
      <c r="H223" s="53" t="s">
        <v>173</v>
      </c>
      <c r="I223" s="59" t="n">
        <v>6</v>
      </c>
      <c r="J223" s="52" t="n">
        <f aca="false">IF(I223="?",VLOOKUP(C223,$BO$89:$BP$94,2,0),I223)</f>
        <v>6</v>
      </c>
      <c r="K223" s="52" t="n">
        <f aca="false">SUMIFS($J$10:$J$1000,$A$10:$A$1000,A223)</f>
        <v>288.897435897436</v>
      </c>
      <c r="L223" s="52" t="n">
        <f aca="false">IF(D223=D222,J223+L222,J223)</f>
        <v>19</v>
      </c>
      <c r="M223" s="52" t="str">
        <f aca="false">LEFT(A223,1)</f>
        <v>D</v>
      </c>
      <c r="N223" s="55" t="n">
        <f aca="false">IF(D223-D222&gt;0,1,0)</f>
        <v>0</v>
      </c>
      <c r="O223" s="56" t="n">
        <f aca="false">0</f>
        <v>0</v>
      </c>
      <c r="P223" s="55" t="n">
        <f aca="false">IF($N223=1,0,IF(AND($C222=P$1,$C223=P$2),1,0))</f>
        <v>0</v>
      </c>
      <c r="Q223" s="55" t="n">
        <f aca="false">IF($N223=1,0,IF(AND($C222=Q$1,$C223=Q$2),1,0))</f>
        <v>0</v>
      </c>
      <c r="R223" s="55" t="n">
        <f aca="false">IF($N223=1,0,IF(AND($C222=R$1,$C223=R$2),1,0))</f>
        <v>0</v>
      </c>
      <c r="S223" s="56" t="n">
        <f aca="false">0</f>
        <v>0</v>
      </c>
      <c r="T223" s="55" t="n">
        <f aca="false">IF($N223=1,0,IF(AND($C222=R$1,$C223=R$2),1,0))</f>
        <v>0</v>
      </c>
      <c r="U223" s="57" t="n">
        <f aca="false">IF(AND($C223=U$1,$I223=U$2),1,0)</f>
        <v>0</v>
      </c>
      <c r="V223" s="55" t="n">
        <f aca="false">IF($N223=1,0,IF(AND($C222=V$1,$C223=V$2),1,0))</f>
        <v>0</v>
      </c>
      <c r="W223" s="56" t="n">
        <f aca="false">0</f>
        <v>0</v>
      </c>
      <c r="X223" s="55" t="n">
        <f aca="false">IF($N223=1,0,IF(AND($C222=X$1,$C223=X$2),1,0))</f>
        <v>0</v>
      </c>
      <c r="Y223" s="55" t="n">
        <f aca="false">IF($N223=1,0,IF(AND($C222=Y$1,$C223=Y$2),1,0))</f>
        <v>0</v>
      </c>
      <c r="Z223" s="56" t="n">
        <f aca="false">0</f>
        <v>0</v>
      </c>
      <c r="AA223" s="55" t="n">
        <f aca="false">IF($N223=1,0,IF(AND($C222=AA$1,$C223=AA$2),1,0))</f>
        <v>0</v>
      </c>
      <c r="AB223" s="57" t="n">
        <f aca="false">IF(AND($C223=AB$1,$I223=AB$2),1,0)</f>
        <v>0</v>
      </c>
      <c r="AC223" s="55" t="n">
        <f aca="false">IF($N223=1,0,IF(AND($C222=AC$1,$C223=AC$2),1,0))</f>
        <v>0</v>
      </c>
      <c r="AD223" s="55" t="n">
        <f aca="false">IF($N223=1,0,IF(AND($C222=AD$1,$C223=AD$2),1,0))</f>
        <v>0</v>
      </c>
      <c r="AE223" s="56" t="n">
        <f aca="false">0</f>
        <v>0</v>
      </c>
      <c r="AF223" s="55" t="n">
        <f aca="false">IF($N223=1,0,IF(AND($C222=AF$1,$C223=AF$2),1,0))</f>
        <v>0</v>
      </c>
      <c r="AG223" s="56" t="n">
        <f aca="false">0</f>
        <v>0</v>
      </c>
      <c r="AH223" s="55" t="n">
        <f aca="false">IF($N223=1,0,IF(AND($C222=AH$1,$C223=AH$2),1,0))</f>
        <v>0</v>
      </c>
      <c r="AI223" s="57" t="n">
        <f aca="false">IF(AND($C223=AI$1,$I223=AI$2),1,0)</f>
        <v>0</v>
      </c>
      <c r="AJ223" s="55" t="n">
        <f aca="false">IF($N223=1,0,IF(AND($C222=AJ$1,$C223=AJ$2),1,0))</f>
        <v>0</v>
      </c>
      <c r="AK223" s="55" t="n">
        <f aca="false">IF($N223=1,0,IF(AND($C222=AK$1,$C223=AK$2),1,0))</f>
        <v>0</v>
      </c>
      <c r="AL223" s="55" t="n">
        <f aca="false">IF($N223=1,0,IF(AND($C222=AL$1,$C223=AL$2),1,0))</f>
        <v>0</v>
      </c>
      <c r="AM223" s="55" t="n">
        <f aca="false">IF($N223=1,0,IF(AND($C222=AM$1,$C223=AM$2),1,0))</f>
        <v>1</v>
      </c>
      <c r="AN223" s="56" t="n">
        <f aca="false">0</f>
        <v>0</v>
      </c>
      <c r="AO223" s="55" t="n">
        <f aca="false">IF($N223=1,0,IF(AND($C222=AO$1,$C223=AO$2),1,0))</f>
        <v>0</v>
      </c>
      <c r="AP223" s="57" t="n">
        <f aca="false">IF(AND($C223=AP$1,$I223=AP$2),1,0)</f>
        <v>0</v>
      </c>
      <c r="AQ223" s="56" t="n">
        <f aca="false">0</f>
        <v>0</v>
      </c>
      <c r="AR223" s="56" t="n">
        <f aca="false">0</f>
        <v>0</v>
      </c>
      <c r="AS223" s="56" t="n">
        <f aca="false">0</f>
        <v>0</v>
      </c>
      <c r="AT223" s="56" t="n">
        <f aca="false">0</f>
        <v>0</v>
      </c>
      <c r="AU223" s="56" t="n">
        <f aca="false">0</f>
        <v>0</v>
      </c>
      <c r="AV223" s="56" t="n">
        <f aca="false">0</f>
        <v>0</v>
      </c>
      <c r="AW223" s="56" t="n">
        <f aca="false">0</f>
        <v>0</v>
      </c>
      <c r="AX223" s="55" t="n">
        <f aca="false">IF($N223=1,0,IF(AND($C222=AX$1,$C223=AX$2),1,0))</f>
        <v>0</v>
      </c>
      <c r="AY223" s="55" t="n">
        <f aca="false">IF($N223=1,0,IF(AND($C222=AY$1,$C223=AY$2),1,0))</f>
        <v>0</v>
      </c>
      <c r="AZ223" s="55" t="n">
        <f aca="false">IF($N223=1,0,IF(AND($C222=AZ$1,$C223=AZ$2),1,0))</f>
        <v>0</v>
      </c>
      <c r="BA223" s="55" t="n">
        <f aca="false">IF($N223=1,0,IF(AND($C222=BA$1,$C223=BA$2),1,0))</f>
        <v>0</v>
      </c>
      <c r="BB223" s="56" t="n">
        <f aca="false">0</f>
        <v>0</v>
      </c>
      <c r="BC223" s="56" t="n">
        <f aca="false">IF($N223=1,0,IF(AND($C222=BC$1,$C223=BC$2),1,0))</f>
        <v>0</v>
      </c>
      <c r="BD223" s="57" t="n">
        <f aca="false">IF(AND($C223=BD$1,$I223=BD$2),1,0)</f>
        <v>0</v>
      </c>
      <c r="BE223" s="56" t="n">
        <f aca="false">0</f>
        <v>0</v>
      </c>
      <c r="BF223" s="56" t="n">
        <f aca="false">0</f>
        <v>0</v>
      </c>
      <c r="BG223" s="56" t="n">
        <f aca="false">0</f>
        <v>0</v>
      </c>
      <c r="BH223" s="56" t="n">
        <f aca="false">0</f>
        <v>0</v>
      </c>
      <c r="BI223" s="56" t="n">
        <f aca="false">0</f>
        <v>0</v>
      </c>
      <c r="BJ223" s="56" t="n">
        <f aca="false">0</f>
        <v>0</v>
      </c>
      <c r="BK223" s="56" t="n">
        <f aca="false">0</f>
        <v>0</v>
      </c>
      <c r="BL223" s="58" t="n">
        <f aca="false">SUM(N223:BK223)</f>
        <v>1</v>
      </c>
    </row>
    <row r="224" customFormat="false" ht="14.4" hidden="false" customHeight="false" outlineLevel="0" collapsed="false">
      <c r="A224" s="52" t="str">
        <f aca="false">VLOOKUP(D224,$BX$90:$BZ$136,3,1)&amp;D224</f>
        <v>D30</v>
      </c>
      <c r="B224" s="52" t="str">
        <f aca="false">SUBSTITUTE(SUBSTITUTE(H224,"/",""),".html","")</f>
        <v>links</v>
      </c>
      <c r="C224" s="52" t="str">
        <f aca="false">IF(OR(B224=index,B224=links,B224=guides),B224,IF(LEFT(B224,5)=onion,onion,extreme))</f>
        <v>links</v>
      </c>
      <c r="D224" s="53" t="n">
        <v>30</v>
      </c>
      <c r="E224" s="53" t="s">
        <v>171</v>
      </c>
      <c r="F224" s="53" t="s">
        <v>172</v>
      </c>
      <c r="G224" s="54" t="n">
        <v>0.00303240740740741</v>
      </c>
      <c r="H224" s="53" t="s">
        <v>174</v>
      </c>
      <c r="I224" s="59" t="n">
        <v>24</v>
      </c>
      <c r="J224" s="52" t="n">
        <f aca="false">IF(I224="?",VLOOKUP(C224,$BO$89:$BP$94,2,0),I224)</f>
        <v>24</v>
      </c>
      <c r="K224" s="52" t="n">
        <f aca="false">SUMIFS($J$10:$J$1000,$A$10:$A$1000,A224)</f>
        <v>288.897435897436</v>
      </c>
      <c r="L224" s="52" t="n">
        <f aca="false">IF(D224=D223,J224+L223,J224)</f>
        <v>43</v>
      </c>
      <c r="M224" s="52" t="str">
        <f aca="false">LEFT(A224,1)</f>
        <v>D</v>
      </c>
      <c r="N224" s="55" t="n">
        <f aca="false">IF(D224-D223&gt;0,1,0)</f>
        <v>0</v>
      </c>
      <c r="O224" s="56" t="n">
        <f aca="false">0</f>
        <v>0</v>
      </c>
      <c r="P224" s="55" t="n">
        <f aca="false">IF($N224=1,0,IF(AND($C223=P$1,$C224=P$2),1,0))</f>
        <v>0</v>
      </c>
      <c r="Q224" s="55" t="n">
        <f aca="false">IF($N224=1,0,IF(AND($C223=Q$1,$C224=Q$2),1,0))</f>
        <v>0</v>
      </c>
      <c r="R224" s="55" t="n">
        <f aca="false">IF($N224=1,0,IF(AND($C223=R$1,$C224=R$2),1,0))</f>
        <v>0</v>
      </c>
      <c r="S224" s="56" t="n">
        <f aca="false">0</f>
        <v>0</v>
      </c>
      <c r="T224" s="55" t="n">
        <f aca="false">IF($N224=1,0,IF(AND($C223=R$1,$C224=R$2),1,0))</f>
        <v>0</v>
      </c>
      <c r="U224" s="57" t="n">
        <f aca="false">IF(AND($C224=U$1,$I224=U$2),1,0)</f>
        <v>0</v>
      </c>
      <c r="V224" s="55" t="n">
        <f aca="false">IF($N224=1,0,IF(AND($C223=V$1,$C224=V$2),1,0))</f>
        <v>0</v>
      </c>
      <c r="W224" s="56" t="n">
        <f aca="false">0</f>
        <v>0</v>
      </c>
      <c r="X224" s="55" t="n">
        <f aca="false">IF($N224=1,0,IF(AND($C223=X$1,$C224=X$2),1,0))</f>
        <v>0</v>
      </c>
      <c r="Y224" s="55" t="n">
        <f aca="false">IF($N224=1,0,IF(AND($C223=Y$1,$C224=Y$2),1,0))</f>
        <v>0</v>
      </c>
      <c r="Z224" s="56" t="n">
        <f aca="false">0</f>
        <v>0</v>
      </c>
      <c r="AA224" s="55" t="n">
        <f aca="false">IF($N224=1,0,IF(AND($C223=AA$1,$C224=AA$2),1,0))</f>
        <v>0</v>
      </c>
      <c r="AB224" s="57" t="n">
        <f aca="false">IF(AND($C224=AB$1,$I224=AB$2),1,0)</f>
        <v>0</v>
      </c>
      <c r="AC224" s="55" t="n">
        <f aca="false">IF($N224=1,0,IF(AND($C223=AC$1,$C224=AC$2),1,0))</f>
        <v>0</v>
      </c>
      <c r="AD224" s="55" t="n">
        <f aca="false">IF($N224=1,0,IF(AND($C223=AD$1,$C224=AD$2),1,0))</f>
        <v>0</v>
      </c>
      <c r="AE224" s="56" t="n">
        <f aca="false">0</f>
        <v>0</v>
      </c>
      <c r="AF224" s="55" t="n">
        <f aca="false">IF($N224=1,0,IF(AND($C223=AF$1,$C224=AF$2),1,0))</f>
        <v>0</v>
      </c>
      <c r="AG224" s="56" t="n">
        <f aca="false">0</f>
        <v>0</v>
      </c>
      <c r="AH224" s="55" t="n">
        <f aca="false">IF($N224=1,0,IF(AND($C223=AH$1,$C224=AH$2),1,0))</f>
        <v>0</v>
      </c>
      <c r="AI224" s="57" t="n">
        <f aca="false">IF(AND($C224=AI$1,$I224=AI$2),1,0)</f>
        <v>0</v>
      </c>
      <c r="AJ224" s="55" t="n">
        <f aca="false">IF($N224=1,0,IF(AND($C223=AJ$1,$C224=AJ$2),1,0))</f>
        <v>0</v>
      </c>
      <c r="AK224" s="55" t="n">
        <f aca="false">IF($N224=1,0,IF(AND($C223=AK$1,$C224=AK$2),1,0))</f>
        <v>1</v>
      </c>
      <c r="AL224" s="55" t="n">
        <f aca="false">IF($N224=1,0,IF(AND($C223=AL$1,$C224=AL$2),1,0))</f>
        <v>0</v>
      </c>
      <c r="AM224" s="55" t="n">
        <f aca="false">IF($N224=1,0,IF(AND($C223=AM$1,$C224=AM$2),1,0))</f>
        <v>0</v>
      </c>
      <c r="AN224" s="56" t="n">
        <f aca="false">0</f>
        <v>0</v>
      </c>
      <c r="AO224" s="55" t="n">
        <f aca="false">IF($N224=1,0,IF(AND($C223=AO$1,$C224=AO$2),1,0))</f>
        <v>0</v>
      </c>
      <c r="AP224" s="57" t="n">
        <f aca="false">IF(AND($C224=AP$1,$I224=AP$2),1,0)</f>
        <v>0</v>
      </c>
      <c r="AQ224" s="56" t="n">
        <f aca="false">0</f>
        <v>0</v>
      </c>
      <c r="AR224" s="56" t="n">
        <f aca="false">0</f>
        <v>0</v>
      </c>
      <c r="AS224" s="56" t="n">
        <f aca="false">0</f>
        <v>0</v>
      </c>
      <c r="AT224" s="56" t="n">
        <f aca="false">0</f>
        <v>0</v>
      </c>
      <c r="AU224" s="56" t="n">
        <f aca="false">0</f>
        <v>0</v>
      </c>
      <c r="AV224" s="56" t="n">
        <f aca="false">0</f>
        <v>0</v>
      </c>
      <c r="AW224" s="56" t="n">
        <f aca="false">0</f>
        <v>0</v>
      </c>
      <c r="AX224" s="55" t="n">
        <f aca="false">IF($N224=1,0,IF(AND($C223=AX$1,$C224=AX$2),1,0))</f>
        <v>0</v>
      </c>
      <c r="AY224" s="55" t="n">
        <f aca="false">IF($N224=1,0,IF(AND($C223=AY$1,$C224=AY$2),1,0))</f>
        <v>0</v>
      </c>
      <c r="AZ224" s="55" t="n">
        <f aca="false">IF($N224=1,0,IF(AND($C223=AZ$1,$C224=AZ$2),1,0))</f>
        <v>0</v>
      </c>
      <c r="BA224" s="55" t="n">
        <f aca="false">IF($N224=1,0,IF(AND($C223=BA$1,$C224=BA$2),1,0))</f>
        <v>0</v>
      </c>
      <c r="BB224" s="56" t="n">
        <f aca="false">0</f>
        <v>0</v>
      </c>
      <c r="BC224" s="56" t="n">
        <f aca="false">IF($N224=1,0,IF(AND($C223=BC$1,$C224=BC$2),1,0))</f>
        <v>0</v>
      </c>
      <c r="BD224" s="57" t="n">
        <f aca="false">IF(AND($C224=BD$1,$I224=BD$2),1,0)</f>
        <v>0</v>
      </c>
      <c r="BE224" s="56" t="n">
        <f aca="false">0</f>
        <v>0</v>
      </c>
      <c r="BF224" s="56" t="n">
        <f aca="false">0</f>
        <v>0</v>
      </c>
      <c r="BG224" s="56" t="n">
        <f aca="false">0</f>
        <v>0</v>
      </c>
      <c r="BH224" s="56" t="n">
        <f aca="false">0</f>
        <v>0</v>
      </c>
      <c r="BI224" s="56" t="n">
        <f aca="false">0</f>
        <v>0</v>
      </c>
      <c r="BJ224" s="56" t="n">
        <f aca="false">0</f>
        <v>0</v>
      </c>
      <c r="BK224" s="56" t="n">
        <f aca="false">0</f>
        <v>0</v>
      </c>
      <c r="BL224" s="58" t="n">
        <f aca="false">SUM(N224:BK224)</f>
        <v>1</v>
      </c>
    </row>
    <row r="225" customFormat="false" ht="14.4" hidden="false" customHeight="false" outlineLevel="0" collapsed="false">
      <c r="A225" s="52" t="str">
        <f aca="false">VLOOKUP(D225,$BX$90:$BZ$136,3,1)&amp;D225</f>
        <v>D30</v>
      </c>
      <c r="B225" s="52" t="str">
        <f aca="false">SUBSTITUTE(SUBSTITUTE(H225,"/",""),".html","")</f>
        <v>guides</v>
      </c>
      <c r="C225" s="52" t="str">
        <f aca="false">IF(OR(B225=index,B225=links,B225=guides),B225,IF(LEFT(B225,5)=onion,onion,extreme))</f>
        <v>guides</v>
      </c>
      <c r="D225" s="53" t="n">
        <v>30</v>
      </c>
      <c r="E225" s="53" t="s">
        <v>171</v>
      </c>
      <c r="F225" s="53" t="s">
        <v>172</v>
      </c>
      <c r="G225" s="54" t="n">
        <v>0.00303240740740741</v>
      </c>
      <c r="H225" s="53" t="s">
        <v>74</v>
      </c>
      <c r="I225" s="59" t="n">
        <v>41</v>
      </c>
      <c r="J225" s="52" t="n">
        <f aca="false">IF(I225="?",VLOOKUP(C225,$BO$89:$BP$94,2,0),I225)</f>
        <v>41</v>
      </c>
      <c r="K225" s="52" t="n">
        <f aca="false">SUMIFS($J$10:$J$1000,$A$10:$A$1000,A225)</f>
        <v>288.897435897436</v>
      </c>
      <c r="L225" s="52" t="n">
        <f aca="false">IF(D225=D224,J225+L224,J225)</f>
        <v>84</v>
      </c>
      <c r="M225" s="52" t="str">
        <f aca="false">LEFT(A225,1)</f>
        <v>D</v>
      </c>
      <c r="N225" s="55" t="n">
        <f aca="false">IF(D225-D224&gt;0,1,0)</f>
        <v>0</v>
      </c>
      <c r="O225" s="56" t="n">
        <f aca="false">0</f>
        <v>0</v>
      </c>
      <c r="P225" s="55" t="n">
        <f aca="false">IF($N225=1,0,IF(AND($C224=P$1,$C225=P$2),1,0))</f>
        <v>0</v>
      </c>
      <c r="Q225" s="55" t="n">
        <f aca="false">IF($N225=1,0,IF(AND($C224=Q$1,$C225=Q$2),1,0))</f>
        <v>0</v>
      </c>
      <c r="R225" s="55" t="n">
        <f aca="false">IF($N225=1,0,IF(AND($C224=R$1,$C225=R$2),1,0))</f>
        <v>0</v>
      </c>
      <c r="S225" s="56" t="n">
        <f aca="false">0</f>
        <v>0</v>
      </c>
      <c r="T225" s="55" t="n">
        <f aca="false">IF($N225=1,0,IF(AND($C224=R$1,$C225=R$2),1,0))</f>
        <v>0</v>
      </c>
      <c r="U225" s="57" t="n">
        <f aca="false">IF(AND($C225=U$1,$I225=U$2),1,0)</f>
        <v>0</v>
      </c>
      <c r="V225" s="55" t="n">
        <f aca="false">IF($N225=1,0,IF(AND($C224=V$1,$C225=V$2),1,0))</f>
        <v>0</v>
      </c>
      <c r="W225" s="56" t="n">
        <f aca="false">0</f>
        <v>0</v>
      </c>
      <c r="X225" s="55" t="n">
        <f aca="false">IF($N225=1,0,IF(AND($C224=X$1,$C225=X$2),1,0))</f>
        <v>1</v>
      </c>
      <c r="Y225" s="55" t="n">
        <f aca="false">IF($N225=1,0,IF(AND($C224=Y$1,$C225=Y$2),1,0))</f>
        <v>0</v>
      </c>
      <c r="Z225" s="56" t="n">
        <f aca="false">0</f>
        <v>0</v>
      </c>
      <c r="AA225" s="55" t="n">
        <f aca="false">IF($N225=1,0,IF(AND($C224=AA$1,$C225=AA$2),1,0))</f>
        <v>0</v>
      </c>
      <c r="AB225" s="57" t="n">
        <f aca="false">IF(AND($C225=AB$1,$I225=AB$2),1,0)</f>
        <v>0</v>
      </c>
      <c r="AC225" s="55" t="n">
        <f aca="false">IF($N225=1,0,IF(AND($C224=AC$1,$C225=AC$2),1,0))</f>
        <v>0</v>
      </c>
      <c r="AD225" s="55" t="n">
        <f aca="false">IF($N225=1,0,IF(AND($C224=AD$1,$C225=AD$2),1,0))</f>
        <v>0</v>
      </c>
      <c r="AE225" s="56" t="n">
        <f aca="false">0</f>
        <v>0</v>
      </c>
      <c r="AF225" s="55" t="n">
        <f aca="false">IF($N225=1,0,IF(AND($C224=AF$1,$C225=AF$2),1,0))</f>
        <v>0</v>
      </c>
      <c r="AG225" s="56" t="n">
        <f aca="false">0</f>
        <v>0</v>
      </c>
      <c r="AH225" s="55" t="n">
        <f aca="false">IF($N225=1,0,IF(AND($C224=AH$1,$C225=AH$2),1,0))</f>
        <v>0</v>
      </c>
      <c r="AI225" s="57" t="n">
        <f aca="false">IF(AND($C225=AI$1,$I225=AI$2),1,0)</f>
        <v>0</v>
      </c>
      <c r="AJ225" s="55" t="n">
        <f aca="false">IF($N225=1,0,IF(AND($C224=AJ$1,$C225=AJ$2),1,0))</f>
        <v>0</v>
      </c>
      <c r="AK225" s="55" t="n">
        <f aca="false">IF($N225=1,0,IF(AND($C224=AK$1,$C225=AK$2),1,0))</f>
        <v>0</v>
      </c>
      <c r="AL225" s="55" t="n">
        <f aca="false">IF($N225=1,0,IF(AND($C224=AL$1,$C225=AL$2),1,0))</f>
        <v>0</v>
      </c>
      <c r="AM225" s="55" t="n">
        <f aca="false">IF($N225=1,0,IF(AND($C224=AM$1,$C225=AM$2),1,0))</f>
        <v>0</v>
      </c>
      <c r="AN225" s="56" t="n">
        <f aca="false">0</f>
        <v>0</v>
      </c>
      <c r="AO225" s="55" t="n">
        <f aca="false">IF($N225=1,0,IF(AND($C224=AO$1,$C225=AO$2),1,0))</f>
        <v>0</v>
      </c>
      <c r="AP225" s="57" t="n">
        <f aca="false">IF(AND($C225=AP$1,$I225=AP$2),1,0)</f>
        <v>0</v>
      </c>
      <c r="AQ225" s="56" t="n">
        <f aca="false">0</f>
        <v>0</v>
      </c>
      <c r="AR225" s="56" t="n">
        <f aca="false">0</f>
        <v>0</v>
      </c>
      <c r="AS225" s="56" t="n">
        <f aca="false">0</f>
        <v>0</v>
      </c>
      <c r="AT225" s="56" t="n">
        <f aca="false">0</f>
        <v>0</v>
      </c>
      <c r="AU225" s="56" t="n">
        <f aca="false">0</f>
        <v>0</v>
      </c>
      <c r="AV225" s="56" t="n">
        <f aca="false">0</f>
        <v>0</v>
      </c>
      <c r="AW225" s="56" t="n">
        <f aca="false">0</f>
        <v>0</v>
      </c>
      <c r="AX225" s="55" t="n">
        <f aca="false">IF($N225=1,0,IF(AND($C224=AX$1,$C225=AX$2),1,0))</f>
        <v>0</v>
      </c>
      <c r="AY225" s="55" t="n">
        <f aca="false">IF($N225=1,0,IF(AND($C224=AY$1,$C225=AY$2),1,0))</f>
        <v>0</v>
      </c>
      <c r="AZ225" s="55" t="n">
        <f aca="false">IF($N225=1,0,IF(AND($C224=AZ$1,$C225=AZ$2),1,0))</f>
        <v>0</v>
      </c>
      <c r="BA225" s="55" t="n">
        <f aca="false">IF($N225=1,0,IF(AND($C224=BA$1,$C225=BA$2),1,0))</f>
        <v>0</v>
      </c>
      <c r="BB225" s="56" t="n">
        <f aca="false">0</f>
        <v>0</v>
      </c>
      <c r="BC225" s="56" t="n">
        <f aca="false">IF($N225=1,0,IF(AND($C224=BC$1,$C225=BC$2),1,0))</f>
        <v>0</v>
      </c>
      <c r="BD225" s="57" t="n">
        <f aca="false">IF(AND($C225=BD$1,$I225=BD$2),1,0)</f>
        <v>0</v>
      </c>
      <c r="BE225" s="56" t="n">
        <f aca="false">0</f>
        <v>0</v>
      </c>
      <c r="BF225" s="56" t="n">
        <f aca="false">0</f>
        <v>0</v>
      </c>
      <c r="BG225" s="56" t="n">
        <f aca="false">0</f>
        <v>0</v>
      </c>
      <c r="BH225" s="56" t="n">
        <f aca="false">0</f>
        <v>0</v>
      </c>
      <c r="BI225" s="56" t="n">
        <f aca="false">0</f>
        <v>0</v>
      </c>
      <c r="BJ225" s="56" t="n">
        <f aca="false">0</f>
        <v>0</v>
      </c>
      <c r="BK225" s="56" t="n">
        <f aca="false">0</f>
        <v>0</v>
      </c>
      <c r="BL225" s="58" t="n">
        <f aca="false">SUM(N225:BK225)</f>
        <v>1</v>
      </c>
    </row>
    <row r="226" customFormat="false" ht="14.4" hidden="false" customHeight="false" outlineLevel="0" collapsed="false">
      <c r="A226" s="52" t="str">
        <f aca="false">VLOOKUP(D226,$BX$90:$BZ$136,3,1)&amp;D226</f>
        <v>D30</v>
      </c>
      <c r="B226" s="52" t="str">
        <f aca="false">SUBSTITUTE(SUBSTITUTE(H226,"/",""),".html","")</f>
        <v>guidesusing-blockchain</v>
      </c>
      <c r="C226" s="52" t="str">
        <f aca="false">IF(OR(B226=index,B226=links,B226=guides),B226,IF(LEFT(B226,5)=onion,onion,extreme))</f>
        <v>extreme</v>
      </c>
      <c r="D226" s="53" t="n">
        <v>30</v>
      </c>
      <c r="E226" s="53" t="s">
        <v>171</v>
      </c>
      <c r="F226" s="53" t="s">
        <v>172</v>
      </c>
      <c r="G226" s="54" t="n">
        <v>0.00303240740740741</v>
      </c>
      <c r="H226" s="53" t="s">
        <v>138</v>
      </c>
      <c r="I226" s="59" t="n">
        <v>109</v>
      </c>
      <c r="J226" s="52" t="n">
        <f aca="false">IF(I226="?",VLOOKUP(C226,$BO$89:$BP$94,2,0),I226)</f>
        <v>109</v>
      </c>
      <c r="K226" s="52" t="n">
        <f aca="false">SUMIFS($J$10:$J$1000,$A$10:$A$1000,A226)</f>
        <v>288.897435897436</v>
      </c>
      <c r="L226" s="52" t="n">
        <f aca="false">IF(D226=D225,J226+L225,J226)</f>
        <v>193</v>
      </c>
      <c r="M226" s="52" t="str">
        <f aca="false">LEFT(A226,1)</f>
        <v>D</v>
      </c>
      <c r="N226" s="55" t="n">
        <f aca="false">IF(D226-D225&gt;0,1,0)</f>
        <v>0</v>
      </c>
      <c r="O226" s="56" t="n">
        <f aca="false">0</f>
        <v>0</v>
      </c>
      <c r="P226" s="55" t="n">
        <f aca="false">IF($N226=1,0,IF(AND($C225=P$1,$C226=P$2),1,0))</f>
        <v>0</v>
      </c>
      <c r="Q226" s="55" t="n">
        <f aca="false">IF($N226=1,0,IF(AND($C225=Q$1,$C226=Q$2),1,0))</f>
        <v>0</v>
      </c>
      <c r="R226" s="55" t="n">
        <f aca="false">IF($N226=1,0,IF(AND($C225=R$1,$C226=R$2),1,0))</f>
        <v>0</v>
      </c>
      <c r="S226" s="56" t="n">
        <f aca="false">0</f>
        <v>0</v>
      </c>
      <c r="T226" s="55" t="n">
        <f aca="false">IF($N226=1,0,IF(AND($C225=R$1,$C226=R$2),1,0))</f>
        <v>0</v>
      </c>
      <c r="U226" s="57" t="n">
        <f aca="false">IF(AND($C226=U$1,$I226=U$2),1,0)</f>
        <v>0</v>
      </c>
      <c r="V226" s="55" t="n">
        <f aca="false">IF($N226=1,0,IF(AND($C225=V$1,$C226=V$2),1,0))</f>
        <v>0</v>
      </c>
      <c r="W226" s="56" t="n">
        <f aca="false">0</f>
        <v>0</v>
      </c>
      <c r="X226" s="55" t="n">
        <f aca="false">IF($N226=1,0,IF(AND($C225=X$1,$C226=X$2),1,0))</f>
        <v>0</v>
      </c>
      <c r="Y226" s="55" t="n">
        <f aca="false">IF($N226=1,0,IF(AND($C225=Y$1,$C226=Y$2),1,0))</f>
        <v>0</v>
      </c>
      <c r="Z226" s="56" t="n">
        <f aca="false">0</f>
        <v>0</v>
      </c>
      <c r="AA226" s="55" t="n">
        <f aca="false">IF($N226=1,0,IF(AND($C225=AA$1,$C226=AA$2),1,0))</f>
        <v>0</v>
      </c>
      <c r="AB226" s="57" t="n">
        <f aca="false">IF(AND($C226=AB$1,$I226=AB$2),1,0)</f>
        <v>0</v>
      </c>
      <c r="AC226" s="55" t="n">
        <f aca="false">IF($N226=1,0,IF(AND($C225=AC$1,$C226=AC$2),1,0))</f>
        <v>0</v>
      </c>
      <c r="AD226" s="55" t="n">
        <f aca="false">IF($N226=1,0,IF(AND($C225=AD$1,$C226=AD$2),1,0))</f>
        <v>0</v>
      </c>
      <c r="AE226" s="56" t="n">
        <f aca="false">0</f>
        <v>0</v>
      </c>
      <c r="AF226" s="55" t="n">
        <f aca="false">IF($N226=1,0,IF(AND($C225=AF$1,$C226=AF$2),1,0))</f>
        <v>0</v>
      </c>
      <c r="AG226" s="56" t="n">
        <f aca="false">0</f>
        <v>0</v>
      </c>
      <c r="AH226" s="55" t="n">
        <f aca="false">IF($N226=1,0,IF(AND($C225=AH$1,$C226=AH$2),1,0))</f>
        <v>1</v>
      </c>
      <c r="AI226" s="57" t="n">
        <f aca="false">IF(AND($C226=AI$1,$I226=AI$2),1,0)</f>
        <v>0</v>
      </c>
      <c r="AJ226" s="55" t="n">
        <f aca="false">IF($N226=1,0,IF(AND($C225=AJ$1,$C226=AJ$2),1,0))</f>
        <v>0</v>
      </c>
      <c r="AK226" s="55" t="n">
        <f aca="false">IF($N226=1,0,IF(AND($C225=AK$1,$C226=AK$2),1,0))</f>
        <v>0</v>
      </c>
      <c r="AL226" s="55" t="n">
        <f aca="false">IF($N226=1,0,IF(AND($C225=AL$1,$C226=AL$2),1,0))</f>
        <v>0</v>
      </c>
      <c r="AM226" s="55" t="n">
        <f aca="false">IF($N226=1,0,IF(AND($C225=AM$1,$C226=AM$2),1,0))</f>
        <v>0</v>
      </c>
      <c r="AN226" s="56" t="n">
        <f aca="false">0</f>
        <v>0</v>
      </c>
      <c r="AO226" s="55" t="n">
        <f aca="false">IF($N226=1,0,IF(AND($C225=AO$1,$C226=AO$2),1,0))</f>
        <v>0</v>
      </c>
      <c r="AP226" s="57" t="n">
        <f aca="false">IF(AND($C226=AP$1,$I226=AP$2),1,0)</f>
        <v>0</v>
      </c>
      <c r="AQ226" s="56" t="n">
        <f aca="false">0</f>
        <v>0</v>
      </c>
      <c r="AR226" s="56" t="n">
        <f aca="false">0</f>
        <v>0</v>
      </c>
      <c r="AS226" s="56" t="n">
        <f aca="false">0</f>
        <v>0</v>
      </c>
      <c r="AT226" s="56" t="n">
        <f aca="false">0</f>
        <v>0</v>
      </c>
      <c r="AU226" s="56" t="n">
        <f aca="false">0</f>
        <v>0</v>
      </c>
      <c r="AV226" s="56" t="n">
        <f aca="false">0</f>
        <v>0</v>
      </c>
      <c r="AW226" s="56" t="n">
        <f aca="false">0</f>
        <v>0</v>
      </c>
      <c r="AX226" s="55" t="n">
        <f aca="false">IF($N226=1,0,IF(AND($C225=AX$1,$C226=AX$2),1,0))</f>
        <v>0</v>
      </c>
      <c r="AY226" s="55" t="n">
        <f aca="false">IF($N226=1,0,IF(AND($C225=AY$1,$C226=AY$2),1,0))</f>
        <v>0</v>
      </c>
      <c r="AZ226" s="55" t="n">
        <f aca="false">IF($N226=1,0,IF(AND($C225=AZ$1,$C226=AZ$2),1,0))</f>
        <v>0</v>
      </c>
      <c r="BA226" s="55" t="n">
        <f aca="false">IF($N226=1,0,IF(AND($C225=BA$1,$C226=BA$2),1,0))</f>
        <v>0</v>
      </c>
      <c r="BB226" s="56" t="n">
        <f aca="false">0</f>
        <v>0</v>
      </c>
      <c r="BC226" s="56" t="n">
        <f aca="false">IF($N226=1,0,IF(AND($C225=BC$1,$C226=BC$2),1,0))</f>
        <v>0</v>
      </c>
      <c r="BD226" s="57" t="n">
        <f aca="false">IF(AND($C226=BD$1,$I226=BD$2),1,0)</f>
        <v>0</v>
      </c>
      <c r="BE226" s="56" t="n">
        <f aca="false">0</f>
        <v>0</v>
      </c>
      <c r="BF226" s="56" t="n">
        <f aca="false">0</f>
        <v>0</v>
      </c>
      <c r="BG226" s="56" t="n">
        <f aca="false">0</f>
        <v>0</v>
      </c>
      <c r="BH226" s="56" t="n">
        <f aca="false">0</f>
        <v>0</v>
      </c>
      <c r="BI226" s="56" t="n">
        <f aca="false">0</f>
        <v>0</v>
      </c>
      <c r="BJ226" s="56" t="n">
        <f aca="false">0</f>
        <v>0</v>
      </c>
      <c r="BK226" s="56" t="n">
        <f aca="false">0</f>
        <v>0</v>
      </c>
      <c r="BL226" s="58" t="n">
        <f aca="false">SUM(N226:BK226)</f>
        <v>1</v>
      </c>
    </row>
    <row r="227" customFormat="false" ht="14.4" hidden="false" customHeight="false" outlineLevel="0" collapsed="false">
      <c r="A227" s="52" t="str">
        <f aca="false">VLOOKUP(D227,$BX$90:$BZ$136,3,1)&amp;D227</f>
        <v>D30</v>
      </c>
      <c r="B227" s="52" t="str">
        <f aca="false">SUBSTITUTE(SUBSTITUTE(H227,"/",""),".html","")</f>
        <v>Onion-directory</v>
      </c>
      <c r="C227" s="52" t="str">
        <f aca="false">IF(OR(B227=index,B227=links,B227=guides),B227,IF(LEFT(B227,5)=onion,onion,extreme))</f>
        <v>onion</v>
      </c>
      <c r="D227" s="53" t="n">
        <v>30</v>
      </c>
      <c r="E227" s="53" t="s">
        <v>171</v>
      </c>
      <c r="F227" s="53" t="s">
        <v>172</v>
      </c>
      <c r="G227" s="54" t="n">
        <v>0.00303240740740741</v>
      </c>
      <c r="H227" s="53" t="s">
        <v>77</v>
      </c>
      <c r="I227" s="59" t="n">
        <v>13</v>
      </c>
      <c r="J227" s="52" t="n">
        <f aca="false">IF(I227="?",VLOOKUP(C227,$BO$89:$BP$94,2,0),I227)</f>
        <v>13</v>
      </c>
      <c r="K227" s="52" t="n">
        <f aca="false">SUMIFS($J$10:$J$1000,$A$10:$A$1000,A227)</f>
        <v>288.897435897436</v>
      </c>
      <c r="L227" s="52" t="n">
        <f aca="false">IF(D227=D226,J227+L226,J227)</f>
        <v>206</v>
      </c>
      <c r="M227" s="52" t="str">
        <f aca="false">LEFT(A227,1)</f>
        <v>D</v>
      </c>
      <c r="N227" s="55" t="n">
        <f aca="false">IF(D227-D226&gt;0,1,0)</f>
        <v>0</v>
      </c>
      <c r="O227" s="56" t="n">
        <f aca="false">0</f>
        <v>0</v>
      </c>
      <c r="P227" s="55" t="n">
        <f aca="false">IF($N227=1,0,IF(AND($C226=P$1,$C227=P$2),1,0))</f>
        <v>0</v>
      </c>
      <c r="Q227" s="55" t="n">
        <f aca="false">IF($N227=1,0,IF(AND($C226=Q$1,$C227=Q$2),1,0))</f>
        <v>0</v>
      </c>
      <c r="R227" s="55" t="n">
        <f aca="false">IF($N227=1,0,IF(AND($C226=R$1,$C227=R$2),1,0))</f>
        <v>0</v>
      </c>
      <c r="S227" s="56" t="n">
        <f aca="false">0</f>
        <v>0</v>
      </c>
      <c r="T227" s="55" t="n">
        <f aca="false">IF($N227=1,0,IF(AND($C226=R$1,$C227=R$2),1,0))</f>
        <v>0</v>
      </c>
      <c r="U227" s="57" t="n">
        <f aca="false">IF(AND($C227=U$1,$I227=U$2),1,0)</f>
        <v>0</v>
      </c>
      <c r="V227" s="55" t="n">
        <f aca="false">IF($N227=1,0,IF(AND($C226=V$1,$C227=V$2),1,0))</f>
        <v>0</v>
      </c>
      <c r="W227" s="56" t="n">
        <f aca="false">0</f>
        <v>0</v>
      </c>
      <c r="X227" s="55" t="n">
        <f aca="false">IF($N227=1,0,IF(AND($C226=X$1,$C227=X$2),1,0))</f>
        <v>0</v>
      </c>
      <c r="Y227" s="55" t="n">
        <f aca="false">IF($N227=1,0,IF(AND($C226=Y$1,$C227=Y$2),1,0))</f>
        <v>0</v>
      </c>
      <c r="Z227" s="56" t="n">
        <f aca="false">0</f>
        <v>0</v>
      </c>
      <c r="AA227" s="55" t="n">
        <f aca="false">IF($N227=1,0,IF(AND($C226=AA$1,$C227=AA$2),1,0))</f>
        <v>0</v>
      </c>
      <c r="AB227" s="57" t="n">
        <f aca="false">IF(AND($C227=AB$1,$I227=AB$2),1,0)</f>
        <v>0</v>
      </c>
      <c r="AC227" s="55" t="n">
        <f aca="false">IF($N227=1,0,IF(AND($C226=AC$1,$C227=AC$2),1,0))</f>
        <v>0</v>
      </c>
      <c r="AD227" s="55" t="n">
        <f aca="false">IF($N227=1,0,IF(AND($C226=AD$1,$C227=AD$2),1,0))</f>
        <v>0</v>
      </c>
      <c r="AE227" s="56" t="n">
        <f aca="false">0</f>
        <v>0</v>
      </c>
      <c r="AF227" s="55" t="n">
        <f aca="false">IF($N227=1,0,IF(AND($C226=AF$1,$C227=AF$2),1,0))</f>
        <v>0</v>
      </c>
      <c r="AG227" s="56" t="n">
        <f aca="false">0</f>
        <v>0</v>
      </c>
      <c r="AH227" s="55" t="n">
        <f aca="false">IF($N227=1,0,IF(AND($C226=AH$1,$C227=AH$2),1,0))</f>
        <v>0</v>
      </c>
      <c r="AI227" s="57" t="n">
        <f aca="false">IF(AND($C227=AI$1,$I227=AI$2),1,0)</f>
        <v>0</v>
      </c>
      <c r="AJ227" s="55" t="n">
        <f aca="false">IF($N227=1,0,IF(AND($C226=AJ$1,$C227=AJ$2),1,0))</f>
        <v>0</v>
      </c>
      <c r="AK227" s="55" t="n">
        <f aca="false">IF($N227=1,0,IF(AND($C226=AK$1,$C227=AK$2),1,0))</f>
        <v>0</v>
      </c>
      <c r="AL227" s="55" t="n">
        <f aca="false">IF($N227=1,0,IF(AND($C226=AL$1,$C227=AL$2),1,0))</f>
        <v>0</v>
      </c>
      <c r="AM227" s="55" t="n">
        <f aca="false">IF($N227=1,0,IF(AND($C226=AM$1,$C227=AM$2),1,0))</f>
        <v>0</v>
      </c>
      <c r="AN227" s="56" t="n">
        <f aca="false">0</f>
        <v>0</v>
      </c>
      <c r="AO227" s="55" t="n">
        <f aca="false">IF($N227=1,0,IF(AND($C226=AO$1,$C227=AO$2),1,0))</f>
        <v>0</v>
      </c>
      <c r="AP227" s="57" t="n">
        <f aca="false">IF(AND($C227=AP$1,$I227=AP$2),1,0)</f>
        <v>0</v>
      </c>
      <c r="AQ227" s="56" t="n">
        <f aca="false">0</f>
        <v>0</v>
      </c>
      <c r="AR227" s="56" t="n">
        <f aca="false">0</f>
        <v>0</v>
      </c>
      <c r="AS227" s="56" t="n">
        <f aca="false">0</f>
        <v>0</v>
      </c>
      <c r="AT227" s="56" t="n">
        <f aca="false">0</f>
        <v>0</v>
      </c>
      <c r="AU227" s="56" t="n">
        <f aca="false">0</f>
        <v>0</v>
      </c>
      <c r="AV227" s="56" t="n">
        <f aca="false">0</f>
        <v>0</v>
      </c>
      <c r="AW227" s="56" t="n">
        <f aca="false">0</f>
        <v>0</v>
      </c>
      <c r="AX227" s="55" t="n">
        <f aca="false">IF($N227=1,0,IF(AND($C226=AX$1,$C227=AX$2),1,0))</f>
        <v>0</v>
      </c>
      <c r="AY227" s="55" t="n">
        <f aca="false">IF($N227=1,0,IF(AND($C226=AY$1,$C227=AY$2),1,0))</f>
        <v>0</v>
      </c>
      <c r="AZ227" s="55" t="n">
        <f aca="false">IF($N227=1,0,IF(AND($C226=AZ$1,$C227=AZ$2),1,0))</f>
        <v>0</v>
      </c>
      <c r="BA227" s="55" t="n">
        <f aca="false">IF($N227=1,0,IF(AND($C226=BA$1,$C227=BA$2),1,0))</f>
        <v>1</v>
      </c>
      <c r="BB227" s="56" t="n">
        <f aca="false">0</f>
        <v>0</v>
      </c>
      <c r="BC227" s="56" t="n">
        <f aca="false">IF($N227=1,0,IF(AND($C226=BC$1,$C227=BC$2),1,0))</f>
        <v>0</v>
      </c>
      <c r="BD227" s="57" t="n">
        <f aca="false">IF(AND($C227=BD$1,$I227=BD$2),1,0)</f>
        <v>0</v>
      </c>
      <c r="BE227" s="56" t="n">
        <f aca="false">0</f>
        <v>0</v>
      </c>
      <c r="BF227" s="56" t="n">
        <f aca="false">0</f>
        <v>0</v>
      </c>
      <c r="BG227" s="56" t="n">
        <f aca="false">0</f>
        <v>0</v>
      </c>
      <c r="BH227" s="56" t="n">
        <f aca="false">0</f>
        <v>0</v>
      </c>
      <c r="BI227" s="56" t="n">
        <f aca="false">0</f>
        <v>0</v>
      </c>
      <c r="BJ227" s="56" t="n">
        <f aca="false">0</f>
        <v>0</v>
      </c>
      <c r="BK227" s="56" t="n">
        <f aca="false">0</f>
        <v>0</v>
      </c>
      <c r="BL227" s="58" t="n">
        <f aca="false">SUM(N227:BK227)</f>
        <v>1</v>
      </c>
    </row>
    <row r="228" customFormat="false" ht="14.4" hidden="false" customHeight="false" outlineLevel="0" collapsed="false">
      <c r="A228" s="52" t="str">
        <f aca="false">VLOOKUP(D228,$BX$90:$BZ$136,3,1)&amp;D228</f>
        <v>D30</v>
      </c>
      <c r="B228" s="52" t="str">
        <f aca="false">SUBSTITUTE(SUBSTITUTE(H228,"/",""),".html","")</f>
        <v>onion-directorygroups-cat</v>
      </c>
      <c r="C228" s="52" t="str">
        <f aca="false">IF(OR(B228=index,B228=links,B228=guides),B228,IF(LEFT(B228,5)=onion,onion,extreme))</f>
        <v>onion</v>
      </c>
      <c r="D228" s="53" t="n">
        <v>30</v>
      </c>
      <c r="E228" s="53" t="s">
        <v>171</v>
      </c>
      <c r="F228" s="53" t="s">
        <v>172</v>
      </c>
      <c r="G228" s="54" t="n">
        <v>0.00303240740740741</v>
      </c>
      <c r="H228" s="53" t="s">
        <v>90</v>
      </c>
      <c r="I228" s="59" t="n">
        <v>3</v>
      </c>
      <c r="J228" s="52" t="n">
        <f aca="false">IF(I228="?",VLOOKUP(C228,$BO$89:$BP$94,2,0),I228)</f>
        <v>3</v>
      </c>
      <c r="K228" s="52" t="n">
        <f aca="false">SUMIFS($J$10:$J$1000,$A$10:$A$1000,A228)</f>
        <v>288.897435897436</v>
      </c>
      <c r="L228" s="52" t="n">
        <f aca="false">IF(D228=D227,J228+L227,J228)</f>
        <v>209</v>
      </c>
      <c r="M228" s="52" t="str">
        <f aca="false">LEFT(A228,1)</f>
        <v>D</v>
      </c>
      <c r="N228" s="55" t="n">
        <f aca="false">IF(D228-D227&gt;0,1,0)</f>
        <v>0</v>
      </c>
      <c r="O228" s="56" t="n">
        <f aca="false">0</f>
        <v>0</v>
      </c>
      <c r="P228" s="55" t="n">
        <f aca="false">IF($N228=1,0,IF(AND($C227=P$1,$C228=P$2),1,0))</f>
        <v>0</v>
      </c>
      <c r="Q228" s="55" t="n">
        <f aca="false">IF($N228=1,0,IF(AND($C227=Q$1,$C228=Q$2),1,0))</f>
        <v>0</v>
      </c>
      <c r="R228" s="55" t="n">
        <f aca="false">IF($N228=1,0,IF(AND($C227=R$1,$C228=R$2),1,0))</f>
        <v>0</v>
      </c>
      <c r="S228" s="56" t="n">
        <f aca="false">0</f>
        <v>0</v>
      </c>
      <c r="T228" s="55" t="n">
        <f aca="false">IF($N228=1,0,IF(AND($C227=R$1,$C228=R$2),1,0))</f>
        <v>0</v>
      </c>
      <c r="U228" s="57" t="n">
        <f aca="false">IF(AND($C228=U$1,$I228=U$2),1,0)</f>
        <v>0</v>
      </c>
      <c r="V228" s="55" t="n">
        <f aca="false">IF($N228=1,0,IF(AND($C227=V$1,$C228=V$2),1,0))</f>
        <v>0</v>
      </c>
      <c r="W228" s="56" t="n">
        <f aca="false">0</f>
        <v>0</v>
      </c>
      <c r="X228" s="55" t="n">
        <f aca="false">IF($N228=1,0,IF(AND($C227=X$1,$C228=X$2),1,0))</f>
        <v>0</v>
      </c>
      <c r="Y228" s="55" t="n">
        <f aca="false">IF($N228=1,0,IF(AND($C227=Y$1,$C228=Y$2),1,0))</f>
        <v>0</v>
      </c>
      <c r="Z228" s="56" t="n">
        <f aca="false">0</f>
        <v>0</v>
      </c>
      <c r="AA228" s="55" t="n">
        <f aca="false">IF($N228=1,0,IF(AND($C227=AA$1,$C228=AA$2),1,0))</f>
        <v>0</v>
      </c>
      <c r="AB228" s="57" t="n">
        <f aca="false">IF(AND($C228=AB$1,$I228=AB$2),1,0)</f>
        <v>0</v>
      </c>
      <c r="AC228" s="55" t="n">
        <f aca="false">IF($N228=1,0,IF(AND($C227=AC$1,$C228=AC$2),1,0))</f>
        <v>0</v>
      </c>
      <c r="AD228" s="55" t="n">
        <f aca="false">IF($N228=1,0,IF(AND($C227=AD$1,$C228=AD$2),1,0))</f>
        <v>0</v>
      </c>
      <c r="AE228" s="56" t="n">
        <f aca="false">0</f>
        <v>0</v>
      </c>
      <c r="AF228" s="55" t="n">
        <f aca="false">IF($N228=1,0,IF(AND($C227=AF$1,$C228=AF$2),1,0))</f>
        <v>0</v>
      </c>
      <c r="AG228" s="56" t="n">
        <f aca="false">0</f>
        <v>0</v>
      </c>
      <c r="AH228" s="55" t="n">
        <f aca="false">IF($N228=1,0,IF(AND($C227=AH$1,$C228=AH$2),1,0))</f>
        <v>0</v>
      </c>
      <c r="AI228" s="57" t="n">
        <f aca="false">IF(AND($C228=AI$1,$I228=AI$2),1,0)</f>
        <v>0</v>
      </c>
      <c r="AJ228" s="55" t="n">
        <f aca="false">IF($N228=1,0,IF(AND($C227=AJ$1,$C228=AJ$2),1,0))</f>
        <v>0</v>
      </c>
      <c r="AK228" s="55" t="n">
        <f aca="false">IF($N228=1,0,IF(AND($C227=AK$1,$C228=AK$2),1,0))</f>
        <v>0</v>
      </c>
      <c r="AL228" s="55" t="n">
        <f aca="false">IF($N228=1,0,IF(AND($C227=AL$1,$C228=AL$2),1,0))</f>
        <v>0</v>
      </c>
      <c r="AM228" s="55" t="n">
        <f aca="false">IF($N228=1,0,IF(AND($C227=AM$1,$C228=AM$2),1,0))</f>
        <v>1</v>
      </c>
      <c r="AN228" s="56" t="n">
        <f aca="false">0</f>
        <v>0</v>
      </c>
      <c r="AO228" s="55" t="n">
        <f aca="false">IF($N228=1,0,IF(AND($C227=AO$1,$C228=AO$2),1,0))</f>
        <v>0</v>
      </c>
      <c r="AP228" s="57" t="n">
        <f aca="false">IF(AND($C228=AP$1,$I228=AP$2),1,0)</f>
        <v>0</v>
      </c>
      <c r="AQ228" s="56" t="n">
        <f aca="false">0</f>
        <v>0</v>
      </c>
      <c r="AR228" s="56" t="n">
        <f aca="false">0</f>
        <v>0</v>
      </c>
      <c r="AS228" s="56" t="n">
        <f aca="false">0</f>
        <v>0</v>
      </c>
      <c r="AT228" s="56" t="n">
        <f aca="false">0</f>
        <v>0</v>
      </c>
      <c r="AU228" s="56" t="n">
        <f aca="false">0</f>
        <v>0</v>
      </c>
      <c r="AV228" s="56" t="n">
        <f aca="false">0</f>
        <v>0</v>
      </c>
      <c r="AW228" s="56" t="n">
        <f aca="false">0</f>
        <v>0</v>
      </c>
      <c r="AX228" s="55" t="n">
        <f aca="false">IF($N228=1,0,IF(AND($C227=AX$1,$C228=AX$2),1,0))</f>
        <v>0</v>
      </c>
      <c r="AY228" s="55" t="n">
        <f aca="false">IF($N228=1,0,IF(AND($C227=AY$1,$C228=AY$2),1,0))</f>
        <v>0</v>
      </c>
      <c r="AZ228" s="55" t="n">
        <f aca="false">IF($N228=1,0,IF(AND($C227=AZ$1,$C228=AZ$2),1,0))</f>
        <v>0</v>
      </c>
      <c r="BA228" s="55" t="n">
        <f aca="false">IF($N228=1,0,IF(AND($C227=BA$1,$C228=BA$2),1,0))</f>
        <v>0</v>
      </c>
      <c r="BB228" s="56" t="n">
        <f aca="false">0</f>
        <v>0</v>
      </c>
      <c r="BC228" s="56" t="n">
        <f aca="false">IF($N228=1,0,IF(AND($C227=BC$1,$C228=BC$2),1,0))</f>
        <v>0</v>
      </c>
      <c r="BD228" s="57" t="n">
        <f aca="false">IF(AND($C228=BD$1,$I228=BD$2),1,0)</f>
        <v>0</v>
      </c>
      <c r="BE228" s="56" t="n">
        <f aca="false">0</f>
        <v>0</v>
      </c>
      <c r="BF228" s="56" t="n">
        <f aca="false">0</f>
        <v>0</v>
      </c>
      <c r="BG228" s="56" t="n">
        <f aca="false">0</f>
        <v>0</v>
      </c>
      <c r="BH228" s="56" t="n">
        <f aca="false">0</f>
        <v>0</v>
      </c>
      <c r="BI228" s="56" t="n">
        <f aca="false">0</f>
        <v>0</v>
      </c>
      <c r="BJ228" s="56" t="n">
        <f aca="false">0</f>
        <v>0</v>
      </c>
      <c r="BK228" s="56" t="n">
        <f aca="false">0</f>
        <v>0</v>
      </c>
      <c r="BL228" s="58" t="n">
        <f aca="false">SUM(N228:BK228)</f>
        <v>1</v>
      </c>
    </row>
    <row r="229" customFormat="false" ht="14.4" hidden="false" customHeight="false" outlineLevel="0" collapsed="false">
      <c r="A229" s="52" t="str">
        <f aca="false">VLOOKUP(D229,$BX$90:$BZ$136,3,1)&amp;D229</f>
        <v>D30</v>
      </c>
      <c r="B229" s="52" t="str">
        <f aca="false">SUBSTITUTE(SUBSTITUTE(H229,"/",""),".html","")</f>
        <v>onion-directoryhack-group</v>
      </c>
      <c r="C229" s="52" t="str">
        <f aca="false">IF(OR(B229=index,B229=links,B229=guides),B229,IF(LEFT(B229,5)=onion,onion,extreme))</f>
        <v>onion</v>
      </c>
      <c r="D229" s="53" t="n">
        <v>30</v>
      </c>
      <c r="E229" s="53" t="s">
        <v>171</v>
      </c>
      <c r="F229" s="53" t="s">
        <v>172</v>
      </c>
      <c r="G229" s="54" t="n">
        <v>0.00303240740740741</v>
      </c>
      <c r="H229" s="53" t="s">
        <v>79</v>
      </c>
      <c r="I229" s="59" t="n">
        <v>14</v>
      </c>
      <c r="J229" s="52" t="n">
        <f aca="false">IF(I229="?",VLOOKUP(C229,$BO$89:$BP$94,2,0),I229)</f>
        <v>14</v>
      </c>
      <c r="K229" s="52" t="n">
        <f aca="false">SUMIFS($J$10:$J$1000,$A$10:$A$1000,A229)</f>
        <v>288.897435897436</v>
      </c>
      <c r="L229" s="52" t="n">
        <f aca="false">IF(D229=D228,J229+L228,J229)</f>
        <v>223</v>
      </c>
      <c r="M229" s="52" t="str">
        <f aca="false">LEFT(A229,1)</f>
        <v>D</v>
      </c>
      <c r="N229" s="55" t="n">
        <f aca="false">IF(D229-D228&gt;0,1,0)</f>
        <v>0</v>
      </c>
      <c r="O229" s="56" t="n">
        <f aca="false">0</f>
        <v>0</v>
      </c>
      <c r="P229" s="55" t="n">
        <f aca="false">IF($N229=1,0,IF(AND($C228=P$1,$C229=P$2),1,0))</f>
        <v>0</v>
      </c>
      <c r="Q229" s="55" t="n">
        <f aca="false">IF($N229=1,0,IF(AND($C228=Q$1,$C229=Q$2),1,0))</f>
        <v>0</v>
      </c>
      <c r="R229" s="55" t="n">
        <f aca="false">IF($N229=1,0,IF(AND($C228=R$1,$C229=R$2),1,0))</f>
        <v>0</v>
      </c>
      <c r="S229" s="56" t="n">
        <f aca="false">0</f>
        <v>0</v>
      </c>
      <c r="T229" s="55" t="n">
        <f aca="false">IF($N229=1,0,IF(AND($C228=R$1,$C229=R$2),1,0))</f>
        <v>0</v>
      </c>
      <c r="U229" s="57" t="n">
        <f aca="false">IF(AND($C229=U$1,$I229=U$2),1,0)</f>
        <v>0</v>
      </c>
      <c r="V229" s="55" t="n">
        <f aca="false">IF($N229=1,0,IF(AND($C228=V$1,$C229=V$2),1,0))</f>
        <v>0</v>
      </c>
      <c r="W229" s="56" t="n">
        <f aca="false">0</f>
        <v>0</v>
      </c>
      <c r="X229" s="55" t="n">
        <f aca="false">IF($N229=1,0,IF(AND($C228=X$1,$C229=X$2),1,0))</f>
        <v>0</v>
      </c>
      <c r="Y229" s="55" t="n">
        <f aca="false">IF($N229=1,0,IF(AND($C228=Y$1,$C229=Y$2),1,0))</f>
        <v>0</v>
      </c>
      <c r="Z229" s="56" t="n">
        <f aca="false">0</f>
        <v>0</v>
      </c>
      <c r="AA229" s="55" t="n">
        <f aca="false">IF($N229=1,0,IF(AND($C228=AA$1,$C229=AA$2),1,0))</f>
        <v>0</v>
      </c>
      <c r="AB229" s="57" t="n">
        <f aca="false">IF(AND($C229=AB$1,$I229=AB$2),1,0)</f>
        <v>0</v>
      </c>
      <c r="AC229" s="55" t="n">
        <f aca="false">IF($N229=1,0,IF(AND($C228=AC$1,$C229=AC$2),1,0))</f>
        <v>0</v>
      </c>
      <c r="AD229" s="55" t="n">
        <f aca="false">IF($N229=1,0,IF(AND($C228=AD$1,$C229=AD$2),1,0))</f>
        <v>0</v>
      </c>
      <c r="AE229" s="56" t="n">
        <f aca="false">0</f>
        <v>0</v>
      </c>
      <c r="AF229" s="55" t="n">
        <f aca="false">IF($N229=1,0,IF(AND($C228=AF$1,$C229=AF$2),1,0))</f>
        <v>0</v>
      </c>
      <c r="AG229" s="56" t="n">
        <f aca="false">0</f>
        <v>0</v>
      </c>
      <c r="AH229" s="55" t="n">
        <f aca="false">IF($N229=1,0,IF(AND($C228=AH$1,$C229=AH$2),1,0))</f>
        <v>0</v>
      </c>
      <c r="AI229" s="57" t="n">
        <f aca="false">IF(AND($C229=AI$1,$I229=AI$2),1,0)</f>
        <v>0</v>
      </c>
      <c r="AJ229" s="55" t="n">
        <f aca="false">IF($N229=1,0,IF(AND($C228=AJ$1,$C229=AJ$2),1,0))</f>
        <v>0</v>
      </c>
      <c r="AK229" s="55" t="n">
        <f aca="false">IF($N229=1,0,IF(AND($C228=AK$1,$C229=AK$2),1,0))</f>
        <v>0</v>
      </c>
      <c r="AL229" s="55" t="n">
        <f aca="false">IF($N229=1,0,IF(AND($C228=AL$1,$C229=AL$2),1,0))</f>
        <v>0</v>
      </c>
      <c r="AM229" s="55" t="n">
        <f aca="false">IF($N229=1,0,IF(AND($C228=AM$1,$C229=AM$2),1,0))</f>
        <v>1</v>
      </c>
      <c r="AN229" s="56" t="n">
        <f aca="false">0</f>
        <v>0</v>
      </c>
      <c r="AO229" s="55" t="n">
        <f aca="false">IF($N229=1,0,IF(AND($C228=AO$1,$C229=AO$2),1,0))</f>
        <v>0</v>
      </c>
      <c r="AP229" s="57" t="n">
        <f aca="false">IF(AND($C229=AP$1,$I229=AP$2),1,0)</f>
        <v>0</v>
      </c>
      <c r="AQ229" s="56" t="n">
        <f aca="false">0</f>
        <v>0</v>
      </c>
      <c r="AR229" s="56" t="n">
        <f aca="false">0</f>
        <v>0</v>
      </c>
      <c r="AS229" s="56" t="n">
        <f aca="false">0</f>
        <v>0</v>
      </c>
      <c r="AT229" s="56" t="n">
        <f aca="false">0</f>
        <v>0</v>
      </c>
      <c r="AU229" s="56" t="n">
        <f aca="false">0</f>
        <v>0</v>
      </c>
      <c r="AV229" s="56" t="n">
        <f aca="false">0</f>
        <v>0</v>
      </c>
      <c r="AW229" s="56" t="n">
        <f aca="false">0</f>
        <v>0</v>
      </c>
      <c r="AX229" s="55" t="n">
        <f aca="false">IF($N229=1,0,IF(AND($C228=AX$1,$C229=AX$2),1,0))</f>
        <v>0</v>
      </c>
      <c r="AY229" s="55" t="n">
        <f aca="false">IF($N229=1,0,IF(AND($C228=AY$1,$C229=AY$2),1,0))</f>
        <v>0</v>
      </c>
      <c r="AZ229" s="55" t="n">
        <f aca="false">IF($N229=1,0,IF(AND($C228=AZ$1,$C229=AZ$2),1,0))</f>
        <v>0</v>
      </c>
      <c r="BA229" s="55" t="n">
        <f aca="false">IF($N229=1,0,IF(AND($C228=BA$1,$C229=BA$2),1,0))</f>
        <v>0</v>
      </c>
      <c r="BB229" s="56" t="n">
        <f aca="false">0</f>
        <v>0</v>
      </c>
      <c r="BC229" s="56" t="n">
        <f aca="false">IF($N229=1,0,IF(AND($C228=BC$1,$C229=BC$2),1,0))</f>
        <v>0</v>
      </c>
      <c r="BD229" s="57" t="n">
        <f aca="false">IF(AND($C229=BD$1,$I229=BD$2),1,0)</f>
        <v>0</v>
      </c>
      <c r="BE229" s="56" t="n">
        <f aca="false">0</f>
        <v>0</v>
      </c>
      <c r="BF229" s="56" t="n">
        <f aca="false">0</f>
        <v>0</v>
      </c>
      <c r="BG229" s="56" t="n">
        <f aca="false">0</f>
        <v>0</v>
      </c>
      <c r="BH229" s="56" t="n">
        <f aca="false">0</f>
        <v>0</v>
      </c>
      <c r="BI229" s="56" t="n">
        <f aca="false">0</f>
        <v>0</v>
      </c>
      <c r="BJ229" s="56" t="n">
        <f aca="false">0</f>
        <v>0</v>
      </c>
      <c r="BK229" s="56" t="n">
        <f aca="false">0</f>
        <v>0</v>
      </c>
      <c r="BL229" s="58" t="n">
        <f aca="false">SUM(N229:BK229)</f>
        <v>1</v>
      </c>
    </row>
    <row r="230" customFormat="false" ht="14.4" hidden="false" customHeight="false" outlineLevel="0" collapsed="false">
      <c r="A230" s="52" t="str">
        <f aca="false">VLOOKUP(D230,$BX$90:$BZ$136,3,1)&amp;D230</f>
        <v>D30</v>
      </c>
      <c r="B230" s="52" t="str">
        <f aca="false">SUBSTITUTE(SUBSTITUTE(H230,"/",""),".html","")</f>
        <v>Onion-directory</v>
      </c>
      <c r="C230" s="52" t="str">
        <f aca="false">IF(OR(B230=index,B230=links,B230=guides),B230,IF(LEFT(B230,5)=onion,onion,extreme))</f>
        <v>onion</v>
      </c>
      <c r="D230" s="53" t="n">
        <v>30</v>
      </c>
      <c r="E230" s="53" t="s">
        <v>171</v>
      </c>
      <c r="F230" s="53" t="s">
        <v>172</v>
      </c>
      <c r="G230" s="54" t="n">
        <v>0.00303240740740741</v>
      </c>
      <c r="H230" s="53" t="s">
        <v>77</v>
      </c>
      <c r="I230" s="59" t="n">
        <v>32</v>
      </c>
      <c r="J230" s="52" t="n">
        <f aca="false">IF(I230="?",VLOOKUP(C230,$BO$89:$BP$94,2,0),I230)</f>
        <v>32</v>
      </c>
      <c r="K230" s="52" t="n">
        <f aca="false">SUMIFS($J$10:$J$1000,$A$10:$A$1000,A230)</f>
        <v>288.897435897436</v>
      </c>
      <c r="L230" s="52" t="n">
        <f aca="false">IF(D230=D229,J230+L229,J230)</f>
        <v>255</v>
      </c>
      <c r="M230" s="52" t="str">
        <f aca="false">LEFT(A230,1)</f>
        <v>D</v>
      </c>
      <c r="N230" s="55" t="n">
        <f aca="false">IF(D230-D229&gt;0,1,0)</f>
        <v>0</v>
      </c>
      <c r="O230" s="56" t="n">
        <f aca="false">0</f>
        <v>0</v>
      </c>
      <c r="P230" s="55" t="n">
        <f aca="false">IF($N230=1,0,IF(AND($C229=P$1,$C230=P$2),1,0))</f>
        <v>0</v>
      </c>
      <c r="Q230" s="55" t="n">
        <f aca="false">IF($N230=1,0,IF(AND($C229=Q$1,$C230=Q$2),1,0))</f>
        <v>0</v>
      </c>
      <c r="R230" s="55" t="n">
        <f aca="false">IF($N230=1,0,IF(AND($C229=R$1,$C230=R$2),1,0))</f>
        <v>0</v>
      </c>
      <c r="S230" s="56" t="n">
        <f aca="false">0</f>
        <v>0</v>
      </c>
      <c r="T230" s="55" t="n">
        <f aca="false">IF($N230=1,0,IF(AND($C229=R$1,$C230=R$2),1,0))</f>
        <v>0</v>
      </c>
      <c r="U230" s="57" t="n">
        <f aca="false">IF(AND($C230=U$1,$I230=U$2),1,0)</f>
        <v>0</v>
      </c>
      <c r="V230" s="55" t="n">
        <f aca="false">IF($N230=1,0,IF(AND($C229=V$1,$C230=V$2),1,0))</f>
        <v>0</v>
      </c>
      <c r="W230" s="56" t="n">
        <f aca="false">0</f>
        <v>0</v>
      </c>
      <c r="X230" s="55" t="n">
        <f aca="false">IF($N230=1,0,IF(AND($C229=X$1,$C230=X$2),1,0))</f>
        <v>0</v>
      </c>
      <c r="Y230" s="55" t="n">
        <f aca="false">IF($N230=1,0,IF(AND($C229=Y$1,$C230=Y$2),1,0))</f>
        <v>0</v>
      </c>
      <c r="Z230" s="56" t="n">
        <f aca="false">0</f>
        <v>0</v>
      </c>
      <c r="AA230" s="55" t="n">
        <f aca="false">IF($N230=1,0,IF(AND($C229=AA$1,$C230=AA$2),1,0))</f>
        <v>0</v>
      </c>
      <c r="AB230" s="57" t="n">
        <f aca="false">IF(AND($C230=AB$1,$I230=AB$2),1,0)</f>
        <v>0</v>
      </c>
      <c r="AC230" s="55" t="n">
        <f aca="false">IF($N230=1,0,IF(AND($C229=AC$1,$C230=AC$2),1,0))</f>
        <v>0</v>
      </c>
      <c r="AD230" s="55" t="n">
        <f aca="false">IF($N230=1,0,IF(AND($C229=AD$1,$C230=AD$2),1,0))</f>
        <v>0</v>
      </c>
      <c r="AE230" s="56" t="n">
        <f aca="false">0</f>
        <v>0</v>
      </c>
      <c r="AF230" s="55" t="n">
        <f aca="false">IF($N230=1,0,IF(AND($C229=AF$1,$C230=AF$2),1,0))</f>
        <v>0</v>
      </c>
      <c r="AG230" s="56" t="n">
        <f aca="false">0</f>
        <v>0</v>
      </c>
      <c r="AH230" s="55" t="n">
        <f aca="false">IF($N230=1,0,IF(AND($C229=AH$1,$C230=AH$2),1,0))</f>
        <v>0</v>
      </c>
      <c r="AI230" s="57" t="n">
        <f aca="false">IF(AND($C230=AI$1,$I230=AI$2),1,0)</f>
        <v>0</v>
      </c>
      <c r="AJ230" s="55" t="n">
        <f aca="false">IF($N230=1,0,IF(AND($C229=AJ$1,$C230=AJ$2),1,0))</f>
        <v>0</v>
      </c>
      <c r="AK230" s="55" t="n">
        <f aca="false">IF($N230=1,0,IF(AND($C229=AK$1,$C230=AK$2),1,0))</f>
        <v>0</v>
      </c>
      <c r="AL230" s="55" t="n">
        <f aca="false">IF($N230=1,0,IF(AND($C229=AL$1,$C230=AL$2),1,0))</f>
        <v>0</v>
      </c>
      <c r="AM230" s="55" t="n">
        <f aca="false">IF($N230=1,0,IF(AND($C229=AM$1,$C230=AM$2),1,0))</f>
        <v>1</v>
      </c>
      <c r="AN230" s="56" t="n">
        <f aca="false">0</f>
        <v>0</v>
      </c>
      <c r="AO230" s="55" t="n">
        <f aca="false">IF($N230=1,0,IF(AND($C229=AO$1,$C230=AO$2),1,0))</f>
        <v>0</v>
      </c>
      <c r="AP230" s="57" t="n">
        <f aca="false">IF(AND($C230=AP$1,$I230=AP$2),1,0)</f>
        <v>0</v>
      </c>
      <c r="AQ230" s="56" t="n">
        <f aca="false">0</f>
        <v>0</v>
      </c>
      <c r="AR230" s="56" t="n">
        <f aca="false">0</f>
        <v>0</v>
      </c>
      <c r="AS230" s="56" t="n">
        <f aca="false">0</f>
        <v>0</v>
      </c>
      <c r="AT230" s="56" t="n">
        <f aca="false">0</f>
        <v>0</v>
      </c>
      <c r="AU230" s="56" t="n">
        <f aca="false">0</f>
        <v>0</v>
      </c>
      <c r="AV230" s="56" t="n">
        <f aca="false">0</f>
        <v>0</v>
      </c>
      <c r="AW230" s="56" t="n">
        <f aca="false">0</f>
        <v>0</v>
      </c>
      <c r="AX230" s="55" t="n">
        <f aca="false">IF($N230=1,0,IF(AND($C229=AX$1,$C230=AX$2),1,0))</f>
        <v>0</v>
      </c>
      <c r="AY230" s="55" t="n">
        <f aca="false">IF($N230=1,0,IF(AND($C229=AY$1,$C230=AY$2),1,0))</f>
        <v>0</v>
      </c>
      <c r="AZ230" s="55" t="n">
        <f aca="false">IF($N230=1,0,IF(AND($C229=AZ$1,$C230=AZ$2),1,0))</f>
        <v>0</v>
      </c>
      <c r="BA230" s="55" t="n">
        <f aca="false">IF($N230=1,0,IF(AND($C229=BA$1,$C230=BA$2),1,0))</f>
        <v>0</v>
      </c>
      <c r="BB230" s="56" t="n">
        <f aca="false">0</f>
        <v>0</v>
      </c>
      <c r="BC230" s="56" t="n">
        <f aca="false">IF($N230=1,0,IF(AND($C229=BC$1,$C230=BC$2),1,0))</f>
        <v>0</v>
      </c>
      <c r="BD230" s="57" t="n">
        <f aca="false">IF(AND($C230=BD$1,$I230=BD$2),1,0)</f>
        <v>0</v>
      </c>
      <c r="BE230" s="56" t="n">
        <f aca="false">0</f>
        <v>0</v>
      </c>
      <c r="BF230" s="56" t="n">
        <f aca="false">0</f>
        <v>0</v>
      </c>
      <c r="BG230" s="56" t="n">
        <f aca="false">0</f>
        <v>0</v>
      </c>
      <c r="BH230" s="56" t="n">
        <f aca="false">0</f>
        <v>0</v>
      </c>
      <c r="BI230" s="56" t="n">
        <f aca="false">0</f>
        <v>0</v>
      </c>
      <c r="BJ230" s="56" t="n">
        <f aca="false">0</f>
        <v>0</v>
      </c>
      <c r="BK230" s="56" t="n">
        <f aca="false">0</f>
        <v>0</v>
      </c>
      <c r="BL230" s="58" t="n">
        <f aca="false">SUM(N230:BK230)</f>
        <v>1</v>
      </c>
    </row>
    <row r="231" customFormat="false" ht="14.4" hidden="false" customHeight="false" outlineLevel="0" collapsed="false">
      <c r="A231" s="52" t="str">
        <f aca="false">VLOOKUP(D231,$BX$90:$BZ$136,3,1)&amp;D231</f>
        <v>D30</v>
      </c>
      <c r="B231" s="52" t="str">
        <f aca="false">SUBSTITUTE(SUBSTITUTE(H231,"/",""),".html","")</f>
        <v>onion-directorywiki-leaks</v>
      </c>
      <c r="C231" s="52" t="str">
        <f aca="false">IF(OR(B231=index,B231=links,B231=guides),B231,IF(LEFT(B231,5)=onion,onion,extreme))</f>
        <v>onion</v>
      </c>
      <c r="D231" s="53" t="n">
        <v>30</v>
      </c>
      <c r="E231" s="53" t="s">
        <v>171</v>
      </c>
      <c r="F231" s="53" t="s">
        <v>172</v>
      </c>
      <c r="G231" s="54" t="n">
        <v>0.00303240740740741</v>
      </c>
      <c r="H231" s="53" t="s">
        <v>97</v>
      </c>
      <c r="I231" s="59" t="n">
        <v>5</v>
      </c>
      <c r="J231" s="52" t="n">
        <f aca="false">IF(I231="?",VLOOKUP(C231,$BO$89:$BP$94,2,0),I231)</f>
        <v>5</v>
      </c>
      <c r="K231" s="52" t="n">
        <f aca="false">SUMIFS($J$10:$J$1000,$A$10:$A$1000,A231)</f>
        <v>288.897435897436</v>
      </c>
      <c r="L231" s="52" t="n">
        <f aca="false">IF(D231=D230,J231+L230,J231)</f>
        <v>260</v>
      </c>
      <c r="M231" s="52" t="str">
        <f aca="false">LEFT(A231,1)</f>
        <v>D</v>
      </c>
      <c r="N231" s="55" t="n">
        <f aca="false">IF(D231-D230&gt;0,1,0)</f>
        <v>0</v>
      </c>
      <c r="O231" s="56" t="n">
        <f aca="false">0</f>
        <v>0</v>
      </c>
      <c r="P231" s="55" t="n">
        <f aca="false">IF($N231=1,0,IF(AND($C230=P$1,$C231=P$2),1,0))</f>
        <v>0</v>
      </c>
      <c r="Q231" s="55" t="n">
        <f aca="false">IF($N231=1,0,IF(AND($C230=Q$1,$C231=Q$2),1,0))</f>
        <v>0</v>
      </c>
      <c r="R231" s="55" t="n">
        <f aca="false">IF($N231=1,0,IF(AND($C230=R$1,$C231=R$2),1,0))</f>
        <v>0</v>
      </c>
      <c r="S231" s="56" t="n">
        <f aca="false">0</f>
        <v>0</v>
      </c>
      <c r="T231" s="55" t="n">
        <f aca="false">IF($N231=1,0,IF(AND($C230=R$1,$C231=R$2),1,0))</f>
        <v>0</v>
      </c>
      <c r="U231" s="57" t="n">
        <f aca="false">IF(AND($C231=U$1,$I231=U$2),1,0)</f>
        <v>0</v>
      </c>
      <c r="V231" s="55" t="n">
        <f aca="false">IF($N231=1,0,IF(AND($C230=V$1,$C231=V$2),1,0))</f>
        <v>0</v>
      </c>
      <c r="W231" s="56" t="n">
        <f aca="false">0</f>
        <v>0</v>
      </c>
      <c r="X231" s="55" t="n">
        <f aca="false">IF($N231=1,0,IF(AND($C230=X$1,$C231=X$2),1,0))</f>
        <v>0</v>
      </c>
      <c r="Y231" s="55" t="n">
        <f aca="false">IF($N231=1,0,IF(AND($C230=Y$1,$C231=Y$2),1,0))</f>
        <v>0</v>
      </c>
      <c r="Z231" s="56" t="n">
        <f aca="false">0</f>
        <v>0</v>
      </c>
      <c r="AA231" s="55" t="n">
        <f aca="false">IF($N231=1,0,IF(AND($C230=AA$1,$C231=AA$2),1,0))</f>
        <v>0</v>
      </c>
      <c r="AB231" s="57" t="n">
        <f aca="false">IF(AND($C231=AB$1,$I231=AB$2),1,0)</f>
        <v>0</v>
      </c>
      <c r="AC231" s="55" t="n">
        <f aca="false">IF($N231=1,0,IF(AND($C230=AC$1,$C231=AC$2),1,0))</f>
        <v>0</v>
      </c>
      <c r="AD231" s="55" t="n">
        <f aca="false">IF($N231=1,0,IF(AND($C230=AD$1,$C231=AD$2),1,0))</f>
        <v>0</v>
      </c>
      <c r="AE231" s="56" t="n">
        <f aca="false">0</f>
        <v>0</v>
      </c>
      <c r="AF231" s="55" t="n">
        <f aca="false">IF($N231=1,0,IF(AND($C230=AF$1,$C231=AF$2),1,0))</f>
        <v>0</v>
      </c>
      <c r="AG231" s="56" t="n">
        <f aca="false">0</f>
        <v>0</v>
      </c>
      <c r="AH231" s="55" t="n">
        <f aca="false">IF($N231=1,0,IF(AND($C230=AH$1,$C231=AH$2),1,0))</f>
        <v>0</v>
      </c>
      <c r="AI231" s="57" t="n">
        <f aca="false">IF(AND($C231=AI$1,$I231=AI$2),1,0)</f>
        <v>0</v>
      </c>
      <c r="AJ231" s="55" t="n">
        <f aca="false">IF($N231=1,0,IF(AND($C230=AJ$1,$C231=AJ$2),1,0))</f>
        <v>0</v>
      </c>
      <c r="AK231" s="55" t="n">
        <f aca="false">IF($N231=1,0,IF(AND($C230=AK$1,$C231=AK$2),1,0))</f>
        <v>0</v>
      </c>
      <c r="AL231" s="55" t="n">
        <f aca="false">IF($N231=1,0,IF(AND($C230=AL$1,$C231=AL$2),1,0))</f>
        <v>0</v>
      </c>
      <c r="AM231" s="55" t="n">
        <f aca="false">IF($N231=1,0,IF(AND($C230=AM$1,$C231=AM$2),1,0))</f>
        <v>1</v>
      </c>
      <c r="AN231" s="56" t="n">
        <f aca="false">0</f>
        <v>0</v>
      </c>
      <c r="AO231" s="55" t="n">
        <f aca="false">IF($N231=1,0,IF(AND($C230=AO$1,$C231=AO$2),1,0))</f>
        <v>0</v>
      </c>
      <c r="AP231" s="57" t="n">
        <f aca="false">IF(AND($C231=AP$1,$I231=AP$2),1,0)</f>
        <v>0</v>
      </c>
      <c r="AQ231" s="56" t="n">
        <f aca="false">0</f>
        <v>0</v>
      </c>
      <c r="AR231" s="56" t="n">
        <f aca="false">0</f>
        <v>0</v>
      </c>
      <c r="AS231" s="56" t="n">
        <f aca="false">0</f>
        <v>0</v>
      </c>
      <c r="AT231" s="56" t="n">
        <f aca="false">0</f>
        <v>0</v>
      </c>
      <c r="AU231" s="56" t="n">
        <f aca="false">0</f>
        <v>0</v>
      </c>
      <c r="AV231" s="56" t="n">
        <f aca="false">0</f>
        <v>0</v>
      </c>
      <c r="AW231" s="56" t="n">
        <f aca="false">0</f>
        <v>0</v>
      </c>
      <c r="AX231" s="55" t="n">
        <f aca="false">IF($N231=1,0,IF(AND($C230=AX$1,$C231=AX$2),1,0))</f>
        <v>0</v>
      </c>
      <c r="AY231" s="55" t="n">
        <f aca="false">IF($N231=1,0,IF(AND($C230=AY$1,$C231=AY$2),1,0))</f>
        <v>0</v>
      </c>
      <c r="AZ231" s="55" t="n">
        <f aca="false">IF($N231=1,0,IF(AND($C230=AZ$1,$C231=AZ$2),1,0))</f>
        <v>0</v>
      </c>
      <c r="BA231" s="55" t="n">
        <f aca="false">IF($N231=1,0,IF(AND($C230=BA$1,$C231=BA$2),1,0))</f>
        <v>0</v>
      </c>
      <c r="BB231" s="56" t="n">
        <f aca="false">0</f>
        <v>0</v>
      </c>
      <c r="BC231" s="56" t="n">
        <f aca="false">IF($N231=1,0,IF(AND($C230=BC$1,$C231=BC$2),1,0))</f>
        <v>0</v>
      </c>
      <c r="BD231" s="57" t="n">
        <f aca="false">IF(AND($C231=BD$1,$I231=BD$2),1,0)</f>
        <v>0</v>
      </c>
      <c r="BE231" s="56" t="n">
        <f aca="false">0</f>
        <v>0</v>
      </c>
      <c r="BF231" s="56" t="n">
        <f aca="false">0</f>
        <v>0</v>
      </c>
      <c r="BG231" s="56" t="n">
        <f aca="false">0</f>
        <v>0</v>
      </c>
      <c r="BH231" s="56" t="n">
        <f aca="false">0</f>
        <v>0</v>
      </c>
      <c r="BI231" s="56" t="n">
        <f aca="false">0</f>
        <v>0</v>
      </c>
      <c r="BJ231" s="56" t="n">
        <f aca="false">0</f>
        <v>0</v>
      </c>
      <c r="BK231" s="56" t="n">
        <f aca="false">0</f>
        <v>0</v>
      </c>
      <c r="BL231" s="58" t="n">
        <f aca="false">SUM(N231:BK231)</f>
        <v>1</v>
      </c>
    </row>
    <row r="232" customFormat="false" ht="14.4" hidden="false" customHeight="false" outlineLevel="0" collapsed="false">
      <c r="A232" s="52" t="str">
        <f aca="false">VLOOKUP(D232,$BX$90:$BZ$136,3,1)&amp;D232</f>
        <v>D30</v>
      </c>
      <c r="B232" s="52" t="str">
        <f aca="false">SUBSTITUTE(SUBSTITUTE(H232,"/",""),".html","")</f>
        <v>guides</v>
      </c>
      <c r="C232" s="52" t="str">
        <f aca="false">IF(OR(B232=index,B232=links,B232=guides),B232,IF(LEFT(B232,5)=onion,onion,extreme))</f>
        <v>guides</v>
      </c>
      <c r="D232" s="53" t="n">
        <v>30</v>
      </c>
      <c r="E232" s="53" t="s">
        <v>171</v>
      </c>
      <c r="F232" s="53" t="s">
        <v>172</v>
      </c>
      <c r="G232" s="54" t="n">
        <v>0.00303240740740741</v>
      </c>
      <c r="H232" s="53" t="s">
        <v>74</v>
      </c>
      <c r="I232" s="59" t="n">
        <v>2</v>
      </c>
      <c r="J232" s="52" t="n">
        <f aca="false">IF(I232="?",VLOOKUP(C232,$BO$89:$BP$94,2,0),I232)</f>
        <v>2</v>
      </c>
      <c r="K232" s="52" t="n">
        <f aca="false">SUMIFS($J$10:$J$1000,$A$10:$A$1000,A232)</f>
        <v>288.897435897436</v>
      </c>
      <c r="L232" s="52" t="n">
        <f aca="false">IF(D232=D231,J232+L231,J232)</f>
        <v>262</v>
      </c>
      <c r="M232" s="52" t="str">
        <f aca="false">LEFT(A232,1)</f>
        <v>D</v>
      </c>
      <c r="N232" s="55" t="n">
        <f aca="false">IF(D232-D231&gt;0,1,0)</f>
        <v>0</v>
      </c>
      <c r="O232" s="56" t="n">
        <f aca="false">0</f>
        <v>0</v>
      </c>
      <c r="P232" s="55" t="n">
        <f aca="false">IF($N232=1,0,IF(AND($C231=P$1,$C232=P$2),1,0))</f>
        <v>0</v>
      </c>
      <c r="Q232" s="55" t="n">
        <f aca="false">IF($N232=1,0,IF(AND($C231=Q$1,$C232=Q$2),1,0))</f>
        <v>0</v>
      </c>
      <c r="R232" s="55" t="n">
        <f aca="false">IF($N232=1,0,IF(AND($C231=R$1,$C232=R$2),1,0))</f>
        <v>0</v>
      </c>
      <c r="S232" s="56" t="n">
        <f aca="false">0</f>
        <v>0</v>
      </c>
      <c r="T232" s="55" t="n">
        <f aca="false">IF($N232=1,0,IF(AND($C231=R$1,$C232=R$2),1,0))</f>
        <v>0</v>
      </c>
      <c r="U232" s="57" t="n">
        <f aca="false">IF(AND($C232=U$1,$I232=U$2),1,0)</f>
        <v>0</v>
      </c>
      <c r="V232" s="55" t="n">
        <f aca="false">IF($N232=1,0,IF(AND($C231=V$1,$C232=V$2),1,0))</f>
        <v>0</v>
      </c>
      <c r="W232" s="56" t="n">
        <f aca="false">0</f>
        <v>0</v>
      </c>
      <c r="X232" s="55" t="n">
        <f aca="false">IF($N232=1,0,IF(AND($C231=X$1,$C232=X$2),1,0))</f>
        <v>0</v>
      </c>
      <c r="Y232" s="55" t="n">
        <f aca="false">IF($N232=1,0,IF(AND($C231=Y$1,$C232=Y$2),1,0))</f>
        <v>0</v>
      </c>
      <c r="Z232" s="56" t="n">
        <f aca="false">0</f>
        <v>0</v>
      </c>
      <c r="AA232" s="55" t="n">
        <f aca="false">IF($N232=1,0,IF(AND($C231=AA$1,$C232=AA$2),1,0))</f>
        <v>0</v>
      </c>
      <c r="AB232" s="57" t="n">
        <f aca="false">IF(AND($C232=AB$1,$I232=AB$2),1,0)</f>
        <v>0</v>
      </c>
      <c r="AC232" s="55" t="n">
        <f aca="false">IF($N232=1,0,IF(AND($C231=AC$1,$C232=AC$2),1,0))</f>
        <v>0</v>
      </c>
      <c r="AD232" s="55" t="n">
        <f aca="false">IF($N232=1,0,IF(AND($C231=AD$1,$C232=AD$2),1,0))</f>
        <v>0</v>
      </c>
      <c r="AE232" s="56" t="n">
        <f aca="false">0</f>
        <v>0</v>
      </c>
      <c r="AF232" s="55" t="n">
        <f aca="false">IF($N232=1,0,IF(AND($C231=AF$1,$C232=AF$2),1,0))</f>
        <v>0</v>
      </c>
      <c r="AG232" s="56" t="n">
        <f aca="false">0</f>
        <v>0</v>
      </c>
      <c r="AH232" s="55" t="n">
        <f aca="false">IF($N232=1,0,IF(AND($C231=AH$1,$C232=AH$2),1,0))</f>
        <v>0</v>
      </c>
      <c r="AI232" s="57" t="n">
        <f aca="false">IF(AND($C232=AI$1,$I232=AI$2),1,0)</f>
        <v>0</v>
      </c>
      <c r="AJ232" s="55" t="n">
        <f aca="false">IF($N232=1,0,IF(AND($C231=AJ$1,$C232=AJ$2),1,0))</f>
        <v>0</v>
      </c>
      <c r="AK232" s="55" t="n">
        <f aca="false">IF($N232=1,0,IF(AND($C231=AK$1,$C232=AK$2),1,0))</f>
        <v>0</v>
      </c>
      <c r="AL232" s="55" t="n">
        <f aca="false">IF($N232=1,0,IF(AND($C231=AL$1,$C232=AL$2),1,0))</f>
        <v>1</v>
      </c>
      <c r="AM232" s="55" t="n">
        <f aca="false">IF($N232=1,0,IF(AND($C231=AM$1,$C232=AM$2),1,0))</f>
        <v>0</v>
      </c>
      <c r="AN232" s="56" t="n">
        <f aca="false">0</f>
        <v>0</v>
      </c>
      <c r="AO232" s="55" t="n">
        <f aca="false">IF($N232=1,0,IF(AND($C231=AO$1,$C232=AO$2),1,0))</f>
        <v>0</v>
      </c>
      <c r="AP232" s="57" t="n">
        <f aca="false">IF(AND($C232=AP$1,$I232=AP$2),1,0)</f>
        <v>0</v>
      </c>
      <c r="AQ232" s="56" t="n">
        <f aca="false">0</f>
        <v>0</v>
      </c>
      <c r="AR232" s="56" t="n">
        <f aca="false">0</f>
        <v>0</v>
      </c>
      <c r="AS232" s="56" t="n">
        <f aca="false">0</f>
        <v>0</v>
      </c>
      <c r="AT232" s="56" t="n">
        <f aca="false">0</f>
        <v>0</v>
      </c>
      <c r="AU232" s="56" t="n">
        <f aca="false">0</f>
        <v>0</v>
      </c>
      <c r="AV232" s="56" t="n">
        <f aca="false">0</f>
        <v>0</v>
      </c>
      <c r="AW232" s="56" t="n">
        <f aca="false">0</f>
        <v>0</v>
      </c>
      <c r="AX232" s="55" t="n">
        <f aca="false">IF($N232=1,0,IF(AND($C231=AX$1,$C232=AX$2),1,0))</f>
        <v>0</v>
      </c>
      <c r="AY232" s="55" t="n">
        <f aca="false">IF($N232=1,0,IF(AND($C231=AY$1,$C232=AY$2),1,0))</f>
        <v>0</v>
      </c>
      <c r="AZ232" s="55" t="n">
        <f aca="false">IF($N232=1,0,IF(AND($C231=AZ$1,$C232=AZ$2),1,0))</f>
        <v>0</v>
      </c>
      <c r="BA232" s="55" t="n">
        <f aca="false">IF($N232=1,0,IF(AND($C231=BA$1,$C232=BA$2),1,0))</f>
        <v>0</v>
      </c>
      <c r="BB232" s="56" t="n">
        <f aca="false">0</f>
        <v>0</v>
      </c>
      <c r="BC232" s="56" t="n">
        <f aca="false">IF($N232=1,0,IF(AND($C231=BC$1,$C232=BC$2),1,0))</f>
        <v>0</v>
      </c>
      <c r="BD232" s="57" t="n">
        <f aca="false">IF(AND($C232=BD$1,$I232=BD$2),1,0)</f>
        <v>0</v>
      </c>
      <c r="BE232" s="56" t="n">
        <f aca="false">0</f>
        <v>0</v>
      </c>
      <c r="BF232" s="56" t="n">
        <f aca="false">0</f>
        <v>0</v>
      </c>
      <c r="BG232" s="56" t="n">
        <f aca="false">0</f>
        <v>0</v>
      </c>
      <c r="BH232" s="56" t="n">
        <f aca="false">0</f>
        <v>0</v>
      </c>
      <c r="BI232" s="56" t="n">
        <f aca="false">0</f>
        <v>0</v>
      </c>
      <c r="BJ232" s="56" t="n">
        <f aca="false">0</f>
        <v>0</v>
      </c>
      <c r="BK232" s="56" t="n">
        <f aca="false">0</f>
        <v>0</v>
      </c>
      <c r="BL232" s="58" t="n">
        <f aca="false">SUM(N232:BK232)</f>
        <v>1</v>
      </c>
    </row>
    <row r="233" customFormat="false" ht="14.4" hidden="false" customHeight="false" outlineLevel="0" collapsed="false">
      <c r="A233" s="52" t="str">
        <f aca="false">VLOOKUP(D233,$BX$90:$BZ$136,3,1)&amp;D233</f>
        <v>D30</v>
      </c>
      <c r="B233" s="52" t="str">
        <f aca="false">SUBSTITUTE(SUBSTITUTE(H233,"/",""),".html","")</f>
        <v>prices</v>
      </c>
      <c r="C233" s="52" t="str">
        <f aca="false">IF(OR(B233=index,B233=links,B233=guides),B233,IF(LEFT(B233,5)=onion,onion,extreme))</f>
        <v>extreme</v>
      </c>
      <c r="D233" s="53" t="n">
        <v>30</v>
      </c>
      <c r="E233" s="53" t="s">
        <v>171</v>
      </c>
      <c r="F233" s="53" t="s">
        <v>172</v>
      </c>
      <c r="G233" s="54" t="n">
        <v>0.00303240740740741</v>
      </c>
      <c r="H233" s="53" t="s">
        <v>75</v>
      </c>
      <c r="I233" s="59" t="s">
        <v>43</v>
      </c>
      <c r="J233" s="52" t="n">
        <f aca="false">IF(I233="?",VLOOKUP(C233,$BO$89:$BP$94,2,0),I233)</f>
        <v>26.8974358974359</v>
      </c>
      <c r="K233" s="52" t="n">
        <f aca="false">SUMIFS($J$10:$J$1000,$A$10:$A$1000,A233)</f>
        <v>288.897435897436</v>
      </c>
      <c r="L233" s="52" t="n">
        <f aca="false">IF(D233=D232,J233+L232,J233)</f>
        <v>288.897435897436</v>
      </c>
      <c r="M233" s="52" t="str">
        <f aca="false">LEFT(A233,1)</f>
        <v>D</v>
      </c>
      <c r="N233" s="55" t="n">
        <f aca="false">IF(D233-D232&gt;0,1,0)</f>
        <v>0</v>
      </c>
      <c r="O233" s="56" t="n">
        <f aca="false">0</f>
        <v>0</v>
      </c>
      <c r="P233" s="55" t="n">
        <f aca="false">IF($N233=1,0,IF(AND($C232=P$1,$C233=P$2),1,0))</f>
        <v>0</v>
      </c>
      <c r="Q233" s="55" t="n">
        <f aca="false">IF($N233=1,0,IF(AND($C232=Q$1,$C233=Q$2),1,0))</f>
        <v>0</v>
      </c>
      <c r="R233" s="55" t="n">
        <f aca="false">IF($N233=1,0,IF(AND($C232=R$1,$C233=R$2),1,0))</f>
        <v>0</v>
      </c>
      <c r="S233" s="56" t="n">
        <f aca="false">0</f>
        <v>0</v>
      </c>
      <c r="T233" s="55" t="n">
        <f aca="false">IF($N233=1,0,IF(AND($C232=R$1,$C233=R$2),1,0))</f>
        <v>0</v>
      </c>
      <c r="U233" s="57" t="n">
        <f aca="false">IF(AND($C233=U$1,$I233=U$2),1,0)</f>
        <v>0</v>
      </c>
      <c r="V233" s="55" t="n">
        <f aca="false">IF($N233=1,0,IF(AND($C232=V$1,$C233=V$2),1,0))</f>
        <v>0</v>
      </c>
      <c r="W233" s="56" t="n">
        <f aca="false">0</f>
        <v>0</v>
      </c>
      <c r="X233" s="55" t="n">
        <f aca="false">IF($N233=1,0,IF(AND($C232=X$1,$C233=X$2),1,0))</f>
        <v>0</v>
      </c>
      <c r="Y233" s="55" t="n">
        <f aca="false">IF($N233=1,0,IF(AND($C232=Y$1,$C233=Y$2),1,0))</f>
        <v>0</v>
      </c>
      <c r="Z233" s="56" t="n">
        <f aca="false">0</f>
        <v>0</v>
      </c>
      <c r="AA233" s="55" t="n">
        <f aca="false">IF($N233=1,0,IF(AND($C232=AA$1,$C233=AA$2),1,0))</f>
        <v>0</v>
      </c>
      <c r="AB233" s="57" t="n">
        <f aca="false">IF(AND($C233=AB$1,$I233=AB$2),1,0)</f>
        <v>0</v>
      </c>
      <c r="AC233" s="55" t="n">
        <f aca="false">IF($N233=1,0,IF(AND($C232=AC$1,$C233=AC$2),1,0))</f>
        <v>0</v>
      </c>
      <c r="AD233" s="55" t="n">
        <f aca="false">IF($N233=1,0,IF(AND($C232=AD$1,$C233=AD$2),1,0))</f>
        <v>0</v>
      </c>
      <c r="AE233" s="56" t="n">
        <f aca="false">0</f>
        <v>0</v>
      </c>
      <c r="AF233" s="55" t="n">
        <f aca="false">IF($N233=1,0,IF(AND($C232=AF$1,$C233=AF$2),1,0))</f>
        <v>0</v>
      </c>
      <c r="AG233" s="56" t="n">
        <f aca="false">0</f>
        <v>0</v>
      </c>
      <c r="AH233" s="55" t="n">
        <f aca="false">IF($N233=1,0,IF(AND($C232=AH$1,$C233=AH$2),1,0))</f>
        <v>1</v>
      </c>
      <c r="AI233" s="57" t="n">
        <f aca="false">IF(AND($C233=AI$1,$I233=AI$2),1,0)</f>
        <v>0</v>
      </c>
      <c r="AJ233" s="55" t="n">
        <f aca="false">IF($N233=1,0,IF(AND($C232=AJ$1,$C233=AJ$2),1,0))</f>
        <v>0</v>
      </c>
      <c r="AK233" s="55" t="n">
        <f aca="false">IF($N233=1,0,IF(AND($C232=AK$1,$C233=AK$2),1,0))</f>
        <v>0</v>
      </c>
      <c r="AL233" s="55" t="n">
        <f aca="false">IF($N233=1,0,IF(AND($C232=AL$1,$C233=AL$2),1,0))</f>
        <v>0</v>
      </c>
      <c r="AM233" s="55" t="n">
        <f aca="false">IF($N233=1,0,IF(AND($C232=AM$1,$C233=AM$2),1,0))</f>
        <v>0</v>
      </c>
      <c r="AN233" s="56" t="n">
        <f aca="false">0</f>
        <v>0</v>
      </c>
      <c r="AO233" s="55" t="n">
        <f aca="false">IF($N233=1,0,IF(AND($C232=AO$1,$C233=AO$2),1,0))</f>
        <v>0</v>
      </c>
      <c r="AP233" s="57" t="n">
        <f aca="false">IF(AND($C233=AP$1,$I233=AP$2),1,0)</f>
        <v>0</v>
      </c>
      <c r="AQ233" s="56" t="n">
        <f aca="false">0</f>
        <v>0</v>
      </c>
      <c r="AR233" s="56" t="n">
        <f aca="false">0</f>
        <v>0</v>
      </c>
      <c r="AS233" s="56" t="n">
        <f aca="false">0</f>
        <v>0</v>
      </c>
      <c r="AT233" s="56" t="n">
        <f aca="false">0</f>
        <v>0</v>
      </c>
      <c r="AU233" s="56" t="n">
        <f aca="false">0</f>
        <v>0</v>
      </c>
      <c r="AV233" s="56" t="n">
        <f aca="false">0</f>
        <v>0</v>
      </c>
      <c r="AW233" s="56" t="n">
        <f aca="false">0</f>
        <v>0</v>
      </c>
      <c r="AX233" s="55" t="n">
        <f aca="false">IF($N233=1,0,IF(AND($C232=AX$1,$C233=AX$2),1,0))</f>
        <v>0</v>
      </c>
      <c r="AY233" s="55" t="n">
        <f aca="false">IF($N233=1,0,IF(AND($C232=AY$1,$C233=AY$2),1,0))</f>
        <v>0</v>
      </c>
      <c r="AZ233" s="55" t="n">
        <f aca="false">IF($N233=1,0,IF(AND($C232=AZ$1,$C233=AZ$2),1,0))</f>
        <v>0</v>
      </c>
      <c r="BA233" s="55" t="n">
        <f aca="false">IF($N233=1,0,IF(AND($C232=BA$1,$C233=BA$2),1,0))</f>
        <v>0</v>
      </c>
      <c r="BB233" s="56" t="n">
        <f aca="false">0</f>
        <v>0</v>
      </c>
      <c r="BC233" s="56" t="n">
        <f aca="false">IF($N233=1,0,IF(AND($C232=BC$1,$C233=BC$2),1,0))</f>
        <v>0</v>
      </c>
      <c r="BD233" s="57" t="n">
        <f aca="false">IF(AND($C233=BD$1,$I233=BD$2),1,0)</f>
        <v>1</v>
      </c>
      <c r="BE233" s="56" t="n">
        <f aca="false">0</f>
        <v>0</v>
      </c>
      <c r="BF233" s="56" t="n">
        <f aca="false">0</f>
        <v>0</v>
      </c>
      <c r="BG233" s="56" t="n">
        <f aca="false">0</f>
        <v>0</v>
      </c>
      <c r="BH233" s="56" t="n">
        <f aca="false">0</f>
        <v>0</v>
      </c>
      <c r="BI233" s="56" t="n">
        <f aca="false">0</f>
        <v>0</v>
      </c>
      <c r="BJ233" s="56" t="n">
        <f aca="false">0</f>
        <v>0</v>
      </c>
      <c r="BK233" s="56" t="n">
        <f aca="false">0</f>
        <v>0</v>
      </c>
      <c r="BL233" s="58" t="n">
        <f aca="false">SUM(N233:BK233)</f>
        <v>2</v>
      </c>
    </row>
    <row r="234" customFormat="false" ht="14.4" hidden="false" customHeight="false" outlineLevel="0" collapsed="false">
      <c r="A234" s="52" t="str">
        <f aca="false">VLOOKUP(D234,$BX$90:$BZ$136,3,1)&amp;D234</f>
        <v>D31</v>
      </c>
      <c r="B234" s="52" t="str">
        <f aca="false">SUBSTITUTE(SUBSTITUTE(H234,"/",""),".html","")</f>
        <v>index</v>
      </c>
      <c r="C234" s="52" t="str">
        <f aca="false">IF(OR(B234=index,B234=links,B234=guides),B234,IF(LEFT(B234,5)=onion,onion,extreme))</f>
        <v>index</v>
      </c>
      <c r="D234" s="53" t="n">
        <v>31</v>
      </c>
      <c r="E234" s="53" t="s">
        <v>175</v>
      </c>
      <c r="F234" s="53" t="s">
        <v>176</v>
      </c>
      <c r="G234" s="54" t="n">
        <v>0.00222222222222222</v>
      </c>
      <c r="H234" s="53" t="s">
        <v>72</v>
      </c>
      <c r="I234" s="59" t="n">
        <v>10</v>
      </c>
      <c r="J234" s="52" t="n">
        <f aca="false">IF(I234="?",VLOOKUP(C234,$BO$89:$BP$94,2,0),I234)</f>
        <v>10</v>
      </c>
      <c r="K234" s="52" t="n">
        <f aca="false">SUMIFS($J$10:$J$1000,$A$10:$A$1000,A234)</f>
        <v>208.574468085106</v>
      </c>
      <c r="L234" s="52" t="n">
        <f aca="false">IF(D234=D233,J234+L233,J234)</f>
        <v>10</v>
      </c>
      <c r="M234" s="52" t="str">
        <f aca="false">LEFT(A234,1)</f>
        <v>D</v>
      </c>
      <c r="N234" s="55" t="n">
        <f aca="false">IF(D234-D233&gt;0,1,0)</f>
        <v>1</v>
      </c>
      <c r="O234" s="56" t="n">
        <f aca="false">0</f>
        <v>0</v>
      </c>
      <c r="P234" s="55" t="n">
        <f aca="false">IF($N234=1,0,IF(AND($C233=P$1,$C234=P$2),1,0))</f>
        <v>0</v>
      </c>
      <c r="Q234" s="55" t="n">
        <f aca="false">IF($N234=1,0,IF(AND($C233=Q$1,$C234=Q$2),1,0))</f>
        <v>0</v>
      </c>
      <c r="R234" s="55" t="n">
        <f aca="false">IF($N234=1,0,IF(AND($C233=R$1,$C234=R$2),1,0))</f>
        <v>0</v>
      </c>
      <c r="S234" s="56" t="n">
        <f aca="false">0</f>
        <v>0</v>
      </c>
      <c r="T234" s="55" t="n">
        <f aca="false">IF($N234=1,0,IF(AND($C233=R$1,$C234=R$2),1,0))</f>
        <v>0</v>
      </c>
      <c r="U234" s="57" t="n">
        <f aca="false">IF(AND($C234=U$1,$I234=U$2),1,0)</f>
        <v>0</v>
      </c>
      <c r="V234" s="55" t="n">
        <f aca="false">IF($N234=1,0,IF(AND($C233=V$1,$C234=V$2),1,0))</f>
        <v>0</v>
      </c>
      <c r="W234" s="56" t="n">
        <f aca="false">0</f>
        <v>0</v>
      </c>
      <c r="X234" s="55" t="n">
        <f aca="false">IF($N234=1,0,IF(AND($C233=X$1,$C234=X$2),1,0))</f>
        <v>0</v>
      </c>
      <c r="Y234" s="55" t="n">
        <f aca="false">IF($N234=1,0,IF(AND($C233=Y$1,$C234=Y$2),1,0))</f>
        <v>0</v>
      </c>
      <c r="Z234" s="56" t="n">
        <f aca="false">0</f>
        <v>0</v>
      </c>
      <c r="AA234" s="55" t="n">
        <f aca="false">IF($N234=1,0,IF(AND($C233=AA$1,$C234=AA$2),1,0))</f>
        <v>0</v>
      </c>
      <c r="AB234" s="57" t="n">
        <f aca="false">IF(AND($C234=AB$1,$I234=AB$2),1,0)</f>
        <v>0</v>
      </c>
      <c r="AC234" s="55" t="n">
        <f aca="false">IF($N234=1,0,IF(AND($C233=AC$1,$C234=AC$2),1,0))</f>
        <v>0</v>
      </c>
      <c r="AD234" s="55" t="n">
        <f aca="false">IF($N234=1,0,IF(AND($C233=AD$1,$C234=AD$2),1,0))</f>
        <v>0</v>
      </c>
      <c r="AE234" s="56" t="n">
        <f aca="false">0</f>
        <v>0</v>
      </c>
      <c r="AF234" s="55" t="n">
        <f aca="false">IF($N234=1,0,IF(AND($C233=AF$1,$C234=AF$2),1,0))</f>
        <v>0</v>
      </c>
      <c r="AG234" s="56" t="n">
        <f aca="false">0</f>
        <v>0</v>
      </c>
      <c r="AH234" s="55" t="n">
        <f aca="false">IF($N234=1,0,IF(AND($C233=AH$1,$C234=AH$2),1,0))</f>
        <v>0</v>
      </c>
      <c r="AI234" s="57" t="n">
        <f aca="false">IF(AND($C234=AI$1,$I234=AI$2),1,0)</f>
        <v>0</v>
      </c>
      <c r="AJ234" s="55" t="n">
        <f aca="false">IF($N234=1,0,IF(AND($C233=AJ$1,$C234=AJ$2),1,0))</f>
        <v>0</v>
      </c>
      <c r="AK234" s="55" t="n">
        <f aca="false">IF($N234=1,0,IF(AND($C233=AK$1,$C234=AK$2),1,0))</f>
        <v>0</v>
      </c>
      <c r="AL234" s="55" t="n">
        <f aca="false">IF($N234=1,0,IF(AND($C233=AL$1,$C234=AL$2),1,0))</f>
        <v>0</v>
      </c>
      <c r="AM234" s="55" t="n">
        <f aca="false">IF($N234=1,0,IF(AND($C233=AM$1,$C234=AM$2),1,0))</f>
        <v>0</v>
      </c>
      <c r="AN234" s="56" t="n">
        <f aca="false">0</f>
        <v>0</v>
      </c>
      <c r="AO234" s="55" t="n">
        <f aca="false">IF($N234=1,0,IF(AND($C233=AO$1,$C234=AO$2),1,0))</f>
        <v>0</v>
      </c>
      <c r="AP234" s="57" t="n">
        <f aca="false">IF(AND($C234=AP$1,$I234=AP$2),1,0)</f>
        <v>0</v>
      </c>
      <c r="AQ234" s="56" t="n">
        <f aca="false">0</f>
        <v>0</v>
      </c>
      <c r="AR234" s="56" t="n">
        <f aca="false">0</f>
        <v>0</v>
      </c>
      <c r="AS234" s="56" t="n">
        <f aca="false">0</f>
        <v>0</v>
      </c>
      <c r="AT234" s="56" t="n">
        <f aca="false">0</f>
        <v>0</v>
      </c>
      <c r="AU234" s="56" t="n">
        <f aca="false">0</f>
        <v>0</v>
      </c>
      <c r="AV234" s="56" t="n">
        <f aca="false">0</f>
        <v>0</v>
      </c>
      <c r="AW234" s="56" t="n">
        <f aca="false">0</f>
        <v>0</v>
      </c>
      <c r="AX234" s="55" t="n">
        <f aca="false">IF($N234=1,0,IF(AND($C233=AX$1,$C234=AX$2),1,0))</f>
        <v>0</v>
      </c>
      <c r="AY234" s="55" t="n">
        <f aca="false">IF($N234=1,0,IF(AND($C233=AY$1,$C234=AY$2),1,0))</f>
        <v>0</v>
      </c>
      <c r="AZ234" s="55" t="n">
        <f aca="false">IF($N234=1,0,IF(AND($C233=AZ$1,$C234=AZ$2),1,0))</f>
        <v>0</v>
      </c>
      <c r="BA234" s="55" t="n">
        <f aca="false">IF($N234=1,0,IF(AND($C233=BA$1,$C234=BA$2),1,0))</f>
        <v>0</v>
      </c>
      <c r="BB234" s="56" t="n">
        <f aca="false">0</f>
        <v>0</v>
      </c>
      <c r="BC234" s="56" t="n">
        <f aca="false">IF($N234=1,0,IF(AND($C233=BC$1,$C234=BC$2),1,0))</f>
        <v>0</v>
      </c>
      <c r="BD234" s="57" t="n">
        <f aca="false">IF(AND($C234=BD$1,$I234=BD$2),1,0)</f>
        <v>0</v>
      </c>
      <c r="BE234" s="56" t="n">
        <f aca="false">0</f>
        <v>0</v>
      </c>
      <c r="BF234" s="56" t="n">
        <f aca="false">0</f>
        <v>0</v>
      </c>
      <c r="BG234" s="56" t="n">
        <f aca="false">0</f>
        <v>0</v>
      </c>
      <c r="BH234" s="56" t="n">
        <f aca="false">0</f>
        <v>0</v>
      </c>
      <c r="BI234" s="56" t="n">
        <f aca="false">0</f>
        <v>0</v>
      </c>
      <c r="BJ234" s="56" t="n">
        <f aca="false">0</f>
        <v>0</v>
      </c>
      <c r="BK234" s="56" t="n">
        <f aca="false">0</f>
        <v>0</v>
      </c>
      <c r="BL234" s="58" t="n">
        <f aca="false">SUM(N234:BK234)</f>
        <v>1</v>
      </c>
    </row>
    <row r="235" customFormat="false" ht="14.4" hidden="false" customHeight="false" outlineLevel="0" collapsed="false">
      <c r="A235" s="52" t="str">
        <f aca="false">VLOOKUP(D235,$BX$90:$BZ$136,3,1)&amp;D235</f>
        <v>D31</v>
      </c>
      <c r="B235" s="52" t="str">
        <f aca="false">SUBSTITUTE(SUBSTITUTE(H235,"/",""),".html","")</f>
        <v>Onion-directory</v>
      </c>
      <c r="C235" s="52" t="str">
        <f aca="false">IF(OR(B235=index,B235=links,B235=guides),B235,IF(LEFT(B235,5)=onion,onion,extreme))</f>
        <v>onion</v>
      </c>
      <c r="D235" s="53" t="n">
        <v>31</v>
      </c>
      <c r="E235" s="53" t="s">
        <v>175</v>
      </c>
      <c r="F235" s="53" t="s">
        <v>176</v>
      </c>
      <c r="G235" s="54" t="n">
        <v>0.00222222222222222</v>
      </c>
      <c r="H235" s="53" t="s">
        <v>77</v>
      </c>
      <c r="I235" s="59" t="n">
        <v>2</v>
      </c>
      <c r="J235" s="52" t="n">
        <f aca="false">IF(I235="?",VLOOKUP(C235,$BO$89:$BP$94,2,0),I235)</f>
        <v>2</v>
      </c>
      <c r="K235" s="52" t="n">
        <f aca="false">SUMIFS($J$10:$J$1000,$A$10:$A$1000,A235)</f>
        <v>208.574468085106</v>
      </c>
      <c r="L235" s="52" t="n">
        <f aca="false">IF(D235=D234,J235+L234,J235)</f>
        <v>12</v>
      </c>
      <c r="M235" s="52" t="str">
        <f aca="false">LEFT(A235,1)</f>
        <v>D</v>
      </c>
      <c r="N235" s="55" t="n">
        <f aca="false">IF(D235-D234&gt;0,1,0)</f>
        <v>0</v>
      </c>
      <c r="O235" s="56" t="n">
        <f aca="false">0</f>
        <v>0</v>
      </c>
      <c r="P235" s="55" t="n">
        <f aca="false">IF($N235=1,0,IF(AND($C234=P$1,$C235=P$2),1,0))</f>
        <v>0</v>
      </c>
      <c r="Q235" s="55" t="n">
        <f aca="false">IF($N235=1,0,IF(AND($C234=Q$1,$C235=Q$2),1,0))</f>
        <v>0</v>
      </c>
      <c r="R235" s="55" t="n">
        <f aca="false">IF($N235=1,0,IF(AND($C234=R$1,$C235=R$2),1,0))</f>
        <v>1</v>
      </c>
      <c r="S235" s="56" t="n">
        <f aca="false">0</f>
        <v>0</v>
      </c>
      <c r="T235" s="55" t="n">
        <f aca="false">IF($N235=1,0,IF(AND($C234=R$1,$C235=R$2),1,0))</f>
        <v>1</v>
      </c>
      <c r="U235" s="57" t="n">
        <f aca="false">IF(AND($C235=U$1,$I235=U$2),1,0)</f>
        <v>0</v>
      </c>
      <c r="V235" s="55" t="n">
        <f aca="false">IF($N235=1,0,IF(AND($C234=V$1,$C235=V$2),1,0))</f>
        <v>0</v>
      </c>
      <c r="W235" s="56" t="n">
        <f aca="false">0</f>
        <v>0</v>
      </c>
      <c r="X235" s="55" t="n">
        <f aca="false">IF($N235=1,0,IF(AND($C234=X$1,$C235=X$2),1,0))</f>
        <v>0</v>
      </c>
      <c r="Y235" s="55" t="n">
        <f aca="false">IF($N235=1,0,IF(AND($C234=Y$1,$C235=Y$2),1,0))</f>
        <v>0</v>
      </c>
      <c r="Z235" s="56" t="n">
        <f aca="false">0</f>
        <v>0</v>
      </c>
      <c r="AA235" s="55" t="n">
        <f aca="false">IF($N235=1,0,IF(AND($C234=AA$1,$C235=AA$2),1,0))</f>
        <v>0</v>
      </c>
      <c r="AB235" s="57" t="n">
        <f aca="false">IF(AND($C235=AB$1,$I235=AB$2),1,0)</f>
        <v>0</v>
      </c>
      <c r="AC235" s="55" t="n">
        <f aca="false">IF($N235=1,0,IF(AND($C234=AC$1,$C235=AC$2),1,0))</f>
        <v>0</v>
      </c>
      <c r="AD235" s="55" t="n">
        <f aca="false">IF($N235=1,0,IF(AND($C234=AD$1,$C235=AD$2),1,0))</f>
        <v>0</v>
      </c>
      <c r="AE235" s="56" t="n">
        <f aca="false">0</f>
        <v>0</v>
      </c>
      <c r="AF235" s="55" t="n">
        <f aca="false">IF($N235=1,0,IF(AND($C234=AF$1,$C235=AF$2),1,0))</f>
        <v>0</v>
      </c>
      <c r="AG235" s="56" t="n">
        <f aca="false">0</f>
        <v>0</v>
      </c>
      <c r="AH235" s="55" t="n">
        <f aca="false">IF($N235=1,0,IF(AND($C234=AH$1,$C235=AH$2),1,0))</f>
        <v>0</v>
      </c>
      <c r="AI235" s="57" t="n">
        <f aca="false">IF(AND($C235=AI$1,$I235=AI$2),1,0)</f>
        <v>0</v>
      </c>
      <c r="AJ235" s="55" t="n">
        <f aca="false">IF($N235=1,0,IF(AND($C234=AJ$1,$C235=AJ$2),1,0))</f>
        <v>0</v>
      </c>
      <c r="AK235" s="55" t="n">
        <f aca="false">IF($N235=1,0,IF(AND($C234=AK$1,$C235=AK$2),1,0))</f>
        <v>0</v>
      </c>
      <c r="AL235" s="55" t="n">
        <f aca="false">IF($N235=1,0,IF(AND($C234=AL$1,$C235=AL$2),1,0))</f>
        <v>0</v>
      </c>
      <c r="AM235" s="55" t="n">
        <f aca="false">IF($N235=1,0,IF(AND($C234=AM$1,$C235=AM$2),1,0))</f>
        <v>0</v>
      </c>
      <c r="AN235" s="56" t="n">
        <f aca="false">0</f>
        <v>0</v>
      </c>
      <c r="AO235" s="55" t="n">
        <f aca="false">IF($N235=1,0,IF(AND($C234=AO$1,$C235=AO$2),1,0))</f>
        <v>0</v>
      </c>
      <c r="AP235" s="57" t="n">
        <f aca="false">IF(AND($C235=AP$1,$I235=AP$2),1,0)</f>
        <v>0</v>
      </c>
      <c r="AQ235" s="56" t="n">
        <f aca="false">0</f>
        <v>0</v>
      </c>
      <c r="AR235" s="56" t="n">
        <f aca="false">0</f>
        <v>0</v>
      </c>
      <c r="AS235" s="56" t="n">
        <f aca="false">0</f>
        <v>0</v>
      </c>
      <c r="AT235" s="56" t="n">
        <f aca="false">0</f>
        <v>0</v>
      </c>
      <c r="AU235" s="56" t="n">
        <f aca="false">0</f>
        <v>0</v>
      </c>
      <c r="AV235" s="56" t="n">
        <f aca="false">0</f>
        <v>0</v>
      </c>
      <c r="AW235" s="56" t="n">
        <f aca="false">0</f>
        <v>0</v>
      </c>
      <c r="AX235" s="55" t="n">
        <f aca="false">IF($N235=1,0,IF(AND($C234=AX$1,$C235=AX$2),1,0))</f>
        <v>0</v>
      </c>
      <c r="AY235" s="55" t="n">
        <f aca="false">IF($N235=1,0,IF(AND($C234=AY$1,$C235=AY$2),1,0))</f>
        <v>0</v>
      </c>
      <c r="AZ235" s="55" t="n">
        <f aca="false">IF($N235=1,0,IF(AND($C234=AZ$1,$C235=AZ$2),1,0))</f>
        <v>0</v>
      </c>
      <c r="BA235" s="55" t="n">
        <f aca="false">IF($N235=1,0,IF(AND($C234=BA$1,$C235=BA$2),1,0))</f>
        <v>0</v>
      </c>
      <c r="BB235" s="56" t="n">
        <f aca="false">0</f>
        <v>0</v>
      </c>
      <c r="BC235" s="56" t="n">
        <f aca="false">IF($N235=1,0,IF(AND($C234=BC$1,$C235=BC$2),1,0))</f>
        <v>0</v>
      </c>
      <c r="BD235" s="57" t="n">
        <f aca="false">IF(AND($C235=BD$1,$I235=BD$2),1,0)</f>
        <v>0</v>
      </c>
      <c r="BE235" s="56" t="n">
        <f aca="false">0</f>
        <v>0</v>
      </c>
      <c r="BF235" s="56" t="n">
        <f aca="false">0</f>
        <v>0</v>
      </c>
      <c r="BG235" s="56" t="n">
        <f aca="false">0</f>
        <v>0</v>
      </c>
      <c r="BH235" s="56" t="n">
        <f aca="false">0</f>
        <v>0</v>
      </c>
      <c r="BI235" s="56" t="n">
        <f aca="false">0</f>
        <v>0</v>
      </c>
      <c r="BJ235" s="56" t="n">
        <f aca="false">0</f>
        <v>0</v>
      </c>
      <c r="BK235" s="56" t="n">
        <f aca="false">0</f>
        <v>0</v>
      </c>
      <c r="BL235" s="58" t="n">
        <f aca="false">SUM(N235:BK235)</f>
        <v>2</v>
      </c>
    </row>
    <row r="236" customFormat="false" ht="14.4" hidden="false" customHeight="false" outlineLevel="0" collapsed="false">
      <c r="A236" s="52" t="str">
        <f aca="false">VLOOKUP(D236,$BX$90:$BZ$136,3,1)&amp;D236</f>
        <v>D31</v>
      </c>
      <c r="B236" s="52" t="str">
        <f aca="false">SUBSTITUTE(SUBSTITUTE(H236,"/",""),".html","")</f>
        <v>guides</v>
      </c>
      <c r="C236" s="52" t="str">
        <f aca="false">IF(OR(B236=index,B236=links,B236=guides),B236,IF(LEFT(B236,5)=onion,onion,extreme))</f>
        <v>guides</v>
      </c>
      <c r="D236" s="53" t="n">
        <v>31</v>
      </c>
      <c r="E236" s="53" t="s">
        <v>175</v>
      </c>
      <c r="F236" s="53" t="s">
        <v>176</v>
      </c>
      <c r="G236" s="54" t="n">
        <v>0.00222222222222222</v>
      </c>
      <c r="H236" s="53" t="s">
        <v>74</v>
      </c>
      <c r="I236" s="59" t="n">
        <v>126</v>
      </c>
      <c r="J236" s="52" t="n">
        <f aca="false">IF(I236="?",VLOOKUP(C236,$BO$89:$BP$94,2,0),I236)</f>
        <v>126</v>
      </c>
      <c r="K236" s="52" t="n">
        <f aca="false">SUMIFS($J$10:$J$1000,$A$10:$A$1000,A236)</f>
        <v>208.574468085106</v>
      </c>
      <c r="L236" s="52" t="n">
        <f aca="false">IF(D236=D235,J236+L235,J236)</f>
        <v>138</v>
      </c>
      <c r="M236" s="52" t="str">
        <f aca="false">LEFT(A236,1)</f>
        <v>D</v>
      </c>
      <c r="N236" s="55" t="n">
        <f aca="false">IF(D236-D235&gt;0,1,0)</f>
        <v>0</v>
      </c>
      <c r="O236" s="56" t="n">
        <f aca="false">0</f>
        <v>0</v>
      </c>
      <c r="P236" s="55" t="n">
        <f aca="false">IF($N236=1,0,IF(AND($C235=P$1,$C236=P$2),1,0))</f>
        <v>0</v>
      </c>
      <c r="Q236" s="55" t="n">
        <f aca="false">IF($N236=1,0,IF(AND($C235=Q$1,$C236=Q$2),1,0))</f>
        <v>0</v>
      </c>
      <c r="R236" s="55" t="n">
        <f aca="false">IF($N236=1,0,IF(AND($C235=R$1,$C236=R$2),1,0))</f>
        <v>0</v>
      </c>
      <c r="S236" s="56" t="n">
        <f aca="false">0</f>
        <v>0</v>
      </c>
      <c r="T236" s="55" t="n">
        <f aca="false">IF($N236=1,0,IF(AND($C235=R$1,$C236=R$2),1,0))</f>
        <v>0</v>
      </c>
      <c r="U236" s="57" t="n">
        <f aca="false">IF(AND($C236=U$1,$I236=U$2),1,0)</f>
        <v>0</v>
      </c>
      <c r="V236" s="55" t="n">
        <f aca="false">IF($N236=1,0,IF(AND($C235=V$1,$C236=V$2),1,0))</f>
        <v>0</v>
      </c>
      <c r="W236" s="56" t="n">
        <f aca="false">0</f>
        <v>0</v>
      </c>
      <c r="X236" s="55" t="n">
        <f aca="false">IF($N236=1,0,IF(AND($C235=X$1,$C236=X$2),1,0))</f>
        <v>0</v>
      </c>
      <c r="Y236" s="55" t="n">
        <f aca="false">IF($N236=1,0,IF(AND($C235=Y$1,$C236=Y$2),1,0))</f>
        <v>0</v>
      </c>
      <c r="Z236" s="56" t="n">
        <f aca="false">0</f>
        <v>0</v>
      </c>
      <c r="AA236" s="55" t="n">
        <f aca="false">IF($N236=1,0,IF(AND($C235=AA$1,$C236=AA$2),1,0))</f>
        <v>0</v>
      </c>
      <c r="AB236" s="57" t="n">
        <f aca="false">IF(AND($C236=AB$1,$I236=AB$2),1,0)</f>
        <v>0</v>
      </c>
      <c r="AC236" s="55" t="n">
        <f aca="false">IF($N236=1,0,IF(AND($C235=AC$1,$C236=AC$2),1,0))</f>
        <v>0</v>
      </c>
      <c r="AD236" s="55" t="n">
        <f aca="false">IF($N236=1,0,IF(AND($C235=AD$1,$C236=AD$2),1,0))</f>
        <v>0</v>
      </c>
      <c r="AE236" s="56" t="n">
        <f aca="false">0</f>
        <v>0</v>
      </c>
      <c r="AF236" s="55" t="n">
        <f aca="false">IF($N236=1,0,IF(AND($C235=AF$1,$C236=AF$2),1,0))</f>
        <v>0</v>
      </c>
      <c r="AG236" s="56" t="n">
        <f aca="false">0</f>
        <v>0</v>
      </c>
      <c r="AH236" s="55" t="n">
        <f aca="false">IF($N236=1,0,IF(AND($C235=AH$1,$C236=AH$2),1,0))</f>
        <v>0</v>
      </c>
      <c r="AI236" s="57" t="n">
        <f aca="false">IF(AND($C236=AI$1,$I236=AI$2),1,0)</f>
        <v>0</v>
      </c>
      <c r="AJ236" s="55" t="n">
        <f aca="false">IF($N236=1,0,IF(AND($C235=AJ$1,$C236=AJ$2),1,0))</f>
        <v>0</v>
      </c>
      <c r="AK236" s="55" t="n">
        <f aca="false">IF($N236=1,0,IF(AND($C235=AK$1,$C236=AK$2),1,0))</f>
        <v>0</v>
      </c>
      <c r="AL236" s="55" t="n">
        <f aca="false">IF($N236=1,0,IF(AND($C235=AL$1,$C236=AL$2),1,0))</f>
        <v>1</v>
      </c>
      <c r="AM236" s="55" t="n">
        <f aca="false">IF($N236=1,0,IF(AND($C235=AM$1,$C236=AM$2),1,0))</f>
        <v>0</v>
      </c>
      <c r="AN236" s="56" t="n">
        <f aca="false">0</f>
        <v>0</v>
      </c>
      <c r="AO236" s="55" t="n">
        <f aca="false">IF($N236=1,0,IF(AND($C235=AO$1,$C236=AO$2),1,0))</f>
        <v>0</v>
      </c>
      <c r="AP236" s="57" t="n">
        <f aca="false">IF(AND($C236=AP$1,$I236=AP$2),1,0)</f>
        <v>0</v>
      </c>
      <c r="AQ236" s="56" t="n">
        <f aca="false">0</f>
        <v>0</v>
      </c>
      <c r="AR236" s="56" t="n">
        <f aca="false">0</f>
        <v>0</v>
      </c>
      <c r="AS236" s="56" t="n">
        <f aca="false">0</f>
        <v>0</v>
      </c>
      <c r="AT236" s="56" t="n">
        <f aca="false">0</f>
        <v>0</v>
      </c>
      <c r="AU236" s="56" t="n">
        <f aca="false">0</f>
        <v>0</v>
      </c>
      <c r="AV236" s="56" t="n">
        <f aca="false">0</f>
        <v>0</v>
      </c>
      <c r="AW236" s="56" t="n">
        <f aca="false">0</f>
        <v>0</v>
      </c>
      <c r="AX236" s="55" t="n">
        <f aca="false">IF($N236=1,0,IF(AND($C235=AX$1,$C236=AX$2),1,0))</f>
        <v>0</v>
      </c>
      <c r="AY236" s="55" t="n">
        <f aca="false">IF($N236=1,0,IF(AND($C235=AY$1,$C236=AY$2),1,0))</f>
        <v>0</v>
      </c>
      <c r="AZ236" s="55" t="n">
        <f aca="false">IF($N236=1,0,IF(AND($C235=AZ$1,$C236=AZ$2),1,0))</f>
        <v>0</v>
      </c>
      <c r="BA236" s="55" t="n">
        <f aca="false">IF($N236=1,0,IF(AND($C235=BA$1,$C236=BA$2),1,0))</f>
        <v>0</v>
      </c>
      <c r="BB236" s="56" t="n">
        <f aca="false">0</f>
        <v>0</v>
      </c>
      <c r="BC236" s="56" t="n">
        <f aca="false">IF($N236=1,0,IF(AND($C235=BC$1,$C236=BC$2),1,0))</f>
        <v>0</v>
      </c>
      <c r="BD236" s="57" t="n">
        <f aca="false">IF(AND($C236=BD$1,$I236=BD$2),1,0)</f>
        <v>0</v>
      </c>
      <c r="BE236" s="56" t="n">
        <f aca="false">0</f>
        <v>0</v>
      </c>
      <c r="BF236" s="56" t="n">
        <f aca="false">0</f>
        <v>0</v>
      </c>
      <c r="BG236" s="56" t="n">
        <f aca="false">0</f>
        <v>0</v>
      </c>
      <c r="BH236" s="56" t="n">
        <f aca="false">0</f>
        <v>0</v>
      </c>
      <c r="BI236" s="56" t="n">
        <f aca="false">0</f>
        <v>0</v>
      </c>
      <c r="BJ236" s="56" t="n">
        <f aca="false">0</f>
        <v>0</v>
      </c>
      <c r="BK236" s="56" t="n">
        <f aca="false">0</f>
        <v>0</v>
      </c>
      <c r="BL236" s="58" t="n">
        <f aca="false">SUM(N236:BK236)</f>
        <v>1</v>
      </c>
    </row>
    <row r="237" customFormat="false" ht="14.4" hidden="false" customHeight="false" outlineLevel="0" collapsed="false">
      <c r="A237" s="52" t="str">
        <f aca="false">VLOOKUP(D237,$BX$90:$BZ$136,3,1)&amp;D237</f>
        <v>D31</v>
      </c>
      <c r="B237" s="52" t="str">
        <f aca="false">SUBSTITUTE(SUBSTITUTE(H237,"/",""),".html","")</f>
        <v>guideshow-to-buy-eth</v>
      </c>
      <c r="C237" s="52" t="str">
        <f aca="false">IF(OR(B237=index,B237=links,B237=guides),B237,IF(LEFT(B237,5)=onion,onion,extreme))</f>
        <v>extreme</v>
      </c>
      <c r="D237" s="53" t="n">
        <v>31</v>
      </c>
      <c r="E237" s="53" t="s">
        <v>175</v>
      </c>
      <c r="F237" s="53" t="s">
        <v>176</v>
      </c>
      <c r="G237" s="54" t="n">
        <v>0.00222222222222222</v>
      </c>
      <c r="H237" s="53" t="s">
        <v>158</v>
      </c>
      <c r="I237" s="59" t="n">
        <v>3</v>
      </c>
      <c r="J237" s="52" t="n">
        <f aca="false">IF(I237="?",VLOOKUP(C237,$BO$89:$BP$94,2,0),I237)</f>
        <v>3</v>
      </c>
      <c r="K237" s="52" t="n">
        <f aca="false">SUMIFS($J$10:$J$1000,$A$10:$A$1000,A237)</f>
        <v>208.574468085106</v>
      </c>
      <c r="L237" s="52" t="n">
        <f aca="false">IF(D237=D236,J237+L236,J237)</f>
        <v>141</v>
      </c>
      <c r="M237" s="52" t="str">
        <f aca="false">LEFT(A237,1)</f>
        <v>D</v>
      </c>
      <c r="N237" s="55" t="n">
        <f aca="false">IF(D237-D236&gt;0,1,0)</f>
        <v>0</v>
      </c>
      <c r="O237" s="56" t="n">
        <f aca="false">0</f>
        <v>0</v>
      </c>
      <c r="P237" s="55" t="n">
        <f aca="false">IF($N237=1,0,IF(AND($C236=P$1,$C237=P$2),1,0))</f>
        <v>0</v>
      </c>
      <c r="Q237" s="55" t="n">
        <f aca="false">IF($N237=1,0,IF(AND($C236=Q$1,$C237=Q$2),1,0))</f>
        <v>0</v>
      </c>
      <c r="R237" s="55" t="n">
        <f aca="false">IF($N237=1,0,IF(AND($C236=R$1,$C237=R$2),1,0))</f>
        <v>0</v>
      </c>
      <c r="S237" s="56" t="n">
        <f aca="false">0</f>
        <v>0</v>
      </c>
      <c r="T237" s="55" t="n">
        <f aca="false">IF($N237=1,0,IF(AND($C236=R$1,$C237=R$2),1,0))</f>
        <v>0</v>
      </c>
      <c r="U237" s="57" t="n">
        <f aca="false">IF(AND($C237=U$1,$I237=U$2),1,0)</f>
        <v>0</v>
      </c>
      <c r="V237" s="55" t="n">
        <f aca="false">IF($N237=1,0,IF(AND($C236=V$1,$C237=V$2),1,0))</f>
        <v>0</v>
      </c>
      <c r="W237" s="56" t="n">
        <f aca="false">0</f>
        <v>0</v>
      </c>
      <c r="X237" s="55" t="n">
        <f aca="false">IF($N237=1,0,IF(AND($C236=X$1,$C237=X$2),1,0))</f>
        <v>0</v>
      </c>
      <c r="Y237" s="55" t="n">
        <f aca="false">IF($N237=1,0,IF(AND($C236=Y$1,$C237=Y$2),1,0))</f>
        <v>0</v>
      </c>
      <c r="Z237" s="56" t="n">
        <f aca="false">0</f>
        <v>0</v>
      </c>
      <c r="AA237" s="55" t="n">
        <f aca="false">IF($N237=1,0,IF(AND($C236=AA$1,$C237=AA$2),1,0))</f>
        <v>0</v>
      </c>
      <c r="AB237" s="57" t="n">
        <f aca="false">IF(AND($C237=AB$1,$I237=AB$2),1,0)</f>
        <v>0</v>
      </c>
      <c r="AC237" s="55" t="n">
        <f aca="false">IF($N237=1,0,IF(AND($C236=AC$1,$C237=AC$2),1,0))</f>
        <v>0</v>
      </c>
      <c r="AD237" s="55" t="n">
        <f aca="false">IF($N237=1,0,IF(AND($C236=AD$1,$C237=AD$2),1,0))</f>
        <v>0</v>
      </c>
      <c r="AE237" s="56" t="n">
        <f aca="false">0</f>
        <v>0</v>
      </c>
      <c r="AF237" s="55" t="n">
        <f aca="false">IF($N237=1,0,IF(AND($C236=AF$1,$C237=AF$2),1,0))</f>
        <v>0</v>
      </c>
      <c r="AG237" s="56" t="n">
        <f aca="false">0</f>
        <v>0</v>
      </c>
      <c r="AH237" s="55" t="n">
        <f aca="false">IF($N237=1,0,IF(AND($C236=AH$1,$C237=AH$2),1,0))</f>
        <v>1</v>
      </c>
      <c r="AI237" s="57" t="n">
        <f aca="false">IF(AND($C237=AI$1,$I237=AI$2),1,0)</f>
        <v>0</v>
      </c>
      <c r="AJ237" s="55" t="n">
        <f aca="false">IF($N237=1,0,IF(AND($C236=AJ$1,$C237=AJ$2),1,0))</f>
        <v>0</v>
      </c>
      <c r="AK237" s="55" t="n">
        <f aca="false">IF($N237=1,0,IF(AND($C236=AK$1,$C237=AK$2),1,0))</f>
        <v>0</v>
      </c>
      <c r="AL237" s="55" t="n">
        <f aca="false">IF($N237=1,0,IF(AND($C236=AL$1,$C237=AL$2),1,0))</f>
        <v>0</v>
      </c>
      <c r="AM237" s="55" t="n">
        <f aca="false">IF($N237=1,0,IF(AND($C236=AM$1,$C237=AM$2),1,0))</f>
        <v>0</v>
      </c>
      <c r="AN237" s="56" t="n">
        <f aca="false">0</f>
        <v>0</v>
      </c>
      <c r="AO237" s="55" t="n">
        <f aca="false">IF($N237=1,0,IF(AND($C236=AO$1,$C237=AO$2),1,0))</f>
        <v>0</v>
      </c>
      <c r="AP237" s="57" t="n">
        <f aca="false">IF(AND($C237=AP$1,$I237=AP$2),1,0)</f>
        <v>0</v>
      </c>
      <c r="AQ237" s="56" t="n">
        <f aca="false">0</f>
        <v>0</v>
      </c>
      <c r="AR237" s="56" t="n">
        <f aca="false">0</f>
        <v>0</v>
      </c>
      <c r="AS237" s="56" t="n">
        <f aca="false">0</f>
        <v>0</v>
      </c>
      <c r="AT237" s="56" t="n">
        <f aca="false">0</f>
        <v>0</v>
      </c>
      <c r="AU237" s="56" t="n">
        <f aca="false">0</f>
        <v>0</v>
      </c>
      <c r="AV237" s="56" t="n">
        <f aca="false">0</f>
        <v>0</v>
      </c>
      <c r="AW237" s="56" t="n">
        <f aca="false">0</f>
        <v>0</v>
      </c>
      <c r="AX237" s="55" t="n">
        <f aca="false">IF($N237=1,0,IF(AND($C236=AX$1,$C237=AX$2),1,0))</f>
        <v>0</v>
      </c>
      <c r="AY237" s="55" t="n">
        <f aca="false">IF($N237=1,0,IF(AND($C236=AY$1,$C237=AY$2),1,0))</f>
        <v>0</v>
      </c>
      <c r="AZ237" s="55" t="n">
        <f aca="false">IF($N237=1,0,IF(AND($C236=AZ$1,$C237=AZ$2),1,0))</f>
        <v>0</v>
      </c>
      <c r="BA237" s="55" t="n">
        <f aca="false">IF($N237=1,0,IF(AND($C236=BA$1,$C237=BA$2),1,0))</f>
        <v>0</v>
      </c>
      <c r="BB237" s="56" t="n">
        <f aca="false">0</f>
        <v>0</v>
      </c>
      <c r="BC237" s="56" t="n">
        <f aca="false">IF($N237=1,0,IF(AND($C236=BC$1,$C237=BC$2),1,0))</f>
        <v>0</v>
      </c>
      <c r="BD237" s="57" t="n">
        <f aca="false">IF(AND($C237=BD$1,$I237=BD$2),1,0)</f>
        <v>0</v>
      </c>
      <c r="BE237" s="56" t="n">
        <f aca="false">0</f>
        <v>0</v>
      </c>
      <c r="BF237" s="56" t="n">
        <f aca="false">0</f>
        <v>0</v>
      </c>
      <c r="BG237" s="56" t="n">
        <f aca="false">0</f>
        <v>0</v>
      </c>
      <c r="BH237" s="56" t="n">
        <f aca="false">0</f>
        <v>0</v>
      </c>
      <c r="BI237" s="56" t="n">
        <f aca="false">0</f>
        <v>0</v>
      </c>
      <c r="BJ237" s="56" t="n">
        <f aca="false">0</f>
        <v>0</v>
      </c>
      <c r="BK237" s="56" t="n">
        <f aca="false">0</f>
        <v>0</v>
      </c>
      <c r="BL237" s="58" t="n">
        <f aca="false">SUM(N237:BK237)</f>
        <v>1</v>
      </c>
    </row>
    <row r="238" customFormat="false" ht="14.4" hidden="false" customHeight="false" outlineLevel="0" collapsed="false">
      <c r="A238" s="52" t="str">
        <f aca="false">VLOOKUP(D238,$BX$90:$BZ$136,3,1)&amp;D238</f>
        <v>D31</v>
      </c>
      <c r="B238" s="52" t="str">
        <f aca="false">SUBSTITUTE(SUBSTITUTE(H238,"/",""),".html","")</f>
        <v>Onion-directory</v>
      </c>
      <c r="C238" s="52" t="str">
        <f aca="false">IF(OR(B238=index,B238=links,B238=guides),B238,IF(LEFT(B238,5)=onion,onion,extreme))</f>
        <v>onion</v>
      </c>
      <c r="D238" s="53" t="n">
        <v>31</v>
      </c>
      <c r="E238" s="53" t="s">
        <v>175</v>
      </c>
      <c r="F238" s="53" t="s">
        <v>176</v>
      </c>
      <c r="G238" s="54" t="n">
        <v>0.00222222222222222</v>
      </c>
      <c r="H238" s="53" t="s">
        <v>77</v>
      </c>
      <c r="I238" s="59" t="n">
        <v>22</v>
      </c>
      <c r="J238" s="52" t="n">
        <f aca="false">IF(I238="?",VLOOKUP(C238,$BO$89:$BP$94,2,0),I238)</f>
        <v>22</v>
      </c>
      <c r="K238" s="52" t="n">
        <f aca="false">SUMIFS($J$10:$J$1000,$A$10:$A$1000,A238)</f>
        <v>208.574468085106</v>
      </c>
      <c r="L238" s="52" t="n">
        <f aca="false">IF(D238=D237,J238+L237,J238)</f>
        <v>163</v>
      </c>
      <c r="M238" s="52" t="str">
        <f aca="false">LEFT(A238,1)</f>
        <v>D</v>
      </c>
      <c r="N238" s="55" t="n">
        <f aca="false">IF(D238-D237&gt;0,1,0)</f>
        <v>0</v>
      </c>
      <c r="O238" s="56" t="n">
        <f aca="false">0</f>
        <v>0</v>
      </c>
      <c r="P238" s="55" t="n">
        <f aca="false">IF($N238=1,0,IF(AND($C237=P$1,$C238=P$2),1,0))</f>
        <v>0</v>
      </c>
      <c r="Q238" s="55" t="n">
        <f aca="false">IF($N238=1,0,IF(AND($C237=Q$1,$C238=Q$2),1,0))</f>
        <v>0</v>
      </c>
      <c r="R238" s="55" t="n">
        <f aca="false">IF($N238=1,0,IF(AND($C237=R$1,$C238=R$2),1,0))</f>
        <v>0</v>
      </c>
      <c r="S238" s="56" t="n">
        <f aca="false">0</f>
        <v>0</v>
      </c>
      <c r="T238" s="55" t="n">
        <f aca="false">IF($N238=1,0,IF(AND($C237=R$1,$C238=R$2),1,0))</f>
        <v>0</v>
      </c>
      <c r="U238" s="57" t="n">
        <f aca="false">IF(AND($C238=U$1,$I238=U$2),1,0)</f>
        <v>0</v>
      </c>
      <c r="V238" s="55" t="n">
        <f aca="false">IF($N238=1,0,IF(AND($C237=V$1,$C238=V$2),1,0))</f>
        <v>0</v>
      </c>
      <c r="W238" s="56" t="n">
        <f aca="false">0</f>
        <v>0</v>
      </c>
      <c r="X238" s="55" t="n">
        <f aca="false">IF($N238=1,0,IF(AND($C237=X$1,$C238=X$2),1,0))</f>
        <v>0</v>
      </c>
      <c r="Y238" s="55" t="n">
        <f aca="false">IF($N238=1,0,IF(AND($C237=Y$1,$C238=Y$2),1,0))</f>
        <v>0</v>
      </c>
      <c r="Z238" s="56" t="n">
        <f aca="false">0</f>
        <v>0</v>
      </c>
      <c r="AA238" s="55" t="n">
        <f aca="false">IF($N238=1,0,IF(AND($C237=AA$1,$C238=AA$2),1,0))</f>
        <v>0</v>
      </c>
      <c r="AB238" s="57" t="n">
        <f aca="false">IF(AND($C238=AB$1,$I238=AB$2),1,0)</f>
        <v>0</v>
      </c>
      <c r="AC238" s="55" t="n">
        <f aca="false">IF($N238=1,0,IF(AND($C237=AC$1,$C238=AC$2),1,0))</f>
        <v>0</v>
      </c>
      <c r="AD238" s="55" t="n">
        <f aca="false">IF($N238=1,0,IF(AND($C237=AD$1,$C238=AD$2),1,0))</f>
        <v>0</v>
      </c>
      <c r="AE238" s="56" t="n">
        <f aca="false">0</f>
        <v>0</v>
      </c>
      <c r="AF238" s="55" t="n">
        <f aca="false">IF($N238=1,0,IF(AND($C237=AF$1,$C238=AF$2),1,0))</f>
        <v>0</v>
      </c>
      <c r="AG238" s="56" t="n">
        <f aca="false">0</f>
        <v>0</v>
      </c>
      <c r="AH238" s="55" t="n">
        <f aca="false">IF($N238=1,0,IF(AND($C237=AH$1,$C238=AH$2),1,0))</f>
        <v>0</v>
      </c>
      <c r="AI238" s="57" t="n">
        <f aca="false">IF(AND($C238=AI$1,$I238=AI$2),1,0)</f>
        <v>0</v>
      </c>
      <c r="AJ238" s="55" t="n">
        <f aca="false">IF($N238=1,0,IF(AND($C237=AJ$1,$C238=AJ$2),1,0))</f>
        <v>0</v>
      </c>
      <c r="AK238" s="55" t="n">
        <f aca="false">IF($N238=1,0,IF(AND($C237=AK$1,$C238=AK$2),1,0))</f>
        <v>0</v>
      </c>
      <c r="AL238" s="55" t="n">
        <f aca="false">IF($N238=1,0,IF(AND($C237=AL$1,$C238=AL$2),1,0))</f>
        <v>0</v>
      </c>
      <c r="AM238" s="55" t="n">
        <f aca="false">IF($N238=1,0,IF(AND($C237=AM$1,$C238=AM$2),1,0))</f>
        <v>0</v>
      </c>
      <c r="AN238" s="56" t="n">
        <f aca="false">0</f>
        <v>0</v>
      </c>
      <c r="AO238" s="55" t="n">
        <f aca="false">IF($N238=1,0,IF(AND($C237=AO$1,$C238=AO$2),1,0))</f>
        <v>0</v>
      </c>
      <c r="AP238" s="57" t="n">
        <f aca="false">IF(AND($C238=AP$1,$I238=AP$2),1,0)</f>
        <v>0</v>
      </c>
      <c r="AQ238" s="56" t="n">
        <f aca="false">0</f>
        <v>0</v>
      </c>
      <c r="AR238" s="56" t="n">
        <f aca="false">0</f>
        <v>0</v>
      </c>
      <c r="AS238" s="56" t="n">
        <f aca="false">0</f>
        <v>0</v>
      </c>
      <c r="AT238" s="56" t="n">
        <f aca="false">0</f>
        <v>0</v>
      </c>
      <c r="AU238" s="56" t="n">
        <f aca="false">0</f>
        <v>0</v>
      </c>
      <c r="AV238" s="56" t="n">
        <f aca="false">0</f>
        <v>0</v>
      </c>
      <c r="AW238" s="56" t="n">
        <f aca="false">0</f>
        <v>0</v>
      </c>
      <c r="AX238" s="55" t="n">
        <f aca="false">IF($N238=1,0,IF(AND($C237=AX$1,$C238=AX$2),1,0))</f>
        <v>0</v>
      </c>
      <c r="AY238" s="55" t="n">
        <f aca="false">IF($N238=1,0,IF(AND($C237=AY$1,$C238=AY$2),1,0))</f>
        <v>0</v>
      </c>
      <c r="AZ238" s="55" t="n">
        <f aca="false">IF($N238=1,0,IF(AND($C237=AZ$1,$C238=AZ$2),1,0))</f>
        <v>0</v>
      </c>
      <c r="BA238" s="55" t="n">
        <f aca="false">IF($N238=1,0,IF(AND($C237=BA$1,$C238=BA$2),1,0))</f>
        <v>1</v>
      </c>
      <c r="BB238" s="56" t="n">
        <f aca="false">0</f>
        <v>0</v>
      </c>
      <c r="BC238" s="56" t="n">
        <f aca="false">IF($N238=1,0,IF(AND($C237=BC$1,$C238=BC$2),1,0))</f>
        <v>0</v>
      </c>
      <c r="BD238" s="57" t="n">
        <f aca="false">IF(AND($C238=BD$1,$I238=BD$2),1,0)</f>
        <v>0</v>
      </c>
      <c r="BE238" s="56" t="n">
        <f aca="false">0</f>
        <v>0</v>
      </c>
      <c r="BF238" s="56" t="n">
        <f aca="false">0</f>
        <v>0</v>
      </c>
      <c r="BG238" s="56" t="n">
        <f aca="false">0</f>
        <v>0</v>
      </c>
      <c r="BH238" s="56" t="n">
        <f aca="false">0</f>
        <v>0</v>
      </c>
      <c r="BI238" s="56" t="n">
        <f aca="false">0</f>
        <v>0</v>
      </c>
      <c r="BJ238" s="56" t="n">
        <f aca="false">0</f>
        <v>0</v>
      </c>
      <c r="BK238" s="56" t="n">
        <f aca="false">0</f>
        <v>0</v>
      </c>
      <c r="BL238" s="58" t="n">
        <f aca="false">SUM(N238:BK238)</f>
        <v>1</v>
      </c>
    </row>
    <row r="239" customFormat="false" ht="14.4" hidden="false" customHeight="false" outlineLevel="0" collapsed="false">
      <c r="A239" s="52" t="str">
        <f aca="false">VLOOKUP(D239,$BX$90:$BZ$136,3,1)&amp;D239</f>
        <v>D31</v>
      </c>
      <c r="B239" s="52" t="str">
        <f aca="false">SUBSTITUTE(SUBSTITUTE(H239,"/",""),".html","")</f>
        <v>guides</v>
      </c>
      <c r="C239" s="52" t="str">
        <f aca="false">IF(OR(B239=index,B239=links,B239=guides),B239,IF(LEFT(B239,5)=onion,onion,extreme))</f>
        <v>guides</v>
      </c>
      <c r="D239" s="53" t="n">
        <v>31</v>
      </c>
      <c r="E239" s="53" t="s">
        <v>175</v>
      </c>
      <c r="F239" s="53" t="s">
        <v>176</v>
      </c>
      <c r="G239" s="54" t="n">
        <v>0.00222222222222222</v>
      </c>
      <c r="H239" s="53" t="s">
        <v>74</v>
      </c>
      <c r="I239" s="59" t="n">
        <v>24</v>
      </c>
      <c r="J239" s="52" t="n">
        <f aca="false">IF(I239="?",VLOOKUP(C239,$BO$89:$BP$94,2,0),I239)</f>
        <v>24</v>
      </c>
      <c r="K239" s="52" t="n">
        <f aca="false">SUMIFS($J$10:$J$1000,$A$10:$A$1000,A239)</f>
        <v>208.574468085106</v>
      </c>
      <c r="L239" s="52" t="n">
        <f aca="false">IF(D239=D238,J239+L238,J239)</f>
        <v>187</v>
      </c>
      <c r="M239" s="52" t="str">
        <f aca="false">LEFT(A239,1)</f>
        <v>D</v>
      </c>
      <c r="N239" s="55" t="n">
        <f aca="false">IF(D239-D238&gt;0,1,0)</f>
        <v>0</v>
      </c>
      <c r="O239" s="56" t="n">
        <f aca="false">0</f>
        <v>0</v>
      </c>
      <c r="P239" s="55" t="n">
        <f aca="false">IF($N239=1,0,IF(AND($C238=P$1,$C239=P$2),1,0))</f>
        <v>0</v>
      </c>
      <c r="Q239" s="55" t="n">
        <f aca="false">IF($N239=1,0,IF(AND($C238=Q$1,$C239=Q$2),1,0))</f>
        <v>0</v>
      </c>
      <c r="R239" s="55" t="n">
        <f aca="false">IF($N239=1,0,IF(AND($C238=R$1,$C239=R$2),1,0))</f>
        <v>0</v>
      </c>
      <c r="S239" s="56" t="n">
        <f aca="false">0</f>
        <v>0</v>
      </c>
      <c r="T239" s="55" t="n">
        <f aca="false">IF($N239=1,0,IF(AND($C238=R$1,$C239=R$2),1,0))</f>
        <v>0</v>
      </c>
      <c r="U239" s="57" t="n">
        <f aca="false">IF(AND($C239=U$1,$I239=U$2),1,0)</f>
        <v>0</v>
      </c>
      <c r="V239" s="55" t="n">
        <f aca="false">IF($N239=1,0,IF(AND($C238=V$1,$C239=V$2),1,0))</f>
        <v>0</v>
      </c>
      <c r="W239" s="56" t="n">
        <f aca="false">0</f>
        <v>0</v>
      </c>
      <c r="X239" s="55" t="n">
        <f aca="false">IF($N239=1,0,IF(AND($C238=X$1,$C239=X$2),1,0))</f>
        <v>0</v>
      </c>
      <c r="Y239" s="55" t="n">
        <f aca="false">IF($N239=1,0,IF(AND($C238=Y$1,$C239=Y$2),1,0))</f>
        <v>0</v>
      </c>
      <c r="Z239" s="56" t="n">
        <f aca="false">0</f>
        <v>0</v>
      </c>
      <c r="AA239" s="55" t="n">
        <f aca="false">IF($N239=1,0,IF(AND($C238=AA$1,$C239=AA$2),1,0))</f>
        <v>0</v>
      </c>
      <c r="AB239" s="57" t="n">
        <f aca="false">IF(AND($C239=AB$1,$I239=AB$2),1,0)</f>
        <v>0</v>
      </c>
      <c r="AC239" s="55" t="n">
        <f aca="false">IF($N239=1,0,IF(AND($C238=AC$1,$C239=AC$2),1,0))</f>
        <v>0</v>
      </c>
      <c r="AD239" s="55" t="n">
        <f aca="false">IF($N239=1,0,IF(AND($C238=AD$1,$C239=AD$2),1,0))</f>
        <v>0</v>
      </c>
      <c r="AE239" s="56" t="n">
        <f aca="false">0</f>
        <v>0</v>
      </c>
      <c r="AF239" s="55" t="n">
        <f aca="false">IF($N239=1,0,IF(AND($C238=AF$1,$C239=AF$2),1,0))</f>
        <v>0</v>
      </c>
      <c r="AG239" s="56" t="n">
        <f aca="false">0</f>
        <v>0</v>
      </c>
      <c r="AH239" s="55" t="n">
        <f aca="false">IF($N239=1,0,IF(AND($C238=AH$1,$C239=AH$2),1,0))</f>
        <v>0</v>
      </c>
      <c r="AI239" s="57" t="n">
        <f aca="false">IF(AND($C239=AI$1,$I239=AI$2),1,0)</f>
        <v>0</v>
      </c>
      <c r="AJ239" s="55" t="n">
        <f aca="false">IF($N239=1,0,IF(AND($C238=AJ$1,$C239=AJ$2),1,0))</f>
        <v>0</v>
      </c>
      <c r="AK239" s="55" t="n">
        <f aca="false">IF($N239=1,0,IF(AND($C238=AK$1,$C239=AK$2),1,0))</f>
        <v>0</v>
      </c>
      <c r="AL239" s="55" t="n">
        <f aca="false">IF($N239=1,0,IF(AND($C238=AL$1,$C239=AL$2),1,0))</f>
        <v>1</v>
      </c>
      <c r="AM239" s="55" t="n">
        <f aca="false">IF($N239=1,0,IF(AND($C238=AM$1,$C239=AM$2),1,0))</f>
        <v>0</v>
      </c>
      <c r="AN239" s="56" t="n">
        <f aca="false">0</f>
        <v>0</v>
      </c>
      <c r="AO239" s="55" t="n">
        <f aca="false">IF($N239=1,0,IF(AND($C238=AO$1,$C239=AO$2),1,0))</f>
        <v>0</v>
      </c>
      <c r="AP239" s="57" t="n">
        <f aca="false">IF(AND($C239=AP$1,$I239=AP$2),1,0)</f>
        <v>0</v>
      </c>
      <c r="AQ239" s="56" t="n">
        <f aca="false">0</f>
        <v>0</v>
      </c>
      <c r="AR239" s="56" t="n">
        <f aca="false">0</f>
        <v>0</v>
      </c>
      <c r="AS239" s="56" t="n">
        <f aca="false">0</f>
        <v>0</v>
      </c>
      <c r="AT239" s="56" t="n">
        <f aca="false">0</f>
        <v>0</v>
      </c>
      <c r="AU239" s="56" t="n">
        <f aca="false">0</f>
        <v>0</v>
      </c>
      <c r="AV239" s="56" t="n">
        <f aca="false">0</f>
        <v>0</v>
      </c>
      <c r="AW239" s="56" t="n">
        <f aca="false">0</f>
        <v>0</v>
      </c>
      <c r="AX239" s="55" t="n">
        <f aca="false">IF($N239=1,0,IF(AND($C238=AX$1,$C239=AX$2),1,0))</f>
        <v>0</v>
      </c>
      <c r="AY239" s="55" t="n">
        <f aca="false">IF($N239=1,0,IF(AND($C238=AY$1,$C239=AY$2),1,0))</f>
        <v>0</v>
      </c>
      <c r="AZ239" s="55" t="n">
        <f aca="false">IF($N239=1,0,IF(AND($C238=AZ$1,$C239=AZ$2),1,0))</f>
        <v>0</v>
      </c>
      <c r="BA239" s="55" t="n">
        <f aca="false">IF($N239=1,0,IF(AND($C238=BA$1,$C239=BA$2),1,0))</f>
        <v>0</v>
      </c>
      <c r="BB239" s="56" t="n">
        <f aca="false">0</f>
        <v>0</v>
      </c>
      <c r="BC239" s="56" t="n">
        <f aca="false">IF($N239=1,0,IF(AND($C238=BC$1,$C239=BC$2),1,0))</f>
        <v>0</v>
      </c>
      <c r="BD239" s="57" t="n">
        <f aca="false">IF(AND($C239=BD$1,$I239=BD$2),1,0)</f>
        <v>0</v>
      </c>
      <c r="BE239" s="56" t="n">
        <f aca="false">0</f>
        <v>0</v>
      </c>
      <c r="BF239" s="56" t="n">
        <f aca="false">0</f>
        <v>0</v>
      </c>
      <c r="BG239" s="56" t="n">
        <f aca="false">0</f>
        <v>0</v>
      </c>
      <c r="BH239" s="56" t="n">
        <f aca="false">0</f>
        <v>0</v>
      </c>
      <c r="BI239" s="56" t="n">
        <f aca="false">0</f>
        <v>0</v>
      </c>
      <c r="BJ239" s="56" t="n">
        <f aca="false">0</f>
        <v>0</v>
      </c>
      <c r="BK239" s="56" t="n">
        <f aca="false">0</f>
        <v>0</v>
      </c>
      <c r="BL239" s="58" t="n">
        <f aca="false">SUM(N239:BK239)</f>
        <v>1</v>
      </c>
    </row>
    <row r="240" customFormat="false" ht="14.4" hidden="false" customHeight="false" outlineLevel="0" collapsed="false">
      <c r="A240" s="52" t="str">
        <f aca="false">VLOOKUP(D240,$BX$90:$BZ$136,3,1)&amp;D240</f>
        <v>D31</v>
      </c>
      <c r="B240" s="52" t="str">
        <f aca="false">SUBSTITUTE(SUBSTITUTE(H240,"/",""),".html","")</f>
        <v>guidesusing-blockchain</v>
      </c>
      <c r="C240" s="52" t="str">
        <f aca="false">IF(OR(B240=index,B240=links,B240=guides),B240,IF(LEFT(B240,5)=onion,onion,extreme))</f>
        <v>extreme</v>
      </c>
      <c r="D240" s="53" t="n">
        <v>31</v>
      </c>
      <c r="E240" s="53" t="s">
        <v>175</v>
      </c>
      <c r="F240" s="53" t="s">
        <v>176</v>
      </c>
      <c r="G240" s="54" t="n">
        <v>0.00222222222222222</v>
      </c>
      <c r="H240" s="53" t="s">
        <v>138</v>
      </c>
      <c r="I240" s="59" t="n">
        <v>5</v>
      </c>
      <c r="J240" s="52" t="n">
        <f aca="false">IF(I240="?",VLOOKUP(C240,$BO$89:$BP$94,2,0),I240)</f>
        <v>5</v>
      </c>
      <c r="K240" s="52" t="n">
        <f aca="false">SUMIFS($J$10:$J$1000,$A$10:$A$1000,A240)</f>
        <v>208.574468085106</v>
      </c>
      <c r="L240" s="52" t="n">
        <f aca="false">IF(D240=D239,J240+L239,J240)</f>
        <v>192</v>
      </c>
      <c r="M240" s="52" t="str">
        <f aca="false">LEFT(A240,1)</f>
        <v>D</v>
      </c>
      <c r="N240" s="55" t="n">
        <f aca="false">IF(D240-D239&gt;0,1,0)</f>
        <v>0</v>
      </c>
      <c r="O240" s="56" t="n">
        <f aca="false">0</f>
        <v>0</v>
      </c>
      <c r="P240" s="55" t="n">
        <f aca="false">IF($N240=1,0,IF(AND($C239=P$1,$C240=P$2),1,0))</f>
        <v>0</v>
      </c>
      <c r="Q240" s="55" t="n">
        <f aca="false">IF($N240=1,0,IF(AND($C239=Q$1,$C240=Q$2),1,0))</f>
        <v>0</v>
      </c>
      <c r="R240" s="55" t="n">
        <f aca="false">IF($N240=1,0,IF(AND($C239=R$1,$C240=R$2),1,0))</f>
        <v>0</v>
      </c>
      <c r="S240" s="56" t="n">
        <f aca="false">0</f>
        <v>0</v>
      </c>
      <c r="T240" s="55" t="n">
        <f aca="false">IF($N240=1,0,IF(AND($C239=R$1,$C240=R$2),1,0))</f>
        <v>0</v>
      </c>
      <c r="U240" s="57" t="n">
        <f aca="false">IF(AND($C240=U$1,$I240=U$2),1,0)</f>
        <v>0</v>
      </c>
      <c r="V240" s="55" t="n">
        <f aca="false">IF($N240=1,0,IF(AND($C239=V$1,$C240=V$2),1,0))</f>
        <v>0</v>
      </c>
      <c r="W240" s="56" t="n">
        <f aca="false">0</f>
        <v>0</v>
      </c>
      <c r="X240" s="55" t="n">
        <f aca="false">IF($N240=1,0,IF(AND($C239=X$1,$C240=X$2),1,0))</f>
        <v>0</v>
      </c>
      <c r="Y240" s="55" t="n">
        <f aca="false">IF($N240=1,0,IF(AND($C239=Y$1,$C240=Y$2),1,0))</f>
        <v>0</v>
      </c>
      <c r="Z240" s="56" t="n">
        <f aca="false">0</f>
        <v>0</v>
      </c>
      <c r="AA240" s="55" t="n">
        <f aca="false">IF($N240=1,0,IF(AND($C239=AA$1,$C240=AA$2),1,0))</f>
        <v>0</v>
      </c>
      <c r="AB240" s="57" t="n">
        <f aca="false">IF(AND($C240=AB$1,$I240=AB$2),1,0)</f>
        <v>0</v>
      </c>
      <c r="AC240" s="55" t="n">
        <f aca="false">IF($N240=1,0,IF(AND($C239=AC$1,$C240=AC$2),1,0))</f>
        <v>0</v>
      </c>
      <c r="AD240" s="55" t="n">
        <f aca="false">IF($N240=1,0,IF(AND($C239=AD$1,$C240=AD$2),1,0))</f>
        <v>0</v>
      </c>
      <c r="AE240" s="56" t="n">
        <f aca="false">0</f>
        <v>0</v>
      </c>
      <c r="AF240" s="55" t="n">
        <f aca="false">IF($N240=1,0,IF(AND($C239=AF$1,$C240=AF$2),1,0))</f>
        <v>0</v>
      </c>
      <c r="AG240" s="56" t="n">
        <f aca="false">0</f>
        <v>0</v>
      </c>
      <c r="AH240" s="55" t="n">
        <f aca="false">IF($N240=1,0,IF(AND($C239=AH$1,$C240=AH$2),1,0))</f>
        <v>1</v>
      </c>
      <c r="AI240" s="57" t="n">
        <f aca="false">IF(AND($C240=AI$1,$I240=AI$2),1,0)</f>
        <v>0</v>
      </c>
      <c r="AJ240" s="55" t="n">
        <f aca="false">IF($N240=1,0,IF(AND($C239=AJ$1,$C240=AJ$2),1,0))</f>
        <v>0</v>
      </c>
      <c r="AK240" s="55" t="n">
        <f aca="false">IF($N240=1,0,IF(AND($C239=AK$1,$C240=AK$2),1,0))</f>
        <v>0</v>
      </c>
      <c r="AL240" s="55" t="n">
        <f aca="false">IF($N240=1,0,IF(AND($C239=AL$1,$C240=AL$2),1,0))</f>
        <v>0</v>
      </c>
      <c r="AM240" s="55" t="n">
        <f aca="false">IF($N240=1,0,IF(AND($C239=AM$1,$C240=AM$2),1,0))</f>
        <v>0</v>
      </c>
      <c r="AN240" s="56" t="n">
        <f aca="false">0</f>
        <v>0</v>
      </c>
      <c r="AO240" s="55" t="n">
        <f aca="false">IF($N240=1,0,IF(AND($C239=AO$1,$C240=AO$2),1,0))</f>
        <v>0</v>
      </c>
      <c r="AP240" s="57" t="n">
        <f aca="false">IF(AND($C240=AP$1,$I240=AP$2),1,0)</f>
        <v>0</v>
      </c>
      <c r="AQ240" s="56" t="n">
        <f aca="false">0</f>
        <v>0</v>
      </c>
      <c r="AR240" s="56" t="n">
        <f aca="false">0</f>
        <v>0</v>
      </c>
      <c r="AS240" s="56" t="n">
        <f aca="false">0</f>
        <v>0</v>
      </c>
      <c r="AT240" s="56" t="n">
        <f aca="false">0</f>
        <v>0</v>
      </c>
      <c r="AU240" s="56" t="n">
        <f aca="false">0</f>
        <v>0</v>
      </c>
      <c r="AV240" s="56" t="n">
        <f aca="false">0</f>
        <v>0</v>
      </c>
      <c r="AW240" s="56" t="n">
        <f aca="false">0</f>
        <v>0</v>
      </c>
      <c r="AX240" s="55" t="n">
        <f aca="false">IF($N240=1,0,IF(AND($C239=AX$1,$C240=AX$2),1,0))</f>
        <v>0</v>
      </c>
      <c r="AY240" s="55" t="n">
        <f aca="false">IF($N240=1,0,IF(AND($C239=AY$1,$C240=AY$2),1,0))</f>
        <v>0</v>
      </c>
      <c r="AZ240" s="55" t="n">
        <f aca="false">IF($N240=1,0,IF(AND($C239=AZ$1,$C240=AZ$2),1,0))</f>
        <v>0</v>
      </c>
      <c r="BA240" s="55" t="n">
        <f aca="false">IF($N240=1,0,IF(AND($C239=BA$1,$C240=BA$2),1,0))</f>
        <v>0</v>
      </c>
      <c r="BB240" s="56" t="n">
        <f aca="false">0</f>
        <v>0</v>
      </c>
      <c r="BC240" s="56" t="n">
        <f aca="false">IF($N240=1,0,IF(AND($C239=BC$1,$C240=BC$2),1,0))</f>
        <v>0</v>
      </c>
      <c r="BD240" s="57" t="n">
        <f aca="false">IF(AND($C240=BD$1,$I240=BD$2),1,0)</f>
        <v>0</v>
      </c>
      <c r="BE240" s="56" t="n">
        <f aca="false">0</f>
        <v>0</v>
      </c>
      <c r="BF240" s="56" t="n">
        <f aca="false">0</f>
        <v>0</v>
      </c>
      <c r="BG240" s="56" t="n">
        <f aca="false">0</f>
        <v>0</v>
      </c>
      <c r="BH240" s="56" t="n">
        <f aca="false">0</f>
        <v>0</v>
      </c>
      <c r="BI240" s="56" t="n">
        <f aca="false">0</f>
        <v>0</v>
      </c>
      <c r="BJ240" s="56" t="n">
        <f aca="false">0</f>
        <v>0</v>
      </c>
      <c r="BK240" s="56" t="n">
        <f aca="false">0</f>
        <v>0</v>
      </c>
      <c r="BL240" s="58" t="n">
        <f aca="false">SUM(N240:BK240)</f>
        <v>1</v>
      </c>
    </row>
    <row r="241" customFormat="false" ht="14.4" hidden="false" customHeight="false" outlineLevel="0" collapsed="false">
      <c r="A241" s="52" t="str">
        <f aca="false">VLOOKUP(D241,$BX$90:$BZ$136,3,1)&amp;D241</f>
        <v>D31</v>
      </c>
      <c r="B241" s="52" t="str">
        <f aca="false">SUBSTITUTE(SUBSTITUTE(H241,"/",""),".html","")</f>
        <v>Onion-directory</v>
      </c>
      <c r="C241" s="52" t="str">
        <f aca="false">IF(OR(B241=index,B241=links,B241=guides),B241,IF(LEFT(B241,5)=onion,onion,extreme))</f>
        <v>onion</v>
      </c>
      <c r="D241" s="53" t="n">
        <v>31</v>
      </c>
      <c r="E241" s="53" t="s">
        <v>175</v>
      </c>
      <c r="F241" s="53" t="s">
        <v>176</v>
      </c>
      <c r="G241" s="54" t="n">
        <v>0.00222222222222222</v>
      </c>
      <c r="H241" s="53" t="s">
        <v>77</v>
      </c>
      <c r="I241" s="59" t="s">
        <v>43</v>
      </c>
      <c r="J241" s="52" t="n">
        <f aca="false">IF(I241="?",VLOOKUP(C241,$BO$89:$BP$94,2,0),I241)</f>
        <v>16.5744680851064</v>
      </c>
      <c r="K241" s="52" t="n">
        <f aca="false">SUMIFS($J$10:$J$1000,$A$10:$A$1000,A241)</f>
        <v>208.574468085106</v>
      </c>
      <c r="L241" s="52" t="n">
        <f aca="false">IF(D241=D240,J241+L240,J241)</f>
        <v>208.574468085106</v>
      </c>
      <c r="M241" s="52" t="str">
        <f aca="false">LEFT(A241,1)</f>
        <v>D</v>
      </c>
      <c r="N241" s="55" t="n">
        <f aca="false">IF(D241-D240&gt;0,1,0)</f>
        <v>0</v>
      </c>
      <c r="O241" s="56" t="n">
        <f aca="false">0</f>
        <v>0</v>
      </c>
      <c r="P241" s="55" t="n">
        <f aca="false">IF($N241=1,0,IF(AND($C240=P$1,$C241=P$2),1,0))</f>
        <v>0</v>
      </c>
      <c r="Q241" s="55" t="n">
        <f aca="false">IF($N241=1,0,IF(AND($C240=Q$1,$C241=Q$2),1,0))</f>
        <v>0</v>
      </c>
      <c r="R241" s="55" t="n">
        <f aca="false">IF($N241=1,0,IF(AND($C240=R$1,$C241=R$2),1,0))</f>
        <v>0</v>
      </c>
      <c r="S241" s="56" t="n">
        <f aca="false">0</f>
        <v>0</v>
      </c>
      <c r="T241" s="55" t="n">
        <f aca="false">IF($N241=1,0,IF(AND($C240=R$1,$C241=R$2),1,0))</f>
        <v>0</v>
      </c>
      <c r="U241" s="57" t="n">
        <f aca="false">IF(AND($C241=U$1,$I241=U$2),1,0)</f>
        <v>0</v>
      </c>
      <c r="V241" s="55" t="n">
        <f aca="false">IF($N241=1,0,IF(AND($C240=V$1,$C241=V$2),1,0))</f>
        <v>0</v>
      </c>
      <c r="W241" s="56" t="n">
        <f aca="false">0</f>
        <v>0</v>
      </c>
      <c r="X241" s="55" t="n">
        <f aca="false">IF($N241=1,0,IF(AND($C240=X$1,$C241=X$2),1,0))</f>
        <v>0</v>
      </c>
      <c r="Y241" s="55" t="n">
        <f aca="false">IF($N241=1,0,IF(AND($C240=Y$1,$C241=Y$2),1,0))</f>
        <v>0</v>
      </c>
      <c r="Z241" s="56" t="n">
        <f aca="false">0</f>
        <v>0</v>
      </c>
      <c r="AA241" s="55" t="n">
        <f aca="false">IF($N241=1,0,IF(AND($C240=AA$1,$C241=AA$2),1,0))</f>
        <v>0</v>
      </c>
      <c r="AB241" s="57" t="n">
        <f aca="false">IF(AND($C241=AB$1,$I241=AB$2),1,0)</f>
        <v>0</v>
      </c>
      <c r="AC241" s="55" t="n">
        <f aca="false">IF($N241=1,0,IF(AND($C240=AC$1,$C241=AC$2),1,0))</f>
        <v>0</v>
      </c>
      <c r="AD241" s="55" t="n">
        <f aca="false">IF($N241=1,0,IF(AND($C240=AD$1,$C241=AD$2),1,0))</f>
        <v>0</v>
      </c>
      <c r="AE241" s="56" t="n">
        <f aca="false">0</f>
        <v>0</v>
      </c>
      <c r="AF241" s="55" t="n">
        <f aca="false">IF($N241=1,0,IF(AND($C240=AF$1,$C241=AF$2),1,0))</f>
        <v>0</v>
      </c>
      <c r="AG241" s="56" t="n">
        <f aca="false">0</f>
        <v>0</v>
      </c>
      <c r="AH241" s="55" t="n">
        <f aca="false">IF($N241=1,0,IF(AND($C240=AH$1,$C241=AH$2),1,0))</f>
        <v>0</v>
      </c>
      <c r="AI241" s="57" t="n">
        <f aca="false">IF(AND($C241=AI$1,$I241=AI$2),1,0)</f>
        <v>0</v>
      </c>
      <c r="AJ241" s="55" t="n">
        <f aca="false">IF($N241=1,0,IF(AND($C240=AJ$1,$C241=AJ$2),1,0))</f>
        <v>0</v>
      </c>
      <c r="AK241" s="55" t="n">
        <f aca="false">IF($N241=1,0,IF(AND($C240=AK$1,$C241=AK$2),1,0))</f>
        <v>0</v>
      </c>
      <c r="AL241" s="55" t="n">
        <f aca="false">IF($N241=1,0,IF(AND($C240=AL$1,$C241=AL$2),1,0))</f>
        <v>0</v>
      </c>
      <c r="AM241" s="55" t="n">
        <f aca="false">IF($N241=1,0,IF(AND($C240=AM$1,$C241=AM$2),1,0))</f>
        <v>0</v>
      </c>
      <c r="AN241" s="56" t="n">
        <f aca="false">0</f>
        <v>0</v>
      </c>
      <c r="AO241" s="55" t="n">
        <f aca="false">IF($N241=1,0,IF(AND($C240=AO$1,$C241=AO$2),1,0))</f>
        <v>0</v>
      </c>
      <c r="AP241" s="57" t="n">
        <f aca="false">IF(AND($C241=AP$1,$I241=AP$2),1,0)</f>
        <v>1</v>
      </c>
      <c r="AQ241" s="56" t="n">
        <f aca="false">0</f>
        <v>0</v>
      </c>
      <c r="AR241" s="56" t="n">
        <f aca="false">0</f>
        <v>0</v>
      </c>
      <c r="AS241" s="56" t="n">
        <f aca="false">0</f>
        <v>0</v>
      </c>
      <c r="AT241" s="56" t="n">
        <f aca="false">0</f>
        <v>0</v>
      </c>
      <c r="AU241" s="56" t="n">
        <f aca="false">0</f>
        <v>0</v>
      </c>
      <c r="AV241" s="56" t="n">
        <f aca="false">0</f>
        <v>0</v>
      </c>
      <c r="AW241" s="56" t="n">
        <f aca="false">0</f>
        <v>0</v>
      </c>
      <c r="AX241" s="55" t="n">
        <f aca="false">IF($N241=1,0,IF(AND($C240=AX$1,$C241=AX$2),1,0))</f>
        <v>0</v>
      </c>
      <c r="AY241" s="55" t="n">
        <f aca="false">IF($N241=1,0,IF(AND($C240=AY$1,$C241=AY$2),1,0))</f>
        <v>0</v>
      </c>
      <c r="AZ241" s="55" t="n">
        <f aca="false">IF($N241=1,0,IF(AND($C240=AZ$1,$C241=AZ$2),1,0))</f>
        <v>0</v>
      </c>
      <c r="BA241" s="55" t="n">
        <f aca="false">IF($N241=1,0,IF(AND($C240=BA$1,$C241=BA$2),1,0))</f>
        <v>1</v>
      </c>
      <c r="BB241" s="56" t="n">
        <f aca="false">0</f>
        <v>0</v>
      </c>
      <c r="BC241" s="56" t="n">
        <f aca="false">IF($N241=1,0,IF(AND($C240=BC$1,$C241=BC$2),1,0))</f>
        <v>0</v>
      </c>
      <c r="BD241" s="57" t="n">
        <f aca="false">IF(AND($C241=BD$1,$I241=BD$2),1,0)</f>
        <v>0</v>
      </c>
      <c r="BE241" s="56" t="n">
        <f aca="false">0</f>
        <v>0</v>
      </c>
      <c r="BF241" s="56" t="n">
        <f aca="false">0</f>
        <v>0</v>
      </c>
      <c r="BG241" s="56" t="n">
        <f aca="false">0</f>
        <v>0</v>
      </c>
      <c r="BH241" s="56" t="n">
        <f aca="false">0</f>
        <v>0</v>
      </c>
      <c r="BI241" s="56" t="n">
        <f aca="false">0</f>
        <v>0</v>
      </c>
      <c r="BJ241" s="56" t="n">
        <f aca="false">0</f>
        <v>0</v>
      </c>
      <c r="BK241" s="56" t="n">
        <f aca="false">0</f>
        <v>0</v>
      </c>
      <c r="BL241" s="58" t="n">
        <f aca="false">SUM(N241:BK241)</f>
        <v>2</v>
      </c>
    </row>
    <row r="242" customFormat="false" ht="14.4" hidden="false" customHeight="false" outlineLevel="0" collapsed="false">
      <c r="A242" s="52" t="str">
        <f aca="false">VLOOKUP(D242,$BX$90:$BZ$136,3,1)&amp;D242</f>
        <v>D32</v>
      </c>
      <c r="B242" s="52" t="str">
        <f aca="false">SUBSTITUTE(SUBSTITUTE(H242,"/",""),".html","")</f>
        <v>index</v>
      </c>
      <c r="C242" s="52" t="str">
        <f aca="false">IF(OR(B242=index,B242=links,B242=guides),B242,IF(LEFT(B242,5)=onion,onion,extreme))</f>
        <v>index</v>
      </c>
      <c r="D242" s="53" t="n">
        <v>32</v>
      </c>
      <c r="E242" s="53" t="s">
        <v>179</v>
      </c>
      <c r="F242" s="53" t="s">
        <v>180</v>
      </c>
      <c r="G242" s="54" t="n">
        <v>0.000613425925925926</v>
      </c>
      <c r="H242" s="53" t="s">
        <v>72</v>
      </c>
      <c r="I242" s="59" t="n">
        <v>24</v>
      </c>
      <c r="J242" s="52" t="n">
        <f aca="false">IF(I242="?",VLOOKUP(C242,$BO$89:$BP$94,2,0),I242)</f>
        <v>24</v>
      </c>
      <c r="K242" s="52" t="n">
        <f aca="false">SUMIFS($J$10:$J$1000,$A$10:$A$1000,A242)</f>
        <v>72.8611111111111</v>
      </c>
      <c r="L242" s="52" t="n">
        <f aca="false">IF(D242=D241,J242+L241,J242)</f>
        <v>24</v>
      </c>
      <c r="M242" s="52" t="str">
        <f aca="false">LEFT(A242,1)</f>
        <v>D</v>
      </c>
      <c r="N242" s="55" t="n">
        <f aca="false">IF(D242-D241&gt;0,1,0)</f>
        <v>1</v>
      </c>
      <c r="O242" s="56" t="n">
        <f aca="false">0</f>
        <v>0</v>
      </c>
      <c r="P242" s="55" t="n">
        <f aca="false">IF($N242=1,0,IF(AND($C241=P$1,$C242=P$2),1,0))</f>
        <v>0</v>
      </c>
      <c r="Q242" s="55" t="n">
        <f aca="false">IF($N242=1,0,IF(AND($C241=Q$1,$C242=Q$2),1,0))</f>
        <v>0</v>
      </c>
      <c r="R242" s="55" t="n">
        <f aca="false">IF($N242=1,0,IF(AND($C241=R$1,$C242=R$2),1,0))</f>
        <v>0</v>
      </c>
      <c r="S242" s="56" t="n">
        <f aca="false">0</f>
        <v>0</v>
      </c>
      <c r="T242" s="55" t="n">
        <f aca="false">IF($N242=1,0,IF(AND($C241=R$1,$C242=R$2),1,0))</f>
        <v>0</v>
      </c>
      <c r="U242" s="57" t="n">
        <f aca="false">IF(AND($C242=U$1,$I242=U$2),1,0)</f>
        <v>0</v>
      </c>
      <c r="V242" s="55" t="n">
        <f aca="false">IF($N242=1,0,IF(AND($C241=V$1,$C242=V$2),1,0))</f>
        <v>0</v>
      </c>
      <c r="W242" s="56" t="n">
        <f aca="false">0</f>
        <v>0</v>
      </c>
      <c r="X242" s="55" t="n">
        <f aca="false">IF($N242=1,0,IF(AND($C241=X$1,$C242=X$2),1,0))</f>
        <v>0</v>
      </c>
      <c r="Y242" s="55" t="n">
        <f aca="false">IF($N242=1,0,IF(AND($C241=Y$1,$C242=Y$2),1,0))</f>
        <v>0</v>
      </c>
      <c r="Z242" s="56" t="n">
        <f aca="false">0</f>
        <v>0</v>
      </c>
      <c r="AA242" s="55" t="n">
        <f aca="false">IF($N242=1,0,IF(AND($C241=AA$1,$C242=AA$2),1,0))</f>
        <v>0</v>
      </c>
      <c r="AB242" s="57" t="n">
        <f aca="false">IF(AND($C242=AB$1,$I242=AB$2),1,0)</f>
        <v>0</v>
      </c>
      <c r="AC242" s="55" t="n">
        <f aca="false">IF($N242=1,0,IF(AND($C241=AC$1,$C242=AC$2),1,0))</f>
        <v>0</v>
      </c>
      <c r="AD242" s="55" t="n">
        <f aca="false">IF($N242=1,0,IF(AND($C241=AD$1,$C242=AD$2),1,0))</f>
        <v>0</v>
      </c>
      <c r="AE242" s="56" t="n">
        <f aca="false">0</f>
        <v>0</v>
      </c>
      <c r="AF242" s="55" t="n">
        <f aca="false">IF($N242=1,0,IF(AND($C241=AF$1,$C242=AF$2),1,0))</f>
        <v>0</v>
      </c>
      <c r="AG242" s="56" t="n">
        <f aca="false">0</f>
        <v>0</v>
      </c>
      <c r="AH242" s="55" t="n">
        <f aca="false">IF($N242=1,0,IF(AND($C241=AH$1,$C242=AH$2),1,0))</f>
        <v>0</v>
      </c>
      <c r="AI242" s="57" t="n">
        <f aca="false">IF(AND($C242=AI$1,$I242=AI$2),1,0)</f>
        <v>0</v>
      </c>
      <c r="AJ242" s="55" t="n">
        <f aca="false">IF($N242=1,0,IF(AND($C241=AJ$1,$C242=AJ$2),1,0))</f>
        <v>0</v>
      </c>
      <c r="AK242" s="55" t="n">
        <f aca="false">IF($N242=1,0,IF(AND($C241=AK$1,$C242=AK$2),1,0))</f>
        <v>0</v>
      </c>
      <c r="AL242" s="55" t="n">
        <f aca="false">IF($N242=1,0,IF(AND($C241=AL$1,$C242=AL$2),1,0))</f>
        <v>0</v>
      </c>
      <c r="AM242" s="55" t="n">
        <f aca="false">IF($N242=1,0,IF(AND($C241=AM$1,$C242=AM$2),1,0))</f>
        <v>0</v>
      </c>
      <c r="AN242" s="56" t="n">
        <f aca="false">0</f>
        <v>0</v>
      </c>
      <c r="AO242" s="55" t="n">
        <f aca="false">IF($N242=1,0,IF(AND($C241=AO$1,$C242=AO$2),1,0))</f>
        <v>0</v>
      </c>
      <c r="AP242" s="57" t="n">
        <f aca="false">IF(AND($C242=AP$1,$I242=AP$2),1,0)</f>
        <v>0</v>
      </c>
      <c r="AQ242" s="56" t="n">
        <f aca="false">0</f>
        <v>0</v>
      </c>
      <c r="AR242" s="56" t="n">
        <f aca="false">0</f>
        <v>0</v>
      </c>
      <c r="AS242" s="56" t="n">
        <f aca="false">0</f>
        <v>0</v>
      </c>
      <c r="AT242" s="56" t="n">
        <f aca="false">0</f>
        <v>0</v>
      </c>
      <c r="AU242" s="56" t="n">
        <f aca="false">0</f>
        <v>0</v>
      </c>
      <c r="AV242" s="56" t="n">
        <f aca="false">0</f>
        <v>0</v>
      </c>
      <c r="AW242" s="56" t="n">
        <f aca="false">0</f>
        <v>0</v>
      </c>
      <c r="AX242" s="55" t="n">
        <f aca="false">IF($N242=1,0,IF(AND($C241=AX$1,$C242=AX$2),1,0))</f>
        <v>0</v>
      </c>
      <c r="AY242" s="55" t="n">
        <f aca="false">IF($N242=1,0,IF(AND($C241=AY$1,$C242=AY$2),1,0))</f>
        <v>0</v>
      </c>
      <c r="AZ242" s="55" t="n">
        <f aca="false">IF($N242=1,0,IF(AND($C241=AZ$1,$C242=AZ$2),1,0))</f>
        <v>0</v>
      </c>
      <c r="BA242" s="55" t="n">
        <f aca="false">IF($N242=1,0,IF(AND($C241=BA$1,$C242=BA$2),1,0))</f>
        <v>0</v>
      </c>
      <c r="BB242" s="56" t="n">
        <f aca="false">0</f>
        <v>0</v>
      </c>
      <c r="BC242" s="56" t="n">
        <f aca="false">IF($N242=1,0,IF(AND($C241=BC$1,$C242=BC$2),1,0))</f>
        <v>0</v>
      </c>
      <c r="BD242" s="57" t="n">
        <f aca="false">IF(AND($C242=BD$1,$I242=BD$2),1,0)</f>
        <v>0</v>
      </c>
      <c r="BE242" s="56" t="n">
        <f aca="false">0</f>
        <v>0</v>
      </c>
      <c r="BF242" s="56" t="n">
        <f aca="false">0</f>
        <v>0</v>
      </c>
      <c r="BG242" s="56" t="n">
        <f aca="false">0</f>
        <v>0</v>
      </c>
      <c r="BH242" s="56" t="n">
        <f aca="false">0</f>
        <v>0</v>
      </c>
      <c r="BI242" s="56" t="n">
        <f aca="false">0</f>
        <v>0</v>
      </c>
      <c r="BJ242" s="56" t="n">
        <f aca="false">0</f>
        <v>0</v>
      </c>
      <c r="BK242" s="56" t="n">
        <f aca="false">0</f>
        <v>0</v>
      </c>
      <c r="BL242" s="58" t="n">
        <f aca="false">SUM(N242:BK242)</f>
        <v>1</v>
      </c>
    </row>
    <row r="243" customFormat="false" ht="14.4" hidden="false" customHeight="false" outlineLevel="0" collapsed="false">
      <c r="A243" s="52" t="str">
        <f aca="false">VLOOKUP(D243,$BX$90:$BZ$136,3,1)&amp;D243</f>
        <v>D32</v>
      </c>
      <c r="B243" s="52" t="str">
        <f aca="false">SUBSTITUTE(SUBSTITUTE(H243,"/",""),".html","")</f>
        <v>Onion-directory</v>
      </c>
      <c r="C243" s="52" t="str">
        <f aca="false">IF(OR(B243=index,B243=links,B243=guides),B243,IF(LEFT(B243,5)=onion,onion,extreme))</f>
        <v>onion</v>
      </c>
      <c r="D243" s="53" t="n">
        <v>32</v>
      </c>
      <c r="E243" s="53" t="s">
        <v>179</v>
      </c>
      <c r="F243" s="53" t="s">
        <v>180</v>
      </c>
      <c r="G243" s="54" t="n">
        <v>0.000613425925925926</v>
      </c>
      <c r="H243" s="53" t="s">
        <v>77</v>
      </c>
      <c r="I243" s="59" t="n">
        <v>4</v>
      </c>
      <c r="J243" s="52" t="n">
        <f aca="false">IF(I243="?",VLOOKUP(C243,$BO$89:$BP$94,2,0),I243)</f>
        <v>4</v>
      </c>
      <c r="K243" s="52" t="n">
        <f aca="false">SUMIFS($J$10:$J$1000,$A$10:$A$1000,A243)</f>
        <v>72.8611111111111</v>
      </c>
      <c r="L243" s="52" t="n">
        <f aca="false">IF(D243=D242,J243+L242,J243)</f>
        <v>28</v>
      </c>
      <c r="M243" s="52" t="str">
        <f aca="false">LEFT(A243,1)</f>
        <v>D</v>
      </c>
      <c r="N243" s="55" t="n">
        <f aca="false">IF(D243-D242&gt;0,1,0)</f>
        <v>0</v>
      </c>
      <c r="O243" s="56" t="n">
        <f aca="false">0</f>
        <v>0</v>
      </c>
      <c r="P243" s="55" t="n">
        <f aca="false">IF($N243=1,0,IF(AND($C242=P$1,$C243=P$2),1,0))</f>
        <v>0</v>
      </c>
      <c r="Q243" s="55" t="n">
        <f aca="false">IF($N243=1,0,IF(AND($C242=Q$1,$C243=Q$2),1,0))</f>
        <v>0</v>
      </c>
      <c r="R243" s="55" t="n">
        <f aca="false">IF($N243=1,0,IF(AND($C242=R$1,$C243=R$2),1,0))</f>
        <v>1</v>
      </c>
      <c r="S243" s="56" t="n">
        <f aca="false">0</f>
        <v>0</v>
      </c>
      <c r="T243" s="55" t="n">
        <f aca="false">IF($N243=1,0,IF(AND($C242=R$1,$C243=R$2),1,0))</f>
        <v>1</v>
      </c>
      <c r="U243" s="57" t="n">
        <f aca="false">IF(AND($C243=U$1,$I243=U$2),1,0)</f>
        <v>0</v>
      </c>
      <c r="V243" s="55" t="n">
        <f aca="false">IF($N243=1,0,IF(AND($C242=V$1,$C243=V$2),1,0))</f>
        <v>0</v>
      </c>
      <c r="W243" s="56" t="n">
        <f aca="false">0</f>
        <v>0</v>
      </c>
      <c r="X243" s="55" t="n">
        <f aca="false">IF($N243=1,0,IF(AND($C242=X$1,$C243=X$2),1,0))</f>
        <v>0</v>
      </c>
      <c r="Y243" s="55" t="n">
        <f aca="false">IF($N243=1,0,IF(AND($C242=Y$1,$C243=Y$2),1,0))</f>
        <v>0</v>
      </c>
      <c r="Z243" s="56" t="n">
        <f aca="false">0</f>
        <v>0</v>
      </c>
      <c r="AA243" s="55" t="n">
        <f aca="false">IF($N243=1,0,IF(AND($C242=AA$1,$C243=AA$2),1,0))</f>
        <v>0</v>
      </c>
      <c r="AB243" s="57" t="n">
        <f aca="false">IF(AND($C243=AB$1,$I243=AB$2),1,0)</f>
        <v>0</v>
      </c>
      <c r="AC243" s="55" t="n">
        <f aca="false">IF($N243=1,0,IF(AND($C242=AC$1,$C243=AC$2),1,0))</f>
        <v>0</v>
      </c>
      <c r="AD243" s="55" t="n">
        <f aca="false">IF($N243=1,0,IF(AND($C242=AD$1,$C243=AD$2),1,0))</f>
        <v>0</v>
      </c>
      <c r="AE243" s="56" t="n">
        <f aca="false">0</f>
        <v>0</v>
      </c>
      <c r="AF243" s="55" t="n">
        <f aca="false">IF($N243=1,0,IF(AND($C242=AF$1,$C243=AF$2),1,0))</f>
        <v>0</v>
      </c>
      <c r="AG243" s="56" t="n">
        <f aca="false">0</f>
        <v>0</v>
      </c>
      <c r="AH243" s="55" t="n">
        <f aca="false">IF($N243=1,0,IF(AND($C242=AH$1,$C243=AH$2),1,0))</f>
        <v>0</v>
      </c>
      <c r="AI243" s="57" t="n">
        <f aca="false">IF(AND($C243=AI$1,$I243=AI$2),1,0)</f>
        <v>0</v>
      </c>
      <c r="AJ243" s="55" t="n">
        <f aca="false">IF($N243=1,0,IF(AND($C242=AJ$1,$C243=AJ$2),1,0))</f>
        <v>0</v>
      </c>
      <c r="AK243" s="55" t="n">
        <f aca="false">IF($N243=1,0,IF(AND($C242=AK$1,$C243=AK$2),1,0))</f>
        <v>0</v>
      </c>
      <c r="AL243" s="55" t="n">
        <f aca="false">IF($N243=1,0,IF(AND($C242=AL$1,$C243=AL$2),1,0))</f>
        <v>0</v>
      </c>
      <c r="AM243" s="55" t="n">
        <f aca="false">IF($N243=1,0,IF(AND($C242=AM$1,$C243=AM$2),1,0))</f>
        <v>0</v>
      </c>
      <c r="AN243" s="56" t="n">
        <f aca="false">0</f>
        <v>0</v>
      </c>
      <c r="AO243" s="55" t="n">
        <f aca="false">IF($N243=1,0,IF(AND($C242=AO$1,$C243=AO$2),1,0))</f>
        <v>0</v>
      </c>
      <c r="AP243" s="57" t="n">
        <f aca="false">IF(AND($C243=AP$1,$I243=AP$2),1,0)</f>
        <v>0</v>
      </c>
      <c r="AQ243" s="56" t="n">
        <f aca="false">0</f>
        <v>0</v>
      </c>
      <c r="AR243" s="56" t="n">
        <f aca="false">0</f>
        <v>0</v>
      </c>
      <c r="AS243" s="56" t="n">
        <f aca="false">0</f>
        <v>0</v>
      </c>
      <c r="AT243" s="56" t="n">
        <f aca="false">0</f>
        <v>0</v>
      </c>
      <c r="AU243" s="56" t="n">
        <f aca="false">0</f>
        <v>0</v>
      </c>
      <c r="AV243" s="56" t="n">
        <f aca="false">0</f>
        <v>0</v>
      </c>
      <c r="AW243" s="56" t="n">
        <f aca="false">0</f>
        <v>0</v>
      </c>
      <c r="AX243" s="55" t="n">
        <f aca="false">IF($N243=1,0,IF(AND($C242=AX$1,$C243=AX$2),1,0))</f>
        <v>0</v>
      </c>
      <c r="AY243" s="55" t="n">
        <f aca="false">IF($N243=1,0,IF(AND($C242=AY$1,$C243=AY$2),1,0))</f>
        <v>0</v>
      </c>
      <c r="AZ243" s="55" t="n">
        <f aca="false">IF($N243=1,0,IF(AND($C242=AZ$1,$C243=AZ$2),1,0))</f>
        <v>0</v>
      </c>
      <c r="BA243" s="55" t="n">
        <f aca="false">IF($N243=1,0,IF(AND($C242=BA$1,$C243=BA$2),1,0))</f>
        <v>0</v>
      </c>
      <c r="BB243" s="56" t="n">
        <f aca="false">0</f>
        <v>0</v>
      </c>
      <c r="BC243" s="56" t="n">
        <f aca="false">IF($N243=1,0,IF(AND($C242=BC$1,$C243=BC$2),1,0))</f>
        <v>0</v>
      </c>
      <c r="BD243" s="57" t="n">
        <f aca="false">IF(AND($C243=BD$1,$I243=BD$2),1,0)</f>
        <v>0</v>
      </c>
      <c r="BE243" s="56" t="n">
        <f aca="false">0</f>
        <v>0</v>
      </c>
      <c r="BF243" s="56" t="n">
        <f aca="false">0</f>
        <v>0</v>
      </c>
      <c r="BG243" s="56" t="n">
        <f aca="false">0</f>
        <v>0</v>
      </c>
      <c r="BH243" s="56" t="n">
        <f aca="false">0</f>
        <v>0</v>
      </c>
      <c r="BI243" s="56" t="n">
        <f aca="false">0</f>
        <v>0</v>
      </c>
      <c r="BJ243" s="56" t="n">
        <f aca="false">0</f>
        <v>0</v>
      </c>
      <c r="BK243" s="56" t="n">
        <f aca="false">0</f>
        <v>0</v>
      </c>
      <c r="BL243" s="58" t="n">
        <f aca="false">SUM(N243:BK243)</f>
        <v>2</v>
      </c>
    </row>
    <row r="244" customFormat="false" ht="14.4" hidden="false" customHeight="false" outlineLevel="0" collapsed="false">
      <c r="A244" s="52" t="str">
        <f aca="false">VLOOKUP(D244,$BX$90:$BZ$136,3,1)&amp;D244</f>
        <v>D32</v>
      </c>
      <c r="B244" s="52" t="str">
        <f aca="false">SUBSTITUTE(SUBSTITUTE(H244,"/",""),".html","")</f>
        <v>onion-directoryother-cat</v>
      </c>
      <c r="C244" s="52" t="str">
        <f aca="false">IF(OR(B244=index,B244=links,B244=guides),B244,IF(LEFT(B244,5)=onion,onion,extreme))</f>
        <v>onion</v>
      </c>
      <c r="D244" s="53" t="n">
        <v>32</v>
      </c>
      <c r="E244" s="53" t="s">
        <v>179</v>
      </c>
      <c r="F244" s="53" t="s">
        <v>180</v>
      </c>
      <c r="G244" s="54" t="n">
        <v>0.000613425925925926</v>
      </c>
      <c r="H244" s="53" t="s">
        <v>149</v>
      </c>
      <c r="I244" s="59" t="n">
        <v>14</v>
      </c>
      <c r="J244" s="52" t="n">
        <f aca="false">IF(I244="?",VLOOKUP(C244,$BO$89:$BP$94,2,0),I244)</f>
        <v>14</v>
      </c>
      <c r="K244" s="52" t="n">
        <f aca="false">SUMIFS($J$10:$J$1000,$A$10:$A$1000,A244)</f>
        <v>72.8611111111111</v>
      </c>
      <c r="L244" s="52" t="n">
        <f aca="false">IF(D244=D243,J244+L243,J244)</f>
        <v>42</v>
      </c>
      <c r="M244" s="52" t="str">
        <f aca="false">LEFT(A244,1)</f>
        <v>D</v>
      </c>
      <c r="N244" s="55" t="n">
        <f aca="false">IF(D244-D243&gt;0,1,0)</f>
        <v>0</v>
      </c>
      <c r="O244" s="56" t="n">
        <f aca="false">0</f>
        <v>0</v>
      </c>
      <c r="P244" s="55" t="n">
        <f aca="false">IF($N244=1,0,IF(AND($C243=P$1,$C244=P$2),1,0))</f>
        <v>0</v>
      </c>
      <c r="Q244" s="55" t="n">
        <f aca="false">IF($N244=1,0,IF(AND($C243=Q$1,$C244=Q$2),1,0))</f>
        <v>0</v>
      </c>
      <c r="R244" s="55" t="n">
        <f aca="false">IF($N244=1,0,IF(AND($C243=R$1,$C244=R$2),1,0))</f>
        <v>0</v>
      </c>
      <c r="S244" s="56" t="n">
        <f aca="false">0</f>
        <v>0</v>
      </c>
      <c r="T244" s="55" t="n">
        <f aca="false">IF($N244=1,0,IF(AND($C243=R$1,$C244=R$2),1,0))</f>
        <v>0</v>
      </c>
      <c r="U244" s="57" t="n">
        <f aca="false">IF(AND($C244=U$1,$I244=U$2),1,0)</f>
        <v>0</v>
      </c>
      <c r="V244" s="55" t="n">
        <f aca="false">IF($N244=1,0,IF(AND($C243=V$1,$C244=V$2),1,0))</f>
        <v>0</v>
      </c>
      <c r="W244" s="56" t="n">
        <f aca="false">0</f>
        <v>0</v>
      </c>
      <c r="X244" s="55" t="n">
        <f aca="false">IF($N244=1,0,IF(AND($C243=X$1,$C244=X$2),1,0))</f>
        <v>0</v>
      </c>
      <c r="Y244" s="55" t="n">
        <f aca="false">IF($N244=1,0,IF(AND($C243=Y$1,$C244=Y$2),1,0))</f>
        <v>0</v>
      </c>
      <c r="Z244" s="56" t="n">
        <f aca="false">0</f>
        <v>0</v>
      </c>
      <c r="AA244" s="55" t="n">
        <f aca="false">IF($N244=1,0,IF(AND($C243=AA$1,$C244=AA$2),1,0))</f>
        <v>0</v>
      </c>
      <c r="AB244" s="57" t="n">
        <f aca="false">IF(AND($C244=AB$1,$I244=AB$2),1,0)</f>
        <v>0</v>
      </c>
      <c r="AC244" s="55" t="n">
        <f aca="false">IF($N244=1,0,IF(AND($C243=AC$1,$C244=AC$2),1,0))</f>
        <v>0</v>
      </c>
      <c r="AD244" s="55" t="n">
        <f aca="false">IF($N244=1,0,IF(AND($C243=AD$1,$C244=AD$2),1,0))</f>
        <v>0</v>
      </c>
      <c r="AE244" s="56" t="n">
        <f aca="false">0</f>
        <v>0</v>
      </c>
      <c r="AF244" s="55" t="n">
        <f aca="false">IF($N244=1,0,IF(AND($C243=AF$1,$C244=AF$2),1,0))</f>
        <v>0</v>
      </c>
      <c r="AG244" s="56" t="n">
        <f aca="false">0</f>
        <v>0</v>
      </c>
      <c r="AH244" s="55" t="n">
        <f aca="false">IF($N244=1,0,IF(AND($C243=AH$1,$C244=AH$2),1,0))</f>
        <v>0</v>
      </c>
      <c r="AI244" s="57" t="n">
        <f aca="false">IF(AND($C244=AI$1,$I244=AI$2),1,0)</f>
        <v>0</v>
      </c>
      <c r="AJ244" s="55" t="n">
        <f aca="false">IF($N244=1,0,IF(AND($C243=AJ$1,$C244=AJ$2),1,0))</f>
        <v>0</v>
      </c>
      <c r="AK244" s="55" t="n">
        <f aca="false">IF($N244=1,0,IF(AND($C243=AK$1,$C244=AK$2),1,0))</f>
        <v>0</v>
      </c>
      <c r="AL244" s="55" t="n">
        <f aca="false">IF($N244=1,0,IF(AND($C243=AL$1,$C244=AL$2),1,0))</f>
        <v>0</v>
      </c>
      <c r="AM244" s="55" t="n">
        <f aca="false">IF($N244=1,0,IF(AND($C243=AM$1,$C244=AM$2),1,0))</f>
        <v>1</v>
      </c>
      <c r="AN244" s="56" t="n">
        <f aca="false">0</f>
        <v>0</v>
      </c>
      <c r="AO244" s="55" t="n">
        <f aca="false">IF($N244=1,0,IF(AND($C243=AO$1,$C244=AO$2),1,0))</f>
        <v>0</v>
      </c>
      <c r="AP244" s="57" t="n">
        <f aca="false">IF(AND($C244=AP$1,$I244=AP$2),1,0)</f>
        <v>0</v>
      </c>
      <c r="AQ244" s="56" t="n">
        <f aca="false">0</f>
        <v>0</v>
      </c>
      <c r="AR244" s="56" t="n">
        <f aca="false">0</f>
        <v>0</v>
      </c>
      <c r="AS244" s="56" t="n">
        <f aca="false">0</f>
        <v>0</v>
      </c>
      <c r="AT244" s="56" t="n">
        <f aca="false">0</f>
        <v>0</v>
      </c>
      <c r="AU244" s="56" t="n">
        <f aca="false">0</f>
        <v>0</v>
      </c>
      <c r="AV244" s="56" t="n">
        <f aca="false">0</f>
        <v>0</v>
      </c>
      <c r="AW244" s="56" t="n">
        <f aca="false">0</f>
        <v>0</v>
      </c>
      <c r="AX244" s="55" t="n">
        <f aca="false">IF($N244=1,0,IF(AND($C243=AX$1,$C244=AX$2),1,0))</f>
        <v>0</v>
      </c>
      <c r="AY244" s="55" t="n">
        <f aca="false">IF($N244=1,0,IF(AND($C243=AY$1,$C244=AY$2),1,0))</f>
        <v>0</v>
      </c>
      <c r="AZ244" s="55" t="n">
        <f aca="false">IF($N244=1,0,IF(AND($C243=AZ$1,$C244=AZ$2),1,0))</f>
        <v>0</v>
      </c>
      <c r="BA244" s="55" t="n">
        <f aca="false">IF($N244=1,0,IF(AND($C243=BA$1,$C244=BA$2),1,0))</f>
        <v>0</v>
      </c>
      <c r="BB244" s="56" t="n">
        <f aca="false">0</f>
        <v>0</v>
      </c>
      <c r="BC244" s="56" t="n">
        <f aca="false">IF($N244=1,0,IF(AND($C243=BC$1,$C244=BC$2),1,0))</f>
        <v>0</v>
      </c>
      <c r="BD244" s="57" t="n">
        <f aca="false">IF(AND($C244=BD$1,$I244=BD$2),1,0)</f>
        <v>0</v>
      </c>
      <c r="BE244" s="56" t="n">
        <f aca="false">0</f>
        <v>0</v>
      </c>
      <c r="BF244" s="56" t="n">
        <f aca="false">0</f>
        <v>0</v>
      </c>
      <c r="BG244" s="56" t="n">
        <f aca="false">0</f>
        <v>0</v>
      </c>
      <c r="BH244" s="56" t="n">
        <f aca="false">0</f>
        <v>0</v>
      </c>
      <c r="BI244" s="56" t="n">
        <f aca="false">0</f>
        <v>0</v>
      </c>
      <c r="BJ244" s="56" t="n">
        <f aca="false">0</f>
        <v>0</v>
      </c>
      <c r="BK244" s="56" t="n">
        <f aca="false">0</f>
        <v>0</v>
      </c>
      <c r="BL244" s="58" t="n">
        <f aca="false">SUM(N244:BK244)</f>
        <v>1</v>
      </c>
    </row>
    <row r="245" customFormat="false" ht="14.4" hidden="false" customHeight="false" outlineLevel="0" collapsed="false">
      <c r="A245" s="52" t="str">
        <f aca="false">VLOOKUP(D245,$BX$90:$BZ$136,3,1)&amp;D245</f>
        <v>D32</v>
      </c>
      <c r="B245" s="52" t="str">
        <f aca="false">SUBSTITUTE(SUBSTITUTE(H245,"/",""),".html","")</f>
        <v>onion-directorythe-pirate-bay</v>
      </c>
      <c r="C245" s="52" t="str">
        <f aca="false">IF(OR(B245=index,B245=links,B245=guides),B245,IF(LEFT(B245,5)=onion,onion,extreme))</f>
        <v>onion</v>
      </c>
      <c r="D245" s="53" t="n">
        <v>32</v>
      </c>
      <c r="E245" s="53" t="s">
        <v>179</v>
      </c>
      <c r="F245" s="53" t="s">
        <v>180</v>
      </c>
      <c r="G245" s="54" t="n">
        <v>0.000613425925925926</v>
      </c>
      <c r="H245" s="53" t="s">
        <v>182</v>
      </c>
      <c r="I245" s="59" t="n">
        <v>8</v>
      </c>
      <c r="J245" s="52" t="n">
        <f aca="false">IF(I245="?",VLOOKUP(C245,$BO$89:$BP$94,2,0),I245)</f>
        <v>8</v>
      </c>
      <c r="K245" s="52" t="n">
        <f aca="false">SUMIFS($J$10:$J$1000,$A$10:$A$1000,A245)</f>
        <v>72.8611111111111</v>
      </c>
      <c r="L245" s="52" t="n">
        <f aca="false">IF(D245=D244,J245+L244,J245)</f>
        <v>50</v>
      </c>
      <c r="M245" s="52" t="str">
        <f aca="false">LEFT(A245,1)</f>
        <v>D</v>
      </c>
      <c r="N245" s="55" t="n">
        <f aca="false">IF(D245-D244&gt;0,1,0)</f>
        <v>0</v>
      </c>
      <c r="O245" s="56" t="n">
        <f aca="false">0</f>
        <v>0</v>
      </c>
      <c r="P245" s="55" t="n">
        <f aca="false">IF($N245=1,0,IF(AND($C244=P$1,$C245=P$2),1,0))</f>
        <v>0</v>
      </c>
      <c r="Q245" s="55" t="n">
        <f aca="false">IF($N245=1,0,IF(AND($C244=Q$1,$C245=Q$2),1,0))</f>
        <v>0</v>
      </c>
      <c r="R245" s="55" t="n">
        <f aca="false">IF($N245=1,0,IF(AND($C244=R$1,$C245=R$2),1,0))</f>
        <v>0</v>
      </c>
      <c r="S245" s="56" t="n">
        <f aca="false">0</f>
        <v>0</v>
      </c>
      <c r="T245" s="55" t="n">
        <f aca="false">IF($N245=1,0,IF(AND($C244=R$1,$C245=R$2),1,0))</f>
        <v>0</v>
      </c>
      <c r="U245" s="57" t="n">
        <f aca="false">IF(AND($C245=U$1,$I245=U$2),1,0)</f>
        <v>0</v>
      </c>
      <c r="V245" s="55" t="n">
        <f aca="false">IF($N245=1,0,IF(AND($C244=V$1,$C245=V$2),1,0))</f>
        <v>0</v>
      </c>
      <c r="W245" s="56" t="n">
        <f aca="false">0</f>
        <v>0</v>
      </c>
      <c r="X245" s="55" t="n">
        <f aca="false">IF($N245=1,0,IF(AND($C244=X$1,$C245=X$2),1,0))</f>
        <v>0</v>
      </c>
      <c r="Y245" s="55" t="n">
        <f aca="false">IF($N245=1,0,IF(AND($C244=Y$1,$C245=Y$2),1,0))</f>
        <v>0</v>
      </c>
      <c r="Z245" s="56" t="n">
        <f aca="false">0</f>
        <v>0</v>
      </c>
      <c r="AA245" s="55" t="n">
        <f aca="false">IF($N245=1,0,IF(AND($C244=AA$1,$C245=AA$2),1,0))</f>
        <v>0</v>
      </c>
      <c r="AB245" s="57" t="n">
        <f aca="false">IF(AND($C245=AB$1,$I245=AB$2),1,0)</f>
        <v>0</v>
      </c>
      <c r="AC245" s="55" t="n">
        <f aca="false">IF($N245=1,0,IF(AND($C244=AC$1,$C245=AC$2),1,0))</f>
        <v>0</v>
      </c>
      <c r="AD245" s="55" t="n">
        <f aca="false">IF($N245=1,0,IF(AND($C244=AD$1,$C245=AD$2),1,0))</f>
        <v>0</v>
      </c>
      <c r="AE245" s="56" t="n">
        <f aca="false">0</f>
        <v>0</v>
      </c>
      <c r="AF245" s="55" t="n">
        <f aca="false">IF($N245=1,0,IF(AND($C244=AF$1,$C245=AF$2),1,0))</f>
        <v>0</v>
      </c>
      <c r="AG245" s="56" t="n">
        <f aca="false">0</f>
        <v>0</v>
      </c>
      <c r="AH245" s="55" t="n">
        <f aca="false">IF($N245=1,0,IF(AND($C244=AH$1,$C245=AH$2),1,0))</f>
        <v>0</v>
      </c>
      <c r="AI245" s="57" t="n">
        <f aca="false">IF(AND($C245=AI$1,$I245=AI$2),1,0)</f>
        <v>0</v>
      </c>
      <c r="AJ245" s="55" t="n">
        <f aca="false">IF($N245=1,0,IF(AND($C244=AJ$1,$C245=AJ$2),1,0))</f>
        <v>0</v>
      </c>
      <c r="AK245" s="55" t="n">
        <f aca="false">IF($N245=1,0,IF(AND($C244=AK$1,$C245=AK$2),1,0))</f>
        <v>0</v>
      </c>
      <c r="AL245" s="55" t="n">
        <f aca="false">IF($N245=1,0,IF(AND($C244=AL$1,$C245=AL$2),1,0))</f>
        <v>0</v>
      </c>
      <c r="AM245" s="55" t="n">
        <f aca="false">IF($N245=1,0,IF(AND($C244=AM$1,$C245=AM$2),1,0))</f>
        <v>1</v>
      </c>
      <c r="AN245" s="56" t="n">
        <f aca="false">0</f>
        <v>0</v>
      </c>
      <c r="AO245" s="55" t="n">
        <f aca="false">IF($N245=1,0,IF(AND($C244=AO$1,$C245=AO$2),1,0))</f>
        <v>0</v>
      </c>
      <c r="AP245" s="57" t="n">
        <f aca="false">IF(AND($C245=AP$1,$I245=AP$2),1,0)</f>
        <v>0</v>
      </c>
      <c r="AQ245" s="56" t="n">
        <f aca="false">0</f>
        <v>0</v>
      </c>
      <c r="AR245" s="56" t="n">
        <f aca="false">0</f>
        <v>0</v>
      </c>
      <c r="AS245" s="56" t="n">
        <f aca="false">0</f>
        <v>0</v>
      </c>
      <c r="AT245" s="56" t="n">
        <f aca="false">0</f>
        <v>0</v>
      </c>
      <c r="AU245" s="56" t="n">
        <f aca="false">0</f>
        <v>0</v>
      </c>
      <c r="AV245" s="56" t="n">
        <f aca="false">0</f>
        <v>0</v>
      </c>
      <c r="AW245" s="56" t="n">
        <f aca="false">0</f>
        <v>0</v>
      </c>
      <c r="AX245" s="55" t="n">
        <f aca="false">IF($N245=1,0,IF(AND($C244=AX$1,$C245=AX$2),1,0))</f>
        <v>0</v>
      </c>
      <c r="AY245" s="55" t="n">
        <f aca="false">IF($N245=1,0,IF(AND($C244=AY$1,$C245=AY$2),1,0))</f>
        <v>0</v>
      </c>
      <c r="AZ245" s="55" t="n">
        <f aca="false">IF($N245=1,0,IF(AND($C244=AZ$1,$C245=AZ$2),1,0))</f>
        <v>0</v>
      </c>
      <c r="BA245" s="55" t="n">
        <f aca="false">IF($N245=1,0,IF(AND($C244=BA$1,$C245=BA$2),1,0))</f>
        <v>0</v>
      </c>
      <c r="BB245" s="56" t="n">
        <f aca="false">0</f>
        <v>0</v>
      </c>
      <c r="BC245" s="56" t="n">
        <f aca="false">IF($N245=1,0,IF(AND($C244=BC$1,$C245=BC$2),1,0))</f>
        <v>0</v>
      </c>
      <c r="BD245" s="57" t="n">
        <f aca="false">IF(AND($C245=BD$1,$I245=BD$2),1,0)</f>
        <v>0</v>
      </c>
      <c r="BE245" s="56" t="n">
        <f aca="false">0</f>
        <v>0</v>
      </c>
      <c r="BF245" s="56" t="n">
        <f aca="false">0</f>
        <v>0</v>
      </c>
      <c r="BG245" s="56" t="n">
        <f aca="false">0</f>
        <v>0</v>
      </c>
      <c r="BH245" s="56" t="n">
        <f aca="false">0</f>
        <v>0</v>
      </c>
      <c r="BI245" s="56" t="n">
        <f aca="false">0</f>
        <v>0</v>
      </c>
      <c r="BJ245" s="56" t="n">
        <f aca="false">0</f>
        <v>0</v>
      </c>
      <c r="BK245" s="56" t="n">
        <f aca="false">0</f>
        <v>0</v>
      </c>
      <c r="BL245" s="58" t="n">
        <f aca="false">SUM(N245:BK245)</f>
        <v>1</v>
      </c>
    </row>
    <row r="246" customFormat="false" ht="14.4" hidden="false" customHeight="false" outlineLevel="0" collapsed="false">
      <c r="A246" s="52" t="str">
        <f aca="false">VLOOKUP(D246,$BX$90:$BZ$136,3,1)&amp;D246</f>
        <v>D32</v>
      </c>
      <c r="B246" s="52" t="str">
        <f aca="false">SUBSTITUTE(SUBSTITUTE(H246,"/",""),".html","")</f>
        <v>guides</v>
      </c>
      <c r="C246" s="52" t="str">
        <f aca="false">IF(OR(B246=index,B246=links,B246=guides),B246,IF(LEFT(B246,5)=onion,onion,extreme))</f>
        <v>guides</v>
      </c>
      <c r="D246" s="53" t="n">
        <v>32</v>
      </c>
      <c r="E246" s="53" t="s">
        <v>179</v>
      </c>
      <c r="F246" s="53" t="s">
        <v>180</v>
      </c>
      <c r="G246" s="54" t="n">
        <v>0.000613425925925926</v>
      </c>
      <c r="H246" s="53" t="s">
        <v>74</v>
      </c>
      <c r="I246" s="59" t="n">
        <v>3</v>
      </c>
      <c r="J246" s="52" t="n">
        <f aca="false">IF(I246="?",VLOOKUP(C246,$BO$89:$BP$94,2,0),I246)</f>
        <v>3</v>
      </c>
      <c r="K246" s="52" t="n">
        <f aca="false">SUMIFS($J$10:$J$1000,$A$10:$A$1000,A246)</f>
        <v>72.8611111111111</v>
      </c>
      <c r="L246" s="52" t="n">
        <f aca="false">IF(D246=D245,J246+L245,J246)</f>
        <v>53</v>
      </c>
      <c r="M246" s="52" t="str">
        <f aca="false">LEFT(A246,1)</f>
        <v>D</v>
      </c>
      <c r="N246" s="55" t="n">
        <f aca="false">IF(D246-D245&gt;0,1,0)</f>
        <v>0</v>
      </c>
      <c r="O246" s="56" t="n">
        <f aca="false">0</f>
        <v>0</v>
      </c>
      <c r="P246" s="55" t="n">
        <f aca="false">IF($N246=1,0,IF(AND($C245=P$1,$C246=P$2),1,0))</f>
        <v>0</v>
      </c>
      <c r="Q246" s="55" t="n">
        <f aca="false">IF($N246=1,0,IF(AND($C245=Q$1,$C246=Q$2),1,0))</f>
        <v>0</v>
      </c>
      <c r="R246" s="55" t="n">
        <f aca="false">IF($N246=1,0,IF(AND($C245=R$1,$C246=R$2),1,0))</f>
        <v>0</v>
      </c>
      <c r="S246" s="56" t="n">
        <f aca="false">0</f>
        <v>0</v>
      </c>
      <c r="T246" s="55" t="n">
        <f aca="false">IF($N246=1,0,IF(AND($C245=R$1,$C246=R$2),1,0))</f>
        <v>0</v>
      </c>
      <c r="U246" s="57" t="n">
        <f aca="false">IF(AND($C246=U$1,$I246=U$2),1,0)</f>
        <v>0</v>
      </c>
      <c r="V246" s="55" t="n">
        <f aca="false">IF($N246=1,0,IF(AND($C245=V$1,$C246=V$2),1,0))</f>
        <v>0</v>
      </c>
      <c r="W246" s="56" t="n">
        <f aca="false">0</f>
        <v>0</v>
      </c>
      <c r="X246" s="55" t="n">
        <f aca="false">IF($N246=1,0,IF(AND($C245=X$1,$C246=X$2),1,0))</f>
        <v>0</v>
      </c>
      <c r="Y246" s="55" t="n">
        <f aca="false">IF($N246=1,0,IF(AND($C245=Y$1,$C246=Y$2),1,0))</f>
        <v>0</v>
      </c>
      <c r="Z246" s="56" t="n">
        <f aca="false">0</f>
        <v>0</v>
      </c>
      <c r="AA246" s="55" t="n">
        <f aca="false">IF($N246=1,0,IF(AND($C245=AA$1,$C246=AA$2),1,0))</f>
        <v>0</v>
      </c>
      <c r="AB246" s="57" t="n">
        <f aca="false">IF(AND($C246=AB$1,$I246=AB$2),1,0)</f>
        <v>0</v>
      </c>
      <c r="AC246" s="55" t="n">
        <f aca="false">IF($N246=1,0,IF(AND($C245=AC$1,$C246=AC$2),1,0))</f>
        <v>0</v>
      </c>
      <c r="AD246" s="55" t="n">
        <f aca="false">IF($N246=1,0,IF(AND($C245=AD$1,$C246=AD$2),1,0))</f>
        <v>0</v>
      </c>
      <c r="AE246" s="56" t="n">
        <f aca="false">0</f>
        <v>0</v>
      </c>
      <c r="AF246" s="55" t="n">
        <f aca="false">IF($N246=1,0,IF(AND($C245=AF$1,$C246=AF$2),1,0))</f>
        <v>0</v>
      </c>
      <c r="AG246" s="56" t="n">
        <f aca="false">0</f>
        <v>0</v>
      </c>
      <c r="AH246" s="55" t="n">
        <f aca="false">IF($N246=1,0,IF(AND($C245=AH$1,$C246=AH$2),1,0))</f>
        <v>0</v>
      </c>
      <c r="AI246" s="57" t="n">
        <f aca="false">IF(AND($C246=AI$1,$I246=AI$2),1,0)</f>
        <v>0</v>
      </c>
      <c r="AJ246" s="55" t="n">
        <f aca="false">IF($N246=1,0,IF(AND($C245=AJ$1,$C246=AJ$2),1,0))</f>
        <v>0</v>
      </c>
      <c r="AK246" s="55" t="n">
        <f aca="false">IF($N246=1,0,IF(AND($C245=AK$1,$C246=AK$2),1,0))</f>
        <v>0</v>
      </c>
      <c r="AL246" s="55" t="n">
        <f aca="false">IF($N246=1,0,IF(AND($C245=AL$1,$C246=AL$2),1,0))</f>
        <v>1</v>
      </c>
      <c r="AM246" s="55" t="n">
        <f aca="false">IF($N246=1,0,IF(AND($C245=AM$1,$C246=AM$2),1,0))</f>
        <v>0</v>
      </c>
      <c r="AN246" s="56" t="n">
        <f aca="false">0</f>
        <v>0</v>
      </c>
      <c r="AO246" s="55" t="n">
        <f aca="false">IF($N246=1,0,IF(AND($C245=AO$1,$C246=AO$2),1,0))</f>
        <v>0</v>
      </c>
      <c r="AP246" s="57" t="n">
        <f aca="false">IF(AND($C246=AP$1,$I246=AP$2),1,0)</f>
        <v>0</v>
      </c>
      <c r="AQ246" s="56" t="n">
        <f aca="false">0</f>
        <v>0</v>
      </c>
      <c r="AR246" s="56" t="n">
        <f aca="false">0</f>
        <v>0</v>
      </c>
      <c r="AS246" s="56" t="n">
        <f aca="false">0</f>
        <v>0</v>
      </c>
      <c r="AT246" s="56" t="n">
        <f aca="false">0</f>
        <v>0</v>
      </c>
      <c r="AU246" s="56" t="n">
        <f aca="false">0</f>
        <v>0</v>
      </c>
      <c r="AV246" s="56" t="n">
        <f aca="false">0</f>
        <v>0</v>
      </c>
      <c r="AW246" s="56" t="n">
        <f aca="false">0</f>
        <v>0</v>
      </c>
      <c r="AX246" s="55" t="n">
        <f aca="false">IF($N246=1,0,IF(AND($C245=AX$1,$C246=AX$2),1,0))</f>
        <v>0</v>
      </c>
      <c r="AY246" s="55" t="n">
        <f aca="false">IF($N246=1,0,IF(AND($C245=AY$1,$C246=AY$2),1,0))</f>
        <v>0</v>
      </c>
      <c r="AZ246" s="55" t="n">
        <f aca="false">IF($N246=1,0,IF(AND($C245=AZ$1,$C246=AZ$2),1,0))</f>
        <v>0</v>
      </c>
      <c r="BA246" s="55" t="n">
        <f aca="false">IF($N246=1,0,IF(AND($C245=BA$1,$C246=BA$2),1,0))</f>
        <v>0</v>
      </c>
      <c r="BB246" s="56" t="n">
        <f aca="false">0</f>
        <v>0</v>
      </c>
      <c r="BC246" s="56" t="n">
        <f aca="false">IF($N246=1,0,IF(AND($C245=BC$1,$C246=BC$2),1,0))</f>
        <v>0</v>
      </c>
      <c r="BD246" s="57" t="n">
        <f aca="false">IF(AND($C246=BD$1,$I246=BD$2),1,0)</f>
        <v>0</v>
      </c>
      <c r="BE246" s="56" t="n">
        <f aca="false">0</f>
        <v>0</v>
      </c>
      <c r="BF246" s="56" t="n">
        <f aca="false">0</f>
        <v>0</v>
      </c>
      <c r="BG246" s="56" t="n">
        <f aca="false">0</f>
        <v>0</v>
      </c>
      <c r="BH246" s="56" t="n">
        <f aca="false">0</f>
        <v>0</v>
      </c>
      <c r="BI246" s="56" t="n">
        <f aca="false">0</f>
        <v>0</v>
      </c>
      <c r="BJ246" s="56" t="n">
        <f aca="false">0</f>
        <v>0</v>
      </c>
      <c r="BK246" s="56" t="n">
        <f aca="false">0</f>
        <v>0</v>
      </c>
      <c r="BL246" s="58" t="n">
        <f aca="false">SUM(N246:BK246)</f>
        <v>1</v>
      </c>
    </row>
    <row r="247" customFormat="false" ht="14.4" hidden="false" customHeight="false" outlineLevel="0" collapsed="false">
      <c r="A247" s="52" t="str">
        <f aca="false">VLOOKUP(D247,$BX$90:$BZ$136,3,1)&amp;D247</f>
        <v>D32</v>
      </c>
      <c r="B247" s="52" t="str">
        <f aca="false">SUBSTITUTE(SUBSTITUTE(H247,"/",""),".html","")</f>
        <v>index</v>
      </c>
      <c r="C247" s="52" t="str">
        <f aca="false">IF(OR(B247=index,B247=links,B247=guides),B247,IF(LEFT(B247,5)=onion,onion,extreme))</f>
        <v>index</v>
      </c>
      <c r="D247" s="53" t="n">
        <v>32</v>
      </c>
      <c r="E247" s="53" t="s">
        <v>179</v>
      </c>
      <c r="F247" s="53" t="s">
        <v>180</v>
      </c>
      <c r="G247" s="54" t="n">
        <v>0.000613425925925926</v>
      </c>
      <c r="H247" s="53" t="s">
        <v>72</v>
      </c>
      <c r="I247" s="59" t="s">
        <v>43</v>
      </c>
      <c r="J247" s="52" t="n">
        <f aca="false">IF(I247="?",VLOOKUP(C247,$BO$89:$BP$94,2,0),I247)</f>
        <v>19.8611111111111</v>
      </c>
      <c r="K247" s="52" t="n">
        <f aca="false">SUMIFS($J$10:$J$1000,$A$10:$A$1000,A247)</f>
        <v>72.8611111111111</v>
      </c>
      <c r="L247" s="52" t="n">
        <f aca="false">IF(D247=D246,J247+L246,J247)</f>
        <v>72.8611111111111</v>
      </c>
      <c r="M247" s="52" t="str">
        <f aca="false">LEFT(A247,1)</f>
        <v>D</v>
      </c>
      <c r="N247" s="55" t="n">
        <f aca="false">IF(D247-D246&gt;0,1,0)</f>
        <v>0</v>
      </c>
      <c r="O247" s="56" t="n">
        <f aca="false">0</f>
        <v>0</v>
      </c>
      <c r="P247" s="55" t="n">
        <f aca="false">IF($N247=1,0,IF(AND($C246=P$1,$C247=P$2),1,0))</f>
        <v>0</v>
      </c>
      <c r="Q247" s="55" t="n">
        <f aca="false">IF($N247=1,0,IF(AND($C246=Q$1,$C247=Q$2),1,0))</f>
        <v>0</v>
      </c>
      <c r="R247" s="55" t="n">
        <f aca="false">IF($N247=1,0,IF(AND($C246=R$1,$C247=R$2),1,0))</f>
        <v>0</v>
      </c>
      <c r="S247" s="56" t="n">
        <f aca="false">0</f>
        <v>0</v>
      </c>
      <c r="T247" s="55" t="n">
        <f aca="false">IF($N247=1,0,IF(AND($C246=R$1,$C247=R$2),1,0))</f>
        <v>0</v>
      </c>
      <c r="U247" s="57" t="n">
        <f aca="false">IF(AND($C247=U$1,$I247=U$2),1,0)</f>
        <v>1</v>
      </c>
      <c r="V247" s="55" t="n">
        <f aca="false">IF($N247=1,0,IF(AND($C246=V$1,$C247=V$2),1,0))</f>
        <v>0</v>
      </c>
      <c r="W247" s="56" t="n">
        <f aca="false">0</f>
        <v>0</v>
      </c>
      <c r="X247" s="55" t="n">
        <f aca="false">IF($N247=1,0,IF(AND($C246=X$1,$C247=X$2),1,0))</f>
        <v>0</v>
      </c>
      <c r="Y247" s="55" t="n">
        <f aca="false">IF($N247=1,0,IF(AND($C246=Y$1,$C247=Y$2),1,0))</f>
        <v>0</v>
      </c>
      <c r="Z247" s="56" t="n">
        <f aca="false">0</f>
        <v>0</v>
      </c>
      <c r="AA247" s="55" t="n">
        <f aca="false">IF($N247=1,0,IF(AND($C246=AA$1,$C247=AA$2),1,0))</f>
        <v>0</v>
      </c>
      <c r="AB247" s="57" t="n">
        <f aca="false">IF(AND($C247=AB$1,$I247=AB$2),1,0)</f>
        <v>0</v>
      </c>
      <c r="AC247" s="55" t="n">
        <f aca="false">IF($N247=1,0,IF(AND($C246=AC$1,$C247=AC$2),1,0))</f>
        <v>1</v>
      </c>
      <c r="AD247" s="55" t="n">
        <f aca="false">IF($N247=1,0,IF(AND($C246=AD$1,$C247=AD$2),1,0))</f>
        <v>0</v>
      </c>
      <c r="AE247" s="56" t="n">
        <f aca="false">0</f>
        <v>0</v>
      </c>
      <c r="AF247" s="55" t="n">
        <f aca="false">IF($N247=1,0,IF(AND($C246=AF$1,$C247=AF$2),1,0))</f>
        <v>0</v>
      </c>
      <c r="AG247" s="56" t="n">
        <f aca="false">0</f>
        <v>0</v>
      </c>
      <c r="AH247" s="55" t="n">
        <f aca="false">IF($N247=1,0,IF(AND($C246=AH$1,$C247=AH$2),1,0))</f>
        <v>0</v>
      </c>
      <c r="AI247" s="57" t="n">
        <f aca="false">IF(AND($C247=AI$1,$I247=AI$2),1,0)</f>
        <v>0</v>
      </c>
      <c r="AJ247" s="55" t="n">
        <f aca="false">IF($N247=1,0,IF(AND($C246=AJ$1,$C247=AJ$2),1,0))</f>
        <v>0</v>
      </c>
      <c r="AK247" s="55" t="n">
        <f aca="false">IF($N247=1,0,IF(AND($C246=AK$1,$C247=AK$2),1,0))</f>
        <v>0</v>
      </c>
      <c r="AL247" s="55" t="n">
        <f aca="false">IF($N247=1,0,IF(AND($C246=AL$1,$C247=AL$2),1,0))</f>
        <v>0</v>
      </c>
      <c r="AM247" s="55" t="n">
        <f aca="false">IF($N247=1,0,IF(AND($C246=AM$1,$C247=AM$2),1,0))</f>
        <v>0</v>
      </c>
      <c r="AN247" s="56" t="n">
        <f aca="false">0</f>
        <v>0</v>
      </c>
      <c r="AO247" s="55" t="n">
        <f aca="false">IF($N247=1,0,IF(AND($C246=AO$1,$C247=AO$2),1,0))</f>
        <v>0</v>
      </c>
      <c r="AP247" s="57" t="n">
        <f aca="false">IF(AND($C247=AP$1,$I247=AP$2),1,0)</f>
        <v>0</v>
      </c>
      <c r="AQ247" s="56" t="n">
        <f aca="false">0</f>
        <v>0</v>
      </c>
      <c r="AR247" s="56" t="n">
        <f aca="false">0</f>
        <v>0</v>
      </c>
      <c r="AS247" s="56" t="n">
        <f aca="false">0</f>
        <v>0</v>
      </c>
      <c r="AT247" s="56" t="n">
        <f aca="false">0</f>
        <v>0</v>
      </c>
      <c r="AU247" s="56" t="n">
        <f aca="false">0</f>
        <v>0</v>
      </c>
      <c r="AV247" s="56" t="n">
        <f aca="false">0</f>
        <v>0</v>
      </c>
      <c r="AW247" s="56" t="n">
        <f aca="false">0</f>
        <v>0</v>
      </c>
      <c r="AX247" s="55" t="n">
        <f aca="false">IF($N247=1,0,IF(AND($C246=AX$1,$C247=AX$2),1,0))</f>
        <v>0</v>
      </c>
      <c r="AY247" s="55" t="n">
        <f aca="false">IF($N247=1,0,IF(AND($C246=AY$1,$C247=AY$2),1,0))</f>
        <v>0</v>
      </c>
      <c r="AZ247" s="55" t="n">
        <f aca="false">IF($N247=1,0,IF(AND($C246=AZ$1,$C247=AZ$2),1,0))</f>
        <v>0</v>
      </c>
      <c r="BA247" s="55" t="n">
        <f aca="false">IF($N247=1,0,IF(AND($C246=BA$1,$C247=BA$2),1,0))</f>
        <v>0</v>
      </c>
      <c r="BB247" s="56" t="n">
        <f aca="false">0</f>
        <v>0</v>
      </c>
      <c r="BC247" s="56" t="n">
        <f aca="false">IF($N247=1,0,IF(AND($C246=BC$1,$C247=BC$2),1,0))</f>
        <v>0</v>
      </c>
      <c r="BD247" s="57" t="n">
        <f aca="false">IF(AND($C247=BD$1,$I247=BD$2),1,0)</f>
        <v>0</v>
      </c>
      <c r="BE247" s="56" t="n">
        <f aca="false">0</f>
        <v>0</v>
      </c>
      <c r="BF247" s="56" t="n">
        <f aca="false">0</f>
        <v>0</v>
      </c>
      <c r="BG247" s="56" t="n">
        <f aca="false">0</f>
        <v>0</v>
      </c>
      <c r="BH247" s="56" t="n">
        <f aca="false">0</f>
        <v>0</v>
      </c>
      <c r="BI247" s="56" t="n">
        <f aca="false">0</f>
        <v>0</v>
      </c>
      <c r="BJ247" s="56" t="n">
        <f aca="false">0</f>
        <v>0</v>
      </c>
      <c r="BK247" s="56" t="n">
        <f aca="false">0</f>
        <v>0</v>
      </c>
      <c r="BL247" s="58" t="n">
        <f aca="false">SUM(N247:BK247)</f>
        <v>2</v>
      </c>
    </row>
    <row r="248" customFormat="false" ht="14.4" hidden="false" customHeight="false" outlineLevel="0" collapsed="false">
      <c r="A248" s="52" t="str">
        <f aca="false">VLOOKUP(D248,$BX$90:$BZ$136,3,1)&amp;D248</f>
        <v>C33</v>
      </c>
      <c r="B248" s="52" t="str">
        <f aca="false">SUBSTITUTE(SUBSTITUTE(H248,"/",""),".html","")</f>
        <v>index</v>
      </c>
      <c r="C248" s="52" t="str">
        <f aca="false">IF(OR(B248=index,B248=links,B248=guides),B248,IF(LEFT(B248,5)=onion,onion,extreme))</f>
        <v>index</v>
      </c>
      <c r="D248" s="53" t="n">
        <v>33</v>
      </c>
      <c r="E248" s="53" t="s">
        <v>183</v>
      </c>
      <c r="F248" s="53" t="s">
        <v>184</v>
      </c>
      <c r="G248" s="54" t="n">
        <v>0.000601851851851852</v>
      </c>
      <c r="H248" s="53" t="s">
        <v>72</v>
      </c>
      <c r="I248" s="59" t="n">
        <v>25</v>
      </c>
      <c r="J248" s="52" t="n">
        <f aca="false">IF(I248="?",VLOOKUP(C248,$BO$89:$BP$94,2,0),I248)</f>
        <v>25</v>
      </c>
      <c r="K248" s="52" t="n">
        <f aca="false">SUMIFS($J$10:$J$1000,$A$10:$A$1000,A248)</f>
        <v>67.5</v>
      </c>
      <c r="L248" s="52" t="n">
        <f aca="false">IF(D248=D247,J248+L247,J248)</f>
        <v>25</v>
      </c>
      <c r="M248" s="52" t="str">
        <f aca="false">LEFT(A248,1)</f>
        <v>C</v>
      </c>
      <c r="N248" s="55" t="n">
        <f aca="false">IF(D248-D247&gt;0,1,0)</f>
        <v>1</v>
      </c>
      <c r="O248" s="56" t="n">
        <f aca="false">0</f>
        <v>0</v>
      </c>
      <c r="P248" s="55" t="n">
        <f aca="false">IF($N248=1,0,IF(AND($C247=P$1,$C248=P$2),1,0))</f>
        <v>0</v>
      </c>
      <c r="Q248" s="55" t="n">
        <f aca="false">IF($N248=1,0,IF(AND($C247=Q$1,$C248=Q$2),1,0))</f>
        <v>0</v>
      </c>
      <c r="R248" s="55" t="n">
        <f aca="false">IF($N248=1,0,IF(AND($C247=R$1,$C248=R$2),1,0))</f>
        <v>0</v>
      </c>
      <c r="S248" s="56" t="n">
        <f aca="false">0</f>
        <v>0</v>
      </c>
      <c r="T248" s="55" t="n">
        <f aca="false">IF($N248=1,0,IF(AND($C247=R$1,$C248=R$2),1,0))</f>
        <v>0</v>
      </c>
      <c r="U248" s="57" t="n">
        <f aca="false">IF(AND($C248=U$1,$I248=U$2),1,0)</f>
        <v>0</v>
      </c>
      <c r="V248" s="55" t="n">
        <f aca="false">IF($N248=1,0,IF(AND($C247=V$1,$C248=V$2),1,0))</f>
        <v>0</v>
      </c>
      <c r="W248" s="56" t="n">
        <f aca="false">0</f>
        <v>0</v>
      </c>
      <c r="X248" s="55" t="n">
        <f aca="false">IF($N248=1,0,IF(AND($C247=X$1,$C248=X$2),1,0))</f>
        <v>0</v>
      </c>
      <c r="Y248" s="55" t="n">
        <f aca="false">IF($N248=1,0,IF(AND($C247=Y$1,$C248=Y$2),1,0))</f>
        <v>0</v>
      </c>
      <c r="Z248" s="56" t="n">
        <f aca="false">0</f>
        <v>0</v>
      </c>
      <c r="AA248" s="55" t="n">
        <f aca="false">IF($N248=1,0,IF(AND($C247=AA$1,$C248=AA$2),1,0))</f>
        <v>0</v>
      </c>
      <c r="AB248" s="57" t="n">
        <f aca="false">IF(AND($C248=AB$1,$I248=AB$2),1,0)</f>
        <v>0</v>
      </c>
      <c r="AC248" s="55" t="n">
        <f aca="false">IF($N248=1,0,IF(AND($C247=AC$1,$C248=AC$2),1,0))</f>
        <v>0</v>
      </c>
      <c r="AD248" s="55" t="n">
        <f aca="false">IF($N248=1,0,IF(AND($C247=AD$1,$C248=AD$2),1,0))</f>
        <v>0</v>
      </c>
      <c r="AE248" s="56" t="n">
        <f aca="false">0</f>
        <v>0</v>
      </c>
      <c r="AF248" s="55" t="n">
        <f aca="false">IF($N248=1,0,IF(AND($C247=AF$1,$C248=AF$2),1,0))</f>
        <v>0</v>
      </c>
      <c r="AG248" s="56" t="n">
        <f aca="false">0</f>
        <v>0</v>
      </c>
      <c r="AH248" s="55" t="n">
        <f aca="false">IF($N248=1,0,IF(AND($C247=AH$1,$C248=AH$2),1,0))</f>
        <v>0</v>
      </c>
      <c r="AI248" s="57" t="n">
        <f aca="false">IF(AND($C248=AI$1,$I248=AI$2),1,0)</f>
        <v>0</v>
      </c>
      <c r="AJ248" s="55" t="n">
        <f aca="false">IF($N248=1,0,IF(AND($C247=AJ$1,$C248=AJ$2),1,0))</f>
        <v>0</v>
      </c>
      <c r="AK248" s="55" t="n">
        <f aca="false">IF($N248=1,0,IF(AND($C247=AK$1,$C248=AK$2),1,0))</f>
        <v>0</v>
      </c>
      <c r="AL248" s="55" t="n">
        <f aca="false">IF($N248=1,0,IF(AND($C247=AL$1,$C248=AL$2),1,0))</f>
        <v>0</v>
      </c>
      <c r="AM248" s="55" t="n">
        <f aca="false">IF($N248=1,0,IF(AND($C247=AM$1,$C248=AM$2),1,0))</f>
        <v>0</v>
      </c>
      <c r="AN248" s="56" t="n">
        <f aca="false">0</f>
        <v>0</v>
      </c>
      <c r="AO248" s="55" t="n">
        <f aca="false">IF($N248=1,0,IF(AND($C247=AO$1,$C248=AO$2),1,0))</f>
        <v>0</v>
      </c>
      <c r="AP248" s="57" t="n">
        <f aca="false">IF(AND($C248=AP$1,$I248=AP$2),1,0)</f>
        <v>0</v>
      </c>
      <c r="AQ248" s="56" t="n">
        <f aca="false">0</f>
        <v>0</v>
      </c>
      <c r="AR248" s="56" t="n">
        <f aca="false">0</f>
        <v>0</v>
      </c>
      <c r="AS248" s="56" t="n">
        <f aca="false">0</f>
        <v>0</v>
      </c>
      <c r="AT248" s="56" t="n">
        <f aca="false">0</f>
        <v>0</v>
      </c>
      <c r="AU248" s="56" t="n">
        <f aca="false">0</f>
        <v>0</v>
      </c>
      <c r="AV248" s="56" t="n">
        <f aca="false">0</f>
        <v>0</v>
      </c>
      <c r="AW248" s="56" t="n">
        <f aca="false">0</f>
        <v>0</v>
      </c>
      <c r="AX248" s="55" t="n">
        <f aca="false">IF($N248=1,0,IF(AND($C247=AX$1,$C248=AX$2),1,0))</f>
        <v>0</v>
      </c>
      <c r="AY248" s="55" t="n">
        <f aca="false">IF($N248=1,0,IF(AND($C247=AY$1,$C248=AY$2),1,0))</f>
        <v>0</v>
      </c>
      <c r="AZ248" s="55" t="n">
        <f aca="false">IF($N248=1,0,IF(AND($C247=AZ$1,$C248=AZ$2),1,0))</f>
        <v>0</v>
      </c>
      <c r="BA248" s="55" t="n">
        <f aca="false">IF($N248=1,0,IF(AND($C247=BA$1,$C248=BA$2),1,0))</f>
        <v>0</v>
      </c>
      <c r="BB248" s="56" t="n">
        <f aca="false">0</f>
        <v>0</v>
      </c>
      <c r="BC248" s="56" t="n">
        <f aca="false">IF($N248=1,0,IF(AND($C247=BC$1,$C248=BC$2),1,0))</f>
        <v>0</v>
      </c>
      <c r="BD248" s="57" t="n">
        <f aca="false">IF(AND($C248=BD$1,$I248=BD$2),1,0)</f>
        <v>0</v>
      </c>
      <c r="BE248" s="56" t="n">
        <f aca="false">0</f>
        <v>0</v>
      </c>
      <c r="BF248" s="56" t="n">
        <f aca="false">0</f>
        <v>0</v>
      </c>
      <c r="BG248" s="56" t="n">
        <f aca="false">0</f>
        <v>0</v>
      </c>
      <c r="BH248" s="56" t="n">
        <f aca="false">0</f>
        <v>0</v>
      </c>
      <c r="BI248" s="56" t="n">
        <f aca="false">0</f>
        <v>0</v>
      </c>
      <c r="BJ248" s="56" t="n">
        <f aca="false">0</f>
        <v>0</v>
      </c>
      <c r="BK248" s="56" t="n">
        <f aca="false">0</f>
        <v>0</v>
      </c>
      <c r="BL248" s="58" t="n">
        <f aca="false">SUM(N248:BK248)</f>
        <v>1</v>
      </c>
    </row>
    <row r="249" customFormat="false" ht="14.4" hidden="false" customHeight="false" outlineLevel="0" collapsed="false">
      <c r="A249" s="52" t="str">
        <f aca="false">VLOOKUP(D249,$BX$90:$BZ$136,3,1)&amp;D249</f>
        <v>C33</v>
      </c>
      <c r="B249" s="52" t="str">
        <f aca="false">SUBSTITUTE(SUBSTITUTE(H249,"/",""),".html","")</f>
        <v>prices</v>
      </c>
      <c r="C249" s="52" t="str">
        <f aca="false">IF(OR(B249=index,B249=links,B249=guides),B249,IF(LEFT(B249,5)=onion,onion,extreme))</f>
        <v>extreme</v>
      </c>
      <c r="D249" s="53" t="n">
        <v>33</v>
      </c>
      <c r="E249" s="53" t="s">
        <v>183</v>
      </c>
      <c r="F249" s="53" t="s">
        <v>184</v>
      </c>
      <c r="G249" s="54" t="n">
        <v>0.000601851851851852</v>
      </c>
      <c r="H249" s="53" t="s">
        <v>75</v>
      </c>
      <c r="I249" s="59" t="n">
        <v>3</v>
      </c>
      <c r="J249" s="52" t="n">
        <f aca="false">IF(I249="?",VLOOKUP(C249,$BO$89:$BP$94,2,0),I249)</f>
        <v>3</v>
      </c>
      <c r="K249" s="52" t="n">
        <f aca="false">SUMIFS($J$10:$J$1000,$A$10:$A$1000,A249)</f>
        <v>67.5</v>
      </c>
      <c r="L249" s="52" t="n">
        <f aca="false">IF(D249=D248,J249+L248,J249)</f>
        <v>28</v>
      </c>
      <c r="M249" s="52" t="str">
        <f aca="false">LEFT(A249,1)</f>
        <v>C</v>
      </c>
      <c r="N249" s="55" t="n">
        <f aca="false">IF(D249-D248&gt;0,1,0)</f>
        <v>0</v>
      </c>
      <c r="O249" s="56" t="n">
        <f aca="false">0</f>
        <v>0</v>
      </c>
      <c r="P249" s="55" t="n">
        <f aca="false">IF($N249=1,0,IF(AND($C248=P$1,$C249=P$2),1,0))</f>
        <v>0</v>
      </c>
      <c r="Q249" s="55" t="n">
        <f aca="false">IF($N249=1,0,IF(AND($C248=Q$1,$C249=Q$2),1,0))</f>
        <v>0</v>
      </c>
      <c r="R249" s="55" t="n">
        <f aca="false">IF($N249=1,0,IF(AND($C248=R$1,$C249=R$2),1,0))</f>
        <v>0</v>
      </c>
      <c r="S249" s="56" t="n">
        <f aca="false">0</f>
        <v>0</v>
      </c>
      <c r="T249" s="55" t="n">
        <f aca="false">IF($N249=1,0,IF(AND($C248=R$1,$C249=R$2),1,0))</f>
        <v>0</v>
      </c>
      <c r="U249" s="57" t="n">
        <f aca="false">IF(AND($C249=U$1,$I249=U$2),1,0)</f>
        <v>0</v>
      </c>
      <c r="V249" s="55" t="n">
        <f aca="false">IF($N249=1,0,IF(AND($C248=V$1,$C249=V$2),1,0))</f>
        <v>0</v>
      </c>
      <c r="W249" s="56" t="n">
        <f aca="false">0</f>
        <v>0</v>
      </c>
      <c r="X249" s="55" t="n">
        <f aca="false">IF($N249=1,0,IF(AND($C248=X$1,$C249=X$2),1,0))</f>
        <v>0</v>
      </c>
      <c r="Y249" s="55" t="n">
        <f aca="false">IF($N249=1,0,IF(AND($C248=Y$1,$C249=Y$2),1,0))</f>
        <v>0</v>
      </c>
      <c r="Z249" s="56" t="n">
        <f aca="false">0</f>
        <v>0</v>
      </c>
      <c r="AA249" s="55" t="n">
        <f aca="false">IF($N249=1,0,IF(AND($C248=AA$1,$C249=AA$2),1,0))</f>
        <v>0</v>
      </c>
      <c r="AB249" s="57" t="n">
        <f aca="false">IF(AND($C249=AB$1,$I249=AB$2),1,0)</f>
        <v>0</v>
      </c>
      <c r="AC249" s="55" t="n">
        <f aca="false">IF($N249=1,0,IF(AND($C248=AC$1,$C249=AC$2),1,0))</f>
        <v>0</v>
      </c>
      <c r="AD249" s="55" t="n">
        <f aca="false">IF($N249=1,0,IF(AND($C248=AD$1,$C249=AD$2),1,0))</f>
        <v>0</v>
      </c>
      <c r="AE249" s="56" t="n">
        <f aca="false">0</f>
        <v>0</v>
      </c>
      <c r="AF249" s="55" t="n">
        <f aca="false">IF($N249=1,0,IF(AND($C248=AF$1,$C249=AF$2),1,0))</f>
        <v>0</v>
      </c>
      <c r="AG249" s="56" t="n">
        <f aca="false">0</f>
        <v>0</v>
      </c>
      <c r="AH249" s="55" t="n">
        <f aca="false">IF($N249=1,0,IF(AND($C248=AH$1,$C249=AH$2),1,0))</f>
        <v>0</v>
      </c>
      <c r="AI249" s="57" t="n">
        <f aca="false">IF(AND($C249=AI$1,$I249=AI$2),1,0)</f>
        <v>0</v>
      </c>
      <c r="AJ249" s="55" t="n">
        <f aca="false">IF($N249=1,0,IF(AND($C248=AJ$1,$C249=AJ$2),1,0))</f>
        <v>0</v>
      </c>
      <c r="AK249" s="55" t="n">
        <f aca="false">IF($N249=1,0,IF(AND($C248=AK$1,$C249=AK$2),1,0))</f>
        <v>0</v>
      </c>
      <c r="AL249" s="55" t="n">
        <f aca="false">IF($N249=1,0,IF(AND($C248=AL$1,$C249=AL$2),1,0))</f>
        <v>0</v>
      </c>
      <c r="AM249" s="55" t="n">
        <f aca="false">IF($N249=1,0,IF(AND($C248=AM$1,$C249=AM$2),1,0))</f>
        <v>0</v>
      </c>
      <c r="AN249" s="56" t="n">
        <f aca="false">0</f>
        <v>0</v>
      </c>
      <c r="AO249" s="55" t="n">
        <f aca="false">IF($N249=1,0,IF(AND($C248=AO$1,$C249=AO$2),1,0))</f>
        <v>0</v>
      </c>
      <c r="AP249" s="57" t="n">
        <f aca="false">IF(AND($C249=AP$1,$I249=AP$2),1,0)</f>
        <v>0</v>
      </c>
      <c r="AQ249" s="56" t="n">
        <f aca="false">0</f>
        <v>0</v>
      </c>
      <c r="AR249" s="56" t="n">
        <f aca="false">0</f>
        <v>0</v>
      </c>
      <c r="AS249" s="56" t="n">
        <f aca="false">0</f>
        <v>0</v>
      </c>
      <c r="AT249" s="56" t="n">
        <f aca="false">0</f>
        <v>0</v>
      </c>
      <c r="AU249" s="56" t="n">
        <f aca="false">0</f>
        <v>0</v>
      </c>
      <c r="AV249" s="56" t="n">
        <f aca="false">0</f>
        <v>0</v>
      </c>
      <c r="AW249" s="56" t="n">
        <f aca="false">0</f>
        <v>0</v>
      </c>
      <c r="AX249" s="55" t="n">
        <f aca="false">IF($N249=1,0,IF(AND($C248=AX$1,$C249=AX$2),1,0))</f>
        <v>0</v>
      </c>
      <c r="AY249" s="55" t="n">
        <f aca="false">IF($N249=1,0,IF(AND($C248=AY$1,$C249=AY$2),1,0))</f>
        <v>0</v>
      </c>
      <c r="AZ249" s="55" t="n">
        <f aca="false">IF($N249=1,0,IF(AND($C248=AZ$1,$C249=AZ$2),1,0))</f>
        <v>0</v>
      </c>
      <c r="BA249" s="55" t="n">
        <f aca="false">IF($N249=1,0,IF(AND($C248=BA$1,$C249=BA$2),1,0))</f>
        <v>0</v>
      </c>
      <c r="BB249" s="56" t="n">
        <f aca="false">0</f>
        <v>0</v>
      </c>
      <c r="BC249" s="56" t="n">
        <f aca="false">IF($N249=1,0,IF(AND($C248=BC$1,$C249=BC$2),1,0))</f>
        <v>0</v>
      </c>
      <c r="BD249" s="57" t="n">
        <f aca="false">IF(AND($C249=BD$1,$I249=BD$2),1,0)</f>
        <v>0</v>
      </c>
      <c r="BE249" s="56" t="n">
        <f aca="false">0</f>
        <v>0</v>
      </c>
      <c r="BF249" s="56" t="n">
        <f aca="false">0</f>
        <v>0</v>
      </c>
      <c r="BG249" s="56" t="n">
        <f aca="false">0</f>
        <v>0</v>
      </c>
      <c r="BH249" s="56" t="n">
        <f aca="false">0</f>
        <v>0</v>
      </c>
      <c r="BI249" s="56" t="n">
        <f aca="false">0</f>
        <v>0</v>
      </c>
      <c r="BJ249" s="56" t="n">
        <f aca="false">0</f>
        <v>0</v>
      </c>
      <c r="BK249" s="56" t="n">
        <f aca="false">0</f>
        <v>0</v>
      </c>
      <c r="BL249" s="58" t="n">
        <f aca="false">SUM(N249:BK249)</f>
        <v>0</v>
      </c>
    </row>
    <row r="250" customFormat="false" ht="14.4" hidden="false" customHeight="false" outlineLevel="0" collapsed="false">
      <c r="A250" s="52" t="str">
        <f aca="false">VLOOKUP(D250,$BX$90:$BZ$136,3,1)&amp;D250</f>
        <v>C33</v>
      </c>
      <c r="B250" s="52" t="str">
        <f aca="false">SUBSTITUTE(SUBSTITUTE(H250,"/",""),".html","")</f>
        <v>guides</v>
      </c>
      <c r="C250" s="52" t="str">
        <f aca="false">IF(OR(B250=index,B250=links,B250=guides),B250,IF(LEFT(B250,5)=onion,onion,extreme))</f>
        <v>guides</v>
      </c>
      <c r="D250" s="53" t="n">
        <v>33</v>
      </c>
      <c r="E250" s="53" t="s">
        <v>183</v>
      </c>
      <c r="F250" s="53" t="s">
        <v>184</v>
      </c>
      <c r="G250" s="54" t="n">
        <v>0.000601851851851852</v>
      </c>
      <c r="H250" s="53" t="s">
        <v>74</v>
      </c>
      <c r="I250" s="59" t="n">
        <v>13</v>
      </c>
      <c r="J250" s="52" t="n">
        <f aca="false">IF(I250="?",VLOOKUP(C250,$BO$89:$BP$94,2,0),I250)</f>
        <v>13</v>
      </c>
      <c r="K250" s="52" t="n">
        <f aca="false">SUMIFS($J$10:$J$1000,$A$10:$A$1000,A250)</f>
        <v>67.5</v>
      </c>
      <c r="L250" s="52" t="n">
        <f aca="false">IF(D250=D249,J250+L249,J250)</f>
        <v>41</v>
      </c>
      <c r="M250" s="52" t="str">
        <f aca="false">LEFT(A250,1)</f>
        <v>C</v>
      </c>
      <c r="N250" s="55" t="n">
        <f aca="false">IF(D250-D249&gt;0,1,0)</f>
        <v>0</v>
      </c>
      <c r="O250" s="56" t="n">
        <f aca="false">0</f>
        <v>0</v>
      </c>
      <c r="P250" s="55" t="n">
        <f aca="false">IF($N250=1,0,IF(AND($C249=P$1,$C250=P$2),1,0))</f>
        <v>0</v>
      </c>
      <c r="Q250" s="55" t="n">
        <f aca="false">IF($N250=1,0,IF(AND($C249=Q$1,$C250=Q$2),1,0))</f>
        <v>0</v>
      </c>
      <c r="R250" s="55" t="n">
        <f aca="false">IF($N250=1,0,IF(AND($C249=R$1,$C250=R$2),1,0))</f>
        <v>0</v>
      </c>
      <c r="S250" s="56" t="n">
        <f aca="false">0</f>
        <v>0</v>
      </c>
      <c r="T250" s="55" t="n">
        <f aca="false">IF($N250=1,0,IF(AND($C249=R$1,$C250=R$2),1,0))</f>
        <v>0</v>
      </c>
      <c r="U250" s="57" t="n">
        <f aca="false">IF(AND($C250=U$1,$I250=U$2),1,0)</f>
        <v>0</v>
      </c>
      <c r="V250" s="55" t="n">
        <f aca="false">IF($N250=1,0,IF(AND($C249=V$1,$C250=V$2),1,0))</f>
        <v>0</v>
      </c>
      <c r="W250" s="56" t="n">
        <f aca="false">0</f>
        <v>0</v>
      </c>
      <c r="X250" s="55" t="n">
        <f aca="false">IF($N250=1,0,IF(AND($C249=X$1,$C250=X$2),1,0))</f>
        <v>0</v>
      </c>
      <c r="Y250" s="55" t="n">
        <f aca="false">IF($N250=1,0,IF(AND($C249=Y$1,$C250=Y$2),1,0))</f>
        <v>0</v>
      </c>
      <c r="Z250" s="56" t="n">
        <f aca="false">0</f>
        <v>0</v>
      </c>
      <c r="AA250" s="55" t="n">
        <f aca="false">IF($N250=1,0,IF(AND($C249=AA$1,$C250=AA$2),1,0))</f>
        <v>0</v>
      </c>
      <c r="AB250" s="57" t="n">
        <f aca="false">IF(AND($C250=AB$1,$I250=AB$2),1,0)</f>
        <v>0</v>
      </c>
      <c r="AC250" s="55" t="n">
        <f aca="false">IF($N250=1,0,IF(AND($C249=AC$1,$C250=AC$2),1,0))</f>
        <v>0</v>
      </c>
      <c r="AD250" s="55" t="n">
        <f aca="false">IF($N250=1,0,IF(AND($C249=AD$1,$C250=AD$2),1,0))</f>
        <v>0</v>
      </c>
      <c r="AE250" s="56" t="n">
        <f aca="false">0</f>
        <v>0</v>
      </c>
      <c r="AF250" s="55" t="n">
        <f aca="false">IF($N250=1,0,IF(AND($C249=AF$1,$C250=AF$2),1,0))</f>
        <v>0</v>
      </c>
      <c r="AG250" s="56" t="n">
        <f aca="false">0</f>
        <v>0</v>
      </c>
      <c r="AH250" s="55" t="n">
        <f aca="false">IF($N250=1,0,IF(AND($C249=AH$1,$C250=AH$2),1,0))</f>
        <v>0</v>
      </c>
      <c r="AI250" s="57" t="n">
        <f aca="false">IF(AND($C250=AI$1,$I250=AI$2),1,0)</f>
        <v>0</v>
      </c>
      <c r="AJ250" s="55" t="n">
        <f aca="false">IF($N250=1,0,IF(AND($C249=AJ$1,$C250=AJ$2),1,0))</f>
        <v>0</v>
      </c>
      <c r="AK250" s="55" t="n">
        <f aca="false">IF($N250=1,0,IF(AND($C249=AK$1,$C250=AK$2),1,0))</f>
        <v>0</v>
      </c>
      <c r="AL250" s="55" t="n">
        <f aca="false">IF($N250=1,0,IF(AND($C249=AL$1,$C250=AL$2),1,0))</f>
        <v>0</v>
      </c>
      <c r="AM250" s="55" t="n">
        <f aca="false">IF($N250=1,0,IF(AND($C249=AM$1,$C250=AM$2),1,0))</f>
        <v>0</v>
      </c>
      <c r="AN250" s="56" t="n">
        <f aca="false">0</f>
        <v>0</v>
      </c>
      <c r="AO250" s="55" t="n">
        <f aca="false">IF($N250=1,0,IF(AND($C249=AO$1,$C250=AO$2),1,0))</f>
        <v>0</v>
      </c>
      <c r="AP250" s="57" t="n">
        <f aca="false">IF(AND($C250=AP$1,$I250=AP$2),1,0)</f>
        <v>0</v>
      </c>
      <c r="AQ250" s="56" t="n">
        <f aca="false">0</f>
        <v>0</v>
      </c>
      <c r="AR250" s="56" t="n">
        <f aca="false">0</f>
        <v>0</v>
      </c>
      <c r="AS250" s="56" t="n">
        <f aca="false">0</f>
        <v>0</v>
      </c>
      <c r="AT250" s="56" t="n">
        <f aca="false">0</f>
        <v>0</v>
      </c>
      <c r="AU250" s="56" t="n">
        <f aca="false">0</f>
        <v>0</v>
      </c>
      <c r="AV250" s="56" t="n">
        <f aca="false">0</f>
        <v>0</v>
      </c>
      <c r="AW250" s="56" t="n">
        <f aca="false">0</f>
        <v>0</v>
      </c>
      <c r="AX250" s="55" t="n">
        <f aca="false">IF($N250=1,0,IF(AND($C249=AX$1,$C250=AX$2),1,0))</f>
        <v>0</v>
      </c>
      <c r="AY250" s="55" t="n">
        <f aca="false">IF($N250=1,0,IF(AND($C249=AY$1,$C250=AY$2),1,0))</f>
        <v>0</v>
      </c>
      <c r="AZ250" s="55" t="n">
        <f aca="false">IF($N250=1,0,IF(AND($C249=AZ$1,$C250=AZ$2),1,0))</f>
        <v>1</v>
      </c>
      <c r="BA250" s="55" t="n">
        <f aca="false">IF($N250=1,0,IF(AND($C249=BA$1,$C250=BA$2),1,0))</f>
        <v>0</v>
      </c>
      <c r="BB250" s="56" t="n">
        <f aca="false">0</f>
        <v>0</v>
      </c>
      <c r="BC250" s="56" t="n">
        <f aca="false">IF($N250=1,0,IF(AND($C249=BC$1,$C250=BC$2),1,0))</f>
        <v>0</v>
      </c>
      <c r="BD250" s="57" t="n">
        <f aca="false">IF(AND($C250=BD$1,$I250=BD$2),1,0)</f>
        <v>0</v>
      </c>
      <c r="BE250" s="56" t="n">
        <f aca="false">0</f>
        <v>0</v>
      </c>
      <c r="BF250" s="56" t="n">
        <f aca="false">0</f>
        <v>0</v>
      </c>
      <c r="BG250" s="56" t="n">
        <f aca="false">0</f>
        <v>0</v>
      </c>
      <c r="BH250" s="56" t="n">
        <f aca="false">0</f>
        <v>0</v>
      </c>
      <c r="BI250" s="56" t="n">
        <f aca="false">0</f>
        <v>0</v>
      </c>
      <c r="BJ250" s="56" t="n">
        <f aca="false">0</f>
        <v>0</v>
      </c>
      <c r="BK250" s="56" t="n">
        <f aca="false">0</f>
        <v>0</v>
      </c>
      <c r="BL250" s="58" t="n">
        <f aca="false">SUM(N250:BK250)</f>
        <v>1</v>
      </c>
    </row>
    <row r="251" customFormat="false" ht="14.4" hidden="false" customHeight="false" outlineLevel="0" collapsed="false">
      <c r="A251" s="52" t="str">
        <f aca="false">VLOOKUP(D251,$BX$90:$BZ$136,3,1)&amp;D251</f>
        <v>C33</v>
      </c>
      <c r="B251" s="52" t="str">
        <f aca="false">SUBSTITUTE(SUBSTITUTE(H251,"/",""),".html","")</f>
        <v>guideshow-to-buy-dash</v>
      </c>
      <c r="C251" s="52" t="str">
        <f aca="false">IF(OR(B251=index,B251=links,B251=guides),B251,IF(LEFT(B251,5)=onion,onion,extreme))</f>
        <v>extreme</v>
      </c>
      <c r="D251" s="53" t="n">
        <v>33</v>
      </c>
      <c r="E251" s="53" t="s">
        <v>183</v>
      </c>
      <c r="F251" s="53" t="s">
        <v>184</v>
      </c>
      <c r="G251" s="54" t="n">
        <v>0.000601851851851852</v>
      </c>
      <c r="H251" s="53" t="s">
        <v>159</v>
      </c>
      <c r="I251" s="59" t="n">
        <v>6</v>
      </c>
      <c r="J251" s="52" t="n">
        <f aca="false">IF(I251="?",VLOOKUP(C251,$BO$89:$BP$94,2,0),I251)</f>
        <v>6</v>
      </c>
      <c r="K251" s="52" t="n">
        <f aca="false">SUMIFS($J$10:$J$1000,$A$10:$A$1000,A251)</f>
        <v>67.5</v>
      </c>
      <c r="L251" s="52" t="n">
        <f aca="false">IF(D251=D250,J251+L250,J251)</f>
        <v>47</v>
      </c>
      <c r="M251" s="52" t="str">
        <f aca="false">LEFT(A251,1)</f>
        <v>C</v>
      </c>
      <c r="N251" s="55" t="n">
        <f aca="false">IF(D251-D250&gt;0,1,0)</f>
        <v>0</v>
      </c>
      <c r="O251" s="56" t="n">
        <f aca="false">0</f>
        <v>0</v>
      </c>
      <c r="P251" s="55" t="n">
        <f aca="false">IF($N251=1,0,IF(AND($C250=P$1,$C251=P$2),1,0))</f>
        <v>0</v>
      </c>
      <c r="Q251" s="55" t="n">
        <f aca="false">IF($N251=1,0,IF(AND($C250=Q$1,$C251=Q$2),1,0))</f>
        <v>0</v>
      </c>
      <c r="R251" s="55" t="n">
        <f aca="false">IF($N251=1,0,IF(AND($C250=R$1,$C251=R$2),1,0))</f>
        <v>0</v>
      </c>
      <c r="S251" s="56" t="n">
        <f aca="false">0</f>
        <v>0</v>
      </c>
      <c r="T251" s="55" t="n">
        <f aca="false">IF($N251=1,0,IF(AND($C250=R$1,$C251=R$2),1,0))</f>
        <v>0</v>
      </c>
      <c r="U251" s="57" t="n">
        <f aca="false">IF(AND($C251=U$1,$I251=U$2),1,0)</f>
        <v>0</v>
      </c>
      <c r="V251" s="55" t="n">
        <f aca="false">IF($N251=1,0,IF(AND($C250=V$1,$C251=V$2),1,0))</f>
        <v>0</v>
      </c>
      <c r="W251" s="56" t="n">
        <f aca="false">0</f>
        <v>0</v>
      </c>
      <c r="X251" s="55" t="n">
        <f aca="false">IF($N251=1,0,IF(AND($C250=X$1,$C251=X$2),1,0))</f>
        <v>0</v>
      </c>
      <c r="Y251" s="55" t="n">
        <f aca="false">IF($N251=1,0,IF(AND($C250=Y$1,$C251=Y$2),1,0))</f>
        <v>0</v>
      </c>
      <c r="Z251" s="56" t="n">
        <f aca="false">0</f>
        <v>0</v>
      </c>
      <c r="AA251" s="55" t="n">
        <f aca="false">IF($N251=1,0,IF(AND($C250=AA$1,$C251=AA$2),1,0))</f>
        <v>0</v>
      </c>
      <c r="AB251" s="57" t="n">
        <f aca="false">IF(AND($C251=AB$1,$I251=AB$2),1,0)</f>
        <v>0</v>
      </c>
      <c r="AC251" s="55" t="n">
        <f aca="false">IF($N251=1,0,IF(AND($C250=AC$1,$C251=AC$2),1,0))</f>
        <v>0</v>
      </c>
      <c r="AD251" s="55" t="n">
        <f aca="false">IF($N251=1,0,IF(AND($C250=AD$1,$C251=AD$2),1,0))</f>
        <v>0</v>
      </c>
      <c r="AE251" s="56" t="n">
        <f aca="false">0</f>
        <v>0</v>
      </c>
      <c r="AF251" s="55" t="n">
        <f aca="false">IF($N251=1,0,IF(AND($C250=AF$1,$C251=AF$2),1,0))</f>
        <v>0</v>
      </c>
      <c r="AG251" s="56" t="n">
        <f aca="false">0</f>
        <v>0</v>
      </c>
      <c r="AH251" s="55" t="n">
        <f aca="false">IF($N251=1,0,IF(AND($C250=AH$1,$C251=AH$2),1,0))</f>
        <v>1</v>
      </c>
      <c r="AI251" s="57" t="n">
        <f aca="false">IF(AND($C251=AI$1,$I251=AI$2),1,0)</f>
        <v>0</v>
      </c>
      <c r="AJ251" s="55" t="n">
        <f aca="false">IF($N251=1,0,IF(AND($C250=AJ$1,$C251=AJ$2),1,0))</f>
        <v>0</v>
      </c>
      <c r="AK251" s="55" t="n">
        <f aca="false">IF($N251=1,0,IF(AND($C250=AK$1,$C251=AK$2),1,0))</f>
        <v>0</v>
      </c>
      <c r="AL251" s="55" t="n">
        <f aca="false">IF($N251=1,0,IF(AND($C250=AL$1,$C251=AL$2),1,0))</f>
        <v>0</v>
      </c>
      <c r="AM251" s="55" t="n">
        <f aca="false">IF($N251=1,0,IF(AND($C250=AM$1,$C251=AM$2),1,0))</f>
        <v>0</v>
      </c>
      <c r="AN251" s="56" t="n">
        <f aca="false">0</f>
        <v>0</v>
      </c>
      <c r="AO251" s="55" t="n">
        <f aca="false">IF($N251=1,0,IF(AND($C250=AO$1,$C251=AO$2),1,0))</f>
        <v>0</v>
      </c>
      <c r="AP251" s="57" t="n">
        <f aca="false">IF(AND($C251=AP$1,$I251=AP$2),1,0)</f>
        <v>0</v>
      </c>
      <c r="AQ251" s="56" t="n">
        <f aca="false">0</f>
        <v>0</v>
      </c>
      <c r="AR251" s="56" t="n">
        <f aca="false">0</f>
        <v>0</v>
      </c>
      <c r="AS251" s="56" t="n">
        <f aca="false">0</f>
        <v>0</v>
      </c>
      <c r="AT251" s="56" t="n">
        <f aca="false">0</f>
        <v>0</v>
      </c>
      <c r="AU251" s="56" t="n">
        <f aca="false">0</f>
        <v>0</v>
      </c>
      <c r="AV251" s="56" t="n">
        <f aca="false">0</f>
        <v>0</v>
      </c>
      <c r="AW251" s="56" t="n">
        <f aca="false">0</f>
        <v>0</v>
      </c>
      <c r="AX251" s="55" t="n">
        <f aca="false">IF($N251=1,0,IF(AND($C250=AX$1,$C251=AX$2),1,0))</f>
        <v>0</v>
      </c>
      <c r="AY251" s="55" t="n">
        <f aca="false">IF($N251=1,0,IF(AND($C250=AY$1,$C251=AY$2),1,0))</f>
        <v>0</v>
      </c>
      <c r="AZ251" s="55" t="n">
        <f aca="false">IF($N251=1,0,IF(AND($C250=AZ$1,$C251=AZ$2),1,0))</f>
        <v>0</v>
      </c>
      <c r="BA251" s="55" t="n">
        <f aca="false">IF($N251=1,0,IF(AND($C250=BA$1,$C251=BA$2),1,0))</f>
        <v>0</v>
      </c>
      <c r="BB251" s="56" t="n">
        <f aca="false">0</f>
        <v>0</v>
      </c>
      <c r="BC251" s="56" t="n">
        <f aca="false">IF($N251=1,0,IF(AND($C250=BC$1,$C251=BC$2),1,0))</f>
        <v>0</v>
      </c>
      <c r="BD251" s="57" t="n">
        <f aca="false">IF(AND($C251=BD$1,$I251=BD$2),1,0)</f>
        <v>0</v>
      </c>
      <c r="BE251" s="56" t="n">
        <f aca="false">0</f>
        <v>0</v>
      </c>
      <c r="BF251" s="56" t="n">
        <f aca="false">0</f>
        <v>0</v>
      </c>
      <c r="BG251" s="56" t="n">
        <f aca="false">0</f>
        <v>0</v>
      </c>
      <c r="BH251" s="56" t="n">
        <f aca="false">0</f>
        <v>0</v>
      </c>
      <c r="BI251" s="56" t="n">
        <f aca="false">0</f>
        <v>0</v>
      </c>
      <c r="BJ251" s="56" t="n">
        <f aca="false">0</f>
        <v>0</v>
      </c>
      <c r="BK251" s="56" t="n">
        <f aca="false">0</f>
        <v>0</v>
      </c>
      <c r="BL251" s="58" t="n">
        <f aca="false">SUM(N251:BK251)</f>
        <v>1</v>
      </c>
    </row>
    <row r="252" customFormat="false" ht="14.4" hidden="false" customHeight="false" outlineLevel="0" collapsed="false">
      <c r="A252" s="52" t="str">
        <f aca="false">VLOOKUP(D252,$BX$90:$BZ$136,3,1)&amp;D252</f>
        <v>C33</v>
      </c>
      <c r="B252" s="52" t="str">
        <f aca="false">SUBSTITUTE(SUBSTITUTE(H252,"/",""),".html","")</f>
        <v>guides</v>
      </c>
      <c r="C252" s="52" t="str">
        <f aca="false">IF(OR(B252=index,B252=links,B252=guides),B252,IF(LEFT(B252,5)=onion,onion,extreme))</f>
        <v>guides</v>
      </c>
      <c r="D252" s="53" t="n">
        <v>33</v>
      </c>
      <c r="E252" s="53" t="s">
        <v>183</v>
      </c>
      <c r="F252" s="53" t="s">
        <v>184</v>
      </c>
      <c r="G252" s="54" t="n">
        <v>0.000601851851851852</v>
      </c>
      <c r="H252" s="53" t="s">
        <v>74</v>
      </c>
      <c r="I252" s="59" t="n">
        <v>1</v>
      </c>
      <c r="J252" s="52" t="n">
        <f aca="false">IF(I252="?",VLOOKUP(C252,$BO$89:$BP$94,2,0),I252)</f>
        <v>1</v>
      </c>
      <c r="K252" s="52" t="n">
        <f aca="false">SUMIFS($J$10:$J$1000,$A$10:$A$1000,A252)</f>
        <v>67.5</v>
      </c>
      <c r="L252" s="52" t="n">
        <f aca="false">IF(D252=D251,J252+L251,J252)</f>
        <v>48</v>
      </c>
      <c r="M252" s="52" t="str">
        <f aca="false">LEFT(A252,1)</f>
        <v>C</v>
      </c>
      <c r="N252" s="55" t="n">
        <f aca="false">IF(D252-D251&gt;0,1,0)</f>
        <v>0</v>
      </c>
      <c r="O252" s="56" t="n">
        <f aca="false">0</f>
        <v>0</v>
      </c>
      <c r="P252" s="55" t="n">
        <f aca="false">IF($N252=1,0,IF(AND($C251=P$1,$C252=P$2),1,0))</f>
        <v>0</v>
      </c>
      <c r="Q252" s="55" t="n">
        <f aca="false">IF($N252=1,0,IF(AND($C251=Q$1,$C252=Q$2),1,0))</f>
        <v>0</v>
      </c>
      <c r="R252" s="55" t="n">
        <f aca="false">IF($N252=1,0,IF(AND($C251=R$1,$C252=R$2),1,0))</f>
        <v>0</v>
      </c>
      <c r="S252" s="56" t="n">
        <f aca="false">0</f>
        <v>0</v>
      </c>
      <c r="T252" s="55" t="n">
        <f aca="false">IF($N252=1,0,IF(AND($C251=R$1,$C252=R$2),1,0))</f>
        <v>0</v>
      </c>
      <c r="U252" s="57" t="n">
        <f aca="false">IF(AND($C252=U$1,$I252=U$2),1,0)</f>
        <v>0</v>
      </c>
      <c r="V252" s="55" t="n">
        <f aca="false">IF($N252=1,0,IF(AND($C251=V$1,$C252=V$2),1,0))</f>
        <v>0</v>
      </c>
      <c r="W252" s="56" t="n">
        <f aca="false">0</f>
        <v>0</v>
      </c>
      <c r="X252" s="55" t="n">
        <f aca="false">IF($N252=1,0,IF(AND($C251=X$1,$C252=X$2),1,0))</f>
        <v>0</v>
      </c>
      <c r="Y252" s="55" t="n">
        <f aca="false">IF($N252=1,0,IF(AND($C251=Y$1,$C252=Y$2),1,0))</f>
        <v>0</v>
      </c>
      <c r="Z252" s="56" t="n">
        <f aca="false">0</f>
        <v>0</v>
      </c>
      <c r="AA252" s="55" t="n">
        <f aca="false">IF($N252=1,0,IF(AND($C251=AA$1,$C252=AA$2),1,0))</f>
        <v>0</v>
      </c>
      <c r="AB252" s="57" t="n">
        <f aca="false">IF(AND($C252=AB$1,$I252=AB$2),1,0)</f>
        <v>0</v>
      </c>
      <c r="AC252" s="55" t="n">
        <f aca="false">IF($N252=1,0,IF(AND($C251=AC$1,$C252=AC$2),1,0))</f>
        <v>0</v>
      </c>
      <c r="AD252" s="55" t="n">
        <f aca="false">IF($N252=1,0,IF(AND($C251=AD$1,$C252=AD$2),1,0))</f>
        <v>0</v>
      </c>
      <c r="AE252" s="56" t="n">
        <f aca="false">0</f>
        <v>0</v>
      </c>
      <c r="AF252" s="55" t="n">
        <f aca="false">IF($N252=1,0,IF(AND($C251=AF$1,$C252=AF$2),1,0))</f>
        <v>0</v>
      </c>
      <c r="AG252" s="56" t="n">
        <f aca="false">0</f>
        <v>0</v>
      </c>
      <c r="AH252" s="55" t="n">
        <f aca="false">IF($N252=1,0,IF(AND($C251=AH$1,$C252=AH$2),1,0))</f>
        <v>0</v>
      </c>
      <c r="AI252" s="57" t="n">
        <f aca="false">IF(AND($C252=AI$1,$I252=AI$2),1,0)</f>
        <v>0</v>
      </c>
      <c r="AJ252" s="55" t="n">
        <f aca="false">IF($N252=1,0,IF(AND($C251=AJ$1,$C252=AJ$2),1,0))</f>
        <v>0</v>
      </c>
      <c r="AK252" s="55" t="n">
        <f aca="false">IF($N252=1,0,IF(AND($C251=AK$1,$C252=AK$2),1,0))</f>
        <v>0</v>
      </c>
      <c r="AL252" s="55" t="n">
        <f aca="false">IF($N252=1,0,IF(AND($C251=AL$1,$C252=AL$2),1,0))</f>
        <v>0</v>
      </c>
      <c r="AM252" s="55" t="n">
        <f aca="false">IF($N252=1,0,IF(AND($C251=AM$1,$C252=AM$2),1,0))</f>
        <v>0</v>
      </c>
      <c r="AN252" s="56" t="n">
        <f aca="false">0</f>
        <v>0</v>
      </c>
      <c r="AO252" s="55" t="n">
        <f aca="false">IF($N252=1,0,IF(AND($C251=AO$1,$C252=AO$2),1,0))</f>
        <v>0</v>
      </c>
      <c r="AP252" s="57" t="n">
        <f aca="false">IF(AND($C252=AP$1,$I252=AP$2),1,0)</f>
        <v>0</v>
      </c>
      <c r="AQ252" s="56" t="n">
        <f aca="false">0</f>
        <v>0</v>
      </c>
      <c r="AR252" s="56" t="n">
        <f aca="false">0</f>
        <v>0</v>
      </c>
      <c r="AS252" s="56" t="n">
        <f aca="false">0</f>
        <v>0</v>
      </c>
      <c r="AT252" s="56" t="n">
        <f aca="false">0</f>
        <v>0</v>
      </c>
      <c r="AU252" s="56" t="n">
        <f aca="false">0</f>
        <v>0</v>
      </c>
      <c r="AV252" s="56" t="n">
        <f aca="false">0</f>
        <v>0</v>
      </c>
      <c r="AW252" s="56" t="n">
        <f aca="false">0</f>
        <v>0</v>
      </c>
      <c r="AX252" s="55" t="n">
        <f aca="false">IF($N252=1,0,IF(AND($C251=AX$1,$C252=AX$2),1,0))</f>
        <v>0</v>
      </c>
      <c r="AY252" s="55" t="n">
        <f aca="false">IF($N252=1,0,IF(AND($C251=AY$1,$C252=AY$2),1,0))</f>
        <v>0</v>
      </c>
      <c r="AZ252" s="55" t="n">
        <f aca="false">IF($N252=1,0,IF(AND($C251=AZ$1,$C252=AZ$2),1,0))</f>
        <v>1</v>
      </c>
      <c r="BA252" s="55" t="n">
        <f aca="false">IF($N252=1,0,IF(AND($C251=BA$1,$C252=BA$2),1,0))</f>
        <v>0</v>
      </c>
      <c r="BB252" s="56" t="n">
        <f aca="false">0</f>
        <v>0</v>
      </c>
      <c r="BC252" s="56" t="n">
        <f aca="false">IF($N252=1,0,IF(AND($C251=BC$1,$C252=BC$2),1,0))</f>
        <v>0</v>
      </c>
      <c r="BD252" s="57" t="n">
        <f aca="false">IF(AND($C252=BD$1,$I252=BD$2),1,0)</f>
        <v>0</v>
      </c>
      <c r="BE252" s="56" t="n">
        <f aca="false">0</f>
        <v>0</v>
      </c>
      <c r="BF252" s="56" t="n">
        <f aca="false">0</f>
        <v>0</v>
      </c>
      <c r="BG252" s="56" t="n">
        <f aca="false">0</f>
        <v>0</v>
      </c>
      <c r="BH252" s="56" t="n">
        <f aca="false">0</f>
        <v>0</v>
      </c>
      <c r="BI252" s="56" t="n">
        <f aca="false">0</f>
        <v>0</v>
      </c>
      <c r="BJ252" s="56" t="n">
        <f aca="false">0</f>
        <v>0</v>
      </c>
      <c r="BK252" s="56" t="n">
        <f aca="false">0</f>
        <v>0</v>
      </c>
      <c r="BL252" s="58" t="n">
        <f aca="false">SUM(N252:BK252)</f>
        <v>1</v>
      </c>
    </row>
    <row r="253" customFormat="false" ht="14.4" hidden="false" customHeight="false" outlineLevel="0" collapsed="false">
      <c r="A253" s="52" t="str">
        <f aca="false">VLOOKUP(D253,$BX$90:$BZ$136,3,1)&amp;D253</f>
        <v>C33</v>
      </c>
      <c r="B253" s="52" t="str">
        <f aca="false">SUBSTITUTE(SUBSTITUTE(H253,"/",""),".html","")</f>
        <v>guides</v>
      </c>
      <c r="C253" s="52" t="str">
        <f aca="false">IF(OR(B253=index,B253=links,B253=guides),B253,IF(LEFT(B253,5)=onion,onion,extreme))</f>
        <v>guides</v>
      </c>
      <c r="D253" s="53" t="n">
        <v>33</v>
      </c>
      <c r="E253" s="53" t="s">
        <v>183</v>
      </c>
      <c r="F253" s="53" t="s">
        <v>184</v>
      </c>
      <c r="G253" s="54" t="n">
        <v>0.000601851851851852</v>
      </c>
      <c r="H253" s="53" t="s">
        <v>74</v>
      </c>
      <c r="I253" s="59" t="n">
        <v>3</v>
      </c>
      <c r="J253" s="52" t="n">
        <f aca="false">IF(I253="?",VLOOKUP(C253,$BO$89:$BP$94,2,0),I253)</f>
        <v>3</v>
      </c>
      <c r="K253" s="52" t="n">
        <f aca="false">SUMIFS($J$10:$J$1000,$A$10:$A$1000,A253)</f>
        <v>67.5</v>
      </c>
      <c r="L253" s="52" t="n">
        <f aca="false">IF(D253=D252,J253+L252,J253)</f>
        <v>51</v>
      </c>
      <c r="M253" s="52" t="str">
        <f aca="false">LEFT(A253,1)</f>
        <v>C</v>
      </c>
      <c r="N253" s="55" t="n">
        <f aca="false">IF(D253-D252&gt;0,1,0)</f>
        <v>0</v>
      </c>
      <c r="O253" s="56" t="n">
        <f aca="false">0</f>
        <v>0</v>
      </c>
      <c r="P253" s="55" t="n">
        <f aca="false">IF($N253=1,0,IF(AND($C252=P$1,$C253=P$2),1,0))</f>
        <v>0</v>
      </c>
      <c r="Q253" s="55" t="n">
        <f aca="false">IF($N253=1,0,IF(AND($C252=Q$1,$C253=Q$2),1,0))</f>
        <v>0</v>
      </c>
      <c r="R253" s="55" t="n">
        <f aca="false">IF($N253=1,0,IF(AND($C252=R$1,$C253=R$2),1,0))</f>
        <v>0</v>
      </c>
      <c r="S253" s="56" t="n">
        <f aca="false">0</f>
        <v>0</v>
      </c>
      <c r="T253" s="55" t="n">
        <f aca="false">IF($N253=1,0,IF(AND($C252=R$1,$C253=R$2),1,0))</f>
        <v>0</v>
      </c>
      <c r="U253" s="57" t="n">
        <f aca="false">IF(AND($C253=U$1,$I253=U$2),1,0)</f>
        <v>0</v>
      </c>
      <c r="V253" s="55" t="n">
        <f aca="false">IF($N253=1,0,IF(AND($C252=V$1,$C253=V$2),1,0))</f>
        <v>0</v>
      </c>
      <c r="W253" s="56" t="n">
        <f aca="false">0</f>
        <v>0</v>
      </c>
      <c r="X253" s="55" t="n">
        <f aca="false">IF($N253=1,0,IF(AND($C252=X$1,$C253=X$2),1,0))</f>
        <v>0</v>
      </c>
      <c r="Y253" s="55" t="n">
        <f aca="false">IF($N253=1,0,IF(AND($C252=Y$1,$C253=Y$2),1,0))</f>
        <v>0</v>
      </c>
      <c r="Z253" s="56" t="n">
        <f aca="false">0</f>
        <v>0</v>
      </c>
      <c r="AA253" s="55" t="n">
        <f aca="false">IF($N253=1,0,IF(AND($C252=AA$1,$C253=AA$2),1,0))</f>
        <v>0</v>
      </c>
      <c r="AB253" s="57" t="n">
        <f aca="false">IF(AND($C253=AB$1,$I253=AB$2),1,0)</f>
        <v>0</v>
      </c>
      <c r="AC253" s="55" t="n">
        <f aca="false">IF($N253=1,0,IF(AND($C252=AC$1,$C253=AC$2),1,0))</f>
        <v>0</v>
      </c>
      <c r="AD253" s="55" t="n">
        <f aca="false">IF($N253=1,0,IF(AND($C252=AD$1,$C253=AD$2),1,0))</f>
        <v>0</v>
      </c>
      <c r="AE253" s="56" t="n">
        <f aca="false">0</f>
        <v>0</v>
      </c>
      <c r="AF253" s="55" t="n">
        <f aca="false">IF($N253=1,0,IF(AND($C252=AF$1,$C253=AF$2),1,0))</f>
        <v>0</v>
      </c>
      <c r="AG253" s="56" t="n">
        <f aca="false">0</f>
        <v>0</v>
      </c>
      <c r="AH253" s="55" t="n">
        <f aca="false">IF($N253=1,0,IF(AND($C252=AH$1,$C253=AH$2),1,0))</f>
        <v>0</v>
      </c>
      <c r="AI253" s="57" t="n">
        <f aca="false">IF(AND($C253=AI$1,$I253=AI$2),1,0)</f>
        <v>0</v>
      </c>
      <c r="AJ253" s="55" t="n">
        <f aca="false">IF($N253=1,0,IF(AND($C252=AJ$1,$C253=AJ$2),1,0))</f>
        <v>0</v>
      </c>
      <c r="AK253" s="55" t="n">
        <f aca="false">IF($N253=1,0,IF(AND($C252=AK$1,$C253=AK$2),1,0))</f>
        <v>0</v>
      </c>
      <c r="AL253" s="55" t="n">
        <f aca="false">IF($N253=1,0,IF(AND($C252=AL$1,$C253=AL$2),1,0))</f>
        <v>0</v>
      </c>
      <c r="AM253" s="55" t="n">
        <f aca="false">IF($N253=1,0,IF(AND($C252=AM$1,$C253=AM$2),1,0))</f>
        <v>0</v>
      </c>
      <c r="AN253" s="56" t="n">
        <f aca="false">0</f>
        <v>0</v>
      </c>
      <c r="AO253" s="55" t="n">
        <f aca="false">IF($N253=1,0,IF(AND($C252=AO$1,$C253=AO$2),1,0))</f>
        <v>0</v>
      </c>
      <c r="AP253" s="57" t="n">
        <f aca="false">IF(AND($C253=AP$1,$I253=AP$2),1,0)</f>
        <v>0</v>
      </c>
      <c r="AQ253" s="56" t="n">
        <f aca="false">0</f>
        <v>0</v>
      </c>
      <c r="AR253" s="56" t="n">
        <f aca="false">0</f>
        <v>0</v>
      </c>
      <c r="AS253" s="56" t="n">
        <f aca="false">0</f>
        <v>0</v>
      </c>
      <c r="AT253" s="56" t="n">
        <f aca="false">0</f>
        <v>0</v>
      </c>
      <c r="AU253" s="56" t="n">
        <f aca="false">0</f>
        <v>0</v>
      </c>
      <c r="AV253" s="56" t="n">
        <f aca="false">0</f>
        <v>0</v>
      </c>
      <c r="AW253" s="56" t="n">
        <f aca="false">0</f>
        <v>0</v>
      </c>
      <c r="AX253" s="55" t="n">
        <f aca="false">IF($N253=1,0,IF(AND($C252=AX$1,$C253=AX$2),1,0))</f>
        <v>0</v>
      </c>
      <c r="AY253" s="55" t="n">
        <f aca="false">IF($N253=1,0,IF(AND($C252=AY$1,$C253=AY$2),1,0))</f>
        <v>0</v>
      </c>
      <c r="AZ253" s="55" t="n">
        <f aca="false">IF($N253=1,0,IF(AND($C252=AZ$1,$C253=AZ$2),1,0))</f>
        <v>0</v>
      </c>
      <c r="BA253" s="55" t="n">
        <f aca="false">IF($N253=1,0,IF(AND($C252=BA$1,$C253=BA$2),1,0))</f>
        <v>0</v>
      </c>
      <c r="BB253" s="56" t="n">
        <f aca="false">0</f>
        <v>0</v>
      </c>
      <c r="BC253" s="56" t="n">
        <f aca="false">IF($N253=1,0,IF(AND($C252=BC$1,$C253=BC$2),1,0))</f>
        <v>0</v>
      </c>
      <c r="BD253" s="57" t="n">
        <f aca="false">IF(AND($C253=BD$1,$I253=BD$2),1,0)</f>
        <v>0</v>
      </c>
      <c r="BE253" s="56" t="n">
        <f aca="false">0</f>
        <v>0</v>
      </c>
      <c r="BF253" s="56" t="n">
        <f aca="false">0</f>
        <v>0</v>
      </c>
      <c r="BG253" s="56" t="n">
        <f aca="false">0</f>
        <v>0</v>
      </c>
      <c r="BH253" s="56" t="n">
        <f aca="false">0</f>
        <v>0</v>
      </c>
      <c r="BI253" s="56" t="n">
        <f aca="false">0</f>
        <v>0</v>
      </c>
      <c r="BJ253" s="56" t="n">
        <f aca="false">0</f>
        <v>0</v>
      </c>
      <c r="BK253" s="56" t="n">
        <f aca="false">0</f>
        <v>0</v>
      </c>
      <c r="BL253" s="58" t="n">
        <f aca="false">SUM(N253:BK253)</f>
        <v>0</v>
      </c>
    </row>
    <row r="254" customFormat="false" ht="14.4" hidden="false" customHeight="false" outlineLevel="0" collapsed="false">
      <c r="A254" s="52" t="str">
        <f aca="false">VLOOKUP(D254,$BX$90:$BZ$136,3,1)&amp;D254</f>
        <v>C33</v>
      </c>
      <c r="B254" s="52" t="str">
        <f aca="false">SUBSTITUTE(SUBSTITUTE(H254,"/",""),".html","")</f>
        <v>guideshow-to-buy-dash</v>
      </c>
      <c r="C254" s="52" t="str">
        <f aca="false">IF(OR(B254=index,B254=links,B254=guides),B254,IF(LEFT(B254,5)=onion,onion,extreme))</f>
        <v>extreme</v>
      </c>
      <c r="D254" s="53" t="n">
        <v>33</v>
      </c>
      <c r="E254" s="53" t="s">
        <v>183</v>
      </c>
      <c r="F254" s="53" t="s">
        <v>184</v>
      </c>
      <c r="G254" s="54" t="n">
        <v>0.000601851851851852</v>
      </c>
      <c r="H254" s="53" t="s">
        <v>159</v>
      </c>
      <c r="I254" s="59" t="n">
        <v>1</v>
      </c>
      <c r="J254" s="52" t="n">
        <f aca="false">IF(I254="?",VLOOKUP(C254,$BO$89:$BP$94,2,0),I254)</f>
        <v>1</v>
      </c>
      <c r="K254" s="52" t="n">
        <f aca="false">SUMIFS($J$10:$J$1000,$A$10:$A$1000,A254)</f>
        <v>67.5</v>
      </c>
      <c r="L254" s="52" t="n">
        <f aca="false">IF(D254=D253,J254+L253,J254)</f>
        <v>52</v>
      </c>
      <c r="M254" s="52" t="str">
        <f aca="false">LEFT(A254,1)</f>
        <v>C</v>
      </c>
      <c r="N254" s="55" t="n">
        <f aca="false">IF(D254-D253&gt;0,1,0)</f>
        <v>0</v>
      </c>
      <c r="O254" s="56" t="n">
        <f aca="false">0</f>
        <v>0</v>
      </c>
      <c r="P254" s="55" t="n">
        <f aca="false">IF($N254=1,0,IF(AND($C253=P$1,$C254=P$2),1,0))</f>
        <v>0</v>
      </c>
      <c r="Q254" s="55" t="n">
        <f aca="false">IF($N254=1,0,IF(AND($C253=Q$1,$C254=Q$2),1,0))</f>
        <v>0</v>
      </c>
      <c r="R254" s="55" t="n">
        <f aca="false">IF($N254=1,0,IF(AND($C253=R$1,$C254=R$2),1,0))</f>
        <v>0</v>
      </c>
      <c r="S254" s="56" t="n">
        <f aca="false">0</f>
        <v>0</v>
      </c>
      <c r="T254" s="55" t="n">
        <f aca="false">IF($N254=1,0,IF(AND($C253=R$1,$C254=R$2),1,0))</f>
        <v>0</v>
      </c>
      <c r="U254" s="57" t="n">
        <f aca="false">IF(AND($C254=U$1,$I254=U$2),1,0)</f>
        <v>0</v>
      </c>
      <c r="V254" s="55" t="n">
        <f aca="false">IF($N254=1,0,IF(AND($C253=V$1,$C254=V$2),1,0))</f>
        <v>0</v>
      </c>
      <c r="W254" s="56" t="n">
        <f aca="false">0</f>
        <v>0</v>
      </c>
      <c r="X254" s="55" t="n">
        <f aca="false">IF($N254=1,0,IF(AND($C253=X$1,$C254=X$2),1,0))</f>
        <v>0</v>
      </c>
      <c r="Y254" s="55" t="n">
        <f aca="false">IF($N254=1,0,IF(AND($C253=Y$1,$C254=Y$2),1,0))</f>
        <v>0</v>
      </c>
      <c r="Z254" s="56" t="n">
        <f aca="false">0</f>
        <v>0</v>
      </c>
      <c r="AA254" s="55" t="n">
        <f aca="false">IF($N254=1,0,IF(AND($C253=AA$1,$C254=AA$2),1,0))</f>
        <v>0</v>
      </c>
      <c r="AB254" s="57" t="n">
        <f aca="false">IF(AND($C254=AB$1,$I254=AB$2),1,0)</f>
        <v>0</v>
      </c>
      <c r="AC254" s="55" t="n">
        <f aca="false">IF($N254=1,0,IF(AND($C253=AC$1,$C254=AC$2),1,0))</f>
        <v>0</v>
      </c>
      <c r="AD254" s="55" t="n">
        <f aca="false">IF($N254=1,0,IF(AND($C253=AD$1,$C254=AD$2),1,0))</f>
        <v>0</v>
      </c>
      <c r="AE254" s="56" t="n">
        <f aca="false">0</f>
        <v>0</v>
      </c>
      <c r="AF254" s="55" t="n">
        <f aca="false">IF($N254=1,0,IF(AND($C253=AF$1,$C254=AF$2),1,0))</f>
        <v>0</v>
      </c>
      <c r="AG254" s="56" t="n">
        <f aca="false">0</f>
        <v>0</v>
      </c>
      <c r="AH254" s="55" t="n">
        <f aca="false">IF($N254=1,0,IF(AND($C253=AH$1,$C254=AH$2),1,0))</f>
        <v>1</v>
      </c>
      <c r="AI254" s="57" t="n">
        <f aca="false">IF(AND($C254=AI$1,$I254=AI$2),1,0)</f>
        <v>0</v>
      </c>
      <c r="AJ254" s="55" t="n">
        <f aca="false">IF($N254=1,0,IF(AND($C253=AJ$1,$C254=AJ$2),1,0))</f>
        <v>0</v>
      </c>
      <c r="AK254" s="55" t="n">
        <f aca="false">IF($N254=1,0,IF(AND($C253=AK$1,$C254=AK$2),1,0))</f>
        <v>0</v>
      </c>
      <c r="AL254" s="55" t="n">
        <f aca="false">IF($N254=1,0,IF(AND($C253=AL$1,$C254=AL$2),1,0))</f>
        <v>0</v>
      </c>
      <c r="AM254" s="55" t="n">
        <f aca="false">IF($N254=1,0,IF(AND($C253=AM$1,$C254=AM$2),1,0))</f>
        <v>0</v>
      </c>
      <c r="AN254" s="56" t="n">
        <f aca="false">0</f>
        <v>0</v>
      </c>
      <c r="AO254" s="55" t="n">
        <f aca="false">IF($N254=1,0,IF(AND($C253=AO$1,$C254=AO$2),1,0))</f>
        <v>0</v>
      </c>
      <c r="AP254" s="57" t="n">
        <f aca="false">IF(AND($C254=AP$1,$I254=AP$2),1,0)</f>
        <v>0</v>
      </c>
      <c r="AQ254" s="56" t="n">
        <f aca="false">0</f>
        <v>0</v>
      </c>
      <c r="AR254" s="56" t="n">
        <f aca="false">0</f>
        <v>0</v>
      </c>
      <c r="AS254" s="56" t="n">
        <f aca="false">0</f>
        <v>0</v>
      </c>
      <c r="AT254" s="56" t="n">
        <f aca="false">0</f>
        <v>0</v>
      </c>
      <c r="AU254" s="56" t="n">
        <f aca="false">0</f>
        <v>0</v>
      </c>
      <c r="AV254" s="56" t="n">
        <f aca="false">0</f>
        <v>0</v>
      </c>
      <c r="AW254" s="56" t="n">
        <f aca="false">0</f>
        <v>0</v>
      </c>
      <c r="AX254" s="55" t="n">
        <f aca="false">IF($N254=1,0,IF(AND($C253=AX$1,$C254=AX$2),1,0))</f>
        <v>0</v>
      </c>
      <c r="AY254" s="55" t="n">
        <f aca="false">IF($N254=1,0,IF(AND($C253=AY$1,$C254=AY$2),1,0))</f>
        <v>0</v>
      </c>
      <c r="AZ254" s="55" t="n">
        <f aca="false">IF($N254=1,0,IF(AND($C253=AZ$1,$C254=AZ$2),1,0))</f>
        <v>0</v>
      </c>
      <c r="BA254" s="55" t="n">
        <f aca="false">IF($N254=1,0,IF(AND($C253=BA$1,$C254=BA$2),1,0))</f>
        <v>0</v>
      </c>
      <c r="BB254" s="56" t="n">
        <f aca="false">0</f>
        <v>0</v>
      </c>
      <c r="BC254" s="56" t="n">
        <f aca="false">IF($N254=1,0,IF(AND($C253=BC$1,$C254=BC$2),1,0))</f>
        <v>0</v>
      </c>
      <c r="BD254" s="57" t="n">
        <f aca="false">IF(AND($C254=BD$1,$I254=BD$2),1,0)</f>
        <v>0</v>
      </c>
      <c r="BE254" s="56" t="n">
        <f aca="false">0</f>
        <v>0</v>
      </c>
      <c r="BF254" s="56" t="n">
        <f aca="false">0</f>
        <v>0</v>
      </c>
      <c r="BG254" s="56" t="n">
        <f aca="false">0</f>
        <v>0</v>
      </c>
      <c r="BH254" s="56" t="n">
        <f aca="false">0</f>
        <v>0</v>
      </c>
      <c r="BI254" s="56" t="n">
        <f aca="false">0</f>
        <v>0</v>
      </c>
      <c r="BJ254" s="56" t="n">
        <f aca="false">0</f>
        <v>0</v>
      </c>
      <c r="BK254" s="56" t="n">
        <f aca="false">0</f>
        <v>0</v>
      </c>
      <c r="BL254" s="58" t="n">
        <f aca="false">SUM(N254:BK254)</f>
        <v>1</v>
      </c>
    </row>
    <row r="255" customFormat="false" ht="14.4" hidden="false" customHeight="false" outlineLevel="0" collapsed="false">
      <c r="A255" s="52" t="str">
        <f aca="false">VLOOKUP(D255,$BX$90:$BZ$136,3,1)&amp;D255</f>
        <v>C33</v>
      </c>
      <c r="B255" s="52" t="str">
        <f aca="false">SUBSTITUTE(SUBSTITUTE(H255,"/",""),".html","")</f>
        <v>guides</v>
      </c>
      <c r="C255" s="52" t="str">
        <f aca="false">IF(OR(B255=index,B255=links,B255=guides),B255,IF(LEFT(B255,5)=onion,onion,extreme))</f>
        <v>guides</v>
      </c>
      <c r="D255" s="53" t="n">
        <v>33</v>
      </c>
      <c r="E255" s="53" t="s">
        <v>183</v>
      </c>
      <c r="F255" s="53" t="s">
        <v>184</v>
      </c>
      <c r="G255" s="54" t="n">
        <v>0.000601851851851852</v>
      </c>
      <c r="H255" s="53" t="s">
        <v>74</v>
      </c>
      <c r="I255" s="59" t="s">
        <v>43</v>
      </c>
      <c r="J255" s="52" t="n">
        <f aca="false">IF(I255="?",VLOOKUP(C255,$BO$89:$BP$94,2,0),I255)</f>
        <v>15.5</v>
      </c>
      <c r="K255" s="52" t="n">
        <f aca="false">SUMIFS($J$10:$J$1000,$A$10:$A$1000,A255)</f>
        <v>67.5</v>
      </c>
      <c r="L255" s="52" t="n">
        <f aca="false">IF(D255=D254,J255+L254,J255)</f>
        <v>67.5</v>
      </c>
      <c r="M255" s="52" t="str">
        <f aca="false">LEFT(A255,1)</f>
        <v>C</v>
      </c>
      <c r="N255" s="55" t="n">
        <f aca="false">IF(D255-D254&gt;0,1,0)</f>
        <v>0</v>
      </c>
      <c r="O255" s="56" t="n">
        <f aca="false">0</f>
        <v>0</v>
      </c>
      <c r="P255" s="55" t="n">
        <f aca="false">IF($N255=1,0,IF(AND($C254=P$1,$C255=P$2),1,0))</f>
        <v>0</v>
      </c>
      <c r="Q255" s="55" t="n">
        <f aca="false">IF($N255=1,0,IF(AND($C254=Q$1,$C255=Q$2),1,0))</f>
        <v>0</v>
      </c>
      <c r="R255" s="55" t="n">
        <f aca="false">IF($N255=1,0,IF(AND($C254=R$1,$C255=R$2),1,0))</f>
        <v>0</v>
      </c>
      <c r="S255" s="56" t="n">
        <f aca="false">0</f>
        <v>0</v>
      </c>
      <c r="T255" s="55" t="n">
        <f aca="false">IF($N255=1,0,IF(AND($C254=R$1,$C255=R$2),1,0))</f>
        <v>0</v>
      </c>
      <c r="U255" s="57" t="n">
        <f aca="false">IF(AND($C255=U$1,$I255=U$2),1,0)</f>
        <v>0</v>
      </c>
      <c r="V255" s="55" t="n">
        <f aca="false">IF($N255=1,0,IF(AND($C254=V$1,$C255=V$2),1,0))</f>
        <v>0</v>
      </c>
      <c r="W255" s="56" t="n">
        <f aca="false">0</f>
        <v>0</v>
      </c>
      <c r="X255" s="55" t="n">
        <f aca="false">IF($N255=1,0,IF(AND($C254=X$1,$C255=X$2),1,0))</f>
        <v>0</v>
      </c>
      <c r="Y255" s="55" t="n">
        <f aca="false">IF($N255=1,0,IF(AND($C254=Y$1,$C255=Y$2),1,0))</f>
        <v>0</v>
      </c>
      <c r="Z255" s="56" t="n">
        <f aca="false">0</f>
        <v>0</v>
      </c>
      <c r="AA255" s="55" t="n">
        <f aca="false">IF($N255=1,0,IF(AND($C254=AA$1,$C255=AA$2),1,0))</f>
        <v>0</v>
      </c>
      <c r="AB255" s="57" t="n">
        <f aca="false">IF(AND($C255=AB$1,$I255=AB$2),1,0)</f>
        <v>0</v>
      </c>
      <c r="AC255" s="55" t="n">
        <f aca="false">IF($N255=1,0,IF(AND($C254=AC$1,$C255=AC$2),1,0))</f>
        <v>0</v>
      </c>
      <c r="AD255" s="55" t="n">
        <f aca="false">IF($N255=1,0,IF(AND($C254=AD$1,$C255=AD$2),1,0))</f>
        <v>0</v>
      </c>
      <c r="AE255" s="56" t="n">
        <f aca="false">0</f>
        <v>0</v>
      </c>
      <c r="AF255" s="55" t="n">
        <f aca="false">IF($N255=1,0,IF(AND($C254=AF$1,$C255=AF$2),1,0))</f>
        <v>0</v>
      </c>
      <c r="AG255" s="56" t="n">
        <f aca="false">0</f>
        <v>0</v>
      </c>
      <c r="AH255" s="55" t="n">
        <f aca="false">IF($N255=1,0,IF(AND($C254=AH$1,$C255=AH$2),1,0))</f>
        <v>0</v>
      </c>
      <c r="AI255" s="57" t="n">
        <f aca="false">IF(AND($C255=AI$1,$I255=AI$2),1,0)</f>
        <v>1</v>
      </c>
      <c r="AJ255" s="55" t="n">
        <f aca="false">IF($N255=1,0,IF(AND($C254=AJ$1,$C255=AJ$2),1,0))</f>
        <v>0</v>
      </c>
      <c r="AK255" s="55" t="n">
        <f aca="false">IF($N255=1,0,IF(AND($C254=AK$1,$C255=AK$2),1,0))</f>
        <v>0</v>
      </c>
      <c r="AL255" s="55" t="n">
        <f aca="false">IF($N255=1,0,IF(AND($C254=AL$1,$C255=AL$2),1,0))</f>
        <v>0</v>
      </c>
      <c r="AM255" s="55" t="n">
        <f aca="false">IF($N255=1,0,IF(AND($C254=AM$1,$C255=AM$2),1,0))</f>
        <v>0</v>
      </c>
      <c r="AN255" s="56" t="n">
        <f aca="false">0</f>
        <v>0</v>
      </c>
      <c r="AO255" s="55" t="n">
        <f aca="false">IF($N255=1,0,IF(AND($C254=AO$1,$C255=AO$2),1,0))</f>
        <v>0</v>
      </c>
      <c r="AP255" s="57" t="n">
        <f aca="false">IF(AND($C255=AP$1,$I255=AP$2),1,0)</f>
        <v>0</v>
      </c>
      <c r="AQ255" s="56" t="n">
        <f aca="false">0</f>
        <v>0</v>
      </c>
      <c r="AR255" s="56" t="n">
        <f aca="false">0</f>
        <v>0</v>
      </c>
      <c r="AS255" s="56" t="n">
        <f aca="false">0</f>
        <v>0</v>
      </c>
      <c r="AT255" s="56" t="n">
        <f aca="false">0</f>
        <v>0</v>
      </c>
      <c r="AU255" s="56" t="n">
        <f aca="false">0</f>
        <v>0</v>
      </c>
      <c r="AV255" s="56" t="n">
        <f aca="false">0</f>
        <v>0</v>
      </c>
      <c r="AW255" s="56" t="n">
        <f aca="false">0</f>
        <v>0</v>
      </c>
      <c r="AX255" s="55" t="n">
        <f aca="false">IF($N255=1,0,IF(AND($C254=AX$1,$C255=AX$2),1,0))</f>
        <v>0</v>
      </c>
      <c r="AY255" s="55" t="n">
        <f aca="false">IF($N255=1,0,IF(AND($C254=AY$1,$C255=AY$2),1,0))</f>
        <v>0</v>
      </c>
      <c r="AZ255" s="55" t="n">
        <f aca="false">IF($N255=1,0,IF(AND($C254=AZ$1,$C255=AZ$2),1,0))</f>
        <v>1</v>
      </c>
      <c r="BA255" s="55" t="n">
        <f aca="false">IF($N255=1,0,IF(AND($C254=BA$1,$C255=BA$2),1,0))</f>
        <v>0</v>
      </c>
      <c r="BB255" s="56" t="n">
        <f aca="false">0</f>
        <v>0</v>
      </c>
      <c r="BC255" s="56" t="n">
        <f aca="false">IF($N255=1,0,IF(AND($C254=BC$1,$C255=BC$2),1,0))</f>
        <v>0</v>
      </c>
      <c r="BD255" s="57" t="n">
        <f aca="false">IF(AND($C255=BD$1,$I255=BD$2),1,0)</f>
        <v>0</v>
      </c>
      <c r="BE255" s="56" t="n">
        <f aca="false">0</f>
        <v>0</v>
      </c>
      <c r="BF255" s="56" t="n">
        <f aca="false">0</f>
        <v>0</v>
      </c>
      <c r="BG255" s="56" t="n">
        <f aca="false">0</f>
        <v>0</v>
      </c>
      <c r="BH255" s="56" t="n">
        <f aca="false">0</f>
        <v>0</v>
      </c>
      <c r="BI255" s="56" t="n">
        <f aca="false">0</f>
        <v>0</v>
      </c>
      <c r="BJ255" s="56" t="n">
        <f aca="false">0</f>
        <v>0</v>
      </c>
      <c r="BK255" s="56" t="n">
        <f aca="false">0</f>
        <v>0</v>
      </c>
      <c r="BL255" s="58" t="n">
        <f aca="false">SUM(N255:BK255)</f>
        <v>2</v>
      </c>
    </row>
    <row r="256" customFormat="false" ht="14.4" hidden="false" customHeight="false" outlineLevel="0" collapsed="false">
      <c r="A256" s="52" t="str">
        <f aca="false">VLOOKUP(D256,$BX$90:$BZ$136,3,1)&amp;D256</f>
        <v>D34</v>
      </c>
      <c r="B256" s="52" t="str">
        <f aca="false">SUBSTITUTE(SUBSTITUTE(H256,"/",""),".html","")</f>
        <v>index</v>
      </c>
      <c r="C256" s="52" t="str">
        <f aca="false">IF(OR(B256=index,B256=links,B256=guides),B256,IF(LEFT(B256,5)=onion,onion,extreme))</f>
        <v>index</v>
      </c>
      <c r="D256" s="53" t="n">
        <v>34</v>
      </c>
      <c r="E256" s="53" t="s">
        <v>185</v>
      </c>
      <c r="F256" s="53" t="s">
        <v>186</v>
      </c>
      <c r="G256" s="54" t="n">
        <v>0.000277777777777778</v>
      </c>
      <c r="H256" s="53" t="s">
        <v>72</v>
      </c>
      <c r="I256" s="59" t="n">
        <v>6</v>
      </c>
      <c r="J256" s="52" t="n">
        <f aca="false">IF(I256="?",VLOOKUP(C256,$BO$89:$BP$94,2,0),I256)</f>
        <v>6</v>
      </c>
      <c r="K256" s="52" t="n">
        <f aca="false">SUMIFS($J$10:$J$1000,$A$10:$A$1000,A256)</f>
        <v>50.8974358974359</v>
      </c>
      <c r="L256" s="52" t="n">
        <f aca="false">IF(D256=D255,J256+L255,J256)</f>
        <v>6</v>
      </c>
      <c r="M256" s="52" t="str">
        <f aca="false">LEFT(A256,1)</f>
        <v>D</v>
      </c>
      <c r="N256" s="55" t="n">
        <f aca="false">IF(D256-D255&gt;0,1,0)</f>
        <v>1</v>
      </c>
      <c r="O256" s="56" t="n">
        <f aca="false">0</f>
        <v>0</v>
      </c>
      <c r="P256" s="55" t="n">
        <f aca="false">IF($N256=1,0,IF(AND($C255=P$1,$C256=P$2),1,0))</f>
        <v>0</v>
      </c>
      <c r="Q256" s="55" t="n">
        <f aca="false">IF($N256=1,0,IF(AND($C255=Q$1,$C256=Q$2),1,0))</f>
        <v>0</v>
      </c>
      <c r="R256" s="55" t="n">
        <f aca="false">IF($N256=1,0,IF(AND($C255=R$1,$C256=R$2),1,0))</f>
        <v>0</v>
      </c>
      <c r="S256" s="56" t="n">
        <f aca="false">0</f>
        <v>0</v>
      </c>
      <c r="T256" s="55" t="n">
        <f aca="false">IF($N256=1,0,IF(AND($C255=R$1,$C256=R$2),1,0))</f>
        <v>0</v>
      </c>
      <c r="U256" s="57" t="n">
        <f aca="false">IF(AND($C256=U$1,$I256=U$2),1,0)</f>
        <v>0</v>
      </c>
      <c r="V256" s="55" t="n">
        <f aca="false">IF($N256=1,0,IF(AND($C255=V$1,$C256=V$2),1,0))</f>
        <v>0</v>
      </c>
      <c r="W256" s="56" t="n">
        <f aca="false">0</f>
        <v>0</v>
      </c>
      <c r="X256" s="55" t="n">
        <f aca="false">IF($N256=1,0,IF(AND($C255=X$1,$C256=X$2),1,0))</f>
        <v>0</v>
      </c>
      <c r="Y256" s="55" t="n">
        <f aca="false">IF($N256=1,0,IF(AND($C255=Y$1,$C256=Y$2),1,0))</f>
        <v>0</v>
      </c>
      <c r="Z256" s="56" t="n">
        <f aca="false">0</f>
        <v>0</v>
      </c>
      <c r="AA256" s="55" t="n">
        <f aca="false">IF($N256=1,0,IF(AND($C255=AA$1,$C256=AA$2),1,0))</f>
        <v>0</v>
      </c>
      <c r="AB256" s="57" t="n">
        <f aca="false">IF(AND($C256=AB$1,$I256=AB$2),1,0)</f>
        <v>0</v>
      </c>
      <c r="AC256" s="55" t="n">
        <f aca="false">IF($N256=1,0,IF(AND($C255=AC$1,$C256=AC$2),1,0))</f>
        <v>0</v>
      </c>
      <c r="AD256" s="55" t="n">
        <f aca="false">IF($N256=1,0,IF(AND($C255=AD$1,$C256=AD$2),1,0))</f>
        <v>0</v>
      </c>
      <c r="AE256" s="56" t="n">
        <f aca="false">0</f>
        <v>0</v>
      </c>
      <c r="AF256" s="55" t="n">
        <f aca="false">IF($N256=1,0,IF(AND($C255=AF$1,$C256=AF$2),1,0))</f>
        <v>0</v>
      </c>
      <c r="AG256" s="56" t="n">
        <f aca="false">0</f>
        <v>0</v>
      </c>
      <c r="AH256" s="55" t="n">
        <f aca="false">IF($N256=1,0,IF(AND($C255=AH$1,$C256=AH$2),1,0))</f>
        <v>0</v>
      </c>
      <c r="AI256" s="57" t="n">
        <f aca="false">IF(AND($C256=AI$1,$I256=AI$2),1,0)</f>
        <v>0</v>
      </c>
      <c r="AJ256" s="55" t="n">
        <f aca="false">IF($N256=1,0,IF(AND($C255=AJ$1,$C256=AJ$2),1,0))</f>
        <v>0</v>
      </c>
      <c r="AK256" s="55" t="n">
        <f aca="false">IF($N256=1,0,IF(AND($C255=AK$1,$C256=AK$2),1,0))</f>
        <v>0</v>
      </c>
      <c r="AL256" s="55" t="n">
        <f aca="false">IF($N256=1,0,IF(AND($C255=AL$1,$C256=AL$2),1,0))</f>
        <v>0</v>
      </c>
      <c r="AM256" s="55" t="n">
        <f aca="false">IF($N256=1,0,IF(AND($C255=AM$1,$C256=AM$2),1,0))</f>
        <v>0</v>
      </c>
      <c r="AN256" s="56" t="n">
        <f aca="false">0</f>
        <v>0</v>
      </c>
      <c r="AO256" s="55" t="n">
        <f aca="false">IF($N256=1,0,IF(AND($C255=AO$1,$C256=AO$2),1,0))</f>
        <v>0</v>
      </c>
      <c r="AP256" s="57" t="n">
        <f aca="false">IF(AND($C256=AP$1,$I256=AP$2),1,0)</f>
        <v>0</v>
      </c>
      <c r="AQ256" s="56" t="n">
        <f aca="false">0</f>
        <v>0</v>
      </c>
      <c r="AR256" s="56" t="n">
        <f aca="false">0</f>
        <v>0</v>
      </c>
      <c r="AS256" s="56" t="n">
        <f aca="false">0</f>
        <v>0</v>
      </c>
      <c r="AT256" s="56" t="n">
        <f aca="false">0</f>
        <v>0</v>
      </c>
      <c r="AU256" s="56" t="n">
        <f aca="false">0</f>
        <v>0</v>
      </c>
      <c r="AV256" s="56" t="n">
        <f aca="false">0</f>
        <v>0</v>
      </c>
      <c r="AW256" s="56" t="n">
        <f aca="false">0</f>
        <v>0</v>
      </c>
      <c r="AX256" s="55" t="n">
        <f aca="false">IF($N256=1,0,IF(AND($C255=AX$1,$C256=AX$2),1,0))</f>
        <v>0</v>
      </c>
      <c r="AY256" s="55" t="n">
        <f aca="false">IF($N256=1,0,IF(AND($C255=AY$1,$C256=AY$2),1,0))</f>
        <v>0</v>
      </c>
      <c r="AZ256" s="55" t="n">
        <f aca="false">IF($N256=1,0,IF(AND($C255=AZ$1,$C256=AZ$2),1,0))</f>
        <v>0</v>
      </c>
      <c r="BA256" s="55" t="n">
        <f aca="false">IF($N256=1,0,IF(AND($C255=BA$1,$C256=BA$2),1,0))</f>
        <v>0</v>
      </c>
      <c r="BB256" s="56" t="n">
        <f aca="false">0</f>
        <v>0</v>
      </c>
      <c r="BC256" s="56" t="n">
        <f aca="false">IF($N256=1,0,IF(AND($C255=BC$1,$C256=BC$2),1,0))</f>
        <v>0</v>
      </c>
      <c r="BD256" s="57" t="n">
        <f aca="false">IF(AND($C256=BD$1,$I256=BD$2),1,0)</f>
        <v>0</v>
      </c>
      <c r="BE256" s="56" t="n">
        <f aca="false">0</f>
        <v>0</v>
      </c>
      <c r="BF256" s="56" t="n">
        <f aca="false">0</f>
        <v>0</v>
      </c>
      <c r="BG256" s="56" t="n">
        <f aca="false">0</f>
        <v>0</v>
      </c>
      <c r="BH256" s="56" t="n">
        <f aca="false">0</f>
        <v>0</v>
      </c>
      <c r="BI256" s="56" t="n">
        <f aca="false">0</f>
        <v>0</v>
      </c>
      <c r="BJ256" s="56" t="n">
        <f aca="false">0</f>
        <v>0</v>
      </c>
      <c r="BK256" s="56" t="n">
        <f aca="false">0</f>
        <v>0</v>
      </c>
      <c r="BL256" s="58" t="n">
        <f aca="false">SUM(N256:BK256)</f>
        <v>1</v>
      </c>
    </row>
    <row r="257" customFormat="false" ht="14.4" hidden="false" customHeight="false" outlineLevel="0" collapsed="false">
      <c r="A257" s="52" t="str">
        <f aca="false">VLOOKUP(D257,$BX$90:$BZ$136,3,1)&amp;D257</f>
        <v>D34</v>
      </c>
      <c r="B257" s="52" t="str">
        <f aca="false">SUBSTITUTE(SUBSTITUTE(H257,"/",""),".html","")</f>
        <v>Onion-directory</v>
      </c>
      <c r="C257" s="52" t="str">
        <f aca="false">IF(OR(B257=index,B257=links,B257=guides),B257,IF(LEFT(B257,5)=onion,onion,extreme))</f>
        <v>onion</v>
      </c>
      <c r="D257" s="53" t="n">
        <v>34</v>
      </c>
      <c r="E257" s="53" t="s">
        <v>185</v>
      </c>
      <c r="F257" s="53" t="s">
        <v>186</v>
      </c>
      <c r="G257" s="54" t="n">
        <v>0.000277777777777778</v>
      </c>
      <c r="H257" s="53" t="s">
        <v>77</v>
      </c>
      <c r="I257" s="59" t="n">
        <v>4</v>
      </c>
      <c r="J257" s="52" t="n">
        <f aca="false">IF(I257="?",VLOOKUP(C257,$BO$89:$BP$94,2,0),I257)</f>
        <v>4</v>
      </c>
      <c r="K257" s="52" t="n">
        <f aca="false">SUMIFS($J$10:$J$1000,$A$10:$A$1000,A257)</f>
        <v>50.8974358974359</v>
      </c>
      <c r="L257" s="52" t="n">
        <f aca="false">IF(D257=D256,J257+L256,J257)</f>
        <v>10</v>
      </c>
      <c r="M257" s="52" t="str">
        <f aca="false">LEFT(A257,1)</f>
        <v>D</v>
      </c>
      <c r="N257" s="55" t="n">
        <f aca="false">IF(D257-D256&gt;0,1,0)</f>
        <v>0</v>
      </c>
      <c r="O257" s="56" t="n">
        <f aca="false">0</f>
        <v>0</v>
      </c>
      <c r="P257" s="55" t="n">
        <f aca="false">IF($N257=1,0,IF(AND($C256=P$1,$C257=P$2),1,0))</f>
        <v>0</v>
      </c>
      <c r="Q257" s="55" t="n">
        <f aca="false">IF($N257=1,0,IF(AND($C256=Q$1,$C257=Q$2),1,0))</f>
        <v>0</v>
      </c>
      <c r="R257" s="55" t="n">
        <f aca="false">IF($N257=1,0,IF(AND($C256=R$1,$C257=R$2),1,0))</f>
        <v>1</v>
      </c>
      <c r="S257" s="56" t="n">
        <f aca="false">0</f>
        <v>0</v>
      </c>
      <c r="T257" s="55" t="n">
        <f aca="false">IF($N257=1,0,IF(AND($C256=R$1,$C257=R$2),1,0))</f>
        <v>1</v>
      </c>
      <c r="U257" s="57" t="n">
        <f aca="false">IF(AND($C257=U$1,$I257=U$2),1,0)</f>
        <v>0</v>
      </c>
      <c r="V257" s="55" t="n">
        <f aca="false">IF($N257=1,0,IF(AND($C256=V$1,$C257=V$2),1,0))</f>
        <v>0</v>
      </c>
      <c r="W257" s="56" t="n">
        <f aca="false">0</f>
        <v>0</v>
      </c>
      <c r="X257" s="55" t="n">
        <f aca="false">IF($N257=1,0,IF(AND($C256=X$1,$C257=X$2),1,0))</f>
        <v>0</v>
      </c>
      <c r="Y257" s="55" t="n">
        <f aca="false">IF($N257=1,0,IF(AND($C256=Y$1,$C257=Y$2),1,0))</f>
        <v>0</v>
      </c>
      <c r="Z257" s="56" t="n">
        <f aca="false">0</f>
        <v>0</v>
      </c>
      <c r="AA257" s="55" t="n">
        <f aca="false">IF($N257=1,0,IF(AND($C256=AA$1,$C257=AA$2),1,0))</f>
        <v>0</v>
      </c>
      <c r="AB257" s="57" t="n">
        <f aca="false">IF(AND($C257=AB$1,$I257=AB$2),1,0)</f>
        <v>0</v>
      </c>
      <c r="AC257" s="55" t="n">
        <f aca="false">IF($N257=1,0,IF(AND($C256=AC$1,$C257=AC$2),1,0))</f>
        <v>0</v>
      </c>
      <c r="AD257" s="55" t="n">
        <f aca="false">IF($N257=1,0,IF(AND($C256=AD$1,$C257=AD$2),1,0))</f>
        <v>0</v>
      </c>
      <c r="AE257" s="56" t="n">
        <f aca="false">0</f>
        <v>0</v>
      </c>
      <c r="AF257" s="55" t="n">
        <f aca="false">IF($N257=1,0,IF(AND($C256=AF$1,$C257=AF$2),1,0))</f>
        <v>0</v>
      </c>
      <c r="AG257" s="56" t="n">
        <f aca="false">0</f>
        <v>0</v>
      </c>
      <c r="AH257" s="55" t="n">
        <f aca="false">IF($N257=1,0,IF(AND($C256=AH$1,$C257=AH$2),1,0))</f>
        <v>0</v>
      </c>
      <c r="AI257" s="57" t="n">
        <f aca="false">IF(AND($C257=AI$1,$I257=AI$2),1,0)</f>
        <v>0</v>
      </c>
      <c r="AJ257" s="55" t="n">
        <f aca="false">IF($N257=1,0,IF(AND($C256=AJ$1,$C257=AJ$2),1,0))</f>
        <v>0</v>
      </c>
      <c r="AK257" s="55" t="n">
        <f aca="false">IF($N257=1,0,IF(AND($C256=AK$1,$C257=AK$2),1,0))</f>
        <v>0</v>
      </c>
      <c r="AL257" s="55" t="n">
        <f aca="false">IF($N257=1,0,IF(AND($C256=AL$1,$C257=AL$2),1,0))</f>
        <v>0</v>
      </c>
      <c r="AM257" s="55" t="n">
        <f aca="false">IF($N257=1,0,IF(AND($C256=AM$1,$C257=AM$2),1,0))</f>
        <v>0</v>
      </c>
      <c r="AN257" s="56" t="n">
        <f aca="false">0</f>
        <v>0</v>
      </c>
      <c r="AO257" s="55" t="n">
        <f aca="false">IF($N257=1,0,IF(AND($C256=AO$1,$C257=AO$2),1,0))</f>
        <v>0</v>
      </c>
      <c r="AP257" s="57" t="n">
        <f aca="false">IF(AND($C257=AP$1,$I257=AP$2),1,0)</f>
        <v>0</v>
      </c>
      <c r="AQ257" s="56" t="n">
        <f aca="false">0</f>
        <v>0</v>
      </c>
      <c r="AR257" s="56" t="n">
        <f aca="false">0</f>
        <v>0</v>
      </c>
      <c r="AS257" s="56" t="n">
        <f aca="false">0</f>
        <v>0</v>
      </c>
      <c r="AT257" s="56" t="n">
        <f aca="false">0</f>
        <v>0</v>
      </c>
      <c r="AU257" s="56" t="n">
        <f aca="false">0</f>
        <v>0</v>
      </c>
      <c r="AV257" s="56" t="n">
        <f aca="false">0</f>
        <v>0</v>
      </c>
      <c r="AW257" s="56" t="n">
        <f aca="false">0</f>
        <v>0</v>
      </c>
      <c r="AX257" s="55" t="n">
        <f aca="false">IF($N257=1,0,IF(AND($C256=AX$1,$C257=AX$2),1,0))</f>
        <v>0</v>
      </c>
      <c r="AY257" s="55" t="n">
        <f aca="false">IF($N257=1,0,IF(AND($C256=AY$1,$C257=AY$2),1,0))</f>
        <v>0</v>
      </c>
      <c r="AZ257" s="55" t="n">
        <f aca="false">IF($N257=1,0,IF(AND($C256=AZ$1,$C257=AZ$2),1,0))</f>
        <v>0</v>
      </c>
      <c r="BA257" s="55" t="n">
        <f aca="false">IF($N257=1,0,IF(AND($C256=BA$1,$C257=BA$2),1,0))</f>
        <v>0</v>
      </c>
      <c r="BB257" s="56" t="n">
        <f aca="false">0</f>
        <v>0</v>
      </c>
      <c r="BC257" s="56" t="n">
        <f aca="false">IF($N257=1,0,IF(AND($C256=BC$1,$C257=BC$2),1,0))</f>
        <v>0</v>
      </c>
      <c r="BD257" s="57" t="n">
        <f aca="false">IF(AND($C257=BD$1,$I257=BD$2),1,0)</f>
        <v>0</v>
      </c>
      <c r="BE257" s="56" t="n">
        <f aca="false">0</f>
        <v>0</v>
      </c>
      <c r="BF257" s="56" t="n">
        <f aca="false">0</f>
        <v>0</v>
      </c>
      <c r="BG257" s="56" t="n">
        <f aca="false">0</f>
        <v>0</v>
      </c>
      <c r="BH257" s="56" t="n">
        <f aca="false">0</f>
        <v>0</v>
      </c>
      <c r="BI257" s="56" t="n">
        <f aca="false">0</f>
        <v>0</v>
      </c>
      <c r="BJ257" s="56" t="n">
        <f aca="false">0</f>
        <v>0</v>
      </c>
      <c r="BK257" s="56" t="n">
        <f aca="false">0</f>
        <v>0</v>
      </c>
      <c r="BL257" s="58" t="n">
        <f aca="false">SUM(N257:BK257)</f>
        <v>2</v>
      </c>
    </row>
    <row r="258" customFormat="false" ht="14.4" hidden="false" customHeight="false" outlineLevel="0" collapsed="false">
      <c r="A258" s="52" t="str">
        <f aca="false">VLOOKUP(D258,$BX$90:$BZ$136,3,1)&amp;D258</f>
        <v>D34</v>
      </c>
      <c r="B258" s="52" t="str">
        <f aca="false">SUBSTITUTE(SUBSTITUTE(H258,"/",""),".html","")</f>
        <v>guides</v>
      </c>
      <c r="C258" s="52" t="str">
        <f aca="false">IF(OR(B258=index,B258=links,B258=guides),B258,IF(LEFT(B258,5)=onion,onion,extreme))</f>
        <v>guides</v>
      </c>
      <c r="D258" s="53" t="n">
        <v>34</v>
      </c>
      <c r="E258" s="53" t="s">
        <v>185</v>
      </c>
      <c r="F258" s="53" t="s">
        <v>186</v>
      </c>
      <c r="G258" s="54" t="n">
        <v>0.000277777777777778</v>
      </c>
      <c r="H258" s="53" t="s">
        <v>74</v>
      </c>
      <c r="I258" s="59" t="n">
        <v>4</v>
      </c>
      <c r="J258" s="52" t="n">
        <f aca="false">IF(I258="?",VLOOKUP(C258,$BO$89:$BP$94,2,0),I258)</f>
        <v>4</v>
      </c>
      <c r="K258" s="52" t="n">
        <f aca="false">SUMIFS($J$10:$J$1000,$A$10:$A$1000,A258)</f>
        <v>50.8974358974359</v>
      </c>
      <c r="L258" s="52" t="n">
        <f aca="false">IF(D258=D257,J258+L257,J258)</f>
        <v>14</v>
      </c>
      <c r="M258" s="52" t="str">
        <f aca="false">LEFT(A258,1)</f>
        <v>D</v>
      </c>
      <c r="N258" s="55" t="n">
        <f aca="false">IF(D258-D257&gt;0,1,0)</f>
        <v>0</v>
      </c>
      <c r="O258" s="56" t="n">
        <f aca="false">0</f>
        <v>0</v>
      </c>
      <c r="P258" s="55" t="n">
        <f aca="false">IF($N258=1,0,IF(AND($C257=P$1,$C258=P$2),1,0))</f>
        <v>0</v>
      </c>
      <c r="Q258" s="55" t="n">
        <f aca="false">IF($N258=1,0,IF(AND($C257=Q$1,$C258=Q$2),1,0))</f>
        <v>0</v>
      </c>
      <c r="R258" s="55" t="n">
        <f aca="false">IF($N258=1,0,IF(AND($C257=R$1,$C258=R$2),1,0))</f>
        <v>0</v>
      </c>
      <c r="S258" s="56" t="n">
        <f aca="false">0</f>
        <v>0</v>
      </c>
      <c r="T258" s="55" t="n">
        <f aca="false">IF($N258=1,0,IF(AND($C257=R$1,$C258=R$2),1,0))</f>
        <v>0</v>
      </c>
      <c r="U258" s="57" t="n">
        <f aca="false">IF(AND($C258=U$1,$I258=U$2),1,0)</f>
        <v>0</v>
      </c>
      <c r="V258" s="55" t="n">
        <f aca="false">IF($N258=1,0,IF(AND($C257=V$1,$C258=V$2),1,0))</f>
        <v>0</v>
      </c>
      <c r="W258" s="56" t="n">
        <f aca="false">0</f>
        <v>0</v>
      </c>
      <c r="X258" s="55" t="n">
        <f aca="false">IF($N258=1,0,IF(AND($C257=X$1,$C258=X$2),1,0))</f>
        <v>0</v>
      </c>
      <c r="Y258" s="55" t="n">
        <f aca="false">IF($N258=1,0,IF(AND($C257=Y$1,$C258=Y$2),1,0))</f>
        <v>0</v>
      </c>
      <c r="Z258" s="56" t="n">
        <f aca="false">0</f>
        <v>0</v>
      </c>
      <c r="AA258" s="55" t="n">
        <f aca="false">IF($N258=1,0,IF(AND($C257=AA$1,$C258=AA$2),1,0))</f>
        <v>0</v>
      </c>
      <c r="AB258" s="57" t="n">
        <f aca="false">IF(AND($C258=AB$1,$I258=AB$2),1,0)</f>
        <v>0</v>
      </c>
      <c r="AC258" s="55" t="n">
        <f aca="false">IF($N258=1,0,IF(AND($C257=AC$1,$C258=AC$2),1,0))</f>
        <v>0</v>
      </c>
      <c r="AD258" s="55" t="n">
        <f aca="false">IF($N258=1,0,IF(AND($C257=AD$1,$C258=AD$2),1,0))</f>
        <v>0</v>
      </c>
      <c r="AE258" s="56" t="n">
        <f aca="false">0</f>
        <v>0</v>
      </c>
      <c r="AF258" s="55" t="n">
        <f aca="false">IF($N258=1,0,IF(AND($C257=AF$1,$C258=AF$2),1,0))</f>
        <v>0</v>
      </c>
      <c r="AG258" s="56" t="n">
        <f aca="false">0</f>
        <v>0</v>
      </c>
      <c r="AH258" s="55" t="n">
        <f aca="false">IF($N258=1,0,IF(AND($C257=AH$1,$C258=AH$2),1,0))</f>
        <v>0</v>
      </c>
      <c r="AI258" s="57" t="n">
        <f aca="false">IF(AND($C258=AI$1,$I258=AI$2),1,0)</f>
        <v>0</v>
      </c>
      <c r="AJ258" s="55" t="n">
        <f aca="false">IF($N258=1,0,IF(AND($C257=AJ$1,$C258=AJ$2),1,0))</f>
        <v>0</v>
      </c>
      <c r="AK258" s="55" t="n">
        <f aca="false">IF($N258=1,0,IF(AND($C257=AK$1,$C258=AK$2),1,0))</f>
        <v>0</v>
      </c>
      <c r="AL258" s="55" t="n">
        <f aca="false">IF($N258=1,0,IF(AND($C257=AL$1,$C258=AL$2),1,0))</f>
        <v>1</v>
      </c>
      <c r="AM258" s="55" t="n">
        <f aca="false">IF($N258=1,0,IF(AND($C257=AM$1,$C258=AM$2),1,0))</f>
        <v>0</v>
      </c>
      <c r="AN258" s="56" t="n">
        <f aca="false">0</f>
        <v>0</v>
      </c>
      <c r="AO258" s="55" t="n">
        <f aca="false">IF($N258=1,0,IF(AND($C257=AO$1,$C258=AO$2),1,0))</f>
        <v>0</v>
      </c>
      <c r="AP258" s="57" t="n">
        <f aca="false">IF(AND($C258=AP$1,$I258=AP$2),1,0)</f>
        <v>0</v>
      </c>
      <c r="AQ258" s="56" t="n">
        <f aca="false">0</f>
        <v>0</v>
      </c>
      <c r="AR258" s="56" t="n">
        <f aca="false">0</f>
        <v>0</v>
      </c>
      <c r="AS258" s="56" t="n">
        <f aca="false">0</f>
        <v>0</v>
      </c>
      <c r="AT258" s="56" t="n">
        <f aca="false">0</f>
        <v>0</v>
      </c>
      <c r="AU258" s="56" t="n">
        <f aca="false">0</f>
        <v>0</v>
      </c>
      <c r="AV258" s="56" t="n">
        <f aca="false">0</f>
        <v>0</v>
      </c>
      <c r="AW258" s="56" t="n">
        <f aca="false">0</f>
        <v>0</v>
      </c>
      <c r="AX258" s="55" t="n">
        <f aca="false">IF($N258=1,0,IF(AND($C257=AX$1,$C258=AX$2),1,0))</f>
        <v>0</v>
      </c>
      <c r="AY258" s="55" t="n">
        <f aca="false">IF($N258=1,0,IF(AND($C257=AY$1,$C258=AY$2),1,0))</f>
        <v>0</v>
      </c>
      <c r="AZ258" s="55" t="n">
        <f aca="false">IF($N258=1,0,IF(AND($C257=AZ$1,$C258=AZ$2),1,0))</f>
        <v>0</v>
      </c>
      <c r="BA258" s="55" t="n">
        <f aca="false">IF($N258=1,0,IF(AND($C257=BA$1,$C258=BA$2),1,0))</f>
        <v>0</v>
      </c>
      <c r="BB258" s="56" t="n">
        <f aca="false">0</f>
        <v>0</v>
      </c>
      <c r="BC258" s="56" t="n">
        <f aca="false">IF($N258=1,0,IF(AND($C257=BC$1,$C258=BC$2),1,0))</f>
        <v>0</v>
      </c>
      <c r="BD258" s="57" t="n">
        <f aca="false">IF(AND($C258=BD$1,$I258=BD$2),1,0)</f>
        <v>0</v>
      </c>
      <c r="BE258" s="56" t="n">
        <f aca="false">0</f>
        <v>0</v>
      </c>
      <c r="BF258" s="56" t="n">
        <f aca="false">0</f>
        <v>0</v>
      </c>
      <c r="BG258" s="56" t="n">
        <f aca="false">0</f>
        <v>0</v>
      </c>
      <c r="BH258" s="56" t="n">
        <f aca="false">0</f>
        <v>0</v>
      </c>
      <c r="BI258" s="56" t="n">
        <f aca="false">0</f>
        <v>0</v>
      </c>
      <c r="BJ258" s="56" t="n">
        <f aca="false">0</f>
        <v>0</v>
      </c>
      <c r="BK258" s="56" t="n">
        <f aca="false">0</f>
        <v>0</v>
      </c>
      <c r="BL258" s="58" t="n">
        <f aca="false">SUM(N258:BK258)</f>
        <v>1</v>
      </c>
    </row>
    <row r="259" customFormat="false" ht="14.4" hidden="false" customHeight="false" outlineLevel="0" collapsed="false">
      <c r="A259" s="52" t="str">
        <f aca="false">VLOOKUP(D259,$BX$90:$BZ$136,3,1)&amp;D259</f>
        <v>D34</v>
      </c>
      <c r="B259" s="52" t="str">
        <f aca="false">SUBSTITUTE(SUBSTITUTE(H259,"/",""),".html","")</f>
        <v>index</v>
      </c>
      <c r="C259" s="52" t="str">
        <f aca="false">IF(OR(B259=index,B259=links,B259=guides),B259,IF(LEFT(B259,5)=onion,onion,extreme))</f>
        <v>index</v>
      </c>
      <c r="D259" s="53" t="n">
        <v>34</v>
      </c>
      <c r="E259" s="53" t="s">
        <v>185</v>
      </c>
      <c r="F259" s="53" t="s">
        <v>186</v>
      </c>
      <c r="G259" s="54" t="n">
        <v>0.000277777777777778</v>
      </c>
      <c r="H259" s="53" t="s">
        <v>72</v>
      </c>
      <c r="I259" s="59" t="n">
        <v>10</v>
      </c>
      <c r="J259" s="52" t="n">
        <f aca="false">IF(I259="?",VLOOKUP(C259,$BO$89:$BP$94,2,0),I259)</f>
        <v>10</v>
      </c>
      <c r="K259" s="52" t="n">
        <f aca="false">SUMIFS($J$10:$J$1000,$A$10:$A$1000,A259)</f>
        <v>50.8974358974359</v>
      </c>
      <c r="L259" s="52" t="n">
        <f aca="false">IF(D259=D258,J259+L258,J259)</f>
        <v>24</v>
      </c>
      <c r="M259" s="52" t="str">
        <f aca="false">LEFT(A259,1)</f>
        <v>D</v>
      </c>
      <c r="N259" s="55" t="n">
        <f aca="false">IF(D259-D258&gt;0,1,0)</f>
        <v>0</v>
      </c>
      <c r="O259" s="56" t="n">
        <f aca="false">0</f>
        <v>0</v>
      </c>
      <c r="P259" s="55" t="n">
        <f aca="false">IF($N259=1,0,IF(AND($C258=P$1,$C259=P$2),1,0))</f>
        <v>0</v>
      </c>
      <c r="Q259" s="55" t="n">
        <f aca="false">IF($N259=1,0,IF(AND($C258=Q$1,$C259=Q$2),1,0))</f>
        <v>0</v>
      </c>
      <c r="R259" s="55" t="n">
        <f aca="false">IF($N259=1,0,IF(AND($C258=R$1,$C259=R$2),1,0))</f>
        <v>0</v>
      </c>
      <c r="S259" s="56" t="n">
        <f aca="false">0</f>
        <v>0</v>
      </c>
      <c r="T259" s="55" t="n">
        <f aca="false">IF($N259=1,0,IF(AND($C258=R$1,$C259=R$2),1,0))</f>
        <v>0</v>
      </c>
      <c r="U259" s="57" t="n">
        <f aca="false">IF(AND($C259=U$1,$I259=U$2),1,0)</f>
        <v>0</v>
      </c>
      <c r="V259" s="55" t="n">
        <f aca="false">IF($N259=1,0,IF(AND($C258=V$1,$C259=V$2),1,0))</f>
        <v>0</v>
      </c>
      <c r="W259" s="56" t="n">
        <f aca="false">0</f>
        <v>0</v>
      </c>
      <c r="X259" s="55" t="n">
        <f aca="false">IF($N259=1,0,IF(AND($C258=X$1,$C259=X$2),1,0))</f>
        <v>0</v>
      </c>
      <c r="Y259" s="55" t="n">
        <f aca="false">IF($N259=1,0,IF(AND($C258=Y$1,$C259=Y$2),1,0))</f>
        <v>0</v>
      </c>
      <c r="Z259" s="56" t="n">
        <f aca="false">0</f>
        <v>0</v>
      </c>
      <c r="AA259" s="55" t="n">
        <f aca="false">IF($N259=1,0,IF(AND($C258=AA$1,$C259=AA$2),1,0))</f>
        <v>0</v>
      </c>
      <c r="AB259" s="57" t="n">
        <f aca="false">IF(AND($C259=AB$1,$I259=AB$2),1,0)</f>
        <v>0</v>
      </c>
      <c r="AC259" s="55" t="n">
        <f aca="false">IF($N259=1,0,IF(AND($C258=AC$1,$C259=AC$2),1,0))</f>
        <v>1</v>
      </c>
      <c r="AD259" s="55" t="n">
        <f aca="false">IF($N259=1,0,IF(AND($C258=AD$1,$C259=AD$2),1,0))</f>
        <v>0</v>
      </c>
      <c r="AE259" s="56" t="n">
        <f aca="false">0</f>
        <v>0</v>
      </c>
      <c r="AF259" s="55" t="n">
        <f aca="false">IF($N259=1,0,IF(AND($C258=AF$1,$C259=AF$2),1,0))</f>
        <v>0</v>
      </c>
      <c r="AG259" s="56" t="n">
        <f aca="false">0</f>
        <v>0</v>
      </c>
      <c r="AH259" s="55" t="n">
        <f aca="false">IF($N259=1,0,IF(AND($C258=AH$1,$C259=AH$2),1,0))</f>
        <v>0</v>
      </c>
      <c r="AI259" s="57" t="n">
        <f aca="false">IF(AND($C259=AI$1,$I259=AI$2),1,0)</f>
        <v>0</v>
      </c>
      <c r="AJ259" s="55" t="n">
        <f aca="false">IF($N259=1,0,IF(AND($C258=AJ$1,$C259=AJ$2),1,0))</f>
        <v>0</v>
      </c>
      <c r="AK259" s="55" t="n">
        <f aca="false">IF($N259=1,0,IF(AND($C258=AK$1,$C259=AK$2),1,0))</f>
        <v>0</v>
      </c>
      <c r="AL259" s="55" t="n">
        <f aca="false">IF($N259=1,0,IF(AND($C258=AL$1,$C259=AL$2),1,0))</f>
        <v>0</v>
      </c>
      <c r="AM259" s="55" t="n">
        <f aca="false">IF($N259=1,0,IF(AND($C258=AM$1,$C259=AM$2),1,0))</f>
        <v>0</v>
      </c>
      <c r="AN259" s="56" t="n">
        <f aca="false">0</f>
        <v>0</v>
      </c>
      <c r="AO259" s="55" t="n">
        <f aca="false">IF($N259=1,0,IF(AND($C258=AO$1,$C259=AO$2),1,0))</f>
        <v>0</v>
      </c>
      <c r="AP259" s="57" t="n">
        <f aca="false">IF(AND($C259=AP$1,$I259=AP$2),1,0)</f>
        <v>0</v>
      </c>
      <c r="AQ259" s="56" t="n">
        <f aca="false">0</f>
        <v>0</v>
      </c>
      <c r="AR259" s="56" t="n">
        <f aca="false">0</f>
        <v>0</v>
      </c>
      <c r="AS259" s="56" t="n">
        <f aca="false">0</f>
        <v>0</v>
      </c>
      <c r="AT259" s="56" t="n">
        <f aca="false">0</f>
        <v>0</v>
      </c>
      <c r="AU259" s="56" t="n">
        <f aca="false">0</f>
        <v>0</v>
      </c>
      <c r="AV259" s="56" t="n">
        <f aca="false">0</f>
        <v>0</v>
      </c>
      <c r="AW259" s="56" t="n">
        <f aca="false">0</f>
        <v>0</v>
      </c>
      <c r="AX259" s="55" t="n">
        <f aca="false">IF($N259=1,0,IF(AND($C258=AX$1,$C259=AX$2),1,0))</f>
        <v>0</v>
      </c>
      <c r="AY259" s="55" t="n">
        <f aca="false">IF($N259=1,0,IF(AND($C258=AY$1,$C259=AY$2),1,0))</f>
        <v>0</v>
      </c>
      <c r="AZ259" s="55" t="n">
        <f aca="false">IF($N259=1,0,IF(AND($C258=AZ$1,$C259=AZ$2),1,0))</f>
        <v>0</v>
      </c>
      <c r="BA259" s="55" t="n">
        <f aca="false">IF($N259=1,0,IF(AND($C258=BA$1,$C259=BA$2),1,0))</f>
        <v>0</v>
      </c>
      <c r="BB259" s="56" t="n">
        <f aca="false">0</f>
        <v>0</v>
      </c>
      <c r="BC259" s="56" t="n">
        <f aca="false">IF($N259=1,0,IF(AND($C258=BC$1,$C259=BC$2),1,0))</f>
        <v>0</v>
      </c>
      <c r="BD259" s="57" t="n">
        <f aca="false">IF(AND($C259=BD$1,$I259=BD$2),1,0)</f>
        <v>0</v>
      </c>
      <c r="BE259" s="56" t="n">
        <f aca="false">0</f>
        <v>0</v>
      </c>
      <c r="BF259" s="56" t="n">
        <f aca="false">0</f>
        <v>0</v>
      </c>
      <c r="BG259" s="56" t="n">
        <f aca="false">0</f>
        <v>0</v>
      </c>
      <c r="BH259" s="56" t="n">
        <f aca="false">0</f>
        <v>0</v>
      </c>
      <c r="BI259" s="56" t="n">
        <f aca="false">0</f>
        <v>0</v>
      </c>
      <c r="BJ259" s="56" t="n">
        <f aca="false">0</f>
        <v>0</v>
      </c>
      <c r="BK259" s="56" t="n">
        <f aca="false">0</f>
        <v>0</v>
      </c>
      <c r="BL259" s="58" t="n">
        <f aca="false">SUM(N259:BK259)</f>
        <v>1</v>
      </c>
    </row>
    <row r="260" customFormat="false" ht="14.4" hidden="false" customHeight="false" outlineLevel="0" collapsed="false">
      <c r="A260" s="52" t="str">
        <f aca="false">VLOOKUP(D260,$BX$90:$BZ$136,3,1)&amp;D260</f>
        <v>D34</v>
      </c>
      <c r="B260" s="52" t="str">
        <f aca="false">SUBSTITUTE(SUBSTITUTE(H260,"/",""),".html","")</f>
        <v>prices</v>
      </c>
      <c r="C260" s="52" t="str">
        <f aca="false">IF(OR(B260=index,B260=links,B260=guides),B260,IF(LEFT(B260,5)=onion,onion,extreme))</f>
        <v>extreme</v>
      </c>
      <c r="D260" s="53" t="n">
        <v>34</v>
      </c>
      <c r="E260" s="53" t="s">
        <v>185</v>
      </c>
      <c r="F260" s="53" t="s">
        <v>186</v>
      </c>
      <c r="G260" s="54" t="n">
        <v>0.000277777777777778</v>
      </c>
      <c r="H260" s="53" t="s">
        <v>75</v>
      </c>
      <c r="I260" s="59" t="s">
        <v>43</v>
      </c>
      <c r="J260" s="52" t="n">
        <f aca="false">IF(I260="?",VLOOKUP(C260,$BO$89:$BP$94,2,0),I260)</f>
        <v>26.8974358974359</v>
      </c>
      <c r="K260" s="52" t="n">
        <f aca="false">SUMIFS($J$10:$J$1000,$A$10:$A$1000,A260)</f>
        <v>50.8974358974359</v>
      </c>
      <c r="L260" s="52" t="n">
        <f aca="false">IF(D260=D259,J260+L259,J260)</f>
        <v>50.8974358974359</v>
      </c>
      <c r="M260" s="52" t="str">
        <f aca="false">LEFT(A260,1)</f>
        <v>D</v>
      </c>
      <c r="N260" s="55" t="n">
        <f aca="false">IF(D260-D259&gt;0,1,0)</f>
        <v>0</v>
      </c>
      <c r="O260" s="56" t="n">
        <f aca="false">0</f>
        <v>0</v>
      </c>
      <c r="P260" s="55" t="n">
        <f aca="false">IF($N260=1,0,IF(AND($C259=P$1,$C260=P$2),1,0))</f>
        <v>0</v>
      </c>
      <c r="Q260" s="55" t="n">
        <f aca="false">IF($N260=1,0,IF(AND($C259=Q$1,$C260=Q$2),1,0))</f>
        <v>0</v>
      </c>
      <c r="R260" s="55" t="n">
        <f aca="false">IF($N260=1,0,IF(AND($C259=R$1,$C260=R$2),1,0))</f>
        <v>0</v>
      </c>
      <c r="S260" s="56" t="n">
        <f aca="false">0</f>
        <v>0</v>
      </c>
      <c r="T260" s="55" t="n">
        <f aca="false">IF($N260=1,0,IF(AND($C259=R$1,$C260=R$2),1,0))</f>
        <v>0</v>
      </c>
      <c r="U260" s="57" t="n">
        <f aca="false">IF(AND($C260=U$1,$I260=U$2),1,0)</f>
        <v>0</v>
      </c>
      <c r="V260" s="55" t="n">
        <f aca="false">IF($N260=1,0,IF(AND($C259=V$1,$C260=V$2),1,0))</f>
        <v>0</v>
      </c>
      <c r="W260" s="56" t="n">
        <f aca="false">0</f>
        <v>0</v>
      </c>
      <c r="X260" s="55" t="n">
        <f aca="false">IF($N260=1,0,IF(AND($C259=X$1,$C260=X$2),1,0))</f>
        <v>0</v>
      </c>
      <c r="Y260" s="55" t="n">
        <f aca="false">IF($N260=1,0,IF(AND($C259=Y$1,$C260=Y$2),1,0))</f>
        <v>0</v>
      </c>
      <c r="Z260" s="56" t="n">
        <f aca="false">0</f>
        <v>0</v>
      </c>
      <c r="AA260" s="55" t="n">
        <f aca="false">IF($N260=1,0,IF(AND($C259=AA$1,$C260=AA$2),1,0))</f>
        <v>0</v>
      </c>
      <c r="AB260" s="57" t="n">
        <f aca="false">IF(AND($C260=AB$1,$I260=AB$2),1,0)</f>
        <v>0</v>
      </c>
      <c r="AC260" s="55" t="n">
        <f aca="false">IF($N260=1,0,IF(AND($C259=AC$1,$C260=AC$2),1,0))</f>
        <v>0</v>
      </c>
      <c r="AD260" s="55" t="n">
        <f aca="false">IF($N260=1,0,IF(AND($C259=AD$1,$C260=AD$2),1,0))</f>
        <v>0</v>
      </c>
      <c r="AE260" s="56" t="n">
        <f aca="false">0</f>
        <v>0</v>
      </c>
      <c r="AF260" s="55" t="n">
        <f aca="false">IF($N260=1,0,IF(AND($C259=AF$1,$C260=AF$2),1,0))</f>
        <v>0</v>
      </c>
      <c r="AG260" s="56" t="n">
        <f aca="false">0</f>
        <v>0</v>
      </c>
      <c r="AH260" s="55" t="n">
        <f aca="false">IF($N260=1,0,IF(AND($C259=AH$1,$C260=AH$2),1,0))</f>
        <v>0</v>
      </c>
      <c r="AI260" s="57" t="n">
        <f aca="false">IF(AND($C260=AI$1,$I260=AI$2),1,0)</f>
        <v>0</v>
      </c>
      <c r="AJ260" s="55" t="n">
        <f aca="false">IF($N260=1,0,IF(AND($C259=AJ$1,$C260=AJ$2),1,0))</f>
        <v>0</v>
      </c>
      <c r="AK260" s="55" t="n">
        <f aca="false">IF($N260=1,0,IF(AND($C259=AK$1,$C260=AK$2),1,0))</f>
        <v>0</v>
      </c>
      <c r="AL260" s="55" t="n">
        <f aca="false">IF($N260=1,0,IF(AND($C259=AL$1,$C260=AL$2),1,0))</f>
        <v>0</v>
      </c>
      <c r="AM260" s="55" t="n">
        <f aca="false">IF($N260=1,0,IF(AND($C259=AM$1,$C260=AM$2),1,0))</f>
        <v>0</v>
      </c>
      <c r="AN260" s="56" t="n">
        <f aca="false">0</f>
        <v>0</v>
      </c>
      <c r="AO260" s="55" t="n">
        <f aca="false">IF($N260=1,0,IF(AND($C259=AO$1,$C260=AO$2),1,0))</f>
        <v>0</v>
      </c>
      <c r="AP260" s="57" t="n">
        <f aca="false">IF(AND($C260=AP$1,$I260=AP$2),1,0)</f>
        <v>0</v>
      </c>
      <c r="AQ260" s="56" t="n">
        <f aca="false">0</f>
        <v>0</v>
      </c>
      <c r="AR260" s="56" t="n">
        <f aca="false">0</f>
        <v>0</v>
      </c>
      <c r="AS260" s="56" t="n">
        <f aca="false">0</f>
        <v>0</v>
      </c>
      <c r="AT260" s="56" t="n">
        <f aca="false">0</f>
        <v>0</v>
      </c>
      <c r="AU260" s="56" t="n">
        <f aca="false">0</f>
        <v>0</v>
      </c>
      <c r="AV260" s="56" t="n">
        <f aca="false">0</f>
        <v>0</v>
      </c>
      <c r="AW260" s="56" t="n">
        <f aca="false">0</f>
        <v>0</v>
      </c>
      <c r="AX260" s="55" t="n">
        <f aca="false">IF($N260=1,0,IF(AND($C259=AX$1,$C260=AX$2),1,0))</f>
        <v>0</v>
      </c>
      <c r="AY260" s="55" t="n">
        <f aca="false">IF($N260=1,0,IF(AND($C259=AY$1,$C260=AY$2),1,0))</f>
        <v>0</v>
      </c>
      <c r="AZ260" s="55" t="n">
        <f aca="false">IF($N260=1,0,IF(AND($C259=AZ$1,$C260=AZ$2),1,0))</f>
        <v>0</v>
      </c>
      <c r="BA260" s="55" t="n">
        <f aca="false">IF($N260=1,0,IF(AND($C259=BA$1,$C260=BA$2),1,0))</f>
        <v>0</v>
      </c>
      <c r="BB260" s="56" t="n">
        <f aca="false">0</f>
        <v>0</v>
      </c>
      <c r="BC260" s="56" t="n">
        <f aca="false">IF($N260=1,0,IF(AND($C259=BC$1,$C260=BC$2),1,0))</f>
        <v>0</v>
      </c>
      <c r="BD260" s="57" t="n">
        <f aca="false">IF(AND($C260=BD$1,$I260=BD$2),1,0)</f>
        <v>1</v>
      </c>
      <c r="BE260" s="56" t="n">
        <f aca="false">0</f>
        <v>0</v>
      </c>
      <c r="BF260" s="56" t="n">
        <f aca="false">0</f>
        <v>0</v>
      </c>
      <c r="BG260" s="56" t="n">
        <f aca="false">0</f>
        <v>0</v>
      </c>
      <c r="BH260" s="56" t="n">
        <f aca="false">0</f>
        <v>0</v>
      </c>
      <c r="BI260" s="56" t="n">
        <f aca="false">0</f>
        <v>0</v>
      </c>
      <c r="BJ260" s="56" t="n">
        <f aca="false">0</f>
        <v>0</v>
      </c>
      <c r="BK260" s="56" t="n">
        <f aca="false">0</f>
        <v>0</v>
      </c>
      <c r="BL260" s="58" t="n">
        <f aca="false">SUM(N260:BK260)</f>
        <v>1</v>
      </c>
    </row>
  </sheetData>
  <mergeCells count="10">
    <mergeCell ref="O6:R8"/>
    <mergeCell ref="S6:U8"/>
    <mergeCell ref="AK6:AO8"/>
    <mergeCell ref="AQ6:AW8"/>
    <mergeCell ref="AY6:BC8"/>
    <mergeCell ref="BE6:BK8"/>
    <mergeCell ref="BO38:DL38"/>
    <mergeCell ref="BO43:BU43"/>
    <mergeCell ref="BO56:BU56"/>
    <mergeCell ref="BX89:CG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2020-04-03T14:59:51Z</dcterms:created>
  <dc:creator>Chae Andrews</dc:creator>
  <dc:description/>
  <dc:language>en-GB</dc:language>
  <cp:lastModifiedBy/>
  <dcterms:modified xsi:type="dcterms:W3CDTF">2020-04-29T22:02:27Z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