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User\Desktop\Equity Research\Models\Health Care\MedTech\"/>
    </mc:Choice>
  </mc:AlternateContent>
  <xr:revisionPtr revIDLastSave="0" documentId="13_ncr:1_{736A8D39-9E1C-47AE-83B4-6CAB2E2753F0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Main" sheetId="1" r:id="rId1"/>
    <sheet name="Model" sheetId="2" r:id="rId2"/>
    <sheet name="Notes | Quant Analysis" sheetId="3" r:id="rId3"/>
    <sheet name="Product Lines" sheetId="5" r:id="rId4"/>
    <sheet name="Management" sheetId="6" r:id="rId5"/>
    <sheet name="Table Formatting" sheetId="4" r:id="rId6"/>
  </sheets>
  <externalReferences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  <c r="C6" i="1"/>
  <c r="CJ3" i="2"/>
  <c r="CK3" i="2" s="1"/>
  <c r="CL3" i="2" s="1"/>
  <c r="CM3" i="2" s="1"/>
  <c r="CN3" i="2" s="1"/>
  <c r="CO3" i="2" s="1"/>
  <c r="CP3" i="2" s="1"/>
  <c r="CQ3" i="2" s="1"/>
  <c r="CR3" i="2" s="1"/>
  <c r="CS3" i="2" s="1"/>
  <c r="CT3" i="2" s="1"/>
  <c r="CU3" i="2" s="1"/>
  <c r="CV3" i="2" s="1"/>
  <c r="CW3" i="2" s="1"/>
  <c r="CX3" i="2" s="1"/>
  <c r="CY3" i="2" s="1"/>
  <c r="CZ3" i="2" s="1"/>
  <c r="DA3" i="2" s="1"/>
  <c r="DB3" i="2" s="1"/>
  <c r="DC3" i="2" s="1"/>
  <c r="DD3" i="2" s="1"/>
  <c r="DE3" i="2" s="1"/>
  <c r="DF3" i="2" s="1"/>
  <c r="DG3" i="2" s="1"/>
  <c r="DH3" i="2" s="1"/>
  <c r="DI3" i="2" s="1"/>
  <c r="DJ3" i="2" s="1"/>
  <c r="DK3" i="2" s="1"/>
  <c r="DL3" i="2" s="1"/>
  <c r="DM3" i="2" s="1"/>
  <c r="DN3" i="2" s="1"/>
  <c r="DO3" i="2" s="1"/>
  <c r="DP3" i="2" s="1"/>
  <c r="DQ3" i="2" s="1"/>
  <c r="DR3" i="2" s="1"/>
  <c r="DS3" i="2" s="1"/>
  <c r="DT3" i="2" s="1"/>
  <c r="DU3" i="2" s="1"/>
  <c r="DV3" i="2" s="1"/>
  <c r="DW3" i="2" s="1"/>
  <c r="DX3" i="2" s="1"/>
  <c r="DY3" i="2" s="1"/>
  <c r="DZ3" i="2" s="1"/>
  <c r="EA3" i="2" s="1"/>
  <c r="EB3" i="2" s="1"/>
  <c r="EC3" i="2" s="1"/>
  <c r="ED3" i="2" s="1"/>
  <c r="EE3" i="2" s="1"/>
  <c r="EF3" i="2" s="1"/>
  <c r="EG3" i="2" s="1"/>
  <c r="EH3" i="2" s="1"/>
  <c r="EI3" i="2" s="1"/>
  <c r="EJ3" i="2" s="1"/>
  <c r="EK3" i="2" s="1"/>
  <c r="EL3" i="2" s="1"/>
  <c r="EM3" i="2" s="1"/>
  <c r="EN3" i="2" s="1"/>
  <c r="EO3" i="2" s="1"/>
  <c r="EP3" i="2" s="1"/>
  <c r="EQ3" i="2" s="1"/>
  <c r="ER3" i="2" s="1"/>
  <c r="ES3" i="2" s="1"/>
  <c r="ET3" i="2" s="1"/>
  <c r="EU3" i="2" s="1"/>
  <c r="EV3" i="2" s="1"/>
  <c r="EW3" i="2" s="1"/>
  <c r="EX3" i="2" s="1"/>
  <c r="EY3" i="2" s="1"/>
  <c r="EZ3" i="2" s="1"/>
  <c r="FA3" i="2" s="1"/>
  <c r="FB3" i="2" s="1"/>
  <c r="FC3" i="2" s="1"/>
  <c r="FD3" i="2" s="1"/>
  <c r="FE3" i="2" s="1"/>
  <c r="FF3" i="2" s="1"/>
  <c r="FG3" i="2" s="1"/>
  <c r="G185" i="3"/>
  <c r="K208" i="3" s="1"/>
  <c r="K209" i="3" s="1"/>
  <c r="C5" i="1"/>
  <c r="C8" i="1" l="1"/>
  <c r="K204" i="3"/>
  <c r="K205" i="3"/>
  <c r="K206" i="3"/>
  <c r="K207" i="3"/>
</calcChain>
</file>

<file path=xl/sharedStrings.xml><?xml version="1.0" encoding="utf-8"?>
<sst xmlns="http://schemas.openxmlformats.org/spreadsheetml/2006/main" count="256" uniqueCount="232">
  <si>
    <t>Master</t>
  </si>
  <si>
    <t xml:space="preserve">Price </t>
  </si>
  <si>
    <t>SO</t>
  </si>
  <si>
    <t>MC</t>
  </si>
  <si>
    <t>Cash</t>
  </si>
  <si>
    <t>Debt</t>
  </si>
  <si>
    <t>EV</t>
  </si>
  <si>
    <t>Investor Relations Contact:</t>
  </si>
  <si>
    <t>Sources for model:</t>
  </si>
  <si>
    <t>SEC filings</t>
  </si>
  <si>
    <t>Earnings calls</t>
  </si>
  <si>
    <t>Godel Terminal</t>
  </si>
  <si>
    <t>[Insert Sources Here]</t>
  </si>
  <si>
    <t>Company Overview:</t>
  </si>
  <si>
    <t>Business Segements and Geographical Info:</t>
  </si>
  <si>
    <t xml:space="preserve">[Begin researching fundementals / core business … begin with SEC filings, but expand and use all public resources available] </t>
  </si>
  <si>
    <t>[Bold Title]</t>
  </si>
  <si>
    <t>Line Titles</t>
  </si>
  <si>
    <t>&lt;-- General</t>
  </si>
  <si>
    <t>&lt;-- Info</t>
  </si>
  <si>
    <t>Institutional Ownership Snapshot (4/14/2025)</t>
  </si>
  <si>
    <t>[Godel Snapshot]</t>
  </si>
  <si>
    <t>[Company] Major Acquisitions (1990s - Present)</t>
  </si>
  <si>
    <t>19--'s</t>
  </si>
  <si>
    <t>2000s</t>
  </si>
  <si>
    <t>2010s</t>
  </si>
  <si>
    <t>2020s</t>
  </si>
  <si>
    <t>Revenue Breakdown by Segment (Build graph for this section if applicable…. See example below)</t>
  </si>
  <si>
    <t>Notes:</t>
  </si>
  <si>
    <t>[X]</t>
  </si>
  <si>
    <t>[Y]</t>
  </si>
  <si>
    <t>[Z]</t>
  </si>
  <si>
    <t>Close</t>
  </si>
  <si>
    <t>High</t>
  </si>
  <si>
    <t>Low</t>
  </si>
  <si>
    <t>Open</t>
  </si>
  <si>
    <t>Volume</t>
  </si>
  <si>
    <t>UTC Date</t>
  </si>
  <si>
    <t>Change</t>
  </si>
  <si>
    <r>
      <rPr>
        <i/>
        <sz val="11"/>
        <color theme="1"/>
        <rFont val="Calibre"/>
      </rPr>
      <t>n</t>
    </r>
    <r>
      <rPr>
        <sz val="11"/>
        <color theme="1"/>
        <rFont val="Calibre"/>
      </rPr>
      <t xml:space="preserve"> # of Trading Days? (From: </t>
    </r>
    <r>
      <rPr>
        <i/>
        <sz val="11"/>
        <color theme="1"/>
        <rFont val="Calibre"/>
      </rPr>
      <t>date the data snapshot was collected</t>
    </r>
    <r>
      <rPr>
        <sz val="11"/>
        <color theme="1"/>
        <rFont val="Calibre"/>
      </rPr>
      <t>)</t>
    </r>
  </si>
  <si>
    <t>Min</t>
  </si>
  <si>
    <t>Max</t>
  </si>
  <si>
    <t>Mean μ</t>
  </si>
  <si>
    <t>Median</t>
  </si>
  <si>
    <t>SD σ</t>
  </si>
  <si>
    <t xml:space="preserve">  3σ 1-Day Δ: ±</t>
  </si>
  <si>
    <t>&lt;- Shapre Ratio (Risk Adjusted Return)</t>
  </si>
  <si>
    <t>β (1-year avg.)</t>
  </si>
  <si>
    <t>&lt;- Sortino Ratio (Downside Risk Adjusted Return)</t>
  </si>
  <si>
    <t>[look up]</t>
  </si>
  <si>
    <r>
      <rPr>
        <i/>
        <sz val="11"/>
        <color theme="1"/>
        <rFont val="Calibre"/>
      </rPr>
      <t>n</t>
    </r>
    <r>
      <rPr>
        <sz val="11"/>
        <color theme="1"/>
        <rFont val="Calibre"/>
      </rPr>
      <t xml:space="preserve"> =</t>
    </r>
  </si>
  <si>
    <t>Histogram Data</t>
  </si>
  <si>
    <t>Distribution Overlay</t>
  </si>
  <si>
    <t>SD Lines</t>
  </si>
  <si>
    <t>Bin</t>
  </si>
  <si>
    <t>Frequency</t>
  </si>
  <si>
    <r>
      <t xml:space="preserve"> (X) 1-Day</t>
    </r>
    <r>
      <rPr>
        <b/>
        <i/>
        <sz val="11"/>
        <color theme="1"/>
        <rFont val="Calibri"/>
        <family val="2"/>
        <scheme val="minor"/>
      </rPr>
      <t xml:space="preserve"> Δ </t>
    </r>
    <r>
      <rPr>
        <i/>
        <sz val="11"/>
        <color theme="1"/>
        <rFont val="Calibri"/>
        <family val="2"/>
        <scheme val="minor"/>
      </rPr>
      <t xml:space="preserve"> </t>
    </r>
  </si>
  <si>
    <t xml:space="preserve">(Y) Pop. Density </t>
  </si>
  <si>
    <t>X</t>
  </si>
  <si>
    <t>Y</t>
  </si>
  <si>
    <t>Q2 2008</t>
  </si>
  <si>
    <t>Q3 2008</t>
  </si>
  <si>
    <t>Q1 2009</t>
  </si>
  <si>
    <t>Q2 2009</t>
  </si>
  <si>
    <t>Q3 2009</t>
  </si>
  <si>
    <t>Q4 2009</t>
  </si>
  <si>
    <t>Q1 2010</t>
  </si>
  <si>
    <t>Q2 2010</t>
  </si>
  <si>
    <t>Q3 2010</t>
  </si>
  <si>
    <t>Q4 2010</t>
  </si>
  <si>
    <t>Q1 2011</t>
  </si>
  <si>
    <t>Q2 2011</t>
  </si>
  <si>
    <t>Q3 2011</t>
  </si>
  <si>
    <t>Q4 2011</t>
  </si>
  <si>
    <t>Q1 2012</t>
  </si>
  <si>
    <t>Q2 2012</t>
  </si>
  <si>
    <t>Q3 2012</t>
  </si>
  <si>
    <t>Q4 2012</t>
  </si>
  <si>
    <t>Q1 2013</t>
  </si>
  <si>
    <t>Q2 2013</t>
  </si>
  <si>
    <t>Q3 2013</t>
  </si>
  <si>
    <t>Q4 2013</t>
  </si>
  <si>
    <t>Q1 2014</t>
  </si>
  <si>
    <t>Q2 2014</t>
  </si>
  <si>
    <t>Q3 2014</t>
  </si>
  <si>
    <t>Q4 2014</t>
  </si>
  <si>
    <t>Q1 2015</t>
  </si>
  <si>
    <t>Q2 2015</t>
  </si>
  <si>
    <t>Q3 2015</t>
  </si>
  <si>
    <t>Q4 2015</t>
  </si>
  <si>
    <t>Q1 2016</t>
  </si>
  <si>
    <t>Q2 2016</t>
  </si>
  <si>
    <t>Q3 2016</t>
  </si>
  <si>
    <t>Q4 2016</t>
  </si>
  <si>
    <t>Q1 2017</t>
  </si>
  <si>
    <t>Q2 2017</t>
  </si>
  <si>
    <t>Q3 2017</t>
  </si>
  <si>
    <t>Q4 2017</t>
  </si>
  <si>
    <t>Q1 2018</t>
  </si>
  <si>
    <t>Q2 2018</t>
  </si>
  <si>
    <t>Q3 2018</t>
  </si>
  <si>
    <t>Q4 2018</t>
  </si>
  <si>
    <t>Q1 2019</t>
  </si>
  <si>
    <t>Q2 2019</t>
  </si>
  <si>
    <t>Q3 2019</t>
  </si>
  <si>
    <t>Q4 2019</t>
  </si>
  <si>
    <t>Q1 2020</t>
  </si>
  <si>
    <t>Q2 2020</t>
  </si>
  <si>
    <t>Q3 2020</t>
  </si>
  <si>
    <t>Q4 2020</t>
  </si>
  <si>
    <t>Q1 2021</t>
  </si>
  <si>
    <t>Q2 2021</t>
  </si>
  <si>
    <t>Q3 2021</t>
  </si>
  <si>
    <t>Q4 2021</t>
  </si>
  <si>
    <t>Q1 2022</t>
  </si>
  <si>
    <t>Q2 2022</t>
  </si>
  <si>
    <t>Q3 2022</t>
  </si>
  <si>
    <t>Q4 2022</t>
  </si>
  <si>
    <t>Q1 2023</t>
  </si>
  <si>
    <t>Q2 2023</t>
  </si>
  <si>
    <t>Q3 2023</t>
  </si>
  <si>
    <t>Q4 2023</t>
  </si>
  <si>
    <t>Q1 2024</t>
  </si>
  <si>
    <t>Q2 2024</t>
  </si>
  <si>
    <t>Q3 2024</t>
  </si>
  <si>
    <t>Q4 2024</t>
  </si>
  <si>
    <t>Q1 2025</t>
  </si>
  <si>
    <t>Q2 2025</t>
  </si>
  <si>
    <t>Q3 2025</t>
  </si>
  <si>
    <t>Q4 2025</t>
  </si>
  <si>
    <t>Q1 2026</t>
  </si>
  <si>
    <t>Q2 2026</t>
  </si>
  <si>
    <t>Q3 2026</t>
  </si>
  <si>
    <t>Q4 2026</t>
  </si>
  <si>
    <t>[Use for Graphing]</t>
  </si>
  <si>
    <t>Quarterly</t>
  </si>
  <si>
    <t>Revenues</t>
  </si>
  <si>
    <t>Ttl Revenues</t>
  </si>
  <si>
    <t>Q1 2008</t>
  </si>
  <si>
    <t>Q4 2008</t>
  </si>
  <si>
    <t>[Segement A] Ttl Revenues</t>
  </si>
  <si>
    <t>Product D</t>
  </si>
  <si>
    <t>[Segement B] Ttl Revenues</t>
  </si>
  <si>
    <t>Product A</t>
  </si>
  <si>
    <t>Product B</t>
  </si>
  <si>
    <t>Product C</t>
  </si>
  <si>
    <t>Product E</t>
  </si>
  <si>
    <t>Product F</t>
  </si>
  <si>
    <t>Product G</t>
  </si>
  <si>
    <t>Product H</t>
  </si>
  <si>
    <t>Product I</t>
  </si>
  <si>
    <t>Product J</t>
  </si>
  <si>
    <t>[Segment A] % of Ttl Revenues</t>
  </si>
  <si>
    <t>[Segment B] % of Ttl Revenues</t>
  </si>
  <si>
    <t>Product A Growth Y/y</t>
  </si>
  <si>
    <t>Product B Growth Y/y</t>
  </si>
  <si>
    <t>Product C Growth Y/y</t>
  </si>
  <si>
    <t>Product D Growth Y/y</t>
  </si>
  <si>
    <t>Product E Growth Y/y</t>
  </si>
  <si>
    <t>Product F Growth Y/y</t>
  </si>
  <si>
    <t>Product J Growth Y/y</t>
  </si>
  <si>
    <t>Product H Growth Y/y</t>
  </si>
  <si>
    <t>Product G Growth Y/y</t>
  </si>
  <si>
    <t>Product I Growth Y/y</t>
  </si>
  <si>
    <t>U.S. Revenues</t>
  </si>
  <si>
    <t>[Region C] Revenues</t>
  </si>
  <si>
    <t>[Region B] Revenues</t>
  </si>
  <si>
    <t>[Region A] Revenues</t>
  </si>
  <si>
    <t>U.S. % of Revenues</t>
  </si>
  <si>
    <t>[Region A] Revenues % of Revenues</t>
  </si>
  <si>
    <t>[Region B] Revenues % of Revenues</t>
  </si>
  <si>
    <t>[Region C] Revenues % of Revenues</t>
  </si>
  <si>
    <t>[Region A] Revenue Growth Y/y</t>
  </si>
  <si>
    <t>[Region B] Revenue Growth Y/y</t>
  </si>
  <si>
    <t>U.S. Revenue Growth Y/y</t>
  </si>
  <si>
    <t>[Region C] Revenue Growth Y/y</t>
  </si>
  <si>
    <t>COGS</t>
  </si>
  <si>
    <t>GP</t>
  </si>
  <si>
    <t>Gross Profit Margin</t>
  </si>
  <si>
    <t>R&amp;D as % of Revenue</t>
  </si>
  <si>
    <t>SG&amp;A as % of Revenue</t>
  </si>
  <si>
    <t>Operating Profit Margin</t>
  </si>
  <si>
    <t>Effective Tax Rate</t>
  </si>
  <si>
    <t>Net Profit Margin</t>
  </si>
  <si>
    <t xml:space="preserve">Cash &amp; CEs </t>
  </si>
  <si>
    <t>ST Investments</t>
  </si>
  <si>
    <t>Marketable Securities</t>
  </si>
  <si>
    <t>Current Ratio</t>
  </si>
  <si>
    <t>Quick Ratio</t>
  </si>
  <si>
    <t>Cash Ratio</t>
  </si>
  <si>
    <t>Ttl Asset Turnover</t>
  </si>
  <si>
    <t>Inventory Turnover Ratio</t>
  </si>
  <si>
    <t>Return on Assets</t>
  </si>
  <si>
    <t>Return on Equity</t>
  </si>
  <si>
    <t>Net Income</t>
  </si>
  <si>
    <t>CFFO</t>
  </si>
  <si>
    <t>CapEx, net</t>
  </si>
  <si>
    <t>FCF</t>
  </si>
  <si>
    <t>SC</t>
  </si>
  <si>
    <t>FCF per Share</t>
  </si>
  <si>
    <t>General Notes/Observations (Updated Q1'25)</t>
  </si>
  <si>
    <t>Financial Stmts. Notes/Observations (Updated Q1'25)</t>
  </si>
  <si>
    <t>Revenues:</t>
  </si>
  <si>
    <t>[Godel Snapshot of projected sales]</t>
  </si>
  <si>
    <t>Earnings Scope:</t>
  </si>
  <si>
    <t>[Godel Snapshot of projected earnings/EPS]</t>
  </si>
  <si>
    <t>Balance Sheet Scope:</t>
  </si>
  <si>
    <t>[Godel Snapshot of projected balances (assets, liabilities, equity)]</t>
  </si>
  <si>
    <t>[Equity Preformance Compared to Peers]</t>
  </si>
  <si>
    <t>Use Godel CMS command</t>
  </si>
  <si>
    <t>Mean</t>
  </si>
  <si>
    <t>-3σ</t>
  </si>
  <si>
    <t>-2σ</t>
  </si>
  <si>
    <t>-1σ</t>
  </si>
  <si>
    <t>1σ</t>
  </si>
  <si>
    <t>2σ</t>
  </si>
  <si>
    <t>3σ</t>
  </si>
  <si>
    <t>Q4'24</t>
  </si>
  <si>
    <t>PODD</t>
  </si>
  <si>
    <t>Insulet Corporation</t>
  </si>
  <si>
    <t>Founded: 2000</t>
  </si>
  <si>
    <t>Headquarters: Acton, Massachusetts</t>
  </si>
  <si>
    <t>Current CEO: Ms. Ashley A. McEvoy</t>
  </si>
  <si>
    <t>Employees: 3,900</t>
  </si>
  <si>
    <t>Address: 100 NAGOG PARK, ACTON, MA, 01720</t>
  </si>
  <si>
    <t>Insulet Corporation develops, manufactures, and sells insulin delivery systems for people with insulin-dependent diabetes</t>
  </si>
  <si>
    <t>It offers Omnipod System, a self-adhesive disposable tubeless Omnipod device that is worn on the body for up to three days at a time, as well as its wireless companion, the handheld personal diabetes manager</t>
  </si>
  <si>
    <t>The company sells its products primarily through independent distributors and pharmacy channels, as well as directly in the United States, Canada, Europe, the Middle East, and Australia</t>
  </si>
  <si>
    <t>Insulet Corporation was incorporated in 2000 and is headquartered in Acton, Massachusetts</t>
  </si>
  <si>
    <t>Total Revenues, Net Income, FCF (Build graph for this section… see example below)</t>
  </si>
  <si>
    <t>[Ticker] Historical Return Histogram (Date Built) -- (Build graph for this section… see example below)</t>
  </si>
  <si>
    <t xml:space="preserve">Registered Exchange: NASDAQ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</si>
</sst>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e"/>
    </font>
    <font>
      <b/>
      <sz val="11"/>
      <color theme="1"/>
      <name val="Calibre"/>
    </font>
    <font>
      <b/>
      <sz val="11"/>
      <color theme="0"/>
      <name val="Calibre"/>
    </font>
    <font>
      <sz val="11"/>
      <color theme="0"/>
      <name val="Calibre"/>
    </font>
    <font>
      <b/>
      <sz val="10"/>
      <name val="Arial"/>
      <family val="2"/>
    </font>
    <font>
      <i/>
      <sz val="11"/>
      <color theme="1"/>
      <name val="Calibre"/>
    </font>
    <font>
      <b/>
      <sz val="10"/>
      <name val="Calibre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e"/>
    </font>
    <font>
      <b/>
      <sz val="11"/>
      <color rgb="FF0070C0"/>
      <name val="Calibre"/>
    </font>
    <font>
      <sz val="11"/>
      <color rgb="FF0070C0"/>
      <name val="Calibre"/>
    </font>
    <font>
      <sz val="11"/>
      <name val="Calibre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5F5F5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theme="4" tint="0.39997558519241921"/>
      </bottom>
      <diagonal/>
    </border>
    <border>
      <left/>
      <right style="thin">
        <color indexed="64"/>
      </right>
      <top style="thin">
        <color indexed="64"/>
      </top>
      <bottom style="thin">
        <color theme="4" tint="0.3999755851924192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indexed="64"/>
      </bottom>
      <diagonal/>
    </border>
    <border>
      <left/>
      <right style="thin">
        <color indexed="64"/>
      </right>
      <top style="thin">
        <color theme="4" tint="0.39997558519241921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5" fillId="0" borderId="0" applyNumberFormat="0" applyFill="0" applyBorder="0" applyAlignment="0" applyProtection="0"/>
  </cellStyleXfs>
  <cellXfs count="49">
    <xf numFmtId="0" fontId="0" fillId="0" borderId="0" xfId="0"/>
    <xf numFmtId="0" fontId="2" fillId="0" borderId="0" xfId="0" applyFont="1"/>
    <xf numFmtId="0" fontId="3" fillId="0" borderId="0" xfId="0" applyFont="1"/>
    <xf numFmtId="2" fontId="2" fillId="0" borderId="0" xfId="0" applyNumberFormat="1" applyFont="1" applyAlignment="1">
      <alignment horizontal="right"/>
    </xf>
    <xf numFmtId="44" fontId="2" fillId="0" borderId="0" xfId="0" applyNumberFormat="1" applyFont="1" applyAlignment="1">
      <alignment horizontal="right"/>
    </xf>
    <xf numFmtId="44" fontId="2" fillId="0" borderId="0" xfId="0" applyNumberFormat="1" applyFont="1"/>
    <xf numFmtId="0" fontId="4" fillId="2" borderId="1" xfId="0" applyFont="1" applyFill="1" applyBorder="1"/>
    <xf numFmtId="0" fontId="5" fillId="2" borderId="2" xfId="0" applyFont="1" applyFill="1" applyBorder="1"/>
    <xf numFmtId="0" fontId="5" fillId="2" borderId="3" xfId="0" applyFont="1" applyFill="1" applyBorder="1"/>
    <xf numFmtId="0" fontId="5" fillId="2" borderId="4" xfId="0" applyFont="1" applyFill="1" applyBorder="1"/>
    <xf numFmtId="0" fontId="4" fillId="3" borderId="1" xfId="0" applyFont="1" applyFill="1" applyBorder="1" applyAlignment="1">
      <alignment horizontal="left"/>
    </xf>
    <xf numFmtId="0" fontId="5" fillId="3" borderId="2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10" fontId="2" fillId="4" borderId="6" xfId="0" applyNumberFormat="1" applyFont="1" applyFill="1" applyBorder="1"/>
    <xf numFmtId="10" fontId="2" fillId="4" borderId="7" xfId="0" applyNumberFormat="1" applyFont="1" applyFill="1" applyBorder="1"/>
    <xf numFmtId="0" fontId="4" fillId="3" borderId="8" xfId="0" applyFont="1" applyFill="1" applyBorder="1" applyAlignment="1">
      <alignment horizontal="left"/>
    </xf>
    <xf numFmtId="0" fontId="5" fillId="3" borderId="0" xfId="0" applyFont="1" applyFill="1" applyAlignment="1">
      <alignment horizontal="center"/>
    </xf>
    <xf numFmtId="0" fontId="5" fillId="3" borderId="9" xfId="0" applyFont="1" applyFill="1" applyBorder="1" applyAlignment="1">
      <alignment horizontal="center"/>
    </xf>
    <xf numFmtId="10" fontId="2" fillId="0" borderId="10" xfId="0" applyNumberFormat="1" applyFont="1" applyBorder="1"/>
    <xf numFmtId="10" fontId="2" fillId="0" borderId="11" xfId="0" applyNumberFormat="1" applyFont="1" applyBorder="1"/>
    <xf numFmtId="10" fontId="2" fillId="4" borderId="10" xfId="0" applyNumberFormat="1" applyFont="1" applyFill="1" applyBorder="1"/>
    <xf numFmtId="10" fontId="2" fillId="4" borderId="11" xfId="0" applyNumberFormat="1" applyFont="1" applyFill="1" applyBorder="1"/>
    <xf numFmtId="0" fontId="4" fillId="3" borderId="12" xfId="0" applyFont="1" applyFill="1" applyBorder="1" applyAlignment="1">
      <alignment horizontal="left"/>
    </xf>
    <xf numFmtId="0" fontId="5" fillId="3" borderId="13" xfId="0" applyFont="1" applyFill="1" applyBorder="1" applyAlignment="1">
      <alignment horizontal="center"/>
    </xf>
    <xf numFmtId="0" fontId="5" fillId="3" borderId="14" xfId="0" applyFont="1" applyFill="1" applyBorder="1" applyAlignment="1">
      <alignment horizontal="center"/>
    </xf>
    <xf numFmtId="10" fontId="2" fillId="0" borderId="15" xfId="0" applyNumberFormat="1" applyFont="1" applyBorder="1"/>
    <xf numFmtId="10" fontId="2" fillId="0" borderId="16" xfId="0" applyNumberFormat="1" applyFont="1" applyBorder="1"/>
    <xf numFmtId="0" fontId="6" fillId="5" borderId="0" xfId="0" applyFont="1" applyFill="1" applyAlignment="1">
      <alignment horizontal="center" vertical="center"/>
    </xf>
    <xf numFmtId="10" fontId="2" fillId="0" borderId="0" xfId="0" applyNumberFormat="1" applyFont="1"/>
    <xf numFmtId="0" fontId="8" fillId="5" borderId="0" xfId="0" applyFont="1" applyFill="1" applyAlignment="1">
      <alignment horizontal="center" vertical="center"/>
    </xf>
    <xf numFmtId="10" fontId="8" fillId="5" borderId="0" xfId="0" applyNumberFormat="1" applyFont="1" applyFill="1" applyAlignment="1">
      <alignment horizontal="center" vertical="center"/>
    </xf>
    <xf numFmtId="0" fontId="8" fillId="5" borderId="0" xfId="0" applyFont="1" applyFill="1" applyAlignment="1">
      <alignment horizontal="right" vertical="center"/>
    </xf>
    <xf numFmtId="0" fontId="2" fillId="0" borderId="0" xfId="0" applyFont="1" applyAlignment="1">
      <alignment horizontal="right"/>
    </xf>
    <xf numFmtId="3" fontId="2" fillId="0" borderId="0" xfId="0" applyNumberFormat="1" applyFont="1" applyAlignment="1">
      <alignment horizontal="left"/>
    </xf>
    <xf numFmtId="0" fontId="9" fillId="0" borderId="17" xfId="0" applyFont="1" applyBorder="1" applyAlignment="1">
      <alignment horizontal="center"/>
    </xf>
    <xf numFmtId="0" fontId="9" fillId="0" borderId="17" xfId="0" applyFont="1" applyBorder="1" applyAlignment="1">
      <alignment horizontal="left"/>
    </xf>
    <xf numFmtId="0" fontId="9" fillId="0" borderId="17" xfId="0" applyFont="1" applyBorder="1" applyAlignment="1">
      <alignment horizontal="center" wrapText="1"/>
    </xf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 applyAlignment="1">
      <alignment horizontal="left" indent="1"/>
    </xf>
    <xf numFmtId="0" fontId="14" fillId="0" borderId="0" xfId="0" applyFont="1"/>
    <xf numFmtId="0" fontId="14" fillId="0" borderId="0" xfId="0" applyFont="1" applyAlignment="1">
      <alignment horizontal="left"/>
    </xf>
    <xf numFmtId="2" fontId="2" fillId="0" borderId="0" xfId="1" quotePrefix="1" applyNumberFormat="1" applyFont="1"/>
    <xf numFmtId="2" fontId="2" fillId="0" borderId="0" xfId="0" applyNumberFormat="1" applyFont="1"/>
    <xf numFmtId="2" fontId="2" fillId="0" borderId="0" xfId="0" quotePrefix="1" applyNumberFormat="1" applyFont="1"/>
    <xf numFmtId="0" fontId="2" fillId="0" borderId="0" xfId="1" applyNumberFormat="1" applyFont="1"/>
    <xf numFmtId="14" fontId="2" fillId="0" borderId="0" xfId="0" applyNumberFormat="1" applyFont="1"/>
    <xf numFmtId="0" fontId="15" fillId="0" borderId="0" xfId="2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(Ticker) Revenue</a:t>
            </a:r>
            <a:r>
              <a:rPr lang="en-US" baseline="0"/>
              <a:t> by Segment </a:t>
            </a: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e"/>
              </a:rPr>
              <a:t>(in $ millions)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109633357178109E-2"/>
          <c:y val="0.14901473139105822"/>
          <c:w val="0.91230188559511793"/>
          <c:h val="0.72540809322799749"/>
        </c:manualLayout>
      </c:layout>
      <c:barChart>
        <c:barDir val="col"/>
        <c:grouping val="stacked"/>
        <c:varyColors val="0"/>
        <c:ser>
          <c:idx val="2"/>
          <c:order val="0"/>
          <c:tx>
            <c:strRef>
              <c:f>[1]Model!$B$6</c:f>
              <c:strCache>
                <c:ptCount val="1"/>
                <c:pt idx="0">
                  <c:v>Medical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[1]Model!$AW$1:$BQ$1</c:f>
              <c:strCache>
                <c:ptCount val="21"/>
                <c:pt idx="0">
                  <c:v>Q1 2020</c:v>
                </c:pt>
                <c:pt idx="4">
                  <c:v>Q1 2021</c:v>
                </c:pt>
                <c:pt idx="8">
                  <c:v>Q1 2022</c:v>
                </c:pt>
                <c:pt idx="12">
                  <c:v>Q1 2023</c:v>
                </c:pt>
                <c:pt idx="16">
                  <c:v>Q1 2024</c:v>
                </c:pt>
                <c:pt idx="20">
                  <c:v>Q1 2025</c:v>
                </c:pt>
              </c:strCache>
            </c:strRef>
          </c:cat>
          <c:val>
            <c:numRef>
              <c:f>[1]Model!$AW$6:$BQ$6</c:f>
              <c:numCache>
                <c:formatCode>General</c:formatCode>
                <c:ptCount val="21"/>
                <c:pt idx="0">
                  <c:v>587</c:v>
                </c:pt>
                <c:pt idx="1">
                  <c:v>632</c:v>
                </c:pt>
                <c:pt idx="2">
                  <c:v>600</c:v>
                </c:pt>
                <c:pt idx="3">
                  <c:v>705</c:v>
                </c:pt>
                <c:pt idx="4">
                  <c:v>622</c:v>
                </c:pt>
                <c:pt idx="5">
                  <c:v>640</c:v>
                </c:pt>
                <c:pt idx="6">
                  <c:v>636</c:v>
                </c:pt>
                <c:pt idx="7">
                  <c:v>709</c:v>
                </c:pt>
                <c:pt idx="8">
                  <c:v>664</c:v>
                </c:pt>
                <c:pt idx="9">
                  <c:v>666</c:v>
                </c:pt>
                <c:pt idx="10">
                  <c:v>765</c:v>
                </c:pt>
                <c:pt idx="11">
                  <c:v>936</c:v>
                </c:pt>
                <c:pt idx="12">
                  <c:v>778</c:v>
                </c:pt>
                <c:pt idx="13">
                  <c:v>841</c:v>
                </c:pt>
                <c:pt idx="14">
                  <c:v>798</c:v>
                </c:pt>
                <c:pt idx="15">
                  <c:v>1042</c:v>
                </c:pt>
                <c:pt idx="16">
                  <c:v>864</c:v>
                </c:pt>
                <c:pt idx="17">
                  <c:v>908</c:v>
                </c:pt>
                <c:pt idx="18">
                  <c:v>938</c:v>
                </c:pt>
                <c:pt idx="19">
                  <c:v>1142</c:v>
                </c:pt>
                <c:pt idx="20">
                  <c:v>945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89-48EF-8E73-FB13163B6C32}"/>
            </c:ext>
          </c:extLst>
        </c:ser>
        <c:ser>
          <c:idx val="7"/>
          <c:order val="1"/>
          <c:tx>
            <c:strRef>
              <c:f>[1]Model!$B$12</c:f>
              <c:strCache>
                <c:ptCount val="1"/>
                <c:pt idx="0">
                  <c:v>Trauma and Extremities</c:v>
                </c:pt>
              </c:strCache>
            </c:strRef>
          </c:tx>
          <c:spPr>
            <a:solidFill>
              <a:srgbClr val="33CCCC"/>
            </a:solidFill>
            <a:ln>
              <a:noFill/>
            </a:ln>
            <a:effectLst/>
          </c:spPr>
          <c:invertIfNegative val="0"/>
          <c:cat>
            <c:strRef>
              <c:f>[1]Model!$AW$1:$BQ$1</c:f>
              <c:strCache>
                <c:ptCount val="21"/>
                <c:pt idx="0">
                  <c:v>Q1 2020</c:v>
                </c:pt>
                <c:pt idx="4">
                  <c:v>Q1 2021</c:v>
                </c:pt>
                <c:pt idx="8">
                  <c:v>Q1 2022</c:v>
                </c:pt>
                <c:pt idx="12">
                  <c:v>Q1 2023</c:v>
                </c:pt>
                <c:pt idx="16">
                  <c:v>Q1 2024</c:v>
                </c:pt>
                <c:pt idx="20">
                  <c:v>Q1 2025</c:v>
                </c:pt>
              </c:strCache>
            </c:strRef>
          </c:cat>
          <c:val>
            <c:numRef>
              <c:f>[1]Model!$AW$12:$BQ$12</c:f>
              <c:numCache>
                <c:formatCode>General</c:formatCode>
                <c:ptCount val="21"/>
                <c:pt idx="0">
                  <c:v>392</c:v>
                </c:pt>
                <c:pt idx="1">
                  <c:v>330</c:v>
                </c:pt>
                <c:pt idx="2">
                  <c:v>430</c:v>
                </c:pt>
                <c:pt idx="3">
                  <c:v>570</c:v>
                </c:pt>
                <c:pt idx="4">
                  <c:v>640</c:v>
                </c:pt>
                <c:pt idx="5">
                  <c:v>674</c:v>
                </c:pt>
                <c:pt idx="6">
                  <c:v>639</c:v>
                </c:pt>
                <c:pt idx="7">
                  <c:v>711</c:v>
                </c:pt>
                <c:pt idx="8">
                  <c:v>685</c:v>
                </c:pt>
                <c:pt idx="9">
                  <c:v>676</c:v>
                </c:pt>
                <c:pt idx="10">
                  <c:v>672</c:v>
                </c:pt>
                <c:pt idx="11">
                  <c:v>774</c:v>
                </c:pt>
                <c:pt idx="12">
                  <c:v>769</c:v>
                </c:pt>
                <c:pt idx="13">
                  <c:v>766</c:v>
                </c:pt>
                <c:pt idx="14">
                  <c:v>752</c:v>
                </c:pt>
                <c:pt idx="15">
                  <c:v>860</c:v>
                </c:pt>
                <c:pt idx="16">
                  <c:v>830</c:v>
                </c:pt>
                <c:pt idx="17">
                  <c:v>832</c:v>
                </c:pt>
                <c:pt idx="18">
                  <c:v>849</c:v>
                </c:pt>
                <c:pt idx="19">
                  <c:v>996</c:v>
                </c:pt>
                <c:pt idx="20">
                  <c:v>945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89-48EF-8E73-FB13163B6C32}"/>
            </c:ext>
          </c:extLst>
        </c:ser>
        <c:ser>
          <c:idx val="1"/>
          <c:order val="2"/>
          <c:tx>
            <c:strRef>
              <c:f>[1]Model!$B$5</c:f>
              <c:strCache>
                <c:ptCount val="1"/>
                <c:pt idx="0">
                  <c:v>Endoscopy</c:v>
                </c:pt>
              </c:strCache>
            </c:strRef>
          </c:tx>
          <c:spPr>
            <a:solidFill>
              <a:srgbClr val="CC0066"/>
            </a:solidFill>
            <a:ln>
              <a:noFill/>
            </a:ln>
            <a:effectLst/>
          </c:spPr>
          <c:invertIfNegative val="0"/>
          <c:cat>
            <c:strRef>
              <c:f>[1]Model!$AW$1:$BQ$1</c:f>
              <c:strCache>
                <c:ptCount val="21"/>
                <c:pt idx="0">
                  <c:v>Q1 2020</c:v>
                </c:pt>
                <c:pt idx="4">
                  <c:v>Q1 2021</c:v>
                </c:pt>
                <c:pt idx="8">
                  <c:v>Q1 2022</c:v>
                </c:pt>
                <c:pt idx="12">
                  <c:v>Q1 2023</c:v>
                </c:pt>
                <c:pt idx="16">
                  <c:v>Q1 2024</c:v>
                </c:pt>
                <c:pt idx="20">
                  <c:v>Q1 2025</c:v>
                </c:pt>
              </c:strCache>
            </c:strRef>
          </c:cat>
          <c:val>
            <c:numRef>
              <c:f>[1]Model!$AW$5:$BQ$5</c:f>
              <c:numCache>
                <c:formatCode>General</c:formatCode>
                <c:ptCount val="21"/>
                <c:pt idx="0">
                  <c:v>455</c:v>
                </c:pt>
                <c:pt idx="1">
                  <c:v>316</c:v>
                </c:pt>
                <c:pt idx="2">
                  <c:v>467</c:v>
                </c:pt>
                <c:pt idx="3">
                  <c:v>525</c:v>
                </c:pt>
                <c:pt idx="4">
                  <c:v>469</c:v>
                </c:pt>
                <c:pt idx="5">
                  <c:v>518</c:v>
                </c:pt>
                <c:pt idx="6">
                  <c:v>525</c:v>
                </c:pt>
                <c:pt idx="7">
                  <c:v>629</c:v>
                </c:pt>
                <c:pt idx="8">
                  <c:v>538</c:v>
                </c:pt>
                <c:pt idx="9">
                  <c:v>600</c:v>
                </c:pt>
                <c:pt idx="10">
                  <c:v>590</c:v>
                </c:pt>
                <c:pt idx="11">
                  <c:v>997</c:v>
                </c:pt>
                <c:pt idx="12">
                  <c:v>707</c:v>
                </c:pt>
                <c:pt idx="13">
                  <c:v>713</c:v>
                </c:pt>
                <c:pt idx="14">
                  <c:v>746</c:v>
                </c:pt>
                <c:pt idx="15">
                  <c:v>902</c:v>
                </c:pt>
                <c:pt idx="16">
                  <c:v>778</c:v>
                </c:pt>
                <c:pt idx="17">
                  <c:v>768</c:v>
                </c:pt>
                <c:pt idx="18">
                  <c:v>837</c:v>
                </c:pt>
                <c:pt idx="19">
                  <c:v>1006</c:v>
                </c:pt>
                <c:pt idx="20">
                  <c:v>867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D89-48EF-8E73-FB13163B6C32}"/>
            </c:ext>
          </c:extLst>
        </c:ser>
        <c:ser>
          <c:idx val="0"/>
          <c:order val="3"/>
          <c:tx>
            <c:strRef>
              <c:f>[1]Model!$B$4</c:f>
              <c:strCache>
                <c:ptCount val="1"/>
                <c:pt idx="0">
                  <c:v>Instruments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[1]Model!$AW$1:$BQ$1</c:f>
              <c:strCache>
                <c:ptCount val="21"/>
                <c:pt idx="0">
                  <c:v>Q1 2020</c:v>
                </c:pt>
                <c:pt idx="4">
                  <c:v>Q1 2021</c:v>
                </c:pt>
                <c:pt idx="8">
                  <c:v>Q1 2022</c:v>
                </c:pt>
                <c:pt idx="12">
                  <c:v>Q1 2023</c:v>
                </c:pt>
                <c:pt idx="16">
                  <c:v>Q1 2024</c:v>
                </c:pt>
                <c:pt idx="20">
                  <c:v>Q1 2025</c:v>
                </c:pt>
              </c:strCache>
            </c:strRef>
          </c:cat>
          <c:val>
            <c:numRef>
              <c:f>[1]Model!$AW$4:$BQ$4</c:f>
              <c:numCache>
                <c:formatCode>General</c:formatCode>
                <c:ptCount val="21"/>
                <c:pt idx="0">
                  <c:v>513</c:v>
                </c:pt>
                <c:pt idx="1">
                  <c:v>328</c:v>
                </c:pt>
                <c:pt idx="2">
                  <c:v>467</c:v>
                </c:pt>
                <c:pt idx="3">
                  <c:v>555</c:v>
                </c:pt>
                <c:pt idx="4">
                  <c:v>469</c:v>
                </c:pt>
                <c:pt idx="5">
                  <c:v>517</c:v>
                </c:pt>
                <c:pt idx="6">
                  <c:v>525</c:v>
                </c:pt>
                <c:pt idx="7">
                  <c:v>600</c:v>
                </c:pt>
                <c:pt idx="8">
                  <c:v>528</c:v>
                </c:pt>
                <c:pt idx="9">
                  <c:v>563</c:v>
                </c:pt>
                <c:pt idx="10">
                  <c:v>535</c:v>
                </c:pt>
                <c:pt idx="11">
                  <c:v>653</c:v>
                </c:pt>
                <c:pt idx="12">
                  <c:v>566</c:v>
                </c:pt>
                <c:pt idx="13">
                  <c:v>622</c:v>
                </c:pt>
                <c:pt idx="14">
                  <c:v>620</c:v>
                </c:pt>
                <c:pt idx="15">
                  <c:v>726</c:v>
                </c:pt>
                <c:pt idx="16">
                  <c:v>667</c:v>
                </c:pt>
                <c:pt idx="17">
                  <c:v>698</c:v>
                </c:pt>
                <c:pt idx="18">
                  <c:v>679</c:v>
                </c:pt>
                <c:pt idx="19">
                  <c:v>790</c:v>
                </c:pt>
                <c:pt idx="20">
                  <c:v>730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D89-48EF-8E73-FB13163B6C32}"/>
            </c:ext>
          </c:extLst>
        </c:ser>
        <c:ser>
          <c:idx val="5"/>
          <c:order val="4"/>
          <c:tx>
            <c:strRef>
              <c:f>[1]Model!$B$10</c:f>
              <c:strCache>
                <c:ptCount val="1"/>
                <c:pt idx="0">
                  <c:v>Knees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[1]Model!$AW$1:$BQ$1</c:f>
              <c:strCache>
                <c:ptCount val="21"/>
                <c:pt idx="0">
                  <c:v>Q1 2020</c:v>
                </c:pt>
                <c:pt idx="4">
                  <c:v>Q1 2021</c:v>
                </c:pt>
                <c:pt idx="8">
                  <c:v>Q1 2022</c:v>
                </c:pt>
                <c:pt idx="12">
                  <c:v>Q1 2023</c:v>
                </c:pt>
                <c:pt idx="16">
                  <c:v>Q1 2024</c:v>
                </c:pt>
                <c:pt idx="20">
                  <c:v>Q1 2025</c:v>
                </c:pt>
              </c:strCache>
            </c:strRef>
          </c:cat>
          <c:val>
            <c:numRef>
              <c:f>[1]Model!$AW$10:$BQ$10</c:f>
              <c:numCache>
                <c:formatCode>General</c:formatCode>
                <c:ptCount val="21"/>
                <c:pt idx="0">
                  <c:v>432</c:v>
                </c:pt>
                <c:pt idx="1">
                  <c:v>241</c:v>
                </c:pt>
                <c:pt idx="2">
                  <c:v>435</c:v>
                </c:pt>
                <c:pt idx="3">
                  <c:v>459</c:v>
                </c:pt>
                <c:pt idx="4">
                  <c:v>412</c:v>
                </c:pt>
                <c:pt idx="5">
                  <c:v>474</c:v>
                </c:pt>
                <c:pt idx="6">
                  <c:v>439</c:v>
                </c:pt>
                <c:pt idx="7">
                  <c:v>523</c:v>
                </c:pt>
                <c:pt idx="8">
                  <c:v>464</c:v>
                </c:pt>
                <c:pt idx="9">
                  <c:v>500</c:v>
                </c:pt>
                <c:pt idx="10">
                  <c:v>481</c:v>
                </c:pt>
                <c:pt idx="11">
                  <c:v>552</c:v>
                </c:pt>
                <c:pt idx="12">
                  <c:v>566</c:v>
                </c:pt>
                <c:pt idx="13">
                  <c:v>562</c:v>
                </c:pt>
                <c:pt idx="14">
                  <c:v>515</c:v>
                </c:pt>
                <c:pt idx="15">
                  <c:v>630</c:v>
                </c:pt>
                <c:pt idx="16">
                  <c:v>588</c:v>
                </c:pt>
                <c:pt idx="17">
                  <c:v>602</c:v>
                </c:pt>
                <c:pt idx="18">
                  <c:v>570</c:v>
                </c:pt>
                <c:pt idx="19">
                  <c:v>687</c:v>
                </c:pt>
                <c:pt idx="20">
                  <c:v>639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D89-48EF-8E73-FB13163B6C32}"/>
            </c:ext>
          </c:extLst>
        </c:ser>
        <c:ser>
          <c:idx val="4"/>
          <c:order val="5"/>
          <c:tx>
            <c:strRef>
              <c:f>[1]Model!$B$8</c:f>
              <c:strCache>
                <c:ptCount val="1"/>
                <c:pt idx="0">
                  <c:v>Neuro Cranial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[1]Model!$AW$1:$BQ$1</c:f>
              <c:strCache>
                <c:ptCount val="21"/>
                <c:pt idx="0">
                  <c:v>Q1 2020</c:v>
                </c:pt>
                <c:pt idx="4">
                  <c:v>Q1 2021</c:v>
                </c:pt>
                <c:pt idx="8">
                  <c:v>Q1 2022</c:v>
                </c:pt>
                <c:pt idx="12">
                  <c:v>Q1 2023</c:v>
                </c:pt>
                <c:pt idx="16">
                  <c:v>Q1 2024</c:v>
                </c:pt>
                <c:pt idx="20">
                  <c:v>Q1 2025</c:v>
                </c:pt>
              </c:strCache>
            </c:strRef>
          </c:cat>
          <c:val>
            <c:numRef>
              <c:f>[1]Model!$AW$8:$BQ$8</c:f>
              <c:numCache>
                <c:formatCode>General</c:formatCode>
                <c:ptCount val="21"/>
                <c:pt idx="0">
                  <c:v>483</c:v>
                </c:pt>
                <c:pt idx="1">
                  <c:v>369</c:v>
                </c:pt>
                <c:pt idx="2">
                  <c:v>518</c:v>
                </c:pt>
                <c:pt idx="3">
                  <c:v>-398</c:v>
                </c:pt>
                <c:pt idx="4">
                  <c:v>281</c:v>
                </c:pt>
                <c:pt idx="5">
                  <c:v>310</c:v>
                </c:pt>
                <c:pt idx="6">
                  <c:v>299</c:v>
                </c:pt>
                <c:pt idx="7">
                  <c:v>324</c:v>
                </c:pt>
                <c:pt idx="8">
                  <c:v>323</c:v>
                </c:pt>
                <c:pt idx="9">
                  <c:v>337</c:v>
                </c:pt>
                <c:pt idx="10">
                  <c:v>332</c:v>
                </c:pt>
                <c:pt idx="11">
                  <c:v>384</c:v>
                </c:pt>
                <c:pt idx="12">
                  <c:v>355</c:v>
                </c:pt>
                <c:pt idx="13">
                  <c:v>373</c:v>
                </c:pt>
                <c:pt idx="14">
                  <c:v>384</c:v>
                </c:pt>
                <c:pt idx="15">
                  <c:v>764</c:v>
                </c:pt>
                <c:pt idx="16">
                  <c:v>478</c:v>
                </c:pt>
                <c:pt idx="17">
                  <c:v>416</c:v>
                </c:pt>
                <c:pt idx="18">
                  <c:v>441</c:v>
                </c:pt>
                <c:pt idx="19">
                  <c:v>801</c:v>
                </c:pt>
                <c:pt idx="20">
                  <c:v>563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D89-48EF-8E73-FB13163B6C32}"/>
            </c:ext>
          </c:extLst>
        </c:ser>
        <c:ser>
          <c:idx val="6"/>
          <c:order val="6"/>
          <c:tx>
            <c:strRef>
              <c:f>[1]Model!$B$11</c:f>
              <c:strCache>
                <c:ptCount val="1"/>
                <c:pt idx="0">
                  <c:v>Hips</c:v>
                </c:pt>
              </c:strCache>
            </c:strRef>
          </c:tx>
          <c:spPr>
            <a:solidFill>
              <a:srgbClr val="339933"/>
            </a:solidFill>
            <a:ln>
              <a:noFill/>
            </a:ln>
            <a:effectLst/>
          </c:spPr>
          <c:invertIfNegative val="0"/>
          <c:cat>
            <c:strRef>
              <c:f>[1]Model!$AW$1:$BQ$1</c:f>
              <c:strCache>
                <c:ptCount val="21"/>
                <c:pt idx="0">
                  <c:v>Q1 2020</c:v>
                </c:pt>
                <c:pt idx="4">
                  <c:v>Q1 2021</c:v>
                </c:pt>
                <c:pt idx="8">
                  <c:v>Q1 2022</c:v>
                </c:pt>
                <c:pt idx="12">
                  <c:v>Q1 2023</c:v>
                </c:pt>
                <c:pt idx="16">
                  <c:v>Q1 2024</c:v>
                </c:pt>
                <c:pt idx="20">
                  <c:v>Q1 2025</c:v>
                </c:pt>
              </c:strCache>
            </c:strRef>
          </c:cat>
          <c:val>
            <c:numRef>
              <c:f>[1]Model!$AW$11:$BQ$11</c:f>
              <c:numCache>
                <c:formatCode>General</c:formatCode>
                <c:ptCount val="21"/>
                <c:pt idx="0">
                  <c:v>316</c:v>
                </c:pt>
                <c:pt idx="1">
                  <c:v>216</c:v>
                </c:pt>
                <c:pt idx="2">
                  <c:v>334</c:v>
                </c:pt>
                <c:pt idx="3">
                  <c:v>340</c:v>
                </c:pt>
                <c:pt idx="4">
                  <c:v>309</c:v>
                </c:pt>
                <c:pt idx="5">
                  <c:v>353</c:v>
                </c:pt>
                <c:pt idx="6">
                  <c:v>328</c:v>
                </c:pt>
                <c:pt idx="7">
                  <c:v>352</c:v>
                </c:pt>
                <c:pt idx="8">
                  <c:v>327</c:v>
                </c:pt>
                <c:pt idx="9">
                  <c:v>364</c:v>
                </c:pt>
                <c:pt idx="10">
                  <c:v>347</c:v>
                </c:pt>
                <c:pt idx="11">
                  <c:v>375</c:v>
                </c:pt>
                <c:pt idx="12">
                  <c:v>375</c:v>
                </c:pt>
                <c:pt idx="13">
                  <c:v>393</c:v>
                </c:pt>
                <c:pt idx="14">
                  <c:v>362</c:v>
                </c:pt>
                <c:pt idx="15">
                  <c:v>414</c:v>
                </c:pt>
                <c:pt idx="16">
                  <c:v>393</c:v>
                </c:pt>
                <c:pt idx="17">
                  <c:v>428</c:v>
                </c:pt>
                <c:pt idx="18">
                  <c:v>420</c:v>
                </c:pt>
                <c:pt idx="19">
                  <c:v>463</c:v>
                </c:pt>
                <c:pt idx="20">
                  <c:v>443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D89-48EF-8E73-FB13163B6C32}"/>
            </c:ext>
          </c:extLst>
        </c:ser>
        <c:ser>
          <c:idx val="3"/>
          <c:order val="7"/>
          <c:tx>
            <c:strRef>
              <c:f>[1]Model!$B$7</c:f>
              <c:strCache>
                <c:ptCount val="1"/>
                <c:pt idx="0">
                  <c:v>Vascular</c:v>
                </c:pt>
              </c:strCache>
            </c:strRef>
          </c:tx>
          <c:spPr>
            <a:solidFill>
              <a:srgbClr val="FF99CC"/>
            </a:solidFill>
            <a:ln>
              <a:noFill/>
            </a:ln>
            <a:effectLst/>
          </c:spPr>
          <c:invertIfNegative val="0"/>
          <c:cat>
            <c:strRef>
              <c:f>[1]Model!$AW$1:$BQ$1</c:f>
              <c:strCache>
                <c:ptCount val="21"/>
                <c:pt idx="0">
                  <c:v>Q1 2020</c:v>
                </c:pt>
                <c:pt idx="4">
                  <c:v>Q1 2021</c:v>
                </c:pt>
                <c:pt idx="8">
                  <c:v>Q1 2022</c:v>
                </c:pt>
                <c:pt idx="12">
                  <c:v>Q1 2023</c:v>
                </c:pt>
                <c:pt idx="16">
                  <c:v>Q1 2024</c:v>
                </c:pt>
                <c:pt idx="20">
                  <c:v>Q1 2025</c:v>
                </c:pt>
              </c:strCache>
            </c:strRef>
          </c:cat>
          <c:val>
            <c:numRef>
              <c:f>[1]Model!$AW$7:$BQ$7</c:f>
              <c:numCache>
                <c:formatCode>General</c:formatCode>
                <c:ptCount val="21"/>
                <c:pt idx="0">
                  <c:v>67</c:v>
                </c:pt>
                <c:pt idx="1">
                  <c:v>48</c:v>
                </c:pt>
                <c:pt idx="2">
                  <c:v>66</c:v>
                </c:pt>
                <c:pt idx="3">
                  <c:v>792</c:v>
                </c:pt>
                <c:pt idx="4">
                  <c:v>289</c:v>
                </c:pt>
                <c:pt idx="5">
                  <c:v>301</c:v>
                </c:pt>
                <c:pt idx="6">
                  <c:v>295</c:v>
                </c:pt>
                <c:pt idx="7">
                  <c:v>303</c:v>
                </c:pt>
                <c:pt idx="8">
                  <c:v>301</c:v>
                </c:pt>
                <c:pt idx="9">
                  <c:v>306</c:v>
                </c:pt>
                <c:pt idx="10">
                  <c:v>294</c:v>
                </c:pt>
                <c:pt idx="11">
                  <c:v>299</c:v>
                </c:pt>
                <c:pt idx="12">
                  <c:v>284</c:v>
                </c:pt>
                <c:pt idx="13">
                  <c:v>311</c:v>
                </c:pt>
                <c:pt idx="14">
                  <c:v>311</c:v>
                </c:pt>
                <c:pt idx="15">
                  <c:v>320</c:v>
                </c:pt>
                <c:pt idx="16">
                  <c:v>310</c:v>
                </c:pt>
                <c:pt idx="17">
                  <c:v>327</c:v>
                </c:pt>
                <c:pt idx="18">
                  <c:v>329</c:v>
                </c:pt>
                <c:pt idx="19">
                  <c:v>341</c:v>
                </c:pt>
                <c:pt idx="20">
                  <c:v>406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D89-48EF-8E73-FB13163B6C32}"/>
            </c:ext>
          </c:extLst>
        </c:ser>
        <c:ser>
          <c:idx val="8"/>
          <c:order val="8"/>
          <c:tx>
            <c:strRef>
              <c:f>[1]Model!$B$13</c:f>
              <c:strCache>
                <c:ptCount val="1"/>
                <c:pt idx="0">
                  <c:v>Spinal Implants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[1]Model!$AW$1:$BQ$1</c:f>
              <c:strCache>
                <c:ptCount val="21"/>
                <c:pt idx="0">
                  <c:v>Q1 2020</c:v>
                </c:pt>
                <c:pt idx="4">
                  <c:v>Q1 2021</c:v>
                </c:pt>
                <c:pt idx="8">
                  <c:v>Q1 2022</c:v>
                </c:pt>
                <c:pt idx="12">
                  <c:v>Q1 2023</c:v>
                </c:pt>
                <c:pt idx="16">
                  <c:v>Q1 2024</c:v>
                </c:pt>
                <c:pt idx="20">
                  <c:v>Q1 2025</c:v>
                </c:pt>
              </c:strCache>
            </c:strRef>
          </c:cat>
          <c:val>
            <c:numRef>
              <c:f>[1]Model!$AW$13:$BQ$13</c:f>
              <c:numCache>
                <c:formatCode>General</c:formatCode>
                <c:ptCount val="21"/>
                <c:pt idx="0">
                  <c:v>261</c:v>
                </c:pt>
                <c:pt idx="1">
                  <c:v>177</c:v>
                </c:pt>
                <c:pt idx="2">
                  <c:v>302</c:v>
                </c:pt>
                <c:pt idx="3">
                  <c:v>307</c:v>
                </c:pt>
                <c:pt idx="4">
                  <c:v>278</c:v>
                </c:pt>
                <c:pt idx="5">
                  <c:v>307</c:v>
                </c:pt>
                <c:pt idx="6">
                  <c:v>282</c:v>
                </c:pt>
                <c:pt idx="7">
                  <c:v>300</c:v>
                </c:pt>
                <c:pt idx="8">
                  <c:v>279</c:v>
                </c:pt>
                <c:pt idx="9">
                  <c:v>290</c:v>
                </c:pt>
                <c:pt idx="10">
                  <c:v>280</c:v>
                </c:pt>
                <c:pt idx="11">
                  <c:v>297</c:v>
                </c:pt>
                <c:pt idx="12">
                  <c:v>284</c:v>
                </c:pt>
                <c:pt idx="13">
                  <c:v>296</c:v>
                </c:pt>
                <c:pt idx="14">
                  <c:v>291</c:v>
                </c:pt>
                <c:pt idx="15">
                  <c:v>-158</c:v>
                </c:pt>
                <c:pt idx="16">
                  <c:v>171</c:v>
                </c:pt>
                <c:pt idx="17">
                  <c:v>307</c:v>
                </c:pt>
                <c:pt idx="18">
                  <c:v>304</c:v>
                </c:pt>
                <c:pt idx="19">
                  <c:v>-75</c:v>
                </c:pt>
                <c:pt idx="20">
                  <c:v>166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D89-48EF-8E73-FB13163B6C32}"/>
            </c:ext>
          </c:extLst>
        </c:ser>
        <c:ser>
          <c:idx val="9"/>
          <c:order val="9"/>
          <c:tx>
            <c:strRef>
              <c:f>[1]Model!$B$14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009999"/>
            </a:solidFill>
            <a:ln>
              <a:noFill/>
            </a:ln>
            <a:effectLst/>
          </c:spPr>
          <c:invertIfNegative val="0"/>
          <c:cat>
            <c:strRef>
              <c:f>[1]Model!$AW$1:$BQ$1</c:f>
              <c:strCache>
                <c:ptCount val="21"/>
                <c:pt idx="0">
                  <c:v>Q1 2020</c:v>
                </c:pt>
                <c:pt idx="4">
                  <c:v>Q1 2021</c:v>
                </c:pt>
                <c:pt idx="8">
                  <c:v>Q1 2022</c:v>
                </c:pt>
                <c:pt idx="12">
                  <c:v>Q1 2023</c:v>
                </c:pt>
                <c:pt idx="16">
                  <c:v>Q1 2024</c:v>
                </c:pt>
                <c:pt idx="20">
                  <c:v>Q1 2025</c:v>
                </c:pt>
              </c:strCache>
            </c:strRef>
          </c:cat>
          <c:val>
            <c:numRef>
              <c:f>[1]Model!$AW$14:$BQ$14</c:f>
              <c:numCache>
                <c:formatCode>General</c:formatCode>
                <c:ptCount val="21"/>
                <c:pt idx="0">
                  <c:v>82</c:v>
                </c:pt>
                <c:pt idx="1">
                  <c:v>107</c:v>
                </c:pt>
                <c:pt idx="2">
                  <c:v>118</c:v>
                </c:pt>
                <c:pt idx="3">
                  <c:v>157</c:v>
                </c:pt>
                <c:pt idx="4">
                  <c:v>123</c:v>
                </c:pt>
                <c:pt idx="5">
                  <c:v>127</c:v>
                </c:pt>
                <c:pt idx="6">
                  <c:v>123</c:v>
                </c:pt>
                <c:pt idx="7">
                  <c:v>176</c:v>
                </c:pt>
                <c:pt idx="8">
                  <c:v>97</c:v>
                </c:pt>
                <c:pt idx="9">
                  <c:v>114</c:v>
                </c:pt>
                <c:pt idx="10">
                  <c:v>111</c:v>
                </c:pt>
                <c:pt idx="11">
                  <c:v>153</c:v>
                </c:pt>
                <c:pt idx="12">
                  <c:v>94</c:v>
                </c:pt>
                <c:pt idx="13">
                  <c:v>119</c:v>
                </c:pt>
                <c:pt idx="14">
                  <c:v>130</c:v>
                </c:pt>
                <c:pt idx="15">
                  <c:v>315</c:v>
                </c:pt>
                <c:pt idx="16">
                  <c:v>164</c:v>
                </c:pt>
                <c:pt idx="17">
                  <c:v>136</c:v>
                </c:pt>
                <c:pt idx="18">
                  <c:v>127</c:v>
                </c:pt>
                <c:pt idx="19">
                  <c:v>285</c:v>
                </c:pt>
                <c:pt idx="20">
                  <c:v>162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D89-48EF-8E73-FB13163B6C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6"/>
        <c:overlap val="100"/>
        <c:axId val="826587039"/>
        <c:axId val="826586079"/>
      </c:barChart>
      <c:catAx>
        <c:axId val="826587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586079"/>
        <c:crossesAt val="-10000"/>
        <c:auto val="1"/>
        <c:lblAlgn val="ctr"/>
        <c:lblOffset val="100"/>
        <c:noMultiLvlLbl val="0"/>
      </c:catAx>
      <c:valAx>
        <c:axId val="826586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587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e"/>
              </a:rPr>
              <a:t>(Ticker) Quarterly Ttl Revenues, Net Income, Free Cash Flows (in $ millions)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9696565868628952E-2"/>
          <c:y val="0.11926285133821504"/>
          <c:w val="0.91977768729031639"/>
          <c:h val="0.79540493468968432"/>
        </c:manualLayout>
      </c:layout>
      <c:barChart>
        <c:barDir val="col"/>
        <c:grouping val="clustered"/>
        <c:varyColors val="0"/>
        <c:ser>
          <c:idx val="1"/>
          <c:order val="1"/>
          <c:tx>
            <c:v>Net Income</c:v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val>
            <c:numRef>
              <c:f>[1]Model!$AW$55:$BQ$55</c:f>
              <c:numCache>
                <c:formatCode>0</c:formatCode>
                <c:ptCount val="21"/>
                <c:pt idx="0">
                  <c:v>493</c:v>
                </c:pt>
                <c:pt idx="1">
                  <c:v>-83</c:v>
                </c:pt>
                <c:pt idx="2">
                  <c:v>621</c:v>
                </c:pt>
                <c:pt idx="3">
                  <c:v>568</c:v>
                </c:pt>
                <c:pt idx="4">
                  <c:v>302</c:v>
                </c:pt>
                <c:pt idx="5">
                  <c:v>592</c:v>
                </c:pt>
                <c:pt idx="6">
                  <c:v>438</c:v>
                </c:pt>
                <c:pt idx="7">
                  <c:v>662</c:v>
                </c:pt>
                <c:pt idx="8">
                  <c:v>323</c:v>
                </c:pt>
                <c:pt idx="9">
                  <c:v>656</c:v>
                </c:pt>
                <c:pt idx="10">
                  <c:v>816</c:v>
                </c:pt>
                <c:pt idx="11">
                  <c:v>563</c:v>
                </c:pt>
                <c:pt idx="12">
                  <c:v>592</c:v>
                </c:pt>
                <c:pt idx="13">
                  <c:v>738</c:v>
                </c:pt>
                <c:pt idx="14">
                  <c:v>692</c:v>
                </c:pt>
                <c:pt idx="15">
                  <c:v>1143</c:v>
                </c:pt>
                <c:pt idx="16">
                  <c:v>788</c:v>
                </c:pt>
                <c:pt idx="17">
                  <c:v>825</c:v>
                </c:pt>
                <c:pt idx="18">
                  <c:v>834</c:v>
                </c:pt>
                <c:pt idx="19">
                  <c:v>546</c:v>
                </c:pt>
                <c:pt idx="20">
                  <c:v>654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65-4CA8-9859-855DC88FC5CC}"/>
            </c:ext>
          </c:extLst>
        </c:ser>
        <c:ser>
          <c:idx val="2"/>
          <c:order val="2"/>
          <c:tx>
            <c:v>FCF</c:v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val>
            <c:numRef>
              <c:f>[1]Model!$AW$103:$BQ$103</c:f>
              <c:numCache>
                <c:formatCode>General</c:formatCode>
                <c:ptCount val="21"/>
                <c:pt idx="0">
                  <c:v>447</c:v>
                </c:pt>
                <c:pt idx="1">
                  <c:v>1017</c:v>
                </c:pt>
                <c:pt idx="2">
                  <c:v>254</c:v>
                </c:pt>
                <c:pt idx="3">
                  <c:v>1072</c:v>
                </c:pt>
                <c:pt idx="4">
                  <c:v>369</c:v>
                </c:pt>
                <c:pt idx="5">
                  <c:v>1150</c:v>
                </c:pt>
                <c:pt idx="6">
                  <c:v>425</c:v>
                </c:pt>
                <c:pt idx="7">
                  <c:v>794</c:v>
                </c:pt>
                <c:pt idx="8">
                  <c:v>84</c:v>
                </c:pt>
                <c:pt idx="9">
                  <c:v>386</c:v>
                </c:pt>
                <c:pt idx="10">
                  <c:v>751</c:v>
                </c:pt>
                <c:pt idx="11">
                  <c:v>815</c:v>
                </c:pt>
                <c:pt idx="12">
                  <c:v>315</c:v>
                </c:pt>
                <c:pt idx="13">
                  <c:v>536</c:v>
                </c:pt>
                <c:pt idx="14">
                  <c:v>902</c:v>
                </c:pt>
                <c:pt idx="15">
                  <c:v>1383</c:v>
                </c:pt>
                <c:pt idx="16">
                  <c:v>37</c:v>
                </c:pt>
                <c:pt idx="17">
                  <c:v>481</c:v>
                </c:pt>
                <c:pt idx="18">
                  <c:v>1304</c:v>
                </c:pt>
                <c:pt idx="19">
                  <c:v>1665</c:v>
                </c:pt>
                <c:pt idx="20">
                  <c:v>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65-4CA8-9859-855DC88FC5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62507743"/>
        <c:axId val="1962491423"/>
      </c:barChart>
      <c:lineChart>
        <c:grouping val="standard"/>
        <c:varyColors val="0"/>
        <c:ser>
          <c:idx val="0"/>
          <c:order val="0"/>
          <c:tx>
            <c:v>Revenues</c:v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strRef>
              <c:f>[1]Model!$AW$1:$BQ$1</c:f>
              <c:strCache>
                <c:ptCount val="21"/>
                <c:pt idx="0">
                  <c:v>Q1 2020</c:v>
                </c:pt>
                <c:pt idx="4">
                  <c:v>Q1 2021</c:v>
                </c:pt>
                <c:pt idx="8">
                  <c:v>Q1 2022</c:v>
                </c:pt>
                <c:pt idx="12">
                  <c:v>Q1 2023</c:v>
                </c:pt>
                <c:pt idx="16">
                  <c:v>Q1 2024</c:v>
                </c:pt>
                <c:pt idx="20">
                  <c:v>Q1 2025</c:v>
                </c:pt>
              </c:strCache>
            </c:strRef>
          </c:cat>
          <c:val>
            <c:numRef>
              <c:f>[1]Model!$AW$44:$BQ$44</c:f>
              <c:numCache>
                <c:formatCode>General</c:formatCode>
                <c:ptCount val="21"/>
                <c:pt idx="0">
                  <c:v>3588</c:v>
                </c:pt>
                <c:pt idx="1">
                  <c:v>2764</c:v>
                </c:pt>
                <c:pt idx="2">
                  <c:v>3737</c:v>
                </c:pt>
                <c:pt idx="3">
                  <c:v>4262</c:v>
                </c:pt>
                <c:pt idx="4">
                  <c:v>3953</c:v>
                </c:pt>
                <c:pt idx="5">
                  <c:v>4294</c:v>
                </c:pt>
                <c:pt idx="6">
                  <c:v>4160</c:v>
                </c:pt>
                <c:pt idx="7">
                  <c:v>4701</c:v>
                </c:pt>
                <c:pt idx="8">
                  <c:v>4275</c:v>
                </c:pt>
                <c:pt idx="9">
                  <c:v>4493</c:v>
                </c:pt>
                <c:pt idx="10">
                  <c:v>4479</c:v>
                </c:pt>
                <c:pt idx="11">
                  <c:v>5202</c:v>
                </c:pt>
                <c:pt idx="12">
                  <c:v>4778</c:v>
                </c:pt>
                <c:pt idx="13">
                  <c:v>4996</c:v>
                </c:pt>
                <c:pt idx="14">
                  <c:v>4909</c:v>
                </c:pt>
                <c:pt idx="15">
                  <c:v>5815</c:v>
                </c:pt>
                <c:pt idx="16">
                  <c:v>5243</c:v>
                </c:pt>
                <c:pt idx="17">
                  <c:v>5422</c:v>
                </c:pt>
                <c:pt idx="18">
                  <c:v>5494</c:v>
                </c:pt>
                <c:pt idx="19">
                  <c:v>6436</c:v>
                </c:pt>
                <c:pt idx="20">
                  <c:v>5866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65-4CA8-9859-855DC88FC5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2507743"/>
        <c:axId val="1962491423"/>
      </c:lineChart>
      <c:catAx>
        <c:axId val="1962507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2491423"/>
        <c:crosses val="autoZero"/>
        <c:auto val="1"/>
        <c:lblAlgn val="ctr"/>
        <c:lblOffset val="100"/>
        <c:noMultiLvlLbl val="0"/>
      </c:catAx>
      <c:valAx>
        <c:axId val="1962491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2507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5557258071268574"/>
          <c:y val="5.4326583577150166E-2"/>
          <c:w val="0.49091764700383861"/>
          <c:h val="7.490080873451561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(Ticker) Historical Return Histogram + Normal Distribution Overlay</a:t>
            </a:r>
          </a:p>
        </c:rich>
      </c:tx>
      <c:layout>
        <c:manualLayout>
          <c:xMode val="edge"/>
          <c:yMode val="edge"/>
          <c:x val="0.30108591378517141"/>
          <c:y val="1.88889486700445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5152794667284949E-2"/>
          <c:y val="7.3102355294668728E-2"/>
          <c:w val="0.94945999344094489"/>
          <c:h val="0.872351230783330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none"/>
          </c:marker>
          <c:errBars>
            <c:errDir val="y"/>
            <c:errBarType val="minus"/>
            <c:errValType val="percentage"/>
            <c:noEndCap val="1"/>
            <c:val val="100"/>
            <c:spPr>
              <a:noFill/>
              <a:ln w="127000" cap="flat" cmpd="sng" algn="ctr">
                <a:solidFill>
                  <a:srgbClr val="00B0F0"/>
                </a:solidFill>
                <a:round/>
              </a:ln>
              <a:effectLst/>
            </c:spPr>
          </c:errBars>
          <c:xVal>
            <c:strRef>
              <c:f>'[1]Notes | Quant Analysis'!$I$182:$I$262</c:f>
              <c:strCache>
                <c:ptCount val="81"/>
                <c:pt idx="14">
                  <c:v>n =</c:v>
                </c:pt>
                <c:pt idx="15">
                  <c:v>Histogram Data</c:v>
                </c:pt>
                <c:pt idx="16">
                  <c:v>Bin</c:v>
                </c:pt>
                <c:pt idx="17">
                  <c:v>-4.00%</c:v>
                </c:pt>
                <c:pt idx="18">
                  <c:v>-3.90%</c:v>
                </c:pt>
                <c:pt idx="19">
                  <c:v>-3.80%</c:v>
                </c:pt>
                <c:pt idx="20">
                  <c:v>-3.70%</c:v>
                </c:pt>
                <c:pt idx="21">
                  <c:v>-3.60%</c:v>
                </c:pt>
                <c:pt idx="22">
                  <c:v>-3.50%</c:v>
                </c:pt>
                <c:pt idx="23">
                  <c:v>-3.40%</c:v>
                </c:pt>
                <c:pt idx="24">
                  <c:v>-3.30%</c:v>
                </c:pt>
                <c:pt idx="25">
                  <c:v>-3.20%</c:v>
                </c:pt>
                <c:pt idx="26">
                  <c:v>-3.10%</c:v>
                </c:pt>
                <c:pt idx="27">
                  <c:v>-3.00%</c:v>
                </c:pt>
                <c:pt idx="28">
                  <c:v>-2.90%</c:v>
                </c:pt>
                <c:pt idx="29">
                  <c:v>-2.80%</c:v>
                </c:pt>
                <c:pt idx="30">
                  <c:v>-2.70%</c:v>
                </c:pt>
                <c:pt idx="31">
                  <c:v>-2.60%</c:v>
                </c:pt>
                <c:pt idx="32">
                  <c:v>-2.50%</c:v>
                </c:pt>
                <c:pt idx="33">
                  <c:v>-2.40%</c:v>
                </c:pt>
                <c:pt idx="34">
                  <c:v>-2.30%</c:v>
                </c:pt>
                <c:pt idx="35">
                  <c:v>-2.20%</c:v>
                </c:pt>
                <c:pt idx="36">
                  <c:v>-2.10%</c:v>
                </c:pt>
                <c:pt idx="37">
                  <c:v>-2.00%</c:v>
                </c:pt>
                <c:pt idx="38">
                  <c:v>-1.90%</c:v>
                </c:pt>
                <c:pt idx="39">
                  <c:v>-1.80%</c:v>
                </c:pt>
                <c:pt idx="40">
                  <c:v>-1.70%</c:v>
                </c:pt>
                <c:pt idx="41">
                  <c:v>-1.60%</c:v>
                </c:pt>
                <c:pt idx="42">
                  <c:v>-1.50%</c:v>
                </c:pt>
                <c:pt idx="43">
                  <c:v>-1.40%</c:v>
                </c:pt>
                <c:pt idx="44">
                  <c:v>-1.30%</c:v>
                </c:pt>
                <c:pt idx="45">
                  <c:v>-1.20%</c:v>
                </c:pt>
                <c:pt idx="46">
                  <c:v>-1.10%</c:v>
                </c:pt>
                <c:pt idx="47">
                  <c:v>-1.00%</c:v>
                </c:pt>
                <c:pt idx="48">
                  <c:v>-0.90%</c:v>
                </c:pt>
                <c:pt idx="49">
                  <c:v>-0.80%</c:v>
                </c:pt>
                <c:pt idx="50">
                  <c:v>-0.70%</c:v>
                </c:pt>
                <c:pt idx="51">
                  <c:v>-0.60%</c:v>
                </c:pt>
                <c:pt idx="52">
                  <c:v>-0.50%</c:v>
                </c:pt>
                <c:pt idx="53">
                  <c:v>-0.40%</c:v>
                </c:pt>
                <c:pt idx="54">
                  <c:v>-0.30%</c:v>
                </c:pt>
                <c:pt idx="55">
                  <c:v>-0.20%</c:v>
                </c:pt>
                <c:pt idx="56">
                  <c:v>-0.10%</c:v>
                </c:pt>
                <c:pt idx="57">
                  <c:v>0.00%</c:v>
                </c:pt>
                <c:pt idx="58">
                  <c:v>0.10%</c:v>
                </c:pt>
                <c:pt idx="59">
                  <c:v>0.20%</c:v>
                </c:pt>
                <c:pt idx="60">
                  <c:v>0.30%</c:v>
                </c:pt>
                <c:pt idx="61">
                  <c:v>0.40%</c:v>
                </c:pt>
                <c:pt idx="62">
                  <c:v>0.50%</c:v>
                </c:pt>
                <c:pt idx="63">
                  <c:v>0.60%</c:v>
                </c:pt>
                <c:pt idx="64">
                  <c:v>0.70%</c:v>
                </c:pt>
                <c:pt idx="65">
                  <c:v>0.80%</c:v>
                </c:pt>
                <c:pt idx="66">
                  <c:v>0.90%</c:v>
                </c:pt>
                <c:pt idx="67">
                  <c:v>1.00%</c:v>
                </c:pt>
                <c:pt idx="68">
                  <c:v>1.10%</c:v>
                </c:pt>
                <c:pt idx="69">
                  <c:v>1.20%</c:v>
                </c:pt>
                <c:pt idx="70">
                  <c:v>1.30%</c:v>
                </c:pt>
                <c:pt idx="71">
                  <c:v>1.40%</c:v>
                </c:pt>
                <c:pt idx="72">
                  <c:v>1.50%</c:v>
                </c:pt>
                <c:pt idx="73">
                  <c:v>1.60%</c:v>
                </c:pt>
                <c:pt idx="74">
                  <c:v>1.70%</c:v>
                </c:pt>
                <c:pt idx="75">
                  <c:v>1.80%</c:v>
                </c:pt>
                <c:pt idx="76">
                  <c:v>1.90%</c:v>
                </c:pt>
                <c:pt idx="77">
                  <c:v>2.00%</c:v>
                </c:pt>
                <c:pt idx="78">
                  <c:v>2.10%</c:v>
                </c:pt>
                <c:pt idx="79">
                  <c:v>2.20%</c:v>
                </c:pt>
                <c:pt idx="80">
                  <c:v>2.30%</c:v>
                </c:pt>
              </c:strCache>
            </c:strRef>
          </c:xVal>
          <c:yVal>
            <c:numRef>
              <c:f>'[1]Notes | Quant Analysis'!$J$182:$J$262</c:f>
              <c:numCache>
                <c:formatCode>General</c:formatCode>
                <c:ptCount val="81"/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4" formatCode="#,##0">
                  <c:v>1014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4</c:v>
                </c:pt>
                <c:pt idx="23">
                  <c:v>2</c:v>
                </c:pt>
                <c:pt idx="24">
                  <c:v>1</c:v>
                </c:pt>
                <c:pt idx="25">
                  <c:v>1</c:v>
                </c:pt>
                <c:pt idx="26">
                  <c:v>3</c:v>
                </c:pt>
                <c:pt idx="27">
                  <c:v>1</c:v>
                </c:pt>
                <c:pt idx="28">
                  <c:v>4</c:v>
                </c:pt>
                <c:pt idx="29">
                  <c:v>1</c:v>
                </c:pt>
                <c:pt idx="30">
                  <c:v>4</c:v>
                </c:pt>
                <c:pt idx="31">
                  <c:v>1</c:v>
                </c:pt>
                <c:pt idx="32">
                  <c:v>5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  <c:pt idx="36">
                  <c:v>3</c:v>
                </c:pt>
                <c:pt idx="37">
                  <c:v>5</c:v>
                </c:pt>
                <c:pt idx="38">
                  <c:v>9</c:v>
                </c:pt>
                <c:pt idx="39">
                  <c:v>6</c:v>
                </c:pt>
                <c:pt idx="40">
                  <c:v>10</c:v>
                </c:pt>
                <c:pt idx="41">
                  <c:v>13</c:v>
                </c:pt>
                <c:pt idx="42">
                  <c:v>11</c:v>
                </c:pt>
                <c:pt idx="43">
                  <c:v>24</c:v>
                </c:pt>
                <c:pt idx="44">
                  <c:v>18</c:v>
                </c:pt>
                <c:pt idx="45">
                  <c:v>27</c:v>
                </c:pt>
                <c:pt idx="46">
                  <c:v>18</c:v>
                </c:pt>
                <c:pt idx="47">
                  <c:v>19</c:v>
                </c:pt>
                <c:pt idx="48">
                  <c:v>24</c:v>
                </c:pt>
                <c:pt idx="49">
                  <c:v>16</c:v>
                </c:pt>
                <c:pt idx="50">
                  <c:v>26</c:v>
                </c:pt>
                <c:pt idx="51">
                  <c:v>29</c:v>
                </c:pt>
                <c:pt idx="52">
                  <c:v>17</c:v>
                </c:pt>
                <c:pt idx="53">
                  <c:v>23</c:v>
                </c:pt>
                <c:pt idx="54">
                  <c:v>37</c:v>
                </c:pt>
                <c:pt idx="55">
                  <c:v>41</c:v>
                </c:pt>
                <c:pt idx="56">
                  <c:v>35</c:v>
                </c:pt>
                <c:pt idx="57">
                  <c:v>45</c:v>
                </c:pt>
                <c:pt idx="58">
                  <c:v>53</c:v>
                </c:pt>
                <c:pt idx="59">
                  <c:v>37</c:v>
                </c:pt>
                <c:pt idx="60">
                  <c:v>26</c:v>
                </c:pt>
                <c:pt idx="61">
                  <c:v>39</c:v>
                </c:pt>
                <c:pt idx="62">
                  <c:v>33</c:v>
                </c:pt>
                <c:pt idx="63">
                  <c:v>29</c:v>
                </c:pt>
                <c:pt idx="64">
                  <c:v>26</c:v>
                </c:pt>
                <c:pt idx="65">
                  <c:v>22</c:v>
                </c:pt>
                <c:pt idx="66">
                  <c:v>24</c:v>
                </c:pt>
                <c:pt idx="67">
                  <c:v>30</c:v>
                </c:pt>
                <c:pt idx="68">
                  <c:v>29</c:v>
                </c:pt>
                <c:pt idx="69">
                  <c:v>21</c:v>
                </c:pt>
                <c:pt idx="70">
                  <c:v>19</c:v>
                </c:pt>
                <c:pt idx="71">
                  <c:v>20</c:v>
                </c:pt>
                <c:pt idx="72">
                  <c:v>11</c:v>
                </c:pt>
                <c:pt idx="73">
                  <c:v>11</c:v>
                </c:pt>
                <c:pt idx="74">
                  <c:v>7</c:v>
                </c:pt>
                <c:pt idx="75">
                  <c:v>12</c:v>
                </c:pt>
                <c:pt idx="76">
                  <c:v>7</c:v>
                </c:pt>
                <c:pt idx="77">
                  <c:v>5</c:v>
                </c:pt>
                <c:pt idx="78">
                  <c:v>7</c:v>
                </c:pt>
                <c:pt idx="79">
                  <c:v>14</c:v>
                </c:pt>
                <c:pt idx="80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4C8-46E7-8417-05DC731C65AA}"/>
            </c:ext>
          </c:extLst>
        </c:ser>
        <c:ser>
          <c:idx val="1"/>
          <c:order val="1"/>
          <c:tx>
            <c:strRef>
              <c:f>'[1]Notes | Quant Analysis'!$L$180</c:f>
              <c:strCache>
                <c:ptCount val="1"/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strRef>
              <c:f>'[1]Notes | Quant Analysis'!$L$182:$L$264</c:f>
              <c:strCache>
                <c:ptCount val="83"/>
                <c:pt idx="15">
                  <c:v>Distribution Overlay</c:v>
                </c:pt>
                <c:pt idx="16">
                  <c:v> (X) 1-Day Δ  </c:v>
                </c:pt>
                <c:pt idx="17">
                  <c:v>-4.10%</c:v>
                </c:pt>
                <c:pt idx="18">
                  <c:v>-4.00%</c:v>
                </c:pt>
                <c:pt idx="19">
                  <c:v>-3.90%</c:v>
                </c:pt>
                <c:pt idx="20">
                  <c:v>-3.80%</c:v>
                </c:pt>
                <c:pt idx="21">
                  <c:v>-3.70%</c:v>
                </c:pt>
                <c:pt idx="22">
                  <c:v>-3.60%</c:v>
                </c:pt>
                <c:pt idx="23">
                  <c:v>-3.50%</c:v>
                </c:pt>
                <c:pt idx="24">
                  <c:v>-3.40%</c:v>
                </c:pt>
                <c:pt idx="25">
                  <c:v>-3.30%</c:v>
                </c:pt>
                <c:pt idx="26">
                  <c:v>-3.20%</c:v>
                </c:pt>
                <c:pt idx="27">
                  <c:v>-3.10%</c:v>
                </c:pt>
                <c:pt idx="28">
                  <c:v>-3.00%</c:v>
                </c:pt>
                <c:pt idx="29">
                  <c:v>-2.90%</c:v>
                </c:pt>
                <c:pt idx="30">
                  <c:v>-2.80%</c:v>
                </c:pt>
                <c:pt idx="31">
                  <c:v>-2.70%</c:v>
                </c:pt>
                <c:pt idx="32">
                  <c:v>-2.60%</c:v>
                </c:pt>
                <c:pt idx="33">
                  <c:v>-2.50%</c:v>
                </c:pt>
                <c:pt idx="34">
                  <c:v>-2.40%</c:v>
                </c:pt>
                <c:pt idx="35">
                  <c:v>-2.30%</c:v>
                </c:pt>
                <c:pt idx="36">
                  <c:v>-2.20%</c:v>
                </c:pt>
                <c:pt idx="37">
                  <c:v>-2.10%</c:v>
                </c:pt>
                <c:pt idx="38">
                  <c:v>-2.00%</c:v>
                </c:pt>
                <c:pt idx="39">
                  <c:v>-1.90%</c:v>
                </c:pt>
                <c:pt idx="40">
                  <c:v>-1.80%</c:v>
                </c:pt>
                <c:pt idx="41">
                  <c:v>-1.70%</c:v>
                </c:pt>
                <c:pt idx="42">
                  <c:v>-1.60%</c:v>
                </c:pt>
                <c:pt idx="43">
                  <c:v>-1.50%</c:v>
                </c:pt>
                <c:pt idx="44">
                  <c:v>-1.40%</c:v>
                </c:pt>
                <c:pt idx="45">
                  <c:v>-1.30%</c:v>
                </c:pt>
                <c:pt idx="46">
                  <c:v>-1.20%</c:v>
                </c:pt>
                <c:pt idx="47">
                  <c:v>-1.10%</c:v>
                </c:pt>
                <c:pt idx="48">
                  <c:v>-1.00%</c:v>
                </c:pt>
                <c:pt idx="49">
                  <c:v>-0.90%</c:v>
                </c:pt>
                <c:pt idx="50">
                  <c:v>-0.80%</c:v>
                </c:pt>
                <c:pt idx="51">
                  <c:v>-0.70%</c:v>
                </c:pt>
                <c:pt idx="52">
                  <c:v>-0.60%</c:v>
                </c:pt>
                <c:pt idx="53">
                  <c:v>-0.50%</c:v>
                </c:pt>
                <c:pt idx="54">
                  <c:v>-0.40%</c:v>
                </c:pt>
                <c:pt idx="55">
                  <c:v>-0.30%</c:v>
                </c:pt>
                <c:pt idx="56">
                  <c:v>-0.20%</c:v>
                </c:pt>
                <c:pt idx="57">
                  <c:v>-0.10%</c:v>
                </c:pt>
                <c:pt idx="58">
                  <c:v>0.00%</c:v>
                </c:pt>
                <c:pt idx="59">
                  <c:v>0.10%</c:v>
                </c:pt>
                <c:pt idx="60">
                  <c:v>0.20%</c:v>
                </c:pt>
                <c:pt idx="61">
                  <c:v>0.30%</c:v>
                </c:pt>
                <c:pt idx="62">
                  <c:v>0.40%</c:v>
                </c:pt>
                <c:pt idx="63">
                  <c:v>0.50%</c:v>
                </c:pt>
                <c:pt idx="64">
                  <c:v>0.60%</c:v>
                </c:pt>
                <c:pt idx="65">
                  <c:v>0.70%</c:v>
                </c:pt>
                <c:pt idx="66">
                  <c:v>0.80%</c:v>
                </c:pt>
                <c:pt idx="67">
                  <c:v>0.90%</c:v>
                </c:pt>
                <c:pt idx="68">
                  <c:v>1.00%</c:v>
                </c:pt>
                <c:pt idx="69">
                  <c:v>1.10%</c:v>
                </c:pt>
                <c:pt idx="70">
                  <c:v>1.20%</c:v>
                </c:pt>
                <c:pt idx="71">
                  <c:v>1.30%</c:v>
                </c:pt>
                <c:pt idx="72">
                  <c:v>1.40%</c:v>
                </c:pt>
                <c:pt idx="73">
                  <c:v>1.50%</c:v>
                </c:pt>
                <c:pt idx="74">
                  <c:v>1.60%</c:v>
                </c:pt>
                <c:pt idx="75">
                  <c:v>1.70%</c:v>
                </c:pt>
                <c:pt idx="76">
                  <c:v>1.80%</c:v>
                </c:pt>
                <c:pt idx="77">
                  <c:v>1.90%</c:v>
                </c:pt>
                <c:pt idx="78">
                  <c:v>2.00%</c:v>
                </c:pt>
                <c:pt idx="79">
                  <c:v>2.10%</c:v>
                </c:pt>
                <c:pt idx="80">
                  <c:v>2.20%</c:v>
                </c:pt>
                <c:pt idx="81">
                  <c:v>2.30%</c:v>
                </c:pt>
                <c:pt idx="82">
                  <c:v>2.40%</c:v>
                </c:pt>
              </c:strCache>
            </c:strRef>
          </c:xVal>
          <c:yVal>
            <c:numRef>
              <c:f>'[1]Notes | Quant Analysis'!$M$182:$M$264</c:f>
              <c:numCache>
                <c:formatCode>General</c:formatCode>
                <c:ptCount val="83"/>
                <c:pt idx="10">
                  <c:v>0</c:v>
                </c:pt>
                <c:pt idx="11">
                  <c:v>0</c:v>
                </c:pt>
                <c:pt idx="16">
                  <c:v>0</c:v>
                </c:pt>
                <c:pt idx="17">
                  <c:v>0.24330261971412301</c:v>
                </c:pt>
                <c:pt idx="18">
                  <c:v>0.30633285338385041</c:v>
                </c:pt>
                <c:pt idx="19">
                  <c:v>0.38351958154803484</c:v>
                </c:pt>
                <c:pt idx="20">
                  <c:v>0.47745086551047328</c:v>
                </c:pt>
                <c:pt idx="21">
                  <c:v>0.59104017531798669</c:v>
                </c:pt>
                <c:pt idx="22">
                  <c:v>0.72753266253923077</c:v>
                </c:pt>
                <c:pt idx="23">
                  <c:v>0.89050254374147597</c:v>
                </c:pt>
                <c:pt idx="24">
                  <c:v>1.0838395846539897</c:v>
                </c:pt>
                <c:pt idx="25">
                  <c:v>1.3117226816436751</c:v>
                </c:pt>
                <c:pt idx="26">
                  <c:v>1.578578645060458</c:v>
                </c:pt>
                <c:pt idx="27">
                  <c:v>1.8890245151375733</c:v>
                </c:pt>
                <c:pt idx="28">
                  <c:v>2.2477920988013178</c:v>
                </c:pt>
                <c:pt idx="29">
                  <c:v>2.6596339130588227</c:v>
                </c:pt>
                <c:pt idx="30">
                  <c:v>3.1292103587889639</c:v>
                </c:pt>
                <c:pt idx="31">
                  <c:v>3.6609587205509038</c:v>
                </c:pt>
                <c:pt idx="32">
                  <c:v>4.258945476645092</c:v>
                </c:pt>
                <c:pt idx="33">
                  <c:v>4.9267043820016658</c:v>
                </c:pt>
                <c:pt idx="34">
                  <c:v>5.6670638170172571</c:v>
                </c:pt>
                <c:pt idx="35">
                  <c:v>6.4819679309391072</c:v>
                </c:pt>
                <c:pt idx="36">
                  <c:v>7.3722970932413006</c:v>
                </c:pt>
                <c:pt idx="37">
                  <c:v>8.3376940391129448</c:v>
                </c:pt>
                <c:pt idx="38">
                  <c:v>9.3764027912942609</c:v>
                </c:pt>
                <c:pt idx="39">
                  <c:v>10.485127896633797</c:v>
                </c:pt>
                <c:pt idx="40">
                  <c:v>11.658921673763489</c:v>
                </c:pt>
                <c:pt idx="41">
                  <c:v>12.891106979905215</c:v>
                </c:pt>
                <c:pt idx="42">
                  <c:v>14.173242436056498</c:v>
                </c:pt>
                <c:pt idx="43">
                  <c:v>15.495136085031207</c:v>
                </c:pt>
                <c:pt idx="44">
                  <c:v>16.844912102018611</c:v>
                </c:pt>
                <c:pt idx="45">
                  <c:v>18.209133462105321</c:v>
                </c:pt>
                <c:pt idx="46">
                  <c:v>19.572981447529923</c:v>
                </c:pt>
                <c:pt idx="47">
                  <c:v>20.920490626570793</c:v>
                </c:pt>
                <c:pt idx="48">
                  <c:v>22.234835553740457</c:v>
                </c:pt>
                <c:pt idx="49">
                  <c:v>23.49866304135163</c:v>
                </c:pt>
                <c:pt idx="50">
                  <c:v>24.694461559704717</c:v>
                </c:pt>
                <c:pt idx="51">
                  <c:v>25.804957264360048</c:v>
                </c:pt>
                <c:pt idx="52">
                  <c:v>26.81352444662306</c:v>
                </c:pt>
                <c:pt idx="53">
                  <c:v>27.704596967012165</c:v>
                </c:pt>
                <c:pt idx="54">
                  <c:v>28.464066550027482</c:v>
                </c:pt>
                <c:pt idx="55">
                  <c:v>29.079653753616999</c:v>
                </c:pt>
                <c:pt idx="56">
                  <c:v>29.541238007479279</c:v>
                </c:pt>
                <c:pt idx="57">
                  <c:v>29.84113433421124</c:v>
                </c:pt>
                <c:pt idx="58">
                  <c:v>29.974306183221255</c:v>
                </c:pt>
                <c:pt idx="59">
                  <c:v>29.938506141234956</c:v>
                </c:pt>
                <c:pt idx="60">
                  <c:v>29.734339026119326</c:v>
                </c:pt>
                <c:pt idx="61">
                  <c:v>29.365244888858772</c:v>
                </c:pt>
                <c:pt idx="62">
                  <c:v>28.837402591235453</c:v>
                </c:pt>
                <c:pt idx="63">
                  <c:v>28.159557735840721</c:v>
                </c:pt>
                <c:pt idx="64">
                  <c:v>27.342781644290781</c:v>
                </c:pt>
                <c:pt idx="65">
                  <c:v>26.400170664392089</c:v>
                </c:pt>
                <c:pt idx="66">
                  <c:v>25.346497213325758</c:v>
                </c:pt>
                <c:pt idx="67">
                  <c:v>24.197825535155634</c:v>
                </c:pt>
                <c:pt idx="68">
                  <c:v>22.971106103509396</c:v>
                </c:pt>
                <c:pt idx="69">
                  <c:v>21.683762906467617</c:v>
                </c:pt>
                <c:pt idx="70">
                  <c:v>20.353287519327644</c:v>
                </c:pt>
                <c:pt idx="71">
                  <c:v>18.996852945382901</c:v>
                </c:pt>
                <c:pt idx="72">
                  <c:v>17.630958759087321</c:v>
                </c:pt>
                <c:pt idx="73">
                  <c:v>16.271117218493135</c:v>
                </c:pt>
                <c:pt idx="74">
                  <c:v>14.931587840618413</c:v>
                </c:pt>
                <c:pt idx="75">
                  <c:v>13.625165579865037</c:v>
                </c:pt>
                <c:pt idx="76">
                  <c:v>12.363025342638814</c:v>
                </c:pt>
                <c:pt idx="77">
                  <c:v>11.154623231589555</c:v>
                </c:pt>
                <c:pt idx="78">
                  <c:v>10.007652748181465</c:v>
                </c:pt>
                <c:pt idx="79">
                  <c:v>8.9280522821969779</c:v>
                </c:pt>
                <c:pt idx="80">
                  <c:v>7.9200586489003983</c:v>
                </c:pt>
                <c:pt idx="81">
                  <c:v>6.9863002426241483</c:v>
                </c:pt>
                <c:pt idx="82">
                  <c:v>6.1279225789406535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4C8-46E7-8417-05DC731C65AA}"/>
            </c:ext>
          </c:extLst>
        </c:ser>
        <c:ser>
          <c:idx val="2"/>
          <c:order val="2"/>
          <c:tx>
            <c:strRef>
              <c:f>'[1]Notes | Quant Analysis'!$O$182</c:f>
              <c:strCache>
                <c:ptCount val="1"/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4C8-46E7-8417-05DC731C65AA}"/>
                </c:ext>
              </c:extLst>
            </c:dLbl>
            <c:dLbl>
              <c:idx val="1"/>
              <c:layout>
                <c:manualLayout>
                  <c:x val="-6.5761321986558208E-2"/>
                  <c:y val="-2.1250002091535724E-2"/>
                </c:manualLayout>
              </c:layout>
              <c:showLegendKey val="0"/>
              <c:showVal val="0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4C8-46E7-8417-05DC731C65A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3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'[1]Notes | Quant Analysis'!$P$182:$P$183</c:f>
              <c:numCache>
                <c:formatCode>General</c:formatCode>
                <c:ptCount val="2"/>
              </c:numCache>
            </c:numRef>
          </c:xVal>
          <c:yVal>
            <c:numRef>
              <c:f>'[1]Notes | Quant Analysis'!$Q$182:$Q$183</c:f>
              <c:numCache>
                <c:formatCode>General</c:formatCode>
                <c:ptCount val="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4C8-46E7-8417-05DC731C65AA}"/>
            </c:ext>
          </c:extLst>
        </c:ser>
        <c:ser>
          <c:idx val="3"/>
          <c:order val="3"/>
          <c:tx>
            <c:strRef>
              <c:f>'[1]Notes | Quant Analysis'!$O$184</c:f>
              <c:strCache>
                <c:ptCount val="1"/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4C8-46E7-8417-05DC731C65AA}"/>
                </c:ext>
              </c:extLst>
            </c:dLbl>
            <c:dLbl>
              <c:idx val="1"/>
              <c:layout>
                <c:manualLayout>
                  <c:x val="-4.0576134842769972E-2"/>
                  <c:y val="-4.9583338213583156E-2"/>
                </c:manualLayout>
              </c:layout>
              <c:showLegendKey val="0"/>
              <c:showVal val="0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64C8-46E7-8417-05DC731C65A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3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'[1]Notes | Quant Analysis'!$P$184:$P$185</c:f>
              <c:numCache>
                <c:formatCode>General</c:formatCode>
                <c:ptCount val="2"/>
              </c:numCache>
            </c:numRef>
          </c:xVal>
          <c:yVal>
            <c:numRef>
              <c:f>'[1]Notes | Quant Analysis'!$Q$184:$Q$185</c:f>
              <c:numCache>
                <c:formatCode>General</c:formatCode>
                <c:ptCount val="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64C8-46E7-8417-05DC731C65AA}"/>
            </c:ext>
          </c:extLst>
        </c:ser>
        <c:ser>
          <c:idx val="4"/>
          <c:order val="4"/>
          <c:tx>
            <c:strRef>
              <c:f>'[1]Notes | Quant Analysis'!$O$186</c:f>
              <c:strCache>
                <c:ptCount val="1"/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64C8-46E7-8417-05DC731C65AA}"/>
                </c:ext>
              </c:extLst>
            </c:dLbl>
            <c:dLbl>
              <c:idx val="1"/>
              <c:layout>
                <c:manualLayout>
                  <c:x val="-5.3168728414664079E-2"/>
                  <c:y val="-3.5416670152559573E-2"/>
                </c:manualLayout>
              </c:layout>
              <c:showLegendKey val="0"/>
              <c:showVal val="0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64C8-46E7-8417-05DC731C65A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3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'[1]Notes | Quant Analysis'!$P$186:$P$187</c:f>
              <c:numCache>
                <c:formatCode>General</c:formatCode>
                <c:ptCount val="2"/>
              </c:numCache>
            </c:numRef>
          </c:xVal>
          <c:yVal>
            <c:numRef>
              <c:f>'[1]Notes | Quant Analysis'!$Q$186:$Q$187</c:f>
              <c:numCache>
                <c:formatCode>General</c:formatCode>
                <c:ptCount val="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64C8-46E7-8417-05DC731C65AA}"/>
            </c:ext>
          </c:extLst>
        </c:ser>
        <c:ser>
          <c:idx val="5"/>
          <c:order val="5"/>
          <c:tx>
            <c:strRef>
              <c:f>'[1]Notes | Quant Analysis'!$O$188</c:f>
              <c:strCache>
                <c:ptCount val="1"/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64C8-46E7-8417-05DC731C65AA}"/>
                </c:ext>
              </c:extLst>
            </c:dLbl>
            <c:dLbl>
              <c:idx val="1"/>
              <c:layout>
                <c:manualLayout>
                  <c:x val="-9.5144040320977827E-2"/>
                  <c:y val="-2.1250002091535724E-2"/>
                </c:manualLayout>
              </c:layout>
              <c:showLegendKey val="0"/>
              <c:showVal val="0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64C8-46E7-8417-05DC731C65A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3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'[1]Notes | Quant Analysis'!$P$188:$P$189</c:f>
              <c:numCache>
                <c:formatCode>General</c:formatCode>
                <c:ptCount val="2"/>
              </c:numCache>
            </c:numRef>
          </c:xVal>
          <c:yVal>
            <c:numRef>
              <c:f>'[1]Notes | Quant Analysis'!$Q$188:$Q$189</c:f>
              <c:numCache>
                <c:formatCode>General</c:formatCode>
                <c:ptCount val="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64C8-46E7-8417-05DC731C65AA}"/>
            </c:ext>
          </c:extLst>
        </c:ser>
        <c:ser>
          <c:idx val="6"/>
          <c:order val="6"/>
          <c:tx>
            <c:strRef>
              <c:f>'[1]Notes | Quant Analysis'!$O$190</c:f>
              <c:strCache>
                <c:ptCount val="1"/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64C8-46E7-8417-05DC731C65AA}"/>
                </c:ext>
              </c:extLst>
            </c:dLbl>
            <c:dLbl>
              <c:idx val="1"/>
              <c:layout>
                <c:manualLayout>
                  <c:x val="-2.3786010080244464E-2"/>
                  <c:y val="-2.8333336122047612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3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8.1201295968475098E-2"/>
                      <c:h val="4.9276393738927629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F-64C8-46E7-8417-05DC731C65A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3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'[1]Notes | Quant Analysis'!$P$190:$P$191</c:f>
              <c:numCache>
                <c:formatCode>General</c:formatCode>
                <c:ptCount val="2"/>
              </c:numCache>
            </c:numRef>
          </c:xVal>
          <c:yVal>
            <c:numRef>
              <c:f>'[1]Notes | Quant Analysis'!$Q$190:$Q$191</c:f>
              <c:numCache>
                <c:formatCode>General</c:formatCode>
                <c:ptCount val="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64C8-46E7-8417-05DC731C65AA}"/>
            </c:ext>
          </c:extLst>
        </c:ser>
        <c:ser>
          <c:idx val="7"/>
          <c:order val="7"/>
          <c:tx>
            <c:strRef>
              <c:f>'[1]Notes | Quant Analysis'!$O$192</c:f>
              <c:strCache>
                <c:ptCount val="1"/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64C8-46E7-8417-05DC731C65AA}"/>
                </c:ext>
              </c:extLst>
            </c:dLbl>
            <c:dLbl>
              <c:idx val="1"/>
              <c:layout>
                <c:manualLayout>
                  <c:x val="-3.7777780715682475E-2"/>
                  <c:y val="-6.1388894931103132E-2"/>
                </c:manualLayout>
              </c:layout>
              <c:showLegendKey val="0"/>
              <c:showVal val="0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64C8-46E7-8417-05DC731C65A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3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'[1]Notes | Quant Analysis'!$P$192:$P$193</c:f>
              <c:numCache>
                <c:formatCode>General</c:formatCode>
                <c:ptCount val="2"/>
              </c:numCache>
            </c:numRef>
          </c:xVal>
          <c:yVal>
            <c:numRef>
              <c:f>'[1]Notes | Quant Analysis'!$Q$192:$Q$193</c:f>
              <c:numCache>
                <c:formatCode>General</c:formatCode>
                <c:ptCount val="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64C8-46E7-8417-05DC731C65AA}"/>
            </c:ext>
          </c:extLst>
        </c:ser>
        <c:ser>
          <c:idx val="8"/>
          <c:order val="8"/>
          <c:tx>
            <c:strRef>
              <c:f>'[1]Notes | Quant Analysis'!$O$194</c:f>
              <c:strCache>
                <c:ptCount val="1"/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64C8-46E7-8417-05DC731C65AA}"/>
                </c:ext>
              </c:extLst>
            </c:dLbl>
            <c:dLbl>
              <c:idx val="1"/>
              <c:layout>
                <c:manualLayout>
                  <c:x val="-3.3580249525050995E-2"/>
                  <c:y val="-3.77777814960633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3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64C8-46E7-8417-05DC731C65A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'[1]Notes | Quant Analysis'!$P$194:$P$195</c:f>
              <c:numCache>
                <c:formatCode>General</c:formatCode>
                <c:ptCount val="2"/>
              </c:numCache>
            </c:numRef>
          </c:xVal>
          <c:yVal>
            <c:numRef>
              <c:f>'[1]Notes | Quant Analysis'!$Q$194:$Q$195</c:f>
              <c:numCache>
                <c:formatCode>General</c:formatCode>
                <c:ptCount val="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6-64C8-46E7-8417-05DC731C65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7843279"/>
        <c:axId val="1297840879"/>
      </c:scatterChart>
      <c:valAx>
        <c:axId val="1297843279"/>
        <c:scaling>
          <c:orientation val="minMax"/>
          <c:max val="4.5000000000000012E-2"/>
          <c:min val="-4.500000000000001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7840879"/>
        <c:crosses val="autoZero"/>
        <c:crossBetween val="midCat"/>
        <c:majorUnit val="5.000000000000001E-3"/>
      </c:valAx>
      <c:valAx>
        <c:axId val="1297840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7843279"/>
        <c:crossesAt val="-100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71</xdr:col>
      <xdr:colOff>0</xdr:colOff>
      <xdr:row>0</xdr:row>
      <xdr:rowOff>0</xdr:rowOff>
    </xdr:from>
    <xdr:to>
      <xdr:col>71</xdr:col>
      <xdr:colOff>0</xdr:colOff>
      <xdr:row>130</xdr:row>
      <xdr:rowOff>152400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1D82459E-58B3-42DB-9684-9D533E1F9712}"/>
            </a:ext>
          </a:extLst>
        </xdr:cNvPr>
        <xdr:cNvCxnSpPr/>
      </xdr:nvCxnSpPr>
      <xdr:spPr>
        <a:xfrm>
          <a:off x="44700825" y="0"/>
          <a:ext cx="0" cy="237744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103</xdr:col>
      <xdr:colOff>0</xdr:colOff>
      <xdr:row>0</xdr:row>
      <xdr:rowOff>0</xdr:rowOff>
    </xdr:from>
    <xdr:to>
      <xdr:col>103</xdr:col>
      <xdr:colOff>0</xdr:colOff>
      <xdr:row>129</xdr:row>
      <xdr:rowOff>76200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1001E5F4-1B9E-487D-83F1-747CF5EB542B}"/>
            </a:ext>
          </a:extLst>
        </xdr:cNvPr>
        <xdr:cNvCxnSpPr/>
      </xdr:nvCxnSpPr>
      <xdr:spPr>
        <a:xfrm>
          <a:off x="64208025" y="0"/>
          <a:ext cx="0" cy="235172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95</xdr:row>
      <xdr:rowOff>190499</xdr:rowOff>
    </xdr:from>
    <xdr:to>
      <xdr:col>23</xdr:col>
      <xdr:colOff>0</xdr:colOff>
      <xdr:row>126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2CD92D-8EF4-4572-94B5-6164D39572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132</xdr:row>
      <xdr:rowOff>0</xdr:rowOff>
    </xdr:from>
    <xdr:to>
      <xdr:col>23</xdr:col>
      <xdr:colOff>0</xdr:colOff>
      <xdr:row>160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11860B7-2944-492B-8E4C-F0D96D28C3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165</xdr:row>
      <xdr:rowOff>0</xdr:rowOff>
    </xdr:from>
    <xdr:to>
      <xdr:col>23</xdr:col>
      <xdr:colOff>0</xdr:colOff>
      <xdr:row>193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D74BBAA-4B76-40FC-A8E5-A62056E8DD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er\Desktop\Equity%20Research\Models\Health%20Care\MedTech\SYK_Model.xlsx" TargetMode="External"/><Relationship Id="rId1" Type="http://schemas.openxmlformats.org/officeDocument/2006/relationships/externalLinkPath" Target="SYK_Mode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Notes | Quant Analysis"/>
      <sheetName val="Markets | Product Lines"/>
    </sheetNames>
    <sheetDataSet>
      <sheetData sheetId="0"/>
      <sheetData sheetId="1">
        <row r="1">
          <cell r="AW1" t="str">
            <v>Q1 2020</v>
          </cell>
          <cell r="BA1" t="str">
            <v>Q1 2021</v>
          </cell>
          <cell r="BE1" t="str">
            <v>Q1 2022</v>
          </cell>
          <cell r="BI1" t="str">
            <v>Q1 2023</v>
          </cell>
          <cell r="BM1" t="str">
            <v>Q1 2024</v>
          </cell>
          <cell r="BQ1" t="str">
            <v>Q1 2025</v>
          </cell>
        </row>
        <row r="4">
          <cell r="B4" t="str">
            <v>Instruments</v>
          </cell>
          <cell r="AW4">
            <v>513</v>
          </cell>
          <cell r="AX4">
            <v>328</v>
          </cell>
          <cell r="AY4">
            <v>467</v>
          </cell>
          <cell r="AZ4">
            <v>555</v>
          </cell>
          <cell r="BA4">
            <v>469</v>
          </cell>
          <cell r="BB4">
            <v>517</v>
          </cell>
          <cell r="BC4">
            <v>525</v>
          </cell>
          <cell r="BD4">
            <v>600</v>
          </cell>
          <cell r="BE4">
            <v>528</v>
          </cell>
          <cell r="BF4">
            <v>563</v>
          </cell>
          <cell r="BG4">
            <v>535</v>
          </cell>
          <cell r="BH4">
            <v>653</v>
          </cell>
          <cell r="BI4">
            <v>566</v>
          </cell>
          <cell r="BJ4">
            <v>622</v>
          </cell>
          <cell r="BK4">
            <v>620</v>
          </cell>
          <cell r="BL4">
            <v>726</v>
          </cell>
          <cell r="BM4">
            <v>667</v>
          </cell>
          <cell r="BN4">
            <v>698</v>
          </cell>
          <cell r="BO4">
            <v>679</v>
          </cell>
          <cell r="BP4">
            <v>790</v>
          </cell>
          <cell r="BQ4">
            <v>730</v>
          </cell>
        </row>
        <row r="5">
          <cell r="B5" t="str">
            <v>Endoscopy</v>
          </cell>
          <cell r="AW5">
            <v>455</v>
          </cell>
          <cell r="AX5">
            <v>316</v>
          </cell>
          <cell r="AY5">
            <v>467</v>
          </cell>
          <cell r="AZ5">
            <v>525</v>
          </cell>
          <cell r="BA5">
            <v>469</v>
          </cell>
          <cell r="BB5">
            <v>518</v>
          </cell>
          <cell r="BC5">
            <v>525</v>
          </cell>
          <cell r="BD5">
            <v>629</v>
          </cell>
          <cell r="BE5">
            <v>538</v>
          </cell>
          <cell r="BF5">
            <v>600</v>
          </cell>
          <cell r="BG5">
            <v>590</v>
          </cell>
          <cell r="BH5">
            <v>997</v>
          </cell>
          <cell r="BI5">
            <v>707</v>
          </cell>
          <cell r="BJ5">
            <v>713</v>
          </cell>
          <cell r="BK5">
            <v>746</v>
          </cell>
          <cell r="BL5">
            <v>902</v>
          </cell>
          <cell r="BM5">
            <v>778</v>
          </cell>
          <cell r="BN5">
            <v>768</v>
          </cell>
          <cell r="BO5">
            <v>837</v>
          </cell>
          <cell r="BP5">
            <v>1006</v>
          </cell>
          <cell r="BQ5">
            <v>867</v>
          </cell>
        </row>
        <row r="6">
          <cell r="B6" t="str">
            <v>Medical</v>
          </cell>
          <cell r="AW6">
            <v>587</v>
          </cell>
          <cell r="AX6">
            <v>632</v>
          </cell>
          <cell r="AY6">
            <v>600</v>
          </cell>
          <cell r="AZ6">
            <v>705</v>
          </cell>
          <cell r="BA6">
            <v>622</v>
          </cell>
          <cell r="BB6">
            <v>640</v>
          </cell>
          <cell r="BC6">
            <v>636</v>
          </cell>
          <cell r="BD6">
            <v>709</v>
          </cell>
          <cell r="BE6">
            <v>664</v>
          </cell>
          <cell r="BF6">
            <v>666</v>
          </cell>
          <cell r="BG6">
            <v>765</v>
          </cell>
          <cell r="BH6">
            <v>936</v>
          </cell>
          <cell r="BI6">
            <v>778</v>
          </cell>
          <cell r="BJ6">
            <v>841</v>
          </cell>
          <cell r="BK6">
            <v>798</v>
          </cell>
          <cell r="BL6">
            <v>1042</v>
          </cell>
          <cell r="BM6">
            <v>864</v>
          </cell>
          <cell r="BN6">
            <v>908</v>
          </cell>
          <cell r="BO6">
            <v>938</v>
          </cell>
          <cell r="BP6">
            <v>1142</v>
          </cell>
          <cell r="BQ6">
            <v>945</v>
          </cell>
        </row>
        <row r="7">
          <cell r="B7" t="str">
            <v>Vascular</v>
          </cell>
          <cell r="AW7">
            <v>67</v>
          </cell>
          <cell r="AX7">
            <v>48</v>
          </cell>
          <cell r="AY7">
            <v>66</v>
          </cell>
          <cell r="AZ7">
            <v>792</v>
          </cell>
          <cell r="BA7">
            <v>289</v>
          </cell>
          <cell r="BB7">
            <v>301</v>
          </cell>
          <cell r="BC7">
            <v>295</v>
          </cell>
          <cell r="BD7">
            <v>303</v>
          </cell>
          <cell r="BE7">
            <v>301</v>
          </cell>
          <cell r="BF7">
            <v>306</v>
          </cell>
          <cell r="BG7">
            <v>294</v>
          </cell>
          <cell r="BH7">
            <v>299</v>
          </cell>
          <cell r="BI7">
            <v>284</v>
          </cell>
          <cell r="BJ7">
            <v>311</v>
          </cell>
          <cell r="BK7">
            <v>311</v>
          </cell>
          <cell r="BL7">
            <v>320</v>
          </cell>
          <cell r="BM7">
            <v>310</v>
          </cell>
          <cell r="BN7">
            <v>327</v>
          </cell>
          <cell r="BO7">
            <v>329</v>
          </cell>
          <cell r="BP7">
            <v>341</v>
          </cell>
          <cell r="BQ7">
            <v>406</v>
          </cell>
        </row>
        <row r="8">
          <cell r="B8" t="str">
            <v>Neuro Cranial</v>
          </cell>
          <cell r="AW8">
            <v>483</v>
          </cell>
          <cell r="AX8">
            <v>369</v>
          </cell>
          <cell r="AY8">
            <v>518</v>
          </cell>
          <cell r="AZ8">
            <v>-398</v>
          </cell>
          <cell r="BA8">
            <v>281</v>
          </cell>
          <cell r="BB8">
            <v>310</v>
          </cell>
          <cell r="BC8">
            <v>299</v>
          </cell>
          <cell r="BD8">
            <v>324</v>
          </cell>
          <cell r="BE8">
            <v>323</v>
          </cell>
          <cell r="BF8">
            <v>337</v>
          </cell>
          <cell r="BG8">
            <v>332</v>
          </cell>
          <cell r="BH8">
            <v>384</v>
          </cell>
          <cell r="BI8">
            <v>355</v>
          </cell>
          <cell r="BJ8">
            <v>373</v>
          </cell>
          <cell r="BK8">
            <v>384</v>
          </cell>
          <cell r="BL8">
            <v>764</v>
          </cell>
          <cell r="BM8">
            <v>478</v>
          </cell>
          <cell r="BN8">
            <v>416</v>
          </cell>
          <cell r="BO8">
            <v>441</v>
          </cell>
          <cell r="BP8">
            <v>801</v>
          </cell>
          <cell r="BQ8">
            <v>563</v>
          </cell>
        </row>
        <row r="10">
          <cell r="B10" t="str">
            <v>Knees</v>
          </cell>
          <cell r="AW10">
            <v>432</v>
          </cell>
          <cell r="AX10">
            <v>241</v>
          </cell>
          <cell r="AY10">
            <v>435</v>
          </cell>
          <cell r="AZ10">
            <v>459</v>
          </cell>
          <cell r="BA10">
            <v>412</v>
          </cell>
          <cell r="BB10">
            <v>474</v>
          </cell>
          <cell r="BC10">
            <v>439</v>
          </cell>
          <cell r="BD10">
            <v>523</v>
          </cell>
          <cell r="BE10">
            <v>464</v>
          </cell>
          <cell r="BF10">
            <v>500</v>
          </cell>
          <cell r="BG10">
            <v>481</v>
          </cell>
          <cell r="BH10">
            <v>552</v>
          </cell>
          <cell r="BI10">
            <v>566</v>
          </cell>
          <cell r="BJ10">
            <v>562</v>
          </cell>
          <cell r="BK10">
            <v>515</v>
          </cell>
          <cell r="BL10">
            <v>630</v>
          </cell>
          <cell r="BM10">
            <v>588</v>
          </cell>
          <cell r="BN10">
            <v>602</v>
          </cell>
          <cell r="BO10">
            <v>570</v>
          </cell>
          <cell r="BP10">
            <v>687</v>
          </cell>
          <cell r="BQ10">
            <v>639</v>
          </cell>
        </row>
        <row r="11">
          <cell r="B11" t="str">
            <v>Hips</v>
          </cell>
          <cell r="AW11">
            <v>316</v>
          </cell>
          <cell r="AX11">
            <v>216</v>
          </cell>
          <cell r="AY11">
            <v>334</v>
          </cell>
          <cell r="AZ11">
            <v>340</v>
          </cell>
          <cell r="BA11">
            <v>309</v>
          </cell>
          <cell r="BB11">
            <v>353</v>
          </cell>
          <cell r="BC11">
            <v>328</v>
          </cell>
          <cell r="BD11">
            <v>352</v>
          </cell>
          <cell r="BE11">
            <v>327</v>
          </cell>
          <cell r="BF11">
            <v>364</v>
          </cell>
          <cell r="BG11">
            <v>347</v>
          </cell>
          <cell r="BH11">
            <v>375</v>
          </cell>
          <cell r="BI11">
            <v>375</v>
          </cell>
          <cell r="BJ11">
            <v>393</v>
          </cell>
          <cell r="BK11">
            <v>362</v>
          </cell>
          <cell r="BL11">
            <v>414</v>
          </cell>
          <cell r="BM11">
            <v>393</v>
          </cell>
          <cell r="BN11">
            <v>428</v>
          </cell>
          <cell r="BO11">
            <v>420</v>
          </cell>
          <cell r="BP11">
            <v>463</v>
          </cell>
          <cell r="BQ11">
            <v>443</v>
          </cell>
        </row>
        <row r="12">
          <cell r="B12" t="str">
            <v>Trauma and Extremities</v>
          </cell>
          <cell r="AW12">
            <v>392</v>
          </cell>
          <cell r="AX12">
            <v>330</v>
          </cell>
          <cell r="AY12">
            <v>430</v>
          </cell>
          <cell r="AZ12">
            <v>570</v>
          </cell>
          <cell r="BA12">
            <v>640</v>
          </cell>
          <cell r="BB12">
            <v>674</v>
          </cell>
          <cell r="BC12">
            <v>639</v>
          </cell>
          <cell r="BD12">
            <v>711</v>
          </cell>
          <cell r="BE12">
            <v>685</v>
          </cell>
          <cell r="BF12">
            <v>676</v>
          </cell>
          <cell r="BG12">
            <v>672</v>
          </cell>
          <cell r="BH12">
            <v>774</v>
          </cell>
          <cell r="BI12">
            <v>769</v>
          </cell>
          <cell r="BJ12">
            <v>766</v>
          </cell>
          <cell r="BK12">
            <v>752</v>
          </cell>
          <cell r="BL12">
            <v>860</v>
          </cell>
          <cell r="BM12">
            <v>830</v>
          </cell>
          <cell r="BN12">
            <v>832</v>
          </cell>
          <cell r="BO12">
            <v>849</v>
          </cell>
          <cell r="BP12">
            <v>996</v>
          </cell>
          <cell r="BQ12">
            <v>945</v>
          </cell>
        </row>
        <row r="13">
          <cell r="B13" t="str">
            <v>Spinal Implants</v>
          </cell>
          <cell r="AW13">
            <v>261</v>
          </cell>
          <cell r="AX13">
            <v>177</v>
          </cell>
          <cell r="AY13">
            <v>302</v>
          </cell>
          <cell r="AZ13">
            <v>307</v>
          </cell>
          <cell r="BA13">
            <v>278</v>
          </cell>
          <cell r="BB13">
            <v>307</v>
          </cell>
          <cell r="BC13">
            <v>282</v>
          </cell>
          <cell r="BD13">
            <v>300</v>
          </cell>
          <cell r="BE13">
            <v>279</v>
          </cell>
          <cell r="BF13">
            <v>290</v>
          </cell>
          <cell r="BG13">
            <v>280</v>
          </cell>
          <cell r="BH13">
            <v>297</v>
          </cell>
          <cell r="BI13">
            <v>284</v>
          </cell>
          <cell r="BJ13">
            <v>296</v>
          </cell>
          <cell r="BK13">
            <v>291</v>
          </cell>
          <cell r="BL13">
            <v>-158</v>
          </cell>
          <cell r="BM13">
            <v>171</v>
          </cell>
          <cell r="BN13">
            <v>307</v>
          </cell>
          <cell r="BO13">
            <v>304</v>
          </cell>
          <cell r="BP13">
            <v>-75</v>
          </cell>
          <cell r="BQ13">
            <v>166</v>
          </cell>
        </row>
        <row r="14">
          <cell r="B14" t="str">
            <v>Other</v>
          </cell>
          <cell r="AW14">
            <v>82</v>
          </cell>
          <cell r="AX14">
            <v>107</v>
          </cell>
          <cell r="AY14">
            <v>118</v>
          </cell>
          <cell r="AZ14">
            <v>157</v>
          </cell>
          <cell r="BA14">
            <v>123</v>
          </cell>
          <cell r="BB14">
            <v>127</v>
          </cell>
          <cell r="BC14">
            <v>123</v>
          </cell>
          <cell r="BD14">
            <v>176</v>
          </cell>
          <cell r="BE14">
            <v>97</v>
          </cell>
          <cell r="BF14">
            <v>114</v>
          </cell>
          <cell r="BG14">
            <v>111</v>
          </cell>
          <cell r="BH14">
            <v>153</v>
          </cell>
          <cell r="BI14">
            <v>94</v>
          </cell>
          <cell r="BJ14">
            <v>119</v>
          </cell>
          <cell r="BK14">
            <v>130</v>
          </cell>
          <cell r="BL14">
            <v>315</v>
          </cell>
          <cell r="BM14">
            <v>164</v>
          </cell>
          <cell r="BN14">
            <v>136</v>
          </cell>
          <cell r="BO14">
            <v>127</v>
          </cell>
          <cell r="BP14">
            <v>285</v>
          </cell>
          <cell r="BQ14">
            <v>162</v>
          </cell>
        </row>
        <row r="44">
          <cell r="AW44">
            <v>3588</v>
          </cell>
          <cell r="AX44">
            <v>2764</v>
          </cell>
          <cell r="AY44">
            <v>3737</v>
          </cell>
          <cell r="AZ44">
            <v>4262</v>
          </cell>
          <cell r="BA44">
            <v>3953</v>
          </cell>
          <cell r="BB44">
            <v>4294</v>
          </cell>
          <cell r="BC44">
            <v>4160</v>
          </cell>
          <cell r="BD44">
            <v>4701</v>
          </cell>
          <cell r="BE44">
            <v>4275</v>
          </cell>
          <cell r="BF44">
            <v>4493</v>
          </cell>
          <cell r="BG44">
            <v>4479</v>
          </cell>
          <cell r="BH44">
            <v>5202</v>
          </cell>
          <cell r="BI44">
            <v>4778</v>
          </cell>
          <cell r="BJ44">
            <v>4996</v>
          </cell>
          <cell r="BK44">
            <v>4909</v>
          </cell>
          <cell r="BL44">
            <v>5815</v>
          </cell>
          <cell r="BM44">
            <v>5243</v>
          </cell>
          <cell r="BN44">
            <v>5422</v>
          </cell>
          <cell r="BO44">
            <v>5494</v>
          </cell>
          <cell r="BP44">
            <v>6436</v>
          </cell>
          <cell r="BQ44">
            <v>5866</v>
          </cell>
        </row>
        <row r="55">
          <cell r="AW55">
            <v>493</v>
          </cell>
          <cell r="AX55">
            <v>-83</v>
          </cell>
          <cell r="AY55">
            <v>621</v>
          </cell>
          <cell r="AZ55">
            <v>568</v>
          </cell>
          <cell r="BA55">
            <v>302</v>
          </cell>
          <cell r="BB55">
            <v>592</v>
          </cell>
          <cell r="BC55">
            <v>438</v>
          </cell>
          <cell r="BD55">
            <v>662</v>
          </cell>
          <cell r="BE55">
            <v>323</v>
          </cell>
          <cell r="BF55">
            <v>656</v>
          </cell>
          <cell r="BG55">
            <v>816</v>
          </cell>
          <cell r="BH55">
            <v>563</v>
          </cell>
          <cell r="BI55">
            <v>592</v>
          </cell>
          <cell r="BJ55">
            <v>738</v>
          </cell>
          <cell r="BK55">
            <v>692</v>
          </cell>
          <cell r="BL55">
            <v>1143</v>
          </cell>
          <cell r="BM55">
            <v>788</v>
          </cell>
          <cell r="BN55">
            <v>825</v>
          </cell>
          <cell r="BO55">
            <v>834</v>
          </cell>
          <cell r="BP55">
            <v>546</v>
          </cell>
          <cell r="BQ55">
            <v>654</v>
          </cell>
        </row>
        <row r="103">
          <cell r="AW103">
            <v>447</v>
          </cell>
          <cell r="AX103">
            <v>1017</v>
          </cell>
          <cell r="AY103">
            <v>254</v>
          </cell>
          <cell r="AZ103">
            <v>1072</v>
          </cell>
          <cell r="BA103">
            <v>369</v>
          </cell>
          <cell r="BB103">
            <v>1150</v>
          </cell>
          <cell r="BC103">
            <v>425</v>
          </cell>
          <cell r="BD103">
            <v>794</v>
          </cell>
          <cell r="BE103">
            <v>84</v>
          </cell>
          <cell r="BF103">
            <v>386</v>
          </cell>
          <cell r="BG103">
            <v>751</v>
          </cell>
          <cell r="BH103">
            <v>815</v>
          </cell>
          <cell r="BI103">
            <v>315</v>
          </cell>
          <cell r="BJ103">
            <v>536</v>
          </cell>
          <cell r="BK103">
            <v>902</v>
          </cell>
          <cell r="BL103">
            <v>1383</v>
          </cell>
          <cell r="BM103">
            <v>37</v>
          </cell>
          <cell r="BN103">
            <v>481</v>
          </cell>
          <cell r="BO103">
            <v>1304</v>
          </cell>
          <cell r="BP103">
            <v>1665</v>
          </cell>
          <cell r="BQ103">
            <v>127</v>
          </cell>
        </row>
      </sheetData>
      <sheetData sheetId="2">
        <row r="187">
          <cell r="J187" t="str">
            <v>Min</v>
          </cell>
        </row>
        <row r="188">
          <cell r="J188" t="str">
            <v>Max</v>
          </cell>
        </row>
        <row r="189">
          <cell r="J189" t="str">
            <v>Mean μ</v>
          </cell>
        </row>
        <row r="190">
          <cell r="J190" t="str">
            <v>Median</v>
          </cell>
        </row>
        <row r="191">
          <cell r="J191" t="str">
            <v>SD σ</v>
          </cell>
        </row>
        <row r="192">
          <cell r="J192" t="str">
            <v xml:space="preserve">  3σ 1-Day Δ: ±</v>
          </cell>
          <cell r="M192" t="str">
            <v>&lt;- Shapre Ratio (Risk Adjusted Return)</v>
          </cell>
        </row>
        <row r="193">
          <cell r="J193" t="str">
            <v>β (1-year avg.)</v>
          </cell>
          <cell r="M193" t="str">
            <v>&lt;- Sortino Ratio (Downside Risk Adjusted Return)</v>
          </cell>
        </row>
        <row r="196">
          <cell r="I196" t="str">
            <v>n =</v>
          </cell>
          <cell r="J196">
            <v>1014</v>
          </cell>
        </row>
        <row r="197">
          <cell r="I197" t="str">
            <v>Histogram Data</v>
          </cell>
          <cell r="L197" t="str">
            <v>Distribution Overlay</v>
          </cell>
        </row>
        <row r="198">
          <cell r="I198" t="str">
            <v>Bin</v>
          </cell>
          <cell r="J198" t="str">
            <v>Frequency</v>
          </cell>
          <cell r="L198" t="str">
            <v xml:space="preserve"> (X) 1-Day Δ  </v>
          </cell>
          <cell r="M198" t="str">
            <v xml:space="preserve">(Y) Pop. Density </v>
          </cell>
        </row>
        <row r="199">
          <cell r="I199">
            <v>-0.04</v>
          </cell>
          <cell r="J199">
            <v>1</v>
          </cell>
          <cell r="L199">
            <v>-4.1000000000000002E-2</v>
          </cell>
          <cell r="M199">
            <v>0.24330261971412301</v>
          </cell>
        </row>
        <row r="200">
          <cell r="I200">
            <v>-3.9E-2</v>
          </cell>
          <cell r="J200">
            <v>1</v>
          </cell>
          <cell r="L200">
            <v>-0.04</v>
          </cell>
          <cell r="M200">
            <v>0.30633285338385041</v>
          </cell>
        </row>
        <row r="201">
          <cell r="I201">
            <v>-3.7999999999999999E-2</v>
          </cell>
          <cell r="J201">
            <v>0</v>
          </cell>
          <cell r="L201">
            <v>-3.9E-2</v>
          </cell>
          <cell r="M201">
            <v>0.38351958154803484</v>
          </cell>
        </row>
        <row r="202">
          <cell r="I202">
            <v>-3.6999999999999998E-2</v>
          </cell>
          <cell r="J202">
            <v>0</v>
          </cell>
          <cell r="L202">
            <v>-3.7999999999999999E-2</v>
          </cell>
          <cell r="M202">
            <v>0.47745086551047328</v>
          </cell>
        </row>
        <row r="203">
          <cell r="I203">
            <v>-3.5999999999999997E-2</v>
          </cell>
          <cell r="J203">
            <v>1</v>
          </cell>
          <cell r="L203">
            <v>-3.6999999999999998E-2</v>
          </cell>
          <cell r="M203">
            <v>0.59104017531798669</v>
          </cell>
        </row>
        <row r="204">
          <cell r="I204">
            <v>-3.4999999999999996E-2</v>
          </cell>
          <cell r="J204">
            <v>4</v>
          </cell>
          <cell r="L204">
            <v>-3.5999999999999997E-2</v>
          </cell>
          <cell r="M204">
            <v>0.72753266253923077</v>
          </cell>
        </row>
        <row r="205">
          <cell r="I205">
            <v>-3.3999999999999996E-2</v>
          </cell>
          <cell r="J205">
            <v>2</v>
          </cell>
          <cell r="L205">
            <v>-3.4999999999999996E-2</v>
          </cell>
          <cell r="M205">
            <v>0.89050254374147597</v>
          </cell>
        </row>
        <row r="206">
          <cell r="I206">
            <v>-3.2999999999999995E-2</v>
          </cell>
          <cell r="J206">
            <v>1</v>
          </cell>
          <cell r="L206">
            <v>-3.3999999999999996E-2</v>
          </cell>
          <cell r="M206">
            <v>1.0838395846539897</v>
          </cell>
        </row>
        <row r="207">
          <cell r="I207">
            <v>-3.1999999999999994E-2</v>
          </cell>
          <cell r="J207">
            <v>1</v>
          </cell>
          <cell r="L207">
            <v>-3.2999999999999995E-2</v>
          </cell>
          <cell r="M207">
            <v>1.3117226816436751</v>
          </cell>
        </row>
        <row r="208">
          <cell r="I208">
            <v>-3.0999999999999993E-2</v>
          </cell>
          <cell r="J208">
            <v>3</v>
          </cell>
          <cell r="L208">
            <v>-3.1999999999999994E-2</v>
          </cell>
          <cell r="M208">
            <v>1.578578645060458</v>
          </cell>
        </row>
        <row r="209">
          <cell r="I209">
            <v>-2.9999999999999992E-2</v>
          </cell>
          <cell r="J209">
            <v>1</v>
          </cell>
          <cell r="L209">
            <v>-3.0999999999999993E-2</v>
          </cell>
          <cell r="M209">
            <v>1.8890245151375733</v>
          </cell>
        </row>
        <row r="210">
          <cell r="I210">
            <v>-2.8999999999999991E-2</v>
          </cell>
          <cell r="J210">
            <v>4</v>
          </cell>
          <cell r="L210">
            <v>-2.9999999999999992E-2</v>
          </cell>
          <cell r="M210">
            <v>2.2477920988013178</v>
          </cell>
        </row>
        <row r="211">
          <cell r="I211">
            <v>-2.799999999999999E-2</v>
          </cell>
          <cell r="J211">
            <v>1</v>
          </cell>
          <cell r="L211">
            <v>-2.8999999999999991E-2</v>
          </cell>
          <cell r="M211">
            <v>2.6596339130588227</v>
          </cell>
        </row>
        <row r="212">
          <cell r="I212">
            <v>-2.6999999999999989E-2</v>
          </cell>
          <cell r="J212">
            <v>4</v>
          </cell>
          <cell r="L212">
            <v>-2.799999999999999E-2</v>
          </cell>
          <cell r="M212">
            <v>3.1292103587889639</v>
          </cell>
        </row>
        <row r="213">
          <cell r="I213">
            <v>-2.5999999999999988E-2</v>
          </cell>
          <cell r="J213">
            <v>1</v>
          </cell>
          <cell r="L213">
            <v>-2.6999999999999989E-2</v>
          </cell>
          <cell r="M213">
            <v>3.6609587205509038</v>
          </cell>
        </row>
        <row r="214">
          <cell r="I214">
            <v>-2.4999999999999988E-2</v>
          </cell>
          <cell r="J214">
            <v>5</v>
          </cell>
          <cell r="L214">
            <v>-2.5999999999999988E-2</v>
          </cell>
          <cell r="M214">
            <v>4.258945476645092</v>
          </cell>
        </row>
        <row r="215">
          <cell r="I215">
            <v>-2.3999999999999987E-2</v>
          </cell>
          <cell r="J215">
            <v>1</v>
          </cell>
          <cell r="L215">
            <v>-2.4999999999999988E-2</v>
          </cell>
          <cell r="M215">
            <v>4.9267043820016658</v>
          </cell>
        </row>
        <row r="216">
          <cell r="I216">
            <v>-2.2999999999999986E-2</v>
          </cell>
          <cell r="J216">
            <v>2</v>
          </cell>
          <cell r="L216">
            <v>-2.3999999999999987E-2</v>
          </cell>
          <cell r="M216">
            <v>5.6670638170172571</v>
          </cell>
        </row>
        <row r="217">
          <cell r="I217">
            <v>-2.1999999999999985E-2</v>
          </cell>
          <cell r="J217">
            <v>2</v>
          </cell>
          <cell r="L217">
            <v>-2.2999999999999986E-2</v>
          </cell>
          <cell r="M217">
            <v>6.4819679309391072</v>
          </cell>
        </row>
        <row r="218">
          <cell r="I218">
            <v>-2.0999999999999984E-2</v>
          </cell>
          <cell r="J218">
            <v>3</v>
          </cell>
          <cell r="L218">
            <v>-2.1999999999999985E-2</v>
          </cell>
          <cell r="M218">
            <v>7.3722970932413006</v>
          </cell>
        </row>
        <row r="219">
          <cell r="I219">
            <v>-1.9999999999999983E-2</v>
          </cell>
          <cell r="J219">
            <v>5</v>
          </cell>
          <cell r="L219">
            <v>-2.0999999999999984E-2</v>
          </cell>
          <cell r="M219">
            <v>8.3376940391129448</v>
          </cell>
        </row>
        <row r="220">
          <cell r="I220">
            <v>-1.8999999999999982E-2</v>
          </cell>
          <cell r="J220">
            <v>9</v>
          </cell>
          <cell r="L220">
            <v>-1.9999999999999983E-2</v>
          </cell>
          <cell r="M220">
            <v>9.3764027912942609</v>
          </cell>
        </row>
        <row r="221">
          <cell r="I221">
            <v>-1.7999999999999981E-2</v>
          </cell>
          <cell r="J221">
            <v>6</v>
          </cell>
          <cell r="L221">
            <v>-1.8999999999999982E-2</v>
          </cell>
          <cell r="M221">
            <v>10.485127896633797</v>
          </cell>
        </row>
        <row r="222">
          <cell r="I222">
            <v>-1.699999999999998E-2</v>
          </cell>
          <cell r="J222">
            <v>10</v>
          </cell>
          <cell r="L222">
            <v>-1.7999999999999981E-2</v>
          </cell>
          <cell r="M222">
            <v>11.658921673763489</v>
          </cell>
        </row>
        <row r="223">
          <cell r="I223">
            <v>-1.599999999999998E-2</v>
          </cell>
          <cell r="J223">
            <v>13</v>
          </cell>
          <cell r="L223">
            <v>-1.699999999999998E-2</v>
          </cell>
          <cell r="M223">
            <v>12.891106979905215</v>
          </cell>
        </row>
        <row r="224">
          <cell r="I224">
            <v>-1.4999999999999979E-2</v>
          </cell>
          <cell r="J224">
            <v>11</v>
          </cell>
          <cell r="L224">
            <v>-1.599999999999998E-2</v>
          </cell>
          <cell r="M224">
            <v>14.173242436056498</v>
          </cell>
        </row>
        <row r="225">
          <cell r="I225">
            <v>-1.3999999999999978E-2</v>
          </cell>
          <cell r="J225">
            <v>24</v>
          </cell>
          <cell r="L225">
            <v>-1.4999999999999979E-2</v>
          </cell>
          <cell r="M225">
            <v>15.495136085031207</v>
          </cell>
        </row>
        <row r="226">
          <cell r="I226">
            <v>-1.2999999999999977E-2</v>
          </cell>
          <cell r="J226">
            <v>18</v>
          </cell>
          <cell r="L226">
            <v>-1.3999999999999978E-2</v>
          </cell>
          <cell r="M226">
            <v>16.844912102018611</v>
          </cell>
        </row>
        <row r="227">
          <cell r="I227">
            <v>-1.1999999999999976E-2</v>
          </cell>
          <cell r="J227">
            <v>27</v>
          </cell>
          <cell r="L227">
            <v>-1.2999999999999977E-2</v>
          </cell>
          <cell r="M227">
            <v>18.209133462105321</v>
          </cell>
        </row>
        <row r="228">
          <cell r="I228">
            <v>-1.0999999999999975E-2</v>
          </cell>
          <cell r="J228">
            <v>18</v>
          </cell>
          <cell r="L228">
            <v>-1.1999999999999976E-2</v>
          </cell>
          <cell r="M228">
            <v>19.572981447529923</v>
          </cell>
        </row>
        <row r="229">
          <cell r="I229">
            <v>-9.9999999999999742E-3</v>
          </cell>
          <cell r="J229">
            <v>19</v>
          </cell>
          <cell r="L229">
            <v>-1.0999999999999975E-2</v>
          </cell>
          <cell r="M229">
            <v>20.920490626570793</v>
          </cell>
        </row>
        <row r="230">
          <cell r="I230">
            <v>-8.9999999999999733E-3</v>
          </cell>
          <cell r="J230">
            <v>24</v>
          </cell>
          <cell r="L230">
            <v>-9.9999999999999742E-3</v>
          </cell>
          <cell r="M230">
            <v>22.234835553740457</v>
          </cell>
        </row>
        <row r="231">
          <cell r="I231">
            <v>-7.9999999999999724E-3</v>
          </cell>
          <cell r="J231">
            <v>16</v>
          </cell>
          <cell r="L231">
            <v>-8.9999999999999733E-3</v>
          </cell>
          <cell r="M231">
            <v>23.49866304135163</v>
          </cell>
        </row>
        <row r="232">
          <cell r="I232">
            <v>-6.9999999999999724E-3</v>
          </cell>
          <cell r="J232">
            <v>26</v>
          </cell>
          <cell r="L232">
            <v>-7.9999999999999724E-3</v>
          </cell>
          <cell r="M232">
            <v>24.694461559704717</v>
          </cell>
        </row>
        <row r="233">
          <cell r="I233">
            <v>-5.9999999999999724E-3</v>
          </cell>
          <cell r="J233">
            <v>29</v>
          </cell>
          <cell r="L233">
            <v>-6.9999999999999724E-3</v>
          </cell>
          <cell r="M233">
            <v>25.804957264360048</v>
          </cell>
        </row>
        <row r="234">
          <cell r="I234">
            <v>-4.9999999999999723E-3</v>
          </cell>
          <cell r="J234">
            <v>17</v>
          </cell>
          <cell r="L234">
            <v>-5.9999999999999724E-3</v>
          </cell>
          <cell r="M234">
            <v>26.81352444662306</v>
          </cell>
        </row>
        <row r="235">
          <cell r="I235">
            <v>-3.9999999999999723E-3</v>
          </cell>
          <cell r="J235">
            <v>23</v>
          </cell>
          <cell r="L235">
            <v>-4.9999999999999723E-3</v>
          </cell>
          <cell r="M235">
            <v>27.704596967012165</v>
          </cell>
        </row>
        <row r="236">
          <cell r="I236">
            <v>-2.9999999999999723E-3</v>
          </cell>
          <cell r="J236">
            <v>37</v>
          </cell>
          <cell r="L236">
            <v>-3.9999999999999723E-3</v>
          </cell>
          <cell r="M236">
            <v>28.464066550027482</v>
          </cell>
        </row>
        <row r="237">
          <cell r="I237">
            <v>-1.9999999999999723E-3</v>
          </cell>
          <cell r="J237">
            <v>41</v>
          </cell>
          <cell r="L237">
            <v>-2.9999999999999723E-3</v>
          </cell>
          <cell r="M237">
            <v>29.079653753616999</v>
          </cell>
        </row>
        <row r="238">
          <cell r="I238">
            <v>-9.9999999999997227E-4</v>
          </cell>
          <cell r="J238">
            <v>35</v>
          </cell>
          <cell r="L238">
            <v>-1.9999999999999723E-3</v>
          </cell>
          <cell r="M238">
            <v>29.541238007479279</v>
          </cell>
        </row>
        <row r="239">
          <cell r="I239">
            <v>2.7755575615628914E-17</v>
          </cell>
          <cell r="J239">
            <v>45</v>
          </cell>
          <cell r="L239">
            <v>-9.9999999999997227E-4</v>
          </cell>
          <cell r="M239">
            <v>29.84113433421124</v>
          </cell>
        </row>
        <row r="240">
          <cell r="I240">
            <v>1.0000000000000278E-3</v>
          </cell>
          <cell r="J240">
            <v>53</v>
          </cell>
          <cell r="L240">
            <v>2.7755575615628914E-17</v>
          </cell>
          <cell r="M240">
            <v>29.974306183221255</v>
          </cell>
        </row>
        <row r="241">
          <cell r="I241">
            <v>2.0000000000000278E-3</v>
          </cell>
          <cell r="J241">
            <v>37</v>
          </cell>
          <cell r="L241">
            <v>1.0000000000000278E-3</v>
          </cell>
          <cell r="M241">
            <v>29.938506141234956</v>
          </cell>
        </row>
        <row r="242">
          <cell r="I242">
            <v>3.0000000000000278E-3</v>
          </cell>
          <cell r="J242">
            <v>26</v>
          </cell>
          <cell r="L242">
            <v>2.0000000000000278E-3</v>
          </cell>
          <cell r="M242">
            <v>29.734339026119326</v>
          </cell>
        </row>
        <row r="243">
          <cell r="I243">
            <v>4.0000000000000278E-3</v>
          </cell>
          <cell r="J243">
            <v>39</v>
          </cell>
          <cell r="L243">
            <v>3.0000000000000278E-3</v>
          </cell>
          <cell r="M243">
            <v>29.365244888858772</v>
          </cell>
        </row>
        <row r="244">
          <cell r="I244">
            <v>5.0000000000000279E-3</v>
          </cell>
          <cell r="J244">
            <v>33</v>
          </cell>
          <cell r="L244">
            <v>4.0000000000000278E-3</v>
          </cell>
          <cell r="M244">
            <v>28.837402591235453</v>
          </cell>
        </row>
        <row r="245">
          <cell r="I245">
            <v>6.0000000000000279E-3</v>
          </cell>
          <cell r="J245">
            <v>29</v>
          </cell>
          <cell r="L245">
            <v>5.0000000000000279E-3</v>
          </cell>
          <cell r="M245">
            <v>28.159557735840721</v>
          </cell>
        </row>
        <row r="246">
          <cell r="I246">
            <v>7.0000000000000279E-3</v>
          </cell>
          <cell r="J246">
            <v>26</v>
          </cell>
          <cell r="L246">
            <v>6.0000000000000279E-3</v>
          </cell>
          <cell r="M246">
            <v>27.342781644290781</v>
          </cell>
        </row>
        <row r="247">
          <cell r="I247">
            <v>8.0000000000000279E-3</v>
          </cell>
          <cell r="J247">
            <v>22</v>
          </cell>
          <cell r="L247">
            <v>7.0000000000000279E-3</v>
          </cell>
          <cell r="M247">
            <v>26.400170664392089</v>
          </cell>
        </row>
        <row r="248">
          <cell r="I248">
            <v>9.0000000000000288E-3</v>
          </cell>
          <cell r="J248">
            <v>24</v>
          </cell>
          <cell r="L248">
            <v>8.0000000000000279E-3</v>
          </cell>
          <cell r="M248">
            <v>25.346497213325758</v>
          </cell>
        </row>
        <row r="249">
          <cell r="I249">
            <v>1.000000000000003E-2</v>
          </cell>
          <cell r="J249">
            <v>30</v>
          </cell>
          <cell r="L249">
            <v>9.0000000000000288E-3</v>
          </cell>
          <cell r="M249">
            <v>24.197825535155634</v>
          </cell>
        </row>
        <row r="250">
          <cell r="I250">
            <v>1.1000000000000031E-2</v>
          </cell>
          <cell r="J250">
            <v>29</v>
          </cell>
          <cell r="L250">
            <v>1.000000000000003E-2</v>
          </cell>
          <cell r="M250">
            <v>22.971106103509396</v>
          </cell>
        </row>
        <row r="251">
          <cell r="I251">
            <v>1.2000000000000031E-2</v>
          </cell>
          <cell r="J251">
            <v>21</v>
          </cell>
          <cell r="L251">
            <v>1.1000000000000031E-2</v>
          </cell>
          <cell r="M251">
            <v>21.683762906467617</v>
          </cell>
        </row>
        <row r="252">
          <cell r="I252">
            <v>1.3000000000000032E-2</v>
          </cell>
          <cell r="J252">
            <v>19</v>
          </cell>
          <cell r="L252">
            <v>1.2000000000000031E-2</v>
          </cell>
          <cell r="M252">
            <v>20.353287519327644</v>
          </cell>
        </row>
        <row r="253">
          <cell r="I253">
            <v>1.4000000000000033E-2</v>
          </cell>
          <cell r="J253">
            <v>20</v>
          </cell>
          <cell r="L253">
            <v>1.3000000000000032E-2</v>
          </cell>
          <cell r="M253">
            <v>18.996852945382901</v>
          </cell>
        </row>
        <row r="254">
          <cell r="I254">
            <v>1.5000000000000034E-2</v>
          </cell>
          <cell r="J254">
            <v>11</v>
          </cell>
          <cell r="L254">
            <v>1.4000000000000033E-2</v>
          </cell>
          <cell r="M254">
            <v>17.630958759087321</v>
          </cell>
        </row>
        <row r="255">
          <cell r="I255">
            <v>1.6000000000000035E-2</v>
          </cell>
          <cell r="J255">
            <v>11</v>
          </cell>
          <cell r="L255">
            <v>1.5000000000000034E-2</v>
          </cell>
          <cell r="M255">
            <v>16.271117218493135</v>
          </cell>
        </row>
        <row r="256">
          <cell r="I256">
            <v>1.7000000000000036E-2</v>
          </cell>
          <cell r="J256">
            <v>7</v>
          </cell>
          <cell r="L256">
            <v>1.6000000000000035E-2</v>
          </cell>
          <cell r="M256">
            <v>14.931587840618413</v>
          </cell>
        </row>
        <row r="257">
          <cell r="I257">
            <v>1.8000000000000037E-2</v>
          </cell>
          <cell r="J257">
            <v>12</v>
          </cell>
          <cell r="L257">
            <v>1.7000000000000036E-2</v>
          </cell>
          <cell r="M257">
            <v>13.625165579865037</v>
          </cell>
        </row>
        <row r="258">
          <cell r="I258">
            <v>1.9000000000000038E-2</v>
          </cell>
          <cell r="J258">
            <v>7</v>
          </cell>
          <cell r="L258">
            <v>1.8000000000000037E-2</v>
          </cell>
          <cell r="M258">
            <v>12.363025342638814</v>
          </cell>
        </row>
        <row r="259">
          <cell r="I259">
            <v>2.0000000000000039E-2</v>
          </cell>
          <cell r="J259">
            <v>5</v>
          </cell>
          <cell r="L259">
            <v>1.9000000000000038E-2</v>
          </cell>
          <cell r="M259">
            <v>11.154623231589555</v>
          </cell>
        </row>
        <row r="260">
          <cell r="I260">
            <v>2.1000000000000039E-2</v>
          </cell>
          <cell r="J260">
            <v>7</v>
          </cell>
          <cell r="L260">
            <v>2.0000000000000039E-2</v>
          </cell>
          <cell r="M260">
            <v>10.007652748181465</v>
          </cell>
        </row>
        <row r="261">
          <cell r="I261">
            <v>2.200000000000004E-2</v>
          </cell>
          <cell r="J261">
            <v>14</v>
          </cell>
          <cell r="L261">
            <v>2.1000000000000039E-2</v>
          </cell>
          <cell r="M261">
            <v>8.9280522821969779</v>
          </cell>
        </row>
        <row r="262">
          <cell r="I262">
            <v>2.3000000000000041E-2</v>
          </cell>
          <cell r="J262">
            <v>3</v>
          </cell>
          <cell r="L262">
            <v>2.200000000000004E-2</v>
          </cell>
          <cell r="M262">
            <v>7.9200586489003983</v>
          </cell>
        </row>
        <row r="263">
          <cell r="L263">
            <v>2.3000000000000041E-2</v>
          </cell>
          <cell r="M263">
            <v>6.9863002426241483</v>
          </cell>
        </row>
        <row r="264">
          <cell r="L264">
            <v>2.4000000000000042E-2</v>
          </cell>
          <cell r="M264">
            <v>6.1279225789406535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000%20Med-Devices%20Master%20List%20000.xls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5"/>
  <sheetViews>
    <sheetView tabSelected="1" workbookViewId="0">
      <selection activeCell="F13" sqref="F13"/>
    </sheetView>
  </sheetViews>
  <sheetFormatPr defaultRowHeight="14.25"/>
  <cols>
    <col min="1" max="1" width="3.42578125" style="1" customWidth="1"/>
    <col min="2" max="2" width="11.5703125" style="1" customWidth="1"/>
    <col min="3" max="3" width="12.42578125" style="1" customWidth="1"/>
    <col min="4" max="4" width="11.5703125" style="1" customWidth="1"/>
    <col min="5" max="16384" width="9.140625" style="1"/>
  </cols>
  <sheetData>
    <row r="1" spans="1:14" ht="15">
      <c r="A1" s="48" t="s">
        <v>0</v>
      </c>
    </row>
    <row r="2" spans="1:14" ht="15">
      <c r="B2" s="2" t="s">
        <v>218</v>
      </c>
    </row>
    <row r="3" spans="1:14">
      <c r="B3" s="1" t="s">
        <v>1</v>
      </c>
      <c r="C3" s="4">
        <v>262.31</v>
      </c>
      <c r="D3" s="47">
        <v>45784</v>
      </c>
    </row>
    <row r="4" spans="1:14">
      <c r="B4" s="1" t="s">
        <v>2</v>
      </c>
      <c r="C4" s="3">
        <v>70.2</v>
      </c>
      <c r="D4" s="1" t="s">
        <v>217</v>
      </c>
    </row>
    <row r="5" spans="1:14">
      <c r="B5" s="1" t="s">
        <v>3</v>
      </c>
      <c r="C5" s="4">
        <f>C3*C4</f>
        <v>18414.162</v>
      </c>
    </row>
    <row r="6" spans="1:14">
      <c r="B6" s="1" t="s">
        <v>4</v>
      </c>
      <c r="C6" s="4">
        <f>953.4</f>
        <v>953.4</v>
      </c>
      <c r="D6" s="1" t="s">
        <v>217</v>
      </c>
    </row>
    <row r="7" spans="1:14">
      <c r="B7" s="1" t="s">
        <v>5</v>
      </c>
      <c r="C7" s="5">
        <f>83.8+1296.1</f>
        <v>1379.8999999999999</v>
      </c>
      <c r="D7" s="1" t="s">
        <v>217</v>
      </c>
    </row>
    <row r="8" spans="1:14">
      <c r="B8" s="1" t="s">
        <v>6</v>
      </c>
      <c r="C8" s="4">
        <f>C5-C6+C7</f>
        <v>18840.662</v>
      </c>
      <c r="D8" s="1" t="s">
        <v>217</v>
      </c>
    </row>
    <row r="10" spans="1:14" ht="15">
      <c r="B10" s="2" t="s">
        <v>219</v>
      </c>
    </row>
    <row r="12" spans="1:14">
      <c r="B12" s="1" t="s">
        <v>220</v>
      </c>
      <c r="F12" s="1" t="s">
        <v>231</v>
      </c>
      <c r="N12" s="1" t="s">
        <v>8</v>
      </c>
    </row>
    <row r="13" spans="1:14">
      <c r="B13" s="1" t="s">
        <v>221</v>
      </c>
      <c r="F13" s="1" t="s">
        <v>224</v>
      </c>
      <c r="N13" s="1" t="s">
        <v>9</v>
      </c>
    </row>
    <row r="14" spans="1:14">
      <c r="B14" s="1" t="s">
        <v>222</v>
      </c>
      <c r="F14" s="1" t="s">
        <v>7</v>
      </c>
      <c r="N14" s="1" t="s">
        <v>10</v>
      </c>
    </row>
    <row r="15" spans="1:14">
      <c r="B15" s="1" t="s">
        <v>223</v>
      </c>
      <c r="N15" s="1" t="s">
        <v>11</v>
      </c>
    </row>
    <row r="16" spans="1:14" ht="15">
      <c r="N16" s="2" t="s">
        <v>12</v>
      </c>
    </row>
    <row r="18" spans="1:3" ht="15">
      <c r="A18" s="2" t="s">
        <v>13</v>
      </c>
    </row>
    <row r="19" spans="1:3">
      <c r="B19" s="1" t="s">
        <v>225</v>
      </c>
    </row>
    <row r="20" spans="1:3">
      <c r="C20" s="1" t="s">
        <v>226</v>
      </c>
    </row>
    <row r="21" spans="1:3">
      <c r="B21" s="1" t="s">
        <v>227</v>
      </c>
    </row>
    <row r="22" spans="1:3">
      <c r="B22" s="1" t="s">
        <v>228</v>
      </c>
    </row>
    <row r="24" spans="1:3" ht="15">
      <c r="A24" s="2" t="s">
        <v>14</v>
      </c>
    </row>
    <row r="25" spans="1:3">
      <c r="B25" s="1" t="s">
        <v>15</v>
      </c>
    </row>
  </sheetData>
  <hyperlinks>
    <hyperlink ref="A1" r:id="rId1" xr:uid="{1D827B6F-A9F6-4E96-9168-7B5102E835BE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27957-A42B-4AB7-A411-12A70E029F5D}">
  <dimension ref="B1:FJ122"/>
  <sheetViews>
    <sheetView workbookViewId="0">
      <pane xSplit="2" ySplit="3" topLeftCell="CG96" activePane="bottomRight" state="frozen"/>
      <selection pane="topRight" activeCell="C1" sqref="C1"/>
      <selection pane="bottomLeft" activeCell="A4" sqref="A4"/>
      <selection pane="bottomRight" activeCell="BW135" sqref="BW135"/>
    </sheetView>
  </sheetViews>
  <sheetFormatPr defaultRowHeight="14.25"/>
  <cols>
    <col min="1" max="1" width="3.140625" style="1" customWidth="1"/>
    <col min="2" max="2" width="36.42578125" style="1" customWidth="1"/>
    <col min="3" max="4" width="9.140625" style="1" customWidth="1"/>
    <col min="5" max="71" width="9.140625" style="1"/>
    <col min="72" max="78" width="9.140625" style="39"/>
    <col min="79" max="16384" width="9.140625" style="1"/>
  </cols>
  <sheetData>
    <row r="1" spans="2:166" ht="15">
      <c r="B1" s="1" t="s">
        <v>134</v>
      </c>
      <c r="AY1" s="37" t="s">
        <v>106</v>
      </c>
      <c r="BC1" s="37" t="s">
        <v>110</v>
      </c>
      <c r="BG1" s="37" t="s">
        <v>114</v>
      </c>
      <c r="BK1" s="37" t="s">
        <v>118</v>
      </c>
      <c r="BO1" s="37" t="s">
        <v>122</v>
      </c>
      <c r="BS1" s="37" t="s">
        <v>126</v>
      </c>
    </row>
    <row r="2" spans="2:166">
      <c r="B2" s="1" t="s">
        <v>135</v>
      </c>
    </row>
    <row r="3" spans="2:166" ht="15">
      <c r="B3" s="2" t="s">
        <v>136</v>
      </c>
      <c r="C3" s="2" t="s">
        <v>138</v>
      </c>
      <c r="D3" s="37" t="s">
        <v>60</v>
      </c>
      <c r="E3" s="37" t="s">
        <v>61</v>
      </c>
      <c r="F3" s="37" t="s">
        <v>139</v>
      </c>
      <c r="G3" s="37" t="s">
        <v>62</v>
      </c>
      <c r="H3" s="37" t="s">
        <v>63</v>
      </c>
      <c r="I3" s="37" t="s">
        <v>64</v>
      </c>
      <c r="J3" s="37" t="s">
        <v>65</v>
      </c>
      <c r="K3" s="37" t="s">
        <v>66</v>
      </c>
      <c r="L3" s="37" t="s">
        <v>67</v>
      </c>
      <c r="M3" s="37" t="s">
        <v>68</v>
      </c>
      <c r="N3" s="37" t="s">
        <v>69</v>
      </c>
      <c r="O3" s="37" t="s">
        <v>70</v>
      </c>
      <c r="P3" s="37" t="s">
        <v>71</v>
      </c>
      <c r="Q3" s="37" t="s">
        <v>72</v>
      </c>
      <c r="R3" s="37" t="s">
        <v>73</v>
      </c>
      <c r="S3" s="37" t="s">
        <v>74</v>
      </c>
      <c r="T3" s="37" t="s">
        <v>75</v>
      </c>
      <c r="U3" s="37" t="s">
        <v>76</v>
      </c>
      <c r="V3" s="37" t="s">
        <v>77</v>
      </c>
      <c r="W3" s="37" t="s">
        <v>78</v>
      </c>
      <c r="X3" s="37" t="s">
        <v>79</v>
      </c>
      <c r="Y3" s="37" t="s">
        <v>80</v>
      </c>
      <c r="Z3" s="37" t="s">
        <v>81</v>
      </c>
      <c r="AA3" s="37" t="s">
        <v>82</v>
      </c>
      <c r="AB3" s="37" t="s">
        <v>83</v>
      </c>
      <c r="AC3" s="37" t="s">
        <v>84</v>
      </c>
      <c r="AD3" s="37" t="s">
        <v>85</v>
      </c>
      <c r="AE3" s="37" t="s">
        <v>86</v>
      </c>
      <c r="AF3" s="37" t="s">
        <v>87</v>
      </c>
      <c r="AG3" s="37" t="s">
        <v>88</v>
      </c>
      <c r="AH3" s="37" t="s">
        <v>89</v>
      </c>
      <c r="AI3" s="37" t="s">
        <v>90</v>
      </c>
      <c r="AJ3" s="37" t="s">
        <v>91</v>
      </c>
      <c r="AK3" s="37" t="s">
        <v>92</v>
      </c>
      <c r="AL3" s="37" t="s">
        <v>93</v>
      </c>
      <c r="AM3" s="37" t="s">
        <v>94</v>
      </c>
      <c r="AN3" s="37" t="s">
        <v>95</v>
      </c>
      <c r="AO3" s="37" t="s">
        <v>96</v>
      </c>
      <c r="AP3" s="37" t="s">
        <v>97</v>
      </c>
      <c r="AQ3" s="37" t="s">
        <v>98</v>
      </c>
      <c r="AR3" s="37" t="s">
        <v>99</v>
      </c>
      <c r="AS3" s="37" t="s">
        <v>100</v>
      </c>
      <c r="AT3" s="37" t="s">
        <v>101</v>
      </c>
      <c r="AU3" s="37" t="s">
        <v>102</v>
      </c>
      <c r="AV3" s="37" t="s">
        <v>103</v>
      </c>
      <c r="AW3" s="37" t="s">
        <v>104</v>
      </c>
      <c r="AX3" s="37" t="s">
        <v>105</v>
      </c>
      <c r="AY3" s="37" t="s">
        <v>106</v>
      </c>
      <c r="AZ3" s="37" t="s">
        <v>107</v>
      </c>
      <c r="BA3" s="37" t="s">
        <v>108</v>
      </c>
      <c r="BB3" s="37" t="s">
        <v>109</v>
      </c>
      <c r="BC3" s="37" t="s">
        <v>110</v>
      </c>
      <c r="BD3" s="37" t="s">
        <v>111</v>
      </c>
      <c r="BE3" s="37" t="s">
        <v>112</v>
      </c>
      <c r="BF3" s="37" t="s">
        <v>113</v>
      </c>
      <c r="BG3" s="37" t="s">
        <v>114</v>
      </c>
      <c r="BH3" s="37" t="s">
        <v>115</v>
      </c>
      <c r="BI3" s="37" t="s">
        <v>116</v>
      </c>
      <c r="BJ3" s="37" t="s">
        <v>117</v>
      </c>
      <c r="BK3" s="37" t="s">
        <v>118</v>
      </c>
      <c r="BL3" s="37" t="s">
        <v>119</v>
      </c>
      <c r="BM3" s="37" t="s">
        <v>120</v>
      </c>
      <c r="BN3" s="37" t="s">
        <v>121</v>
      </c>
      <c r="BO3" s="37" t="s">
        <v>122</v>
      </c>
      <c r="BP3" s="37" t="s">
        <v>123</v>
      </c>
      <c r="BQ3" s="37" t="s">
        <v>124</v>
      </c>
      <c r="BR3" s="37" t="s">
        <v>125</v>
      </c>
      <c r="BS3" s="37" t="s">
        <v>126</v>
      </c>
      <c r="BT3" s="38" t="s">
        <v>127</v>
      </c>
      <c r="BU3" s="38" t="s">
        <v>128</v>
      </c>
      <c r="BV3" s="38" t="s">
        <v>129</v>
      </c>
      <c r="BW3" s="38" t="s">
        <v>130</v>
      </c>
      <c r="BX3" s="38" t="s">
        <v>131</v>
      </c>
      <c r="BY3" s="38" t="s">
        <v>132</v>
      </c>
      <c r="BZ3" s="38" t="s">
        <v>133</v>
      </c>
      <c r="CI3" s="2">
        <v>2008</v>
      </c>
      <c r="CJ3" s="2">
        <f>CI3+1</f>
        <v>2009</v>
      </c>
      <c r="CK3" s="2">
        <f t="shared" ref="CK3:EV3" si="0">CJ3+1</f>
        <v>2010</v>
      </c>
      <c r="CL3" s="2">
        <f t="shared" si="0"/>
        <v>2011</v>
      </c>
      <c r="CM3" s="2">
        <f t="shared" si="0"/>
        <v>2012</v>
      </c>
      <c r="CN3" s="2">
        <f t="shared" si="0"/>
        <v>2013</v>
      </c>
      <c r="CO3" s="2">
        <f t="shared" si="0"/>
        <v>2014</v>
      </c>
      <c r="CP3" s="2">
        <f t="shared" si="0"/>
        <v>2015</v>
      </c>
      <c r="CQ3" s="2">
        <f t="shared" si="0"/>
        <v>2016</v>
      </c>
      <c r="CR3" s="2">
        <f t="shared" si="0"/>
        <v>2017</v>
      </c>
      <c r="CS3" s="2">
        <f t="shared" si="0"/>
        <v>2018</v>
      </c>
      <c r="CT3" s="2">
        <f t="shared" si="0"/>
        <v>2019</v>
      </c>
      <c r="CU3" s="2">
        <f t="shared" si="0"/>
        <v>2020</v>
      </c>
      <c r="CV3" s="2">
        <f t="shared" si="0"/>
        <v>2021</v>
      </c>
      <c r="CW3" s="2">
        <f t="shared" si="0"/>
        <v>2022</v>
      </c>
      <c r="CX3" s="2">
        <f t="shared" si="0"/>
        <v>2023</v>
      </c>
      <c r="CY3" s="2">
        <f t="shared" si="0"/>
        <v>2024</v>
      </c>
      <c r="CZ3" s="2">
        <f t="shared" si="0"/>
        <v>2025</v>
      </c>
      <c r="DA3" s="2">
        <f t="shared" si="0"/>
        <v>2026</v>
      </c>
      <c r="DB3" s="2">
        <f t="shared" si="0"/>
        <v>2027</v>
      </c>
      <c r="DC3" s="2">
        <f t="shared" si="0"/>
        <v>2028</v>
      </c>
      <c r="DD3" s="2">
        <f t="shared" si="0"/>
        <v>2029</v>
      </c>
      <c r="DE3" s="2">
        <f t="shared" si="0"/>
        <v>2030</v>
      </c>
      <c r="DF3" s="2">
        <f t="shared" si="0"/>
        <v>2031</v>
      </c>
      <c r="DG3" s="2">
        <f t="shared" si="0"/>
        <v>2032</v>
      </c>
      <c r="DH3" s="2">
        <f t="shared" si="0"/>
        <v>2033</v>
      </c>
      <c r="DI3" s="2">
        <f t="shared" si="0"/>
        <v>2034</v>
      </c>
      <c r="DJ3" s="2">
        <f t="shared" si="0"/>
        <v>2035</v>
      </c>
      <c r="DK3" s="2">
        <f t="shared" si="0"/>
        <v>2036</v>
      </c>
      <c r="DL3" s="2">
        <f t="shared" si="0"/>
        <v>2037</v>
      </c>
      <c r="DM3" s="2">
        <f t="shared" si="0"/>
        <v>2038</v>
      </c>
      <c r="DN3" s="2">
        <f t="shared" si="0"/>
        <v>2039</v>
      </c>
      <c r="DO3" s="2">
        <f t="shared" si="0"/>
        <v>2040</v>
      </c>
      <c r="DP3" s="2">
        <f t="shared" si="0"/>
        <v>2041</v>
      </c>
      <c r="DQ3" s="2">
        <f t="shared" si="0"/>
        <v>2042</v>
      </c>
      <c r="DR3" s="2">
        <f t="shared" si="0"/>
        <v>2043</v>
      </c>
      <c r="DS3" s="2">
        <f t="shared" si="0"/>
        <v>2044</v>
      </c>
      <c r="DT3" s="2">
        <f t="shared" si="0"/>
        <v>2045</v>
      </c>
      <c r="DU3" s="2">
        <f t="shared" si="0"/>
        <v>2046</v>
      </c>
      <c r="DV3" s="2">
        <f t="shared" si="0"/>
        <v>2047</v>
      </c>
      <c r="DW3" s="2">
        <f t="shared" si="0"/>
        <v>2048</v>
      </c>
      <c r="DX3" s="2">
        <f t="shared" si="0"/>
        <v>2049</v>
      </c>
      <c r="DY3" s="2">
        <f t="shared" si="0"/>
        <v>2050</v>
      </c>
      <c r="DZ3" s="2">
        <f t="shared" si="0"/>
        <v>2051</v>
      </c>
      <c r="EA3" s="2">
        <f t="shared" si="0"/>
        <v>2052</v>
      </c>
      <c r="EB3" s="2">
        <f t="shared" si="0"/>
        <v>2053</v>
      </c>
      <c r="EC3" s="2">
        <f t="shared" si="0"/>
        <v>2054</v>
      </c>
      <c r="ED3" s="2">
        <f t="shared" si="0"/>
        <v>2055</v>
      </c>
      <c r="EE3" s="2">
        <f t="shared" si="0"/>
        <v>2056</v>
      </c>
      <c r="EF3" s="2">
        <f t="shared" si="0"/>
        <v>2057</v>
      </c>
      <c r="EG3" s="2">
        <f t="shared" si="0"/>
        <v>2058</v>
      </c>
      <c r="EH3" s="2">
        <f t="shared" si="0"/>
        <v>2059</v>
      </c>
      <c r="EI3" s="2">
        <f t="shared" si="0"/>
        <v>2060</v>
      </c>
      <c r="EJ3" s="2">
        <f t="shared" si="0"/>
        <v>2061</v>
      </c>
      <c r="EK3" s="2">
        <f t="shared" si="0"/>
        <v>2062</v>
      </c>
      <c r="EL3" s="2">
        <f t="shared" si="0"/>
        <v>2063</v>
      </c>
      <c r="EM3" s="2">
        <f t="shared" si="0"/>
        <v>2064</v>
      </c>
      <c r="EN3" s="2">
        <f t="shared" si="0"/>
        <v>2065</v>
      </c>
      <c r="EO3" s="2">
        <f t="shared" si="0"/>
        <v>2066</v>
      </c>
      <c r="EP3" s="2">
        <f t="shared" si="0"/>
        <v>2067</v>
      </c>
      <c r="EQ3" s="2">
        <f t="shared" si="0"/>
        <v>2068</v>
      </c>
      <c r="ER3" s="2">
        <f t="shared" si="0"/>
        <v>2069</v>
      </c>
      <c r="ES3" s="2">
        <f t="shared" si="0"/>
        <v>2070</v>
      </c>
      <c r="ET3" s="2">
        <f t="shared" si="0"/>
        <v>2071</v>
      </c>
      <c r="EU3" s="2">
        <f t="shared" si="0"/>
        <v>2072</v>
      </c>
      <c r="EV3" s="2">
        <f t="shared" si="0"/>
        <v>2073</v>
      </c>
      <c r="EW3" s="2">
        <f t="shared" ref="EW3:FG3" si="1">EV3+1</f>
        <v>2074</v>
      </c>
      <c r="EX3" s="2">
        <f t="shared" si="1"/>
        <v>2075</v>
      </c>
      <c r="EY3" s="2">
        <f t="shared" si="1"/>
        <v>2076</v>
      </c>
      <c r="EZ3" s="2">
        <f t="shared" si="1"/>
        <v>2077</v>
      </c>
      <c r="FA3" s="2">
        <f t="shared" si="1"/>
        <v>2078</v>
      </c>
      <c r="FB3" s="2">
        <f t="shared" si="1"/>
        <v>2079</v>
      </c>
      <c r="FC3" s="2">
        <f t="shared" si="1"/>
        <v>2080</v>
      </c>
      <c r="FD3" s="2">
        <f t="shared" si="1"/>
        <v>2081</v>
      </c>
      <c r="FE3" s="2">
        <f t="shared" si="1"/>
        <v>2082</v>
      </c>
      <c r="FF3" s="2">
        <f t="shared" si="1"/>
        <v>2083</v>
      </c>
      <c r="FG3" s="2">
        <f t="shared" si="1"/>
        <v>2084</v>
      </c>
      <c r="FH3" s="2"/>
      <c r="FI3" s="2"/>
      <c r="FJ3" s="2"/>
    </row>
    <row r="4" spans="2:166">
      <c r="B4" s="40" t="s">
        <v>143</v>
      </c>
    </row>
    <row r="5" spans="2:166">
      <c r="B5" s="40" t="s">
        <v>144</v>
      </c>
    </row>
    <row r="6" spans="2:166">
      <c r="B6" s="40" t="s">
        <v>145</v>
      </c>
    </row>
    <row r="7" spans="2:166">
      <c r="B7" s="40" t="s">
        <v>141</v>
      </c>
    </row>
    <row r="8" spans="2:166">
      <c r="B8" s="40" t="s">
        <v>146</v>
      </c>
    </row>
    <row r="9" spans="2:166" ht="15">
      <c r="B9" s="37" t="s">
        <v>140</v>
      </c>
    </row>
    <row r="10" spans="2:166">
      <c r="B10" s="40" t="s">
        <v>147</v>
      </c>
    </row>
    <row r="11" spans="2:166">
      <c r="B11" s="40" t="s">
        <v>148</v>
      </c>
    </row>
    <row r="12" spans="2:166">
      <c r="B12" s="40" t="s">
        <v>149</v>
      </c>
    </row>
    <row r="13" spans="2:166">
      <c r="B13" s="40" t="s">
        <v>150</v>
      </c>
      <c r="C13" s="40"/>
    </row>
    <row r="14" spans="2:166">
      <c r="B14" s="40" t="s">
        <v>151</v>
      </c>
      <c r="C14" s="40"/>
    </row>
    <row r="15" spans="2:166" ht="15">
      <c r="B15" s="37" t="s">
        <v>142</v>
      </c>
      <c r="C15" s="40"/>
    </row>
    <row r="16" spans="2:166" ht="15">
      <c r="B16" s="37" t="s">
        <v>137</v>
      </c>
      <c r="C16" s="40"/>
    </row>
    <row r="17" spans="2:3">
      <c r="B17" s="40"/>
      <c r="C17" s="40"/>
    </row>
    <row r="18" spans="2:3" ht="15">
      <c r="B18" s="37" t="s">
        <v>152</v>
      </c>
      <c r="C18" s="37"/>
    </row>
    <row r="19" spans="2:3" ht="15">
      <c r="B19" s="37" t="s">
        <v>153</v>
      </c>
      <c r="C19" s="40"/>
    </row>
    <row r="20" spans="2:3">
      <c r="B20" s="40"/>
      <c r="C20" s="40"/>
    </row>
    <row r="21" spans="2:3">
      <c r="B21" s="41" t="s">
        <v>154</v>
      </c>
      <c r="C21" s="40"/>
    </row>
    <row r="22" spans="2:3">
      <c r="B22" s="41" t="s">
        <v>155</v>
      </c>
      <c r="C22" s="40"/>
    </row>
    <row r="23" spans="2:3">
      <c r="B23" s="41" t="s">
        <v>156</v>
      </c>
      <c r="C23" s="40"/>
    </row>
    <row r="24" spans="2:3" ht="15">
      <c r="B24" s="41" t="s">
        <v>157</v>
      </c>
      <c r="C24" s="37"/>
    </row>
    <row r="25" spans="2:3" ht="15">
      <c r="B25" s="41" t="s">
        <v>158</v>
      </c>
      <c r="C25" s="37"/>
    </row>
    <row r="26" spans="2:3">
      <c r="B26" s="41" t="s">
        <v>159</v>
      </c>
    </row>
    <row r="27" spans="2:3">
      <c r="B27" s="41" t="s">
        <v>162</v>
      </c>
    </row>
    <row r="28" spans="2:3">
      <c r="B28" s="41" t="s">
        <v>161</v>
      </c>
    </row>
    <row r="29" spans="2:3">
      <c r="B29" s="41" t="s">
        <v>163</v>
      </c>
    </row>
    <row r="30" spans="2:3">
      <c r="B30" s="41" t="s">
        <v>160</v>
      </c>
    </row>
    <row r="32" spans="2:3">
      <c r="B32" s="1" t="s">
        <v>164</v>
      </c>
    </row>
    <row r="33" spans="2:2">
      <c r="B33" s="1" t="s">
        <v>167</v>
      </c>
    </row>
    <row r="34" spans="2:2">
      <c r="B34" s="1" t="s">
        <v>166</v>
      </c>
    </row>
    <row r="35" spans="2:2">
      <c r="B35" s="1" t="s">
        <v>165</v>
      </c>
    </row>
    <row r="37" spans="2:2">
      <c r="B37" s="42" t="s">
        <v>168</v>
      </c>
    </row>
    <row r="38" spans="2:2">
      <c r="B38" s="1" t="s">
        <v>169</v>
      </c>
    </row>
    <row r="39" spans="2:2">
      <c r="B39" s="1" t="s">
        <v>170</v>
      </c>
    </row>
    <row r="40" spans="2:2">
      <c r="B40" s="1" t="s">
        <v>171</v>
      </c>
    </row>
    <row r="42" spans="2:2">
      <c r="B42" s="1" t="s">
        <v>174</v>
      </c>
    </row>
    <row r="43" spans="2:2">
      <c r="B43" s="1" t="s">
        <v>172</v>
      </c>
    </row>
    <row r="44" spans="2:2">
      <c r="B44" s="1" t="s">
        <v>173</v>
      </c>
    </row>
    <row r="45" spans="2:2">
      <c r="B45" s="1" t="s">
        <v>175</v>
      </c>
    </row>
    <row r="47" spans="2:2" ht="15">
      <c r="B47" s="2" t="s">
        <v>136</v>
      </c>
    </row>
    <row r="48" spans="2:2">
      <c r="B48" s="1" t="s">
        <v>176</v>
      </c>
    </row>
    <row r="49" spans="2:2">
      <c r="B49" s="1" t="s">
        <v>177</v>
      </c>
    </row>
    <row r="67" spans="2:2">
      <c r="B67" s="41" t="s">
        <v>178</v>
      </c>
    </row>
    <row r="68" spans="2:2">
      <c r="B68" s="41" t="s">
        <v>179</v>
      </c>
    </row>
    <row r="69" spans="2:2">
      <c r="B69" s="41" t="s">
        <v>180</v>
      </c>
    </row>
    <row r="70" spans="2:2">
      <c r="B70" s="41" t="s">
        <v>181</v>
      </c>
    </row>
    <row r="71" spans="2:2">
      <c r="B71" s="41" t="s">
        <v>182</v>
      </c>
    </row>
    <row r="72" spans="2:2">
      <c r="B72" s="41" t="s">
        <v>183</v>
      </c>
    </row>
    <row r="74" spans="2:2">
      <c r="B74" s="1" t="s">
        <v>184</v>
      </c>
    </row>
    <row r="75" spans="2:2">
      <c r="B75" s="1" t="s">
        <v>185</v>
      </c>
    </row>
    <row r="76" spans="2:2">
      <c r="B76" s="1" t="s">
        <v>186</v>
      </c>
    </row>
    <row r="109" spans="2:2">
      <c r="B109" s="1" t="s">
        <v>187</v>
      </c>
    </row>
    <row r="110" spans="2:2">
      <c r="B110" s="1" t="s">
        <v>188</v>
      </c>
    </row>
    <row r="111" spans="2:2">
      <c r="B111" s="1" t="s">
        <v>189</v>
      </c>
    </row>
    <row r="112" spans="2:2">
      <c r="B112" s="1" t="s">
        <v>190</v>
      </c>
    </row>
    <row r="113" spans="2:2">
      <c r="B113" s="1" t="s">
        <v>191</v>
      </c>
    </row>
    <row r="114" spans="2:2">
      <c r="B114" s="1" t="s">
        <v>192</v>
      </c>
    </row>
    <row r="115" spans="2:2">
      <c r="B115" s="1" t="s">
        <v>193</v>
      </c>
    </row>
    <row r="117" spans="2:2">
      <c r="B117" s="1" t="s">
        <v>194</v>
      </c>
    </row>
    <row r="118" spans="2:2">
      <c r="B118" s="1" t="s">
        <v>195</v>
      </c>
    </row>
    <row r="119" spans="2:2">
      <c r="B119" s="1" t="s">
        <v>196</v>
      </c>
    </row>
    <row r="120" spans="2:2">
      <c r="B120" s="1" t="s">
        <v>197</v>
      </c>
    </row>
    <row r="121" spans="2:2">
      <c r="B121" s="1" t="s">
        <v>198</v>
      </c>
    </row>
    <row r="122" spans="2:2">
      <c r="B122" s="1" t="s">
        <v>199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FD4A5-C172-4508-BDD9-9132B91E029B}">
  <dimension ref="A1:CA1618"/>
  <sheetViews>
    <sheetView topLeftCell="G143" workbookViewId="0">
      <selection activeCell="H166" sqref="H166"/>
    </sheetView>
  </sheetViews>
  <sheetFormatPr defaultRowHeight="14.25"/>
  <cols>
    <col min="1" max="7" width="9.140625" style="1"/>
    <col min="8" max="8" width="3.140625" style="1" customWidth="1"/>
    <col min="9" max="28" width="9.140625" style="1"/>
    <col min="29" max="29" width="2.85546875" style="1" customWidth="1"/>
    <col min="30" max="16384" width="9.140625" style="1"/>
  </cols>
  <sheetData>
    <row r="1" spans="8:79">
      <c r="CA1" s="1">
        <v>0</v>
      </c>
    </row>
    <row r="2" spans="8:79" ht="15">
      <c r="H2" s="2" t="s">
        <v>20</v>
      </c>
      <c r="AD2" s="2" t="s">
        <v>200</v>
      </c>
    </row>
    <row r="3" spans="8:79">
      <c r="I3" s="1" t="s">
        <v>21</v>
      </c>
    </row>
    <row r="35" spans="8:30" ht="15">
      <c r="H35" s="2" t="s">
        <v>22</v>
      </c>
    </row>
    <row r="36" spans="8:30">
      <c r="I36" s="1" t="s">
        <v>23</v>
      </c>
    </row>
    <row r="37" spans="8:30" ht="15">
      <c r="AD37" s="2" t="s">
        <v>201</v>
      </c>
    </row>
    <row r="38" spans="8:30" ht="15">
      <c r="AD38" s="2" t="s">
        <v>202</v>
      </c>
    </row>
    <row r="39" spans="8:30">
      <c r="AD39" s="1" t="s">
        <v>203</v>
      </c>
    </row>
    <row r="42" spans="8:30">
      <c r="I42" s="1" t="s">
        <v>24</v>
      </c>
    </row>
    <row r="58" spans="9:9">
      <c r="I58" s="1" t="s">
        <v>25</v>
      </c>
    </row>
    <row r="75" spans="9:9">
      <c r="I75" s="1" t="s">
        <v>26</v>
      </c>
    </row>
    <row r="96" spans="8:8" ht="15">
      <c r="H96" s="2" t="s">
        <v>27</v>
      </c>
    </row>
    <row r="128" spans="9:10">
      <c r="I128" s="1" t="s">
        <v>28</v>
      </c>
      <c r="J128" s="1" t="s">
        <v>29</v>
      </c>
    </row>
    <row r="129" spans="8:30">
      <c r="J129" s="1" t="s">
        <v>30</v>
      </c>
    </row>
    <row r="130" spans="8:30">
      <c r="J130" s="1" t="s">
        <v>31</v>
      </c>
    </row>
    <row r="132" spans="8:30" ht="15">
      <c r="H132" s="2" t="s">
        <v>229</v>
      </c>
    </row>
    <row r="137" spans="8:30" ht="15">
      <c r="AD137" s="2" t="s">
        <v>204</v>
      </c>
    </row>
    <row r="138" spans="8:30">
      <c r="AD138" s="1" t="s">
        <v>205</v>
      </c>
    </row>
    <row r="161" spans="8:10">
      <c r="I161" s="1" t="s">
        <v>28</v>
      </c>
      <c r="J161" s="1" t="s">
        <v>29</v>
      </c>
    </row>
    <row r="162" spans="8:10">
      <c r="J162" s="1" t="s">
        <v>30</v>
      </c>
    </row>
    <row r="163" spans="8:10">
      <c r="J163" s="1" t="s">
        <v>31</v>
      </c>
    </row>
    <row r="165" spans="8:10" ht="15">
      <c r="H165" s="2" t="s">
        <v>230</v>
      </c>
    </row>
    <row r="183" spans="1:7">
      <c r="A183" s="1" t="s">
        <v>39</v>
      </c>
    </row>
    <row r="184" spans="1:7">
      <c r="A184" s="27" t="s">
        <v>32</v>
      </c>
      <c r="B184" s="27" t="s">
        <v>33</v>
      </c>
      <c r="C184" s="27" t="s">
        <v>34</v>
      </c>
      <c r="D184" s="27" t="s">
        <v>35</v>
      </c>
      <c r="E184" s="27" t="s">
        <v>36</v>
      </c>
      <c r="F184" s="27" t="s">
        <v>37</v>
      </c>
      <c r="G184" s="27" t="s">
        <v>38</v>
      </c>
    </row>
    <row r="185" spans="1:7">
      <c r="G185" s="28" t="e">
        <f>A185/D185-1</f>
        <v>#DIV/0!</v>
      </c>
    </row>
    <row r="186" spans="1:7">
      <c r="G186" s="28"/>
    </row>
    <row r="187" spans="1:7">
      <c r="G187" s="28"/>
    </row>
    <row r="188" spans="1:7">
      <c r="G188" s="28"/>
    </row>
    <row r="189" spans="1:7">
      <c r="G189" s="28"/>
    </row>
    <row r="190" spans="1:7">
      <c r="G190" s="28"/>
    </row>
    <row r="191" spans="1:7">
      <c r="G191" s="28"/>
    </row>
    <row r="192" spans="1:7">
      <c r="G192" s="28"/>
    </row>
    <row r="193" spans="7:13">
      <c r="G193" s="28"/>
    </row>
    <row r="194" spans="7:13">
      <c r="G194" s="28"/>
    </row>
    <row r="195" spans="7:13">
      <c r="G195" s="28"/>
    </row>
    <row r="196" spans="7:13">
      <c r="G196" s="28"/>
    </row>
    <row r="197" spans="7:13">
      <c r="G197" s="28"/>
    </row>
    <row r="198" spans="7:13">
      <c r="G198" s="28"/>
    </row>
    <row r="199" spans="7:13">
      <c r="G199" s="28"/>
    </row>
    <row r="200" spans="7:13">
      <c r="G200" s="28"/>
    </row>
    <row r="201" spans="7:13">
      <c r="G201" s="28"/>
    </row>
    <row r="202" spans="7:13">
      <c r="G202" s="28"/>
    </row>
    <row r="203" spans="7:13">
      <c r="G203" s="28"/>
    </row>
    <row r="204" spans="7:13">
      <c r="G204" s="28"/>
      <c r="I204" s="29"/>
      <c r="J204" s="29" t="s">
        <v>40</v>
      </c>
      <c r="K204" s="30" t="e">
        <f>MIN(G179:G1204)</f>
        <v>#DIV/0!</v>
      </c>
    </row>
    <row r="205" spans="7:13">
      <c r="G205" s="28"/>
      <c r="I205" s="29"/>
      <c r="J205" s="29" t="s">
        <v>41</v>
      </c>
      <c r="K205" s="30" t="e">
        <f>MAX(G179:G1204)</f>
        <v>#DIV/0!</v>
      </c>
    </row>
    <row r="206" spans="7:13">
      <c r="G206" s="28"/>
      <c r="I206" s="29"/>
      <c r="J206" s="29" t="s">
        <v>42</v>
      </c>
      <c r="K206" s="30" t="e">
        <f>AVERAGE(G179:G1204)</f>
        <v>#DIV/0!</v>
      </c>
    </row>
    <row r="207" spans="7:13">
      <c r="G207" s="28"/>
      <c r="I207" s="29"/>
      <c r="J207" s="29" t="s">
        <v>43</v>
      </c>
      <c r="K207" s="30" t="e">
        <f>MEDIAN(G179:G1204)</f>
        <v>#DIV/0!</v>
      </c>
    </row>
    <row r="208" spans="7:13" ht="15">
      <c r="G208" s="28"/>
      <c r="I208" s="29"/>
      <c r="J208" s="29" t="s">
        <v>44</v>
      </c>
      <c r="K208" s="30" t="e">
        <f>_xlfn.STDEV.P(G179:G1204)</f>
        <v>#DIV/0!</v>
      </c>
      <c r="M208" s="2"/>
    </row>
    <row r="209" spans="7:20" ht="15">
      <c r="G209" s="28"/>
      <c r="I209" s="29"/>
      <c r="J209" s="31" t="s">
        <v>45</v>
      </c>
      <c r="K209" s="30" t="e">
        <f>3*K208</f>
        <v>#DIV/0!</v>
      </c>
      <c r="L209" s="29"/>
      <c r="M209" s="2" t="s">
        <v>46</v>
      </c>
    </row>
    <row r="210" spans="7:20" ht="15">
      <c r="G210" s="28"/>
      <c r="I210" s="29"/>
      <c r="J210" s="31" t="s">
        <v>47</v>
      </c>
      <c r="K210" s="29" t="s">
        <v>49</v>
      </c>
      <c r="L210" s="29"/>
      <c r="M210" s="2" t="s">
        <v>48</v>
      </c>
    </row>
    <row r="211" spans="7:20">
      <c r="G211" s="28"/>
    </row>
    <row r="212" spans="7:20">
      <c r="G212" s="28"/>
    </row>
    <row r="213" spans="7:20">
      <c r="G213" s="28"/>
      <c r="L213" s="32" t="s">
        <v>50</v>
      </c>
      <c r="M213" s="33">
        <v>1014</v>
      </c>
    </row>
    <row r="214" spans="7:20" ht="15" thickBot="1">
      <c r="G214" s="28"/>
      <c r="L214" s="1" t="s">
        <v>51</v>
      </c>
      <c r="O214" s="1" t="s">
        <v>52</v>
      </c>
      <c r="S214" s="1" t="s">
        <v>53</v>
      </c>
    </row>
    <row r="215" spans="7:20" ht="15" customHeight="1">
      <c r="G215" s="28"/>
      <c r="L215" s="34" t="s">
        <v>54</v>
      </c>
      <c r="M215" s="34" t="s">
        <v>55</v>
      </c>
      <c r="O215" s="35" t="s">
        <v>56</v>
      </c>
      <c r="P215" s="36" t="s">
        <v>57</v>
      </c>
      <c r="S215" s="35" t="s">
        <v>58</v>
      </c>
      <c r="T215" s="36" t="s">
        <v>59</v>
      </c>
    </row>
    <row r="216" spans="7:20">
      <c r="G216" s="28"/>
      <c r="R216" s="1" t="s">
        <v>210</v>
      </c>
    </row>
    <row r="217" spans="7:20">
      <c r="G217" s="28"/>
    </row>
    <row r="218" spans="7:20">
      <c r="G218" s="28"/>
      <c r="R218" s="43" t="s">
        <v>211</v>
      </c>
    </row>
    <row r="219" spans="7:20">
      <c r="G219" s="28"/>
      <c r="R219" s="44"/>
    </row>
    <row r="220" spans="7:20">
      <c r="G220" s="28"/>
      <c r="R220" s="43" t="s">
        <v>212</v>
      </c>
    </row>
    <row r="221" spans="7:20">
      <c r="G221" s="28"/>
      <c r="R221" s="44"/>
    </row>
    <row r="222" spans="7:20">
      <c r="G222" s="28"/>
      <c r="R222" s="45" t="s">
        <v>213</v>
      </c>
    </row>
    <row r="223" spans="7:20">
      <c r="G223" s="28"/>
    </row>
    <row r="224" spans="7:20">
      <c r="G224" s="28"/>
      <c r="R224" s="1" t="s">
        <v>214</v>
      </c>
    </row>
    <row r="225" spans="7:30">
      <c r="G225" s="28"/>
    </row>
    <row r="226" spans="7:30">
      <c r="G226" s="28"/>
      <c r="R226" s="46" t="s">
        <v>215</v>
      </c>
    </row>
    <row r="227" spans="7:30">
      <c r="G227" s="28"/>
    </row>
    <row r="228" spans="7:30">
      <c r="G228" s="28"/>
      <c r="R228" s="46" t="s">
        <v>216</v>
      </c>
    </row>
    <row r="229" spans="7:30">
      <c r="G229" s="28"/>
      <c r="R229" s="46"/>
    </row>
    <row r="230" spans="7:30">
      <c r="G230" s="28"/>
    </row>
    <row r="231" spans="7:30">
      <c r="G231" s="28"/>
    </row>
    <row r="232" spans="7:30" ht="15">
      <c r="G232" s="28"/>
      <c r="AD232" s="2" t="s">
        <v>206</v>
      </c>
    </row>
    <row r="233" spans="7:30">
      <c r="G233" s="28"/>
      <c r="AD233" s="1" t="s">
        <v>207</v>
      </c>
    </row>
    <row r="234" spans="7:30">
      <c r="G234" s="28"/>
    </row>
    <row r="235" spans="7:30">
      <c r="G235" s="28"/>
    </row>
    <row r="236" spans="7:30">
      <c r="G236" s="28"/>
    </row>
    <row r="237" spans="7:30">
      <c r="G237" s="28"/>
    </row>
    <row r="238" spans="7:30">
      <c r="G238" s="28"/>
    </row>
    <row r="239" spans="7:30">
      <c r="G239" s="28"/>
    </row>
    <row r="240" spans="7:30">
      <c r="G240" s="28"/>
    </row>
    <row r="241" spans="7:7">
      <c r="G241" s="28"/>
    </row>
    <row r="242" spans="7:7">
      <c r="G242" s="28"/>
    </row>
    <row r="243" spans="7:7">
      <c r="G243" s="28"/>
    </row>
    <row r="244" spans="7:7">
      <c r="G244" s="28"/>
    </row>
    <row r="245" spans="7:7">
      <c r="G245" s="28"/>
    </row>
    <row r="246" spans="7:7">
      <c r="G246" s="28"/>
    </row>
    <row r="247" spans="7:7">
      <c r="G247" s="28"/>
    </row>
    <row r="248" spans="7:7">
      <c r="G248" s="28"/>
    </row>
    <row r="249" spans="7:7">
      <c r="G249" s="28"/>
    </row>
    <row r="250" spans="7:7">
      <c r="G250" s="28"/>
    </row>
    <row r="251" spans="7:7">
      <c r="G251" s="28"/>
    </row>
    <row r="252" spans="7:7">
      <c r="G252" s="28"/>
    </row>
    <row r="253" spans="7:7">
      <c r="G253" s="28"/>
    </row>
    <row r="254" spans="7:7">
      <c r="G254" s="28"/>
    </row>
    <row r="255" spans="7:7">
      <c r="G255" s="28"/>
    </row>
    <row r="256" spans="7:7">
      <c r="G256" s="28"/>
    </row>
    <row r="257" spans="7:7">
      <c r="G257" s="28"/>
    </row>
    <row r="258" spans="7:7">
      <c r="G258" s="28"/>
    </row>
    <row r="259" spans="7:7">
      <c r="G259" s="28"/>
    </row>
    <row r="260" spans="7:7">
      <c r="G260" s="28"/>
    </row>
    <row r="261" spans="7:7">
      <c r="G261" s="28"/>
    </row>
    <row r="262" spans="7:7">
      <c r="G262" s="28"/>
    </row>
    <row r="263" spans="7:7">
      <c r="G263" s="28"/>
    </row>
    <row r="264" spans="7:7">
      <c r="G264" s="28"/>
    </row>
    <row r="265" spans="7:7">
      <c r="G265" s="28"/>
    </row>
    <row r="266" spans="7:7">
      <c r="G266" s="28"/>
    </row>
    <row r="267" spans="7:7">
      <c r="G267" s="28"/>
    </row>
    <row r="268" spans="7:7">
      <c r="G268" s="28"/>
    </row>
    <row r="269" spans="7:7">
      <c r="G269" s="28"/>
    </row>
    <row r="270" spans="7:7">
      <c r="G270" s="28"/>
    </row>
    <row r="271" spans="7:7">
      <c r="G271" s="28"/>
    </row>
    <row r="272" spans="7:7">
      <c r="G272" s="28"/>
    </row>
    <row r="273" spans="7:7">
      <c r="G273" s="28"/>
    </row>
    <row r="274" spans="7:7">
      <c r="G274" s="28"/>
    </row>
    <row r="275" spans="7:7">
      <c r="G275" s="28"/>
    </row>
    <row r="276" spans="7:7">
      <c r="G276" s="28"/>
    </row>
    <row r="277" spans="7:7">
      <c r="G277" s="28"/>
    </row>
    <row r="278" spans="7:7">
      <c r="G278" s="28"/>
    </row>
    <row r="279" spans="7:7">
      <c r="G279" s="28"/>
    </row>
    <row r="280" spans="7:7">
      <c r="G280" s="28"/>
    </row>
    <row r="281" spans="7:7">
      <c r="G281" s="28"/>
    </row>
    <row r="282" spans="7:7">
      <c r="G282" s="28"/>
    </row>
    <row r="283" spans="7:7">
      <c r="G283" s="28"/>
    </row>
    <row r="284" spans="7:7">
      <c r="G284" s="28"/>
    </row>
    <row r="285" spans="7:7">
      <c r="G285" s="28"/>
    </row>
    <row r="286" spans="7:7">
      <c r="G286" s="28"/>
    </row>
    <row r="287" spans="7:7">
      <c r="G287" s="28"/>
    </row>
    <row r="288" spans="7:7">
      <c r="G288" s="28"/>
    </row>
    <row r="289" spans="7:7">
      <c r="G289" s="28"/>
    </row>
    <row r="290" spans="7:7">
      <c r="G290" s="28"/>
    </row>
    <row r="291" spans="7:7">
      <c r="G291" s="28"/>
    </row>
    <row r="292" spans="7:7">
      <c r="G292" s="28"/>
    </row>
    <row r="293" spans="7:7">
      <c r="G293" s="28"/>
    </row>
    <row r="294" spans="7:7">
      <c r="G294" s="28"/>
    </row>
    <row r="295" spans="7:7">
      <c r="G295" s="28"/>
    </row>
    <row r="296" spans="7:7">
      <c r="G296" s="28"/>
    </row>
    <row r="297" spans="7:7">
      <c r="G297" s="28"/>
    </row>
    <row r="298" spans="7:7">
      <c r="G298" s="28"/>
    </row>
    <row r="299" spans="7:7">
      <c r="G299" s="28"/>
    </row>
    <row r="300" spans="7:7">
      <c r="G300" s="28"/>
    </row>
    <row r="301" spans="7:7">
      <c r="G301" s="28"/>
    </row>
    <row r="302" spans="7:7">
      <c r="G302" s="28"/>
    </row>
    <row r="303" spans="7:7">
      <c r="G303" s="28"/>
    </row>
    <row r="304" spans="7:7">
      <c r="G304" s="28"/>
    </row>
    <row r="305" spans="7:30">
      <c r="G305" s="28"/>
    </row>
    <row r="306" spans="7:30">
      <c r="G306" s="28"/>
    </row>
    <row r="307" spans="7:30">
      <c r="G307" s="28"/>
    </row>
    <row r="308" spans="7:30">
      <c r="G308" s="28"/>
    </row>
    <row r="309" spans="7:30">
      <c r="G309" s="28"/>
    </row>
    <row r="310" spans="7:30">
      <c r="G310" s="28"/>
    </row>
    <row r="311" spans="7:30">
      <c r="G311" s="28"/>
    </row>
    <row r="312" spans="7:30">
      <c r="G312" s="28"/>
    </row>
    <row r="313" spans="7:30">
      <c r="G313" s="28"/>
    </row>
    <row r="314" spans="7:30">
      <c r="G314" s="28"/>
    </row>
    <row r="315" spans="7:30">
      <c r="G315" s="28"/>
    </row>
    <row r="316" spans="7:30">
      <c r="G316" s="28"/>
    </row>
    <row r="317" spans="7:30">
      <c r="G317" s="28"/>
    </row>
    <row r="318" spans="7:30" ht="15">
      <c r="G318" s="28"/>
      <c r="AD318" s="2" t="s">
        <v>208</v>
      </c>
    </row>
    <row r="319" spans="7:30">
      <c r="G319" s="28"/>
      <c r="AD319" s="1" t="s">
        <v>209</v>
      </c>
    </row>
    <row r="320" spans="7:30">
      <c r="G320" s="28"/>
    </row>
    <row r="321" spans="7:7">
      <c r="G321" s="28"/>
    </row>
    <row r="322" spans="7:7">
      <c r="G322" s="28"/>
    </row>
    <row r="323" spans="7:7">
      <c r="G323" s="28"/>
    </row>
    <row r="324" spans="7:7">
      <c r="G324" s="28"/>
    </row>
    <row r="325" spans="7:7">
      <c r="G325" s="28"/>
    </row>
    <row r="326" spans="7:7">
      <c r="G326" s="28"/>
    </row>
    <row r="327" spans="7:7">
      <c r="G327" s="28"/>
    </row>
    <row r="328" spans="7:7">
      <c r="G328" s="28"/>
    </row>
    <row r="329" spans="7:7">
      <c r="G329" s="28"/>
    </row>
    <row r="330" spans="7:7">
      <c r="G330" s="28"/>
    </row>
    <row r="331" spans="7:7">
      <c r="G331" s="28"/>
    </row>
    <row r="332" spans="7:7">
      <c r="G332" s="28"/>
    </row>
    <row r="333" spans="7:7">
      <c r="G333" s="28"/>
    </row>
    <row r="334" spans="7:7">
      <c r="G334" s="28"/>
    </row>
    <row r="335" spans="7:7">
      <c r="G335" s="28"/>
    </row>
    <row r="336" spans="7:7">
      <c r="G336" s="28"/>
    </row>
    <row r="337" spans="7:7">
      <c r="G337" s="28"/>
    </row>
    <row r="338" spans="7:7">
      <c r="G338" s="28"/>
    </row>
    <row r="339" spans="7:7">
      <c r="G339" s="28"/>
    </row>
    <row r="340" spans="7:7">
      <c r="G340" s="28"/>
    </row>
    <row r="341" spans="7:7">
      <c r="G341" s="28"/>
    </row>
    <row r="342" spans="7:7">
      <c r="G342" s="28"/>
    </row>
    <row r="343" spans="7:7">
      <c r="G343" s="28"/>
    </row>
    <row r="344" spans="7:7">
      <c r="G344" s="28"/>
    </row>
    <row r="345" spans="7:7">
      <c r="G345" s="28"/>
    </row>
    <row r="346" spans="7:7">
      <c r="G346" s="28"/>
    </row>
    <row r="347" spans="7:7">
      <c r="G347" s="28"/>
    </row>
    <row r="348" spans="7:7">
      <c r="G348" s="28"/>
    </row>
    <row r="349" spans="7:7">
      <c r="G349" s="28"/>
    </row>
    <row r="350" spans="7:7">
      <c r="G350" s="28"/>
    </row>
    <row r="351" spans="7:7">
      <c r="G351" s="28"/>
    </row>
    <row r="352" spans="7:7">
      <c r="G352" s="28"/>
    </row>
    <row r="353" spans="7:7">
      <c r="G353" s="28"/>
    </row>
    <row r="354" spans="7:7">
      <c r="G354" s="28"/>
    </row>
    <row r="355" spans="7:7">
      <c r="G355" s="28"/>
    </row>
    <row r="356" spans="7:7">
      <c r="G356" s="28"/>
    </row>
    <row r="357" spans="7:7">
      <c r="G357" s="28"/>
    </row>
    <row r="358" spans="7:7">
      <c r="G358" s="28"/>
    </row>
    <row r="359" spans="7:7">
      <c r="G359" s="28"/>
    </row>
    <row r="360" spans="7:7">
      <c r="G360" s="28"/>
    </row>
    <row r="361" spans="7:7">
      <c r="G361" s="28"/>
    </row>
    <row r="362" spans="7:7">
      <c r="G362" s="28"/>
    </row>
    <row r="363" spans="7:7">
      <c r="G363" s="28"/>
    </row>
    <row r="364" spans="7:7">
      <c r="G364" s="28"/>
    </row>
    <row r="365" spans="7:7">
      <c r="G365" s="28"/>
    </row>
    <row r="366" spans="7:7">
      <c r="G366" s="28"/>
    </row>
    <row r="367" spans="7:7">
      <c r="G367" s="28"/>
    </row>
    <row r="368" spans="7:7">
      <c r="G368" s="28"/>
    </row>
    <row r="369" spans="7:7">
      <c r="G369" s="28"/>
    </row>
    <row r="370" spans="7:7">
      <c r="G370" s="28"/>
    </row>
    <row r="371" spans="7:7">
      <c r="G371" s="28"/>
    </row>
    <row r="372" spans="7:7">
      <c r="G372" s="28"/>
    </row>
    <row r="373" spans="7:7">
      <c r="G373" s="28"/>
    </row>
    <row r="374" spans="7:7">
      <c r="G374" s="28"/>
    </row>
    <row r="375" spans="7:7">
      <c r="G375" s="28"/>
    </row>
    <row r="376" spans="7:7">
      <c r="G376" s="28"/>
    </row>
    <row r="377" spans="7:7">
      <c r="G377" s="28"/>
    </row>
    <row r="378" spans="7:7">
      <c r="G378" s="28"/>
    </row>
    <row r="379" spans="7:7">
      <c r="G379" s="28"/>
    </row>
    <row r="380" spans="7:7">
      <c r="G380" s="28"/>
    </row>
    <row r="381" spans="7:7">
      <c r="G381" s="28"/>
    </row>
    <row r="382" spans="7:7">
      <c r="G382" s="28"/>
    </row>
    <row r="383" spans="7:7">
      <c r="G383" s="28"/>
    </row>
    <row r="384" spans="7:7">
      <c r="G384" s="28"/>
    </row>
    <row r="385" spans="7:7">
      <c r="G385" s="28"/>
    </row>
    <row r="386" spans="7:7">
      <c r="G386" s="28"/>
    </row>
    <row r="387" spans="7:7">
      <c r="G387" s="28"/>
    </row>
    <row r="388" spans="7:7">
      <c r="G388" s="28"/>
    </row>
    <row r="389" spans="7:7">
      <c r="G389" s="28"/>
    </row>
    <row r="390" spans="7:7">
      <c r="G390" s="28"/>
    </row>
    <row r="391" spans="7:7">
      <c r="G391" s="28"/>
    </row>
    <row r="392" spans="7:7">
      <c r="G392" s="28"/>
    </row>
    <row r="393" spans="7:7">
      <c r="G393" s="28"/>
    </row>
    <row r="394" spans="7:7">
      <c r="G394" s="28"/>
    </row>
    <row r="395" spans="7:7">
      <c r="G395" s="28"/>
    </row>
    <row r="396" spans="7:7">
      <c r="G396" s="28"/>
    </row>
    <row r="397" spans="7:7">
      <c r="G397" s="28"/>
    </row>
    <row r="398" spans="7:7">
      <c r="G398" s="28"/>
    </row>
    <row r="399" spans="7:7">
      <c r="G399" s="28"/>
    </row>
    <row r="400" spans="7:7">
      <c r="G400" s="28"/>
    </row>
    <row r="401" spans="7:7">
      <c r="G401" s="28"/>
    </row>
    <row r="402" spans="7:7">
      <c r="G402" s="28"/>
    </row>
    <row r="403" spans="7:7">
      <c r="G403" s="28"/>
    </row>
    <row r="404" spans="7:7">
      <c r="G404" s="28"/>
    </row>
    <row r="405" spans="7:7">
      <c r="G405" s="28"/>
    </row>
    <row r="406" spans="7:7">
      <c r="G406" s="28"/>
    </row>
    <row r="407" spans="7:7">
      <c r="G407" s="28"/>
    </row>
    <row r="408" spans="7:7">
      <c r="G408" s="28"/>
    </row>
    <row r="409" spans="7:7">
      <c r="G409" s="28"/>
    </row>
    <row r="410" spans="7:7">
      <c r="G410" s="28"/>
    </row>
    <row r="411" spans="7:7">
      <c r="G411" s="28"/>
    </row>
    <row r="412" spans="7:7">
      <c r="G412" s="28"/>
    </row>
    <row r="413" spans="7:7">
      <c r="G413" s="28"/>
    </row>
    <row r="414" spans="7:7">
      <c r="G414" s="28"/>
    </row>
    <row r="415" spans="7:7">
      <c r="G415" s="28"/>
    </row>
    <row r="416" spans="7:7">
      <c r="G416" s="28"/>
    </row>
    <row r="417" spans="7:7">
      <c r="G417" s="28"/>
    </row>
    <row r="418" spans="7:7">
      <c r="G418" s="28"/>
    </row>
    <row r="419" spans="7:7">
      <c r="G419" s="28"/>
    </row>
    <row r="420" spans="7:7">
      <c r="G420" s="28"/>
    </row>
    <row r="421" spans="7:7">
      <c r="G421" s="28"/>
    </row>
    <row r="422" spans="7:7">
      <c r="G422" s="28"/>
    </row>
    <row r="423" spans="7:7">
      <c r="G423" s="28"/>
    </row>
    <row r="424" spans="7:7">
      <c r="G424" s="28"/>
    </row>
    <row r="425" spans="7:7">
      <c r="G425" s="28"/>
    </row>
    <row r="426" spans="7:7">
      <c r="G426" s="28"/>
    </row>
    <row r="427" spans="7:7">
      <c r="G427" s="28"/>
    </row>
    <row r="428" spans="7:7">
      <c r="G428" s="28"/>
    </row>
    <row r="429" spans="7:7">
      <c r="G429" s="28"/>
    </row>
    <row r="430" spans="7:7">
      <c r="G430" s="28"/>
    </row>
    <row r="431" spans="7:7">
      <c r="G431" s="28"/>
    </row>
    <row r="432" spans="7:7">
      <c r="G432" s="28"/>
    </row>
    <row r="433" spans="7:7">
      <c r="G433" s="28"/>
    </row>
    <row r="434" spans="7:7">
      <c r="G434" s="28"/>
    </row>
    <row r="435" spans="7:7">
      <c r="G435" s="28"/>
    </row>
    <row r="436" spans="7:7">
      <c r="G436" s="28"/>
    </row>
    <row r="437" spans="7:7">
      <c r="G437" s="28"/>
    </row>
    <row r="438" spans="7:7">
      <c r="G438" s="28"/>
    </row>
    <row r="439" spans="7:7">
      <c r="G439" s="28"/>
    </row>
    <row r="440" spans="7:7">
      <c r="G440" s="28"/>
    </row>
    <row r="441" spans="7:7">
      <c r="G441" s="28"/>
    </row>
    <row r="442" spans="7:7">
      <c r="G442" s="28"/>
    </row>
    <row r="443" spans="7:7">
      <c r="G443" s="28"/>
    </row>
    <row r="444" spans="7:7">
      <c r="G444" s="28"/>
    </row>
    <row r="445" spans="7:7">
      <c r="G445" s="28"/>
    </row>
    <row r="446" spans="7:7">
      <c r="G446" s="28"/>
    </row>
    <row r="447" spans="7:7">
      <c r="G447" s="28"/>
    </row>
    <row r="448" spans="7:7">
      <c r="G448" s="28"/>
    </row>
    <row r="449" spans="7:7">
      <c r="G449" s="28"/>
    </row>
    <row r="450" spans="7:7">
      <c r="G450" s="28"/>
    </row>
    <row r="451" spans="7:7">
      <c r="G451" s="28"/>
    </row>
    <row r="452" spans="7:7">
      <c r="G452" s="28"/>
    </row>
    <row r="453" spans="7:7">
      <c r="G453" s="28"/>
    </row>
    <row r="454" spans="7:7">
      <c r="G454" s="28"/>
    </row>
    <row r="455" spans="7:7">
      <c r="G455" s="28"/>
    </row>
    <row r="456" spans="7:7">
      <c r="G456" s="28"/>
    </row>
    <row r="457" spans="7:7">
      <c r="G457" s="28"/>
    </row>
    <row r="458" spans="7:7">
      <c r="G458" s="28"/>
    </row>
    <row r="459" spans="7:7">
      <c r="G459" s="28"/>
    </row>
    <row r="460" spans="7:7">
      <c r="G460" s="28"/>
    </row>
    <row r="461" spans="7:7">
      <c r="G461" s="28"/>
    </row>
    <row r="462" spans="7:7">
      <c r="G462" s="28"/>
    </row>
    <row r="463" spans="7:7">
      <c r="G463" s="28"/>
    </row>
    <row r="464" spans="7:7">
      <c r="G464" s="28"/>
    </row>
    <row r="465" spans="7:7">
      <c r="G465" s="28"/>
    </row>
    <row r="466" spans="7:7">
      <c r="G466" s="28"/>
    </row>
    <row r="467" spans="7:7">
      <c r="G467" s="28"/>
    </row>
    <row r="468" spans="7:7">
      <c r="G468" s="28"/>
    </row>
    <row r="469" spans="7:7">
      <c r="G469" s="28"/>
    </row>
    <row r="470" spans="7:7">
      <c r="G470" s="28"/>
    </row>
    <row r="471" spans="7:7">
      <c r="G471" s="28"/>
    </row>
    <row r="472" spans="7:7">
      <c r="G472" s="28"/>
    </row>
    <row r="473" spans="7:7">
      <c r="G473" s="28"/>
    </row>
    <row r="474" spans="7:7">
      <c r="G474" s="28"/>
    </row>
    <row r="475" spans="7:7">
      <c r="G475" s="28"/>
    </row>
    <row r="476" spans="7:7">
      <c r="G476" s="28"/>
    </row>
    <row r="477" spans="7:7">
      <c r="G477" s="28"/>
    </row>
    <row r="478" spans="7:7">
      <c r="G478" s="28"/>
    </row>
    <row r="479" spans="7:7">
      <c r="G479" s="28"/>
    </row>
    <row r="480" spans="7:7">
      <c r="G480" s="28"/>
    </row>
    <row r="481" spans="7:7">
      <c r="G481" s="28"/>
    </row>
    <row r="482" spans="7:7">
      <c r="G482" s="28"/>
    </row>
    <row r="483" spans="7:7">
      <c r="G483" s="28"/>
    </row>
    <row r="484" spans="7:7">
      <c r="G484" s="28"/>
    </row>
    <row r="485" spans="7:7">
      <c r="G485" s="28"/>
    </row>
    <row r="486" spans="7:7">
      <c r="G486" s="28"/>
    </row>
    <row r="487" spans="7:7">
      <c r="G487" s="28"/>
    </row>
    <row r="488" spans="7:7">
      <c r="G488" s="28"/>
    </row>
    <row r="489" spans="7:7">
      <c r="G489" s="28"/>
    </row>
    <row r="490" spans="7:7">
      <c r="G490" s="28"/>
    </row>
    <row r="491" spans="7:7">
      <c r="G491" s="28"/>
    </row>
    <row r="492" spans="7:7">
      <c r="G492" s="28"/>
    </row>
    <row r="493" spans="7:7">
      <c r="G493" s="28"/>
    </row>
    <row r="494" spans="7:7">
      <c r="G494" s="28"/>
    </row>
    <row r="495" spans="7:7">
      <c r="G495" s="28"/>
    </row>
    <row r="496" spans="7:7">
      <c r="G496" s="28"/>
    </row>
    <row r="497" spans="7:7">
      <c r="G497" s="28"/>
    </row>
    <row r="498" spans="7:7">
      <c r="G498" s="28"/>
    </row>
    <row r="499" spans="7:7">
      <c r="G499" s="28"/>
    </row>
    <row r="500" spans="7:7">
      <c r="G500" s="28"/>
    </row>
    <row r="501" spans="7:7">
      <c r="G501" s="28"/>
    </row>
    <row r="502" spans="7:7">
      <c r="G502" s="28"/>
    </row>
    <row r="503" spans="7:7">
      <c r="G503" s="28"/>
    </row>
    <row r="504" spans="7:7">
      <c r="G504" s="28"/>
    </row>
    <row r="505" spans="7:7">
      <c r="G505" s="28"/>
    </row>
    <row r="506" spans="7:7">
      <c r="G506" s="28"/>
    </row>
    <row r="507" spans="7:7">
      <c r="G507" s="28"/>
    </row>
    <row r="508" spans="7:7">
      <c r="G508" s="28"/>
    </row>
    <row r="509" spans="7:7">
      <c r="G509" s="28"/>
    </row>
    <row r="510" spans="7:7">
      <c r="G510" s="28"/>
    </row>
    <row r="511" spans="7:7">
      <c r="G511" s="28"/>
    </row>
    <row r="512" spans="7:7">
      <c r="G512" s="28"/>
    </row>
    <row r="513" spans="7:7">
      <c r="G513" s="28"/>
    </row>
    <row r="514" spans="7:7">
      <c r="G514" s="28"/>
    </row>
    <row r="515" spans="7:7">
      <c r="G515" s="28"/>
    </row>
    <row r="516" spans="7:7">
      <c r="G516" s="28"/>
    </row>
    <row r="517" spans="7:7">
      <c r="G517" s="28"/>
    </row>
    <row r="518" spans="7:7">
      <c r="G518" s="28"/>
    </row>
    <row r="519" spans="7:7">
      <c r="G519" s="28"/>
    </row>
    <row r="520" spans="7:7">
      <c r="G520" s="28"/>
    </row>
    <row r="521" spans="7:7">
      <c r="G521" s="28"/>
    </row>
    <row r="522" spans="7:7">
      <c r="G522" s="28"/>
    </row>
    <row r="523" spans="7:7">
      <c r="G523" s="28"/>
    </row>
    <row r="524" spans="7:7">
      <c r="G524" s="28"/>
    </row>
    <row r="525" spans="7:7">
      <c r="G525" s="28"/>
    </row>
    <row r="526" spans="7:7">
      <c r="G526" s="28"/>
    </row>
    <row r="527" spans="7:7">
      <c r="G527" s="28"/>
    </row>
    <row r="528" spans="7:7">
      <c r="G528" s="28"/>
    </row>
    <row r="529" spans="7:7">
      <c r="G529" s="28"/>
    </row>
    <row r="530" spans="7:7">
      <c r="G530" s="28"/>
    </row>
    <row r="531" spans="7:7">
      <c r="G531" s="28"/>
    </row>
    <row r="532" spans="7:7">
      <c r="G532" s="28"/>
    </row>
    <row r="533" spans="7:7">
      <c r="G533" s="28"/>
    </row>
    <row r="534" spans="7:7">
      <c r="G534" s="28"/>
    </row>
    <row r="535" spans="7:7">
      <c r="G535" s="28"/>
    </row>
    <row r="536" spans="7:7">
      <c r="G536" s="28"/>
    </row>
    <row r="537" spans="7:7">
      <c r="G537" s="28"/>
    </row>
    <row r="538" spans="7:7">
      <c r="G538" s="28"/>
    </row>
    <row r="539" spans="7:7">
      <c r="G539" s="28"/>
    </row>
    <row r="540" spans="7:7">
      <c r="G540" s="28"/>
    </row>
    <row r="541" spans="7:7">
      <c r="G541" s="28"/>
    </row>
    <row r="542" spans="7:7">
      <c r="G542" s="28"/>
    </row>
    <row r="543" spans="7:7">
      <c r="G543" s="28"/>
    </row>
    <row r="544" spans="7:7">
      <c r="G544" s="28"/>
    </row>
    <row r="545" spans="7:7">
      <c r="G545" s="28"/>
    </row>
    <row r="546" spans="7:7">
      <c r="G546" s="28"/>
    </row>
    <row r="547" spans="7:7">
      <c r="G547" s="28"/>
    </row>
    <row r="548" spans="7:7">
      <c r="G548" s="28"/>
    </row>
    <row r="549" spans="7:7">
      <c r="G549" s="28"/>
    </row>
    <row r="550" spans="7:7">
      <c r="G550" s="28"/>
    </row>
    <row r="551" spans="7:7">
      <c r="G551" s="28"/>
    </row>
    <row r="552" spans="7:7">
      <c r="G552" s="28"/>
    </row>
    <row r="553" spans="7:7">
      <c r="G553" s="28"/>
    </row>
    <row r="554" spans="7:7">
      <c r="G554" s="28"/>
    </row>
    <row r="555" spans="7:7">
      <c r="G555" s="28"/>
    </row>
    <row r="556" spans="7:7">
      <c r="G556" s="28"/>
    </row>
    <row r="557" spans="7:7">
      <c r="G557" s="28"/>
    </row>
    <row r="558" spans="7:7">
      <c r="G558" s="28"/>
    </row>
    <row r="559" spans="7:7">
      <c r="G559" s="28"/>
    </row>
    <row r="560" spans="7:7">
      <c r="G560" s="28"/>
    </row>
    <row r="561" spans="7:7">
      <c r="G561" s="28"/>
    </row>
    <row r="562" spans="7:7">
      <c r="G562" s="28"/>
    </row>
    <row r="563" spans="7:7">
      <c r="G563" s="28"/>
    </row>
    <row r="564" spans="7:7">
      <c r="G564" s="28"/>
    </row>
    <row r="565" spans="7:7">
      <c r="G565" s="28"/>
    </row>
    <row r="566" spans="7:7">
      <c r="G566" s="28"/>
    </row>
    <row r="567" spans="7:7">
      <c r="G567" s="28"/>
    </row>
    <row r="568" spans="7:7">
      <c r="G568" s="28"/>
    </row>
    <row r="569" spans="7:7">
      <c r="G569" s="28"/>
    </row>
    <row r="570" spans="7:7">
      <c r="G570" s="28"/>
    </row>
    <row r="571" spans="7:7">
      <c r="G571" s="28"/>
    </row>
    <row r="572" spans="7:7">
      <c r="G572" s="28"/>
    </row>
    <row r="573" spans="7:7">
      <c r="G573" s="28"/>
    </row>
    <row r="574" spans="7:7">
      <c r="G574" s="28"/>
    </row>
    <row r="575" spans="7:7">
      <c r="G575" s="28"/>
    </row>
    <row r="576" spans="7:7">
      <c r="G576" s="28"/>
    </row>
    <row r="577" spans="7:7">
      <c r="G577" s="28"/>
    </row>
    <row r="578" spans="7:7">
      <c r="G578" s="28"/>
    </row>
    <row r="579" spans="7:7">
      <c r="G579" s="28"/>
    </row>
    <row r="580" spans="7:7">
      <c r="G580" s="28"/>
    </row>
    <row r="581" spans="7:7">
      <c r="G581" s="28"/>
    </row>
    <row r="582" spans="7:7">
      <c r="G582" s="28"/>
    </row>
    <row r="583" spans="7:7">
      <c r="G583" s="28"/>
    </row>
    <row r="584" spans="7:7">
      <c r="G584" s="28"/>
    </row>
    <row r="585" spans="7:7">
      <c r="G585" s="28"/>
    </row>
    <row r="586" spans="7:7">
      <c r="G586" s="28"/>
    </row>
    <row r="587" spans="7:7">
      <c r="G587" s="28"/>
    </row>
    <row r="588" spans="7:7">
      <c r="G588" s="28"/>
    </row>
    <row r="589" spans="7:7">
      <c r="G589" s="28"/>
    </row>
    <row r="590" spans="7:7">
      <c r="G590" s="28"/>
    </row>
    <row r="591" spans="7:7">
      <c r="G591" s="28"/>
    </row>
    <row r="592" spans="7:7">
      <c r="G592" s="28"/>
    </row>
    <row r="593" spans="7:7">
      <c r="G593" s="28"/>
    </row>
    <row r="594" spans="7:7">
      <c r="G594" s="28"/>
    </row>
    <row r="595" spans="7:7">
      <c r="G595" s="28"/>
    </row>
    <row r="596" spans="7:7">
      <c r="G596" s="28"/>
    </row>
    <row r="597" spans="7:7">
      <c r="G597" s="28"/>
    </row>
    <row r="598" spans="7:7">
      <c r="G598" s="28"/>
    </row>
    <row r="599" spans="7:7">
      <c r="G599" s="28"/>
    </row>
    <row r="600" spans="7:7">
      <c r="G600" s="28"/>
    </row>
    <row r="601" spans="7:7">
      <c r="G601" s="28"/>
    </row>
    <row r="602" spans="7:7">
      <c r="G602" s="28"/>
    </row>
    <row r="603" spans="7:7">
      <c r="G603" s="28"/>
    </row>
    <row r="604" spans="7:7">
      <c r="G604" s="28"/>
    </row>
    <row r="605" spans="7:7">
      <c r="G605" s="28"/>
    </row>
    <row r="606" spans="7:7">
      <c r="G606" s="28"/>
    </row>
    <row r="607" spans="7:7">
      <c r="G607" s="28"/>
    </row>
    <row r="608" spans="7:7">
      <c r="G608" s="28"/>
    </row>
    <row r="609" spans="7:7">
      <c r="G609" s="28"/>
    </row>
    <row r="610" spans="7:7">
      <c r="G610" s="28"/>
    </row>
    <row r="611" spans="7:7">
      <c r="G611" s="28"/>
    </row>
    <row r="612" spans="7:7">
      <c r="G612" s="28"/>
    </row>
    <row r="613" spans="7:7">
      <c r="G613" s="28"/>
    </row>
    <row r="614" spans="7:7">
      <c r="G614" s="28"/>
    </row>
    <row r="615" spans="7:7">
      <c r="G615" s="28"/>
    </row>
    <row r="616" spans="7:7">
      <c r="G616" s="28"/>
    </row>
    <row r="617" spans="7:7">
      <c r="G617" s="28"/>
    </row>
    <row r="618" spans="7:7">
      <c r="G618" s="28"/>
    </row>
    <row r="619" spans="7:7">
      <c r="G619" s="28"/>
    </row>
    <row r="620" spans="7:7">
      <c r="G620" s="28"/>
    </row>
    <row r="621" spans="7:7">
      <c r="G621" s="28"/>
    </row>
    <row r="622" spans="7:7">
      <c r="G622" s="28"/>
    </row>
    <row r="623" spans="7:7">
      <c r="G623" s="28"/>
    </row>
    <row r="624" spans="7:7">
      <c r="G624" s="28"/>
    </row>
    <row r="625" spans="7:7">
      <c r="G625" s="28"/>
    </row>
    <row r="626" spans="7:7">
      <c r="G626" s="28"/>
    </row>
    <row r="627" spans="7:7">
      <c r="G627" s="28"/>
    </row>
    <row r="628" spans="7:7">
      <c r="G628" s="28"/>
    </row>
    <row r="629" spans="7:7">
      <c r="G629" s="28"/>
    </row>
    <row r="630" spans="7:7">
      <c r="G630" s="28"/>
    </row>
    <row r="631" spans="7:7">
      <c r="G631" s="28"/>
    </row>
    <row r="632" spans="7:7">
      <c r="G632" s="28"/>
    </row>
    <row r="633" spans="7:7">
      <c r="G633" s="28"/>
    </row>
    <row r="634" spans="7:7">
      <c r="G634" s="28"/>
    </row>
    <row r="635" spans="7:7">
      <c r="G635" s="28"/>
    </row>
    <row r="636" spans="7:7">
      <c r="G636" s="28"/>
    </row>
    <row r="637" spans="7:7">
      <c r="G637" s="28"/>
    </row>
    <row r="638" spans="7:7">
      <c r="G638" s="28"/>
    </row>
    <row r="639" spans="7:7">
      <c r="G639" s="28"/>
    </row>
    <row r="640" spans="7:7">
      <c r="G640" s="28"/>
    </row>
    <row r="641" spans="7:7">
      <c r="G641" s="28"/>
    </row>
    <row r="642" spans="7:7">
      <c r="G642" s="28"/>
    </row>
    <row r="643" spans="7:7">
      <c r="G643" s="28"/>
    </row>
    <row r="644" spans="7:7">
      <c r="G644" s="28"/>
    </row>
    <row r="645" spans="7:7">
      <c r="G645" s="28"/>
    </row>
    <row r="646" spans="7:7">
      <c r="G646" s="28"/>
    </row>
    <row r="647" spans="7:7">
      <c r="G647" s="28"/>
    </row>
    <row r="648" spans="7:7">
      <c r="G648" s="28"/>
    </row>
    <row r="649" spans="7:7">
      <c r="G649" s="28"/>
    </row>
    <row r="650" spans="7:7">
      <c r="G650" s="28"/>
    </row>
    <row r="651" spans="7:7">
      <c r="G651" s="28"/>
    </row>
    <row r="652" spans="7:7">
      <c r="G652" s="28"/>
    </row>
    <row r="653" spans="7:7">
      <c r="G653" s="28"/>
    </row>
    <row r="654" spans="7:7">
      <c r="G654" s="28"/>
    </row>
    <row r="655" spans="7:7">
      <c r="G655" s="28"/>
    </row>
    <row r="656" spans="7:7">
      <c r="G656" s="28"/>
    </row>
    <row r="657" spans="7:7">
      <c r="G657" s="28"/>
    </row>
    <row r="658" spans="7:7">
      <c r="G658" s="28"/>
    </row>
    <row r="659" spans="7:7">
      <c r="G659" s="28"/>
    </row>
    <row r="660" spans="7:7">
      <c r="G660" s="28"/>
    </row>
    <row r="661" spans="7:7">
      <c r="G661" s="28"/>
    </row>
    <row r="662" spans="7:7">
      <c r="G662" s="28"/>
    </row>
    <row r="663" spans="7:7">
      <c r="G663" s="28"/>
    </row>
    <row r="664" spans="7:7">
      <c r="G664" s="28"/>
    </row>
    <row r="665" spans="7:7">
      <c r="G665" s="28"/>
    </row>
    <row r="666" spans="7:7">
      <c r="G666" s="28"/>
    </row>
    <row r="667" spans="7:7">
      <c r="G667" s="28"/>
    </row>
    <row r="668" spans="7:7">
      <c r="G668" s="28"/>
    </row>
    <row r="669" spans="7:7">
      <c r="G669" s="28"/>
    </row>
    <row r="670" spans="7:7">
      <c r="G670" s="28"/>
    </row>
    <row r="671" spans="7:7">
      <c r="G671" s="28"/>
    </row>
    <row r="672" spans="7:7">
      <c r="G672" s="28"/>
    </row>
    <row r="673" spans="7:7">
      <c r="G673" s="28"/>
    </row>
    <row r="674" spans="7:7">
      <c r="G674" s="28"/>
    </row>
    <row r="675" spans="7:7">
      <c r="G675" s="28"/>
    </row>
    <row r="676" spans="7:7">
      <c r="G676" s="28"/>
    </row>
    <row r="677" spans="7:7">
      <c r="G677" s="28"/>
    </row>
    <row r="678" spans="7:7">
      <c r="G678" s="28"/>
    </row>
    <row r="679" spans="7:7">
      <c r="G679" s="28"/>
    </row>
    <row r="680" spans="7:7">
      <c r="G680" s="28"/>
    </row>
    <row r="681" spans="7:7">
      <c r="G681" s="28"/>
    </row>
    <row r="682" spans="7:7">
      <c r="G682" s="28"/>
    </row>
    <row r="683" spans="7:7">
      <c r="G683" s="28"/>
    </row>
    <row r="684" spans="7:7">
      <c r="G684" s="28"/>
    </row>
    <row r="685" spans="7:7">
      <c r="G685" s="28"/>
    </row>
    <row r="686" spans="7:7">
      <c r="G686" s="28"/>
    </row>
    <row r="687" spans="7:7">
      <c r="G687" s="28"/>
    </row>
    <row r="688" spans="7:7">
      <c r="G688" s="28"/>
    </row>
    <row r="689" spans="7:7">
      <c r="G689" s="28"/>
    </row>
    <row r="690" spans="7:7">
      <c r="G690" s="28"/>
    </row>
    <row r="691" spans="7:7">
      <c r="G691" s="28"/>
    </row>
    <row r="692" spans="7:7">
      <c r="G692" s="28"/>
    </row>
    <row r="693" spans="7:7">
      <c r="G693" s="28"/>
    </row>
    <row r="694" spans="7:7">
      <c r="G694" s="28"/>
    </row>
    <row r="695" spans="7:7">
      <c r="G695" s="28"/>
    </row>
    <row r="696" spans="7:7">
      <c r="G696" s="28"/>
    </row>
    <row r="697" spans="7:7">
      <c r="G697" s="28"/>
    </row>
    <row r="698" spans="7:7">
      <c r="G698" s="28"/>
    </row>
    <row r="699" spans="7:7">
      <c r="G699" s="28"/>
    </row>
    <row r="700" spans="7:7">
      <c r="G700" s="28"/>
    </row>
    <row r="701" spans="7:7">
      <c r="G701" s="28"/>
    </row>
    <row r="702" spans="7:7">
      <c r="G702" s="28"/>
    </row>
    <row r="703" spans="7:7">
      <c r="G703" s="28"/>
    </row>
    <row r="704" spans="7:7">
      <c r="G704" s="28"/>
    </row>
    <row r="705" spans="7:7">
      <c r="G705" s="28"/>
    </row>
    <row r="706" spans="7:7">
      <c r="G706" s="28"/>
    </row>
    <row r="707" spans="7:7">
      <c r="G707" s="28"/>
    </row>
    <row r="708" spans="7:7">
      <c r="G708" s="28"/>
    </row>
    <row r="709" spans="7:7">
      <c r="G709" s="28"/>
    </row>
    <row r="710" spans="7:7">
      <c r="G710" s="28"/>
    </row>
    <row r="711" spans="7:7">
      <c r="G711" s="28"/>
    </row>
    <row r="712" spans="7:7">
      <c r="G712" s="28"/>
    </row>
    <row r="713" spans="7:7">
      <c r="G713" s="28"/>
    </row>
    <row r="714" spans="7:7">
      <c r="G714" s="28"/>
    </row>
    <row r="715" spans="7:7">
      <c r="G715" s="28"/>
    </row>
    <row r="716" spans="7:7">
      <c r="G716" s="28"/>
    </row>
    <row r="717" spans="7:7">
      <c r="G717" s="28"/>
    </row>
    <row r="718" spans="7:7">
      <c r="G718" s="28"/>
    </row>
    <row r="719" spans="7:7">
      <c r="G719" s="28"/>
    </row>
    <row r="720" spans="7:7">
      <c r="G720" s="28"/>
    </row>
    <row r="721" spans="7:7">
      <c r="G721" s="28"/>
    </row>
    <row r="722" spans="7:7">
      <c r="G722" s="28"/>
    </row>
    <row r="723" spans="7:7">
      <c r="G723" s="28"/>
    </row>
    <row r="724" spans="7:7">
      <c r="G724" s="28"/>
    </row>
    <row r="725" spans="7:7">
      <c r="G725" s="28"/>
    </row>
    <row r="726" spans="7:7">
      <c r="G726" s="28"/>
    </row>
    <row r="727" spans="7:7">
      <c r="G727" s="28"/>
    </row>
    <row r="728" spans="7:7">
      <c r="G728" s="28"/>
    </row>
    <row r="729" spans="7:7">
      <c r="G729" s="28"/>
    </row>
    <row r="730" spans="7:7">
      <c r="G730" s="28"/>
    </row>
    <row r="731" spans="7:7">
      <c r="G731" s="28"/>
    </row>
    <row r="732" spans="7:7">
      <c r="G732" s="28"/>
    </row>
    <row r="733" spans="7:7">
      <c r="G733" s="28"/>
    </row>
    <row r="734" spans="7:7">
      <c r="G734" s="28"/>
    </row>
    <row r="735" spans="7:7">
      <c r="G735" s="28"/>
    </row>
    <row r="736" spans="7:7">
      <c r="G736" s="28"/>
    </row>
    <row r="737" spans="7:7">
      <c r="G737" s="28"/>
    </row>
    <row r="738" spans="7:7">
      <c r="G738" s="28"/>
    </row>
    <row r="739" spans="7:7">
      <c r="G739" s="28"/>
    </row>
    <row r="740" spans="7:7">
      <c r="G740" s="28"/>
    </row>
    <row r="741" spans="7:7">
      <c r="G741" s="28"/>
    </row>
    <row r="742" spans="7:7">
      <c r="G742" s="28"/>
    </row>
    <row r="743" spans="7:7">
      <c r="G743" s="28"/>
    </row>
    <row r="744" spans="7:7">
      <c r="G744" s="28"/>
    </row>
    <row r="745" spans="7:7">
      <c r="G745" s="28"/>
    </row>
    <row r="746" spans="7:7">
      <c r="G746" s="28"/>
    </row>
    <row r="747" spans="7:7">
      <c r="G747" s="28"/>
    </row>
    <row r="748" spans="7:7">
      <c r="G748" s="28"/>
    </row>
    <row r="749" spans="7:7">
      <c r="G749" s="28"/>
    </row>
    <row r="750" spans="7:7">
      <c r="G750" s="28"/>
    </row>
    <row r="751" spans="7:7">
      <c r="G751" s="28"/>
    </row>
    <row r="752" spans="7:7">
      <c r="G752" s="28"/>
    </row>
    <row r="753" spans="7:7">
      <c r="G753" s="28"/>
    </row>
    <row r="754" spans="7:7">
      <c r="G754" s="28"/>
    </row>
    <row r="755" spans="7:7">
      <c r="G755" s="28"/>
    </row>
    <row r="756" spans="7:7">
      <c r="G756" s="28"/>
    </row>
    <row r="757" spans="7:7">
      <c r="G757" s="28"/>
    </row>
    <row r="758" spans="7:7">
      <c r="G758" s="28"/>
    </row>
    <row r="759" spans="7:7">
      <c r="G759" s="28"/>
    </row>
    <row r="760" spans="7:7">
      <c r="G760" s="28"/>
    </row>
    <row r="761" spans="7:7">
      <c r="G761" s="28"/>
    </row>
    <row r="762" spans="7:7">
      <c r="G762" s="28"/>
    </row>
    <row r="763" spans="7:7">
      <c r="G763" s="28"/>
    </row>
    <row r="764" spans="7:7">
      <c r="G764" s="28"/>
    </row>
    <row r="765" spans="7:7">
      <c r="G765" s="28"/>
    </row>
    <row r="766" spans="7:7">
      <c r="G766" s="28"/>
    </row>
    <row r="767" spans="7:7">
      <c r="G767" s="28"/>
    </row>
    <row r="768" spans="7:7">
      <c r="G768" s="28"/>
    </row>
    <row r="769" spans="7:7">
      <c r="G769" s="28"/>
    </row>
    <row r="770" spans="7:7">
      <c r="G770" s="28"/>
    </row>
    <row r="771" spans="7:7">
      <c r="G771" s="28"/>
    </row>
    <row r="772" spans="7:7">
      <c r="G772" s="28"/>
    </row>
    <row r="773" spans="7:7">
      <c r="G773" s="28"/>
    </row>
    <row r="774" spans="7:7">
      <c r="G774" s="28"/>
    </row>
    <row r="775" spans="7:7">
      <c r="G775" s="28"/>
    </row>
    <row r="776" spans="7:7">
      <c r="G776" s="28"/>
    </row>
    <row r="777" spans="7:7">
      <c r="G777" s="28"/>
    </row>
    <row r="778" spans="7:7">
      <c r="G778" s="28"/>
    </row>
    <row r="779" spans="7:7">
      <c r="G779" s="28"/>
    </row>
    <row r="780" spans="7:7">
      <c r="G780" s="28"/>
    </row>
    <row r="781" spans="7:7">
      <c r="G781" s="28"/>
    </row>
    <row r="782" spans="7:7">
      <c r="G782" s="28"/>
    </row>
    <row r="783" spans="7:7">
      <c r="G783" s="28"/>
    </row>
    <row r="784" spans="7:7">
      <c r="G784" s="28"/>
    </row>
    <row r="785" spans="7:7">
      <c r="G785" s="28"/>
    </row>
    <row r="786" spans="7:7">
      <c r="G786" s="28"/>
    </row>
    <row r="787" spans="7:7">
      <c r="G787" s="28"/>
    </row>
    <row r="788" spans="7:7">
      <c r="G788" s="28"/>
    </row>
    <row r="789" spans="7:7">
      <c r="G789" s="28"/>
    </row>
    <row r="790" spans="7:7">
      <c r="G790" s="28"/>
    </row>
    <row r="791" spans="7:7">
      <c r="G791" s="28"/>
    </row>
    <row r="792" spans="7:7">
      <c r="G792" s="28"/>
    </row>
    <row r="793" spans="7:7">
      <c r="G793" s="28"/>
    </row>
    <row r="794" spans="7:7">
      <c r="G794" s="28"/>
    </row>
    <row r="795" spans="7:7">
      <c r="G795" s="28"/>
    </row>
    <row r="796" spans="7:7">
      <c r="G796" s="28"/>
    </row>
    <row r="797" spans="7:7">
      <c r="G797" s="28"/>
    </row>
    <row r="798" spans="7:7">
      <c r="G798" s="28"/>
    </row>
    <row r="799" spans="7:7">
      <c r="G799" s="28"/>
    </row>
    <row r="800" spans="7:7">
      <c r="G800" s="28"/>
    </row>
    <row r="801" spans="7:7">
      <c r="G801" s="28"/>
    </row>
    <row r="802" spans="7:7">
      <c r="G802" s="28"/>
    </row>
    <row r="803" spans="7:7">
      <c r="G803" s="28"/>
    </row>
    <row r="804" spans="7:7">
      <c r="G804" s="28"/>
    </row>
    <row r="805" spans="7:7">
      <c r="G805" s="28"/>
    </row>
    <row r="806" spans="7:7">
      <c r="G806" s="28"/>
    </row>
    <row r="807" spans="7:7">
      <c r="G807" s="28"/>
    </row>
    <row r="808" spans="7:7">
      <c r="G808" s="28"/>
    </row>
    <row r="809" spans="7:7">
      <c r="G809" s="28"/>
    </row>
    <row r="810" spans="7:7">
      <c r="G810" s="28"/>
    </row>
    <row r="811" spans="7:7">
      <c r="G811" s="28"/>
    </row>
    <row r="812" spans="7:7">
      <c r="G812" s="28"/>
    </row>
    <row r="813" spans="7:7">
      <c r="G813" s="28"/>
    </row>
    <row r="814" spans="7:7">
      <c r="G814" s="28"/>
    </row>
    <row r="815" spans="7:7">
      <c r="G815" s="28"/>
    </row>
    <row r="816" spans="7:7">
      <c r="G816" s="28"/>
    </row>
    <row r="817" spans="7:7">
      <c r="G817" s="28"/>
    </row>
    <row r="818" spans="7:7">
      <c r="G818" s="28"/>
    </row>
    <row r="819" spans="7:7">
      <c r="G819" s="28"/>
    </row>
    <row r="820" spans="7:7">
      <c r="G820" s="28"/>
    </row>
    <row r="821" spans="7:7">
      <c r="G821" s="28"/>
    </row>
    <row r="822" spans="7:7">
      <c r="G822" s="28"/>
    </row>
    <row r="823" spans="7:7">
      <c r="G823" s="28"/>
    </row>
    <row r="824" spans="7:7">
      <c r="G824" s="28"/>
    </row>
    <row r="825" spans="7:7">
      <c r="G825" s="28"/>
    </row>
    <row r="826" spans="7:7">
      <c r="G826" s="28"/>
    </row>
    <row r="827" spans="7:7">
      <c r="G827" s="28"/>
    </row>
    <row r="828" spans="7:7">
      <c r="G828" s="28"/>
    </row>
    <row r="829" spans="7:7">
      <c r="G829" s="28"/>
    </row>
    <row r="830" spans="7:7">
      <c r="G830" s="28"/>
    </row>
    <row r="831" spans="7:7">
      <c r="G831" s="28"/>
    </row>
    <row r="832" spans="7:7">
      <c r="G832" s="28"/>
    </row>
    <row r="833" spans="7:7">
      <c r="G833" s="28"/>
    </row>
    <row r="834" spans="7:7">
      <c r="G834" s="28"/>
    </row>
    <row r="835" spans="7:7">
      <c r="G835" s="28"/>
    </row>
    <row r="836" spans="7:7">
      <c r="G836" s="28"/>
    </row>
    <row r="837" spans="7:7">
      <c r="G837" s="28"/>
    </row>
    <row r="838" spans="7:7">
      <c r="G838" s="28"/>
    </row>
    <row r="839" spans="7:7">
      <c r="G839" s="28"/>
    </row>
    <row r="840" spans="7:7">
      <c r="G840" s="28"/>
    </row>
    <row r="841" spans="7:7">
      <c r="G841" s="28"/>
    </row>
    <row r="842" spans="7:7">
      <c r="G842" s="28"/>
    </row>
    <row r="843" spans="7:7">
      <c r="G843" s="28"/>
    </row>
    <row r="844" spans="7:7">
      <c r="G844" s="28"/>
    </row>
    <row r="845" spans="7:7">
      <c r="G845" s="28"/>
    </row>
    <row r="846" spans="7:7">
      <c r="G846" s="28"/>
    </row>
    <row r="847" spans="7:7">
      <c r="G847" s="28"/>
    </row>
    <row r="848" spans="7:7">
      <c r="G848" s="28"/>
    </row>
    <row r="849" spans="7:7">
      <c r="G849" s="28"/>
    </row>
    <row r="850" spans="7:7">
      <c r="G850" s="28"/>
    </row>
    <row r="851" spans="7:7">
      <c r="G851" s="28"/>
    </row>
    <row r="852" spans="7:7">
      <c r="G852" s="28"/>
    </row>
    <row r="853" spans="7:7">
      <c r="G853" s="28"/>
    </row>
    <row r="854" spans="7:7">
      <c r="G854" s="28"/>
    </row>
    <row r="855" spans="7:7">
      <c r="G855" s="28"/>
    </row>
    <row r="856" spans="7:7">
      <c r="G856" s="28"/>
    </row>
    <row r="857" spans="7:7">
      <c r="G857" s="28"/>
    </row>
    <row r="858" spans="7:7">
      <c r="G858" s="28"/>
    </row>
    <row r="859" spans="7:7">
      <c r="G859" s="28"/>
    </row>
    <row r="860" spans="7:7">
      <c r="G860" s="28"/>
    </row>
    <row r="861" spans="7:7">
      <c r="G861" s="28"/>
    </row>
    <row r="862" spans="7:7">
      <c r="G862" s="28"/>
    </row>
    <row r="863" spans="7:7">
      <c r="G863" s="28"/>
    </row>
    <row r="864" spans="7:7">
      <c r="G864" s="28"/>
    </row>
    <row r="865" spans="7:7">
      <c r="G865" s="28"/>
    </row>
    <row r="866" spans="7:7">
      <c r="G866" s="28"/>
    </row>
    <row r="867" spans="7:7">
      <c r="G867" s="28"/>
    </row>
    <row r="868" spans="7:7">
      <c r="G868" s="28"/>
    </row>
    <row r="869" spans="7:7">
      <c r="G869" s="28"/>
    </row>
    <row r="870" spans="7:7">
      <c r="G870" s="28"/>
    </row>
    <row r="871" spans="7:7">
      <c r="G871" s="28"/>
    </row>
    <row r="872" spans="7:7">
      <c r="G872" s="28"/>
    </row>
    <row r="873" spans="7:7">
      <c r="G873" s="28"/>
    </row>
    <row r="874" spans="7:7">
      <c r="G874" s="28"/>
    </row>
    <row r="875" spans="7:7">
      <c r="G875" s="28"/>
    </row>
    <row r="876" spans="7:7">
      <c r="G876" s="28"/>
    </row>
    <row r="877" spans="7:7">
      <c r="G877" s="28"/>
    </row>
    <row r="878" spans="7:7">
      <c r="G878" s="28"/>
    </row>
    <row r="879" spans="7:7">
      <c r="G879" s="28"/>
    </row>
    <row r="880" spans="7:7">
      <c r="G880" s="28"/>
    </row>
    <row r="881" spans="7:7">
      <c r="G881" s="28"/>
    </row>
    <row r="882" spans="7:7">
      <c r="G882" s="28"/>
    </row>
    <row r="883" spans="7:7">
      <c r="G883" s="28"/>
    </row>
    <row r="884" spans="7:7">
      <c r="G884" s="28"/>
    </row>
    <row r="885" spans="7:7">
      <c r="G885" s="28"/>
    </row>
    <row r="886" spans="7:7">
      <c r="G886" s="28"/>
    </row>
    <row r="887" spans="7:7">
      <c r="G887" s="28"/>
    </row>
    <row r="888" spans="7:7">
      <c r="G888" s="28"/>
    </row>
    <row r="889" spans="7:7">
      <c r="G889" s="28"/>
    </row>
    <row r="890" spans="7:7">
      <c r="G890" s="28"/>
    </row>
    <row r="891" spans="7:7">
      <c r="G891" s="28"/>
    </row>
    <row r="892" spans="7:7">
      <c r="G892" s="28"/>
    </row>
    <row r="893" spans="7:7">
      <c r="G893" s="28"/>
    </row>
    <row r="894" spans="7:7">
      <c r="G894" s="28"/>
    </row>
    <row r="895" spans="7:7">
      <c r="G895" s="28"/>
    </row>
    <row r="896" spans="7:7">
      <c r="G896" s="28"/>
    </row>
    <row r="897" spans="7:7">
      <c r="G897" s="28"/>
    </row>
    <row r="898" spans="7:7">
      <c r="G898" s="28"/>
    </row>
    <row r="899" spans="7:7">
      <c r="G899" s="28"/>
    </row>
    <row r="900" spans="7:7">
      <c r="G900" s="28"/>
    </row>
    <row r="901" spans="7:7">
      <c r="G901" s="28"/>
    </row>
    <row r="902" spans="7:7">
      <c r="G902" s="28"/>
    </row>
    <row r="903" spans="7:7">
      <c r="G903" s="28"/>
    </row>
    <row r="904" spans="7:7">
      <c r="G904" s="28"/>
    </row>
    <row r="905" spans="7:7">
      <c r="G905" s="28"/>
    </row>
    <row r="906" spans="7:7">
      <c r="G906" s="28"/>
    </row>
    <row r="907" spans="7:7">
      <c r="G907" s="28"/>
    </row>
    <row r="908" spans="7:7">
      <c r="G908" s="28"/>
    </row>
    <row r="909" spans="7:7">
      <c r="G909" s="28"/>
    </row>
    <row r="910" spans="7:7">
      <c r="G910" s="28"/>
    </row>
    <row r="911" spans="7:7">
      <c r="G911" s="28"/>
    </row>
    <row r="912" spans="7:7">
      <c r="G912" s="28"/>
    </row>
    <row r="913" spans="7:7">
      <c r="G913" s="28"/>
    </row>
    <row r="914" spans="7:7">
      <c r="G914" s="28"/>
    </row>
    <row r="915" spans="7:7">
      <c r="G915" s="28"/>
    </row>
    <row r="916" spans="7:7">
      <c r="G916" s="28"/>
    </row>
    <row r="917" spans="7:7">
      <c r="G917" s="28"/>
    </row>
    <row r="918" spans="7:7">
      <c r="G918" s="28"/>
    </row>
    <row r="919" spans="7:7">
      <c r="G919" s="28"/>
    </row>
    <row r="920" spans="7:7">
      <c r="G920" s="28"/>
    </row>
    <row r="921" spans="7:7">
      <c r="G921" s="28"/>
    </row>
    <row r="922" spans="7:7">
      <c r="G922" s="28"/>
    </row>
    <row r="923" spans="7:7">
      <c r="G923" s="28"/>
    </row>
    <row r="924" spans="7:7">
      <c r="G924" s="28"/>
    </row>
    <row r="925" spans="7:7">
      <c r="G925" s="28"/>
    </row>
    <row r="926" spans="7:7">
      <c r="G926" s="28"/>
    </row>
    <row r="927" spans="7:7">
      <c r="G927" s="28"/>
    </row>
    <row r="928" spans="7:7">
      <c r="G928" s="28"/>
    </row>
    <row r="929" spans="7:7">
      <c r="G929" s="28"/>
    </row>
    <row r="930" spans="7:7">
      <c r="G930" s="28"/>
    </row>
    <row r="931" spans="7:7">
      <c r="G931" s="28"/>
    </row>
    <row r="932" spans="7:7">
      <c r="G932" s="28"/>
    </row>
    <row r="933" spans="7:7">
      <c r="G933" s="28"/>
    </row>
    <row r="934" spans="7:7">
      <c r="G934" s="28"/>
    </row>
    <row r="935" spans="7:7">
      <c r="G935" s="28"/>
    </row>
    <row r="936" spans="7:7">
      <c r="G936" s="28"/>
    </row>
    <row r="937" spans="7:7">
      <c r="G937" s="28"/>
    </row>
    <row r="938" spans="7:7">
      <c r="G938" s="28"/>
    </row>
    <row r="939" spans="7:7">
      <c r="G939" s="28"/>
    </row>
    <row r="940" spans="7:7">
      <c r="G940" s="28"/>
    </row>
    <row r="941" spans="7:7">
      <c r="G941" s="28"/>
    </row>
    <row r="942" spans="7:7">
      <c r="G942" s="28"/>
    </row>
    <row r="943" spans="7:7">
      <c r="G943" s="28"/>
    </row>
    <row r="944" spans="7:7">
      <c r="G944" s="28"/>
    </row>
    <row r="945" spans="7:7">
      <c r="G945" s="28"/>
    </row>
    <row r="946" spans="7:7">
      <c r="G946" s="28"/>
    </row>
    <row r="947" spans="7:7">
      <c r="G947" s="28"/>
    </row>
    <row r="948" spans="7:7">
      <c r="G948" s="28"/>
    </row>
    <row r="949" spans="7:7">
      <c r="G949" s="28"/>
    </row>
    <row r="950" spans="7:7">
      <c r="G950" s="28"/>
    </row>
    <row r="951" spans="7:7">
      <c r="G951" s="28"/>
    </row>
    <row r="952" spans="7:7">
      <c r="G952" s="28"/>
    </row>
    <row r="953" spans="7:7">
      <c r="G953" s="28"/>
    </row>
    <row r="954" spans="7:7">
      <c r="G954" s="28"/>
    </row>
    <row r="955" spans="7:7">
      <c r="G955" s="28"/>
    </row>
    <row r="956" spans="7:7">
      <c r="G956" s="28"/>
    </row>
    <row r="957" spans="7:7">
      <c r="G957" s="28"/>
    </row>
    <row r="958" spans="7:7">
      <c r="G958" s="28"/>
    </row>
    <row r="959" spans="7:7">
      <c r="G959" s="28"/>
    </row>
    <row r="960" spans="7:7">
      <c r="G960" s="28"/>
    </row>
    <row r="961" spans="7:7">
      <c r="G961" s="28"/>
    </row>
    <row r="962" spans="7:7">
      <c r="G962" s="28"/>
    </row>
    <row r="963" spans="7:7">
      <c r="G963" s="28"/>
    </row>
    <row r="964" spans="7:7">
      <c r="G964" s="28"/>
    </row>
    <row r="965" spans="7:7">
      <c r="G965" s="28"/>
    </row>
    <row r="966" spans="7:7">
      <c r="G966" s="28"/>
    </row>
    <row r="967" spans="7:7">
      <c r="G967" s="28"/>
    </row>
    <row r="968" spans="7:7">
      <c r="G968" s="28"/>
    </row>
    <row r="969" spans="7:7">
      <c r="G969" s="28"/>
    </row>
    <row r="970" spans="7:7">
      <c r="G970" s="28"/>
    </row>
    <row r="971" spans="7:7">
      <c r="G971" s="28"/>
    </row>
    <row r="972" spans="7:7">
      <c r="G972" s="28"/>
    </row>
    <row r="973" spans="7:7">
      <c r="G973" s="28"/>
    </row>
    <row r="974" spans="7:7">
      <c r="G974" s="28"/>
    </row>
    <row r="975" spans="7:7">
      <c r="G975" s="28"/>
    </row>
    <row r="976" spans="7:7">
      <c r="G976" s="28"/>
    </row>
    <row r="977" spans="7:7">
      <c r="G977" s="28"/>
    </row>
    <row r="978" spans="7:7">
      <c r="G978" s="28"/>
    </row>
    <row r="979" spans="7:7">
      <c r="G979" s="28"/>
    </row>
    <row r="980" spans="7:7">
      <c r="G980" s="28"/>
    </row>
    <row r="981" spans="7:7">
      <c r="G981" s="28"/>
    </row>
    <row r="982" spans="7:7">
      <c r="G982" s="28"/>
    </row>
    <row r="983" spans="7:7">
      <c r="G983" s="28"/>
    </row>
    <row r="984" spans="7:7">
      <c r="G984" s="28"/>
    </row>
    <row r="985" spans="7:7">
      <c r="G985" s="28"/>
    </row>
    <row r="986" spans="7:7">
      <c r="G986" s="28"/>
    </row>
    <row r="987" spans="7:7">
      <c r="G987" s="28"/>
    </row>
    <row r="988" spans="7:7">
      <c r="G988" s="28"/>
    </row>
    <row r="989" spans="7:7">
      <c r="G989" s="28"/>
    </row>
    <row r="990" spans="7:7">
      <c r="G990" s="28"/>
    </row>
    <row r="991" spans="7:7">
      <c r="G991" s="28"/>
    </row>
    <row r="992" spans="7:7">
      <c r="G992" s="28"/>
    </row>
    <row r="993" spans="7:7">
      <c r="G993" s="28"/>
    </row>
    <row r="994" spans="7:7">
      <c r="G994" s="28"/>
    </row>
    <row r="995" spans="7:7">
      <c r="G995" s="28"/>
    </row>
    <row r="996" spans="7:7">
      <c r="G996" s="28"/>
    </row>
    <row r="997" spans="7:7">
      <c r="G997" s="28"/>
    </row>
    <row r="998" spans="7:7">
      <c r="G998" s="28"/>
    </row>
    <row r="999" spans="7:7">
      <c r="G999" s="28"/>
    </row>
    <row r="1000" spans="7:7">
      <c r="G1000" s="28"/>
    </row>
    <row r="1001" spans="7:7">
      <c r="G1001" s="28"/>
    </row>
    <row r="1002" spans="7:7">
      <c r="G1002" s="28"/>
    </row>
    <row r="1003" spans="7:7">
      <c r="G1003" s="28"/>
    </row>
    <row r="1004" spans="7:7">
      <c r="G1004" s="28"/>
    </row>
    <row r="1005" spans="7:7">
      <c r="G1005" s="28"/>
    </row>
    <row r="1006" spans="7:7">
      <c r="G1006" s="28"/>
    </row>
    <row r="1007" spans="7:7">
      <c r="G1007" s="28"/>
    </row>
    <row r="1008" spans="7:7">
      <c r="G1008" s="28"/>
    </row>
    <row r="1009" spans="7:7">
      <c r="G1009" s="28"/>
    </row>
    <row r="1010" spans="7:7">
      <c r="G1010" s="28"/>
    </row>
    <row r="1011" spans="7:7">
      <c r="G1011" s="28"/>
    </row>
    <row r="1012" spans="7:7">
      <c r="G1012" s="28"/>
    </row>
    <row r="1013" spans="7:7">
      <c r="G1013" s="28"/>
    </row>
    <row r="1014" spans="7:7">
      <c r="G1014" s="28"/>
    </row>
    <row r="1015" spans="7:7">
      <c r="G1015" s="28"/>
    </row>
    <row r="1016" spans="7:7">
      <c r="G1016" s="28"/>
    </row>
    <row r="1017" spans="7:7">
      <c r="G1017" s="28"/>
    </row>
    <row r="1018" spans="7:7">
      <c r="G1018" s="28"/>
    </row>
    <row r="1019" spans="7:7">
      <c r="G1019" s="28"/>
    </row>
    <row r="1020" spans="7:7">
      <c r="G1020" s="28"/>
    </row>
    <row r="1021" spans="7:7">
      <c r="G1021" s="28"/>
    </row>
    <row r="1022" spans="7:7">
      <c r="G1022" s="28"/>
    </row>
    <row r="1023" spans="7:7">
      <c r="G1023" s="28"/>
    </row>
    <row r="1024" spans="7:7">
      <c r="G1024" s="28"/>
    </row>
    <row r="1025" spans="7:7">
      <c r="G1025" s="28"/>
    </row>
    <row r="1026" spans="7:7">
      <c r="G1026" s="28"/>
    </row>
    <row r="1027" spans="7:7">
      <c r="G1027" s="28"/>
    </row>
    <row r="1028" spans="7:7">
      <c r="G1028" s="28"/>
    </row>
    <row r="1029" spans="7:7">
      <c r="G1029" s="28"/>
    </row>
    <row r="1030" spans="7:7">
      <c r="G1030" s="28"/>
    </row>
    <row r="1031" spans="7:7">
      <c r="G1031" s="28"/>
    </row>
    <row r="1032" spans="7:7">
      <c r="G1032" s="28"/>
    </row>
    <row r="1033" spans="7:7">
      <c r="G1033" s="28"/>
    </row>
    <row r="1034" spans="7:7">
      <c r="G1034" s="28"/>
    </row>
    <row r="1035" spans="7:7">
      <c r="G1035" s="28"/>
    </row>
    <row r="1036" spans="7:7">
      <c r="G1036" s="28"/>
    </row>
    <row r="1037" spans="7:7">
      <c r="G1037" s="28"/>
    </row>
    <row r="1038" spans="7:7">
      <c r="G1038" s="28"/>
    </row>
    <row r="1039" spans="7:7">
      <c r="G1039" s="28"/>
    </row>
    <row r="1040" spans="7:7">
      <c r="G1040" s="28"/>
    </row>
    <row r="1041" spans="7:7">
      <c r="G1041" s="28"/>
    </row>
    <row r="1042" spans="7:7">
      <c r="G1042" s="28"/>
    </row>
    <row r="1043" spans="7:7">
      <c r="G1043" s="28"/>
    </row>
    <row r="1044" spans="7:7">
      <c r="G1044" s="28"/>
    </row>
    <row r="1045" spans="7:7">
      <c r="G1045" s="28"/>
    </row>
    <row r="1046" spans="7:7">
      <c r="G1046" s="28"/>
    </row>
    <row r="1047" spans="7:7">
      <c r="G1047" s="28"/>
    </row>
    <row r="1048" spans="7:7">
      <c r="G1048" s="28"/>
    </row>
    <row r="1049" spans="7:7">
      <c r="G1049" s="28"/>
    </row>
    <row r="1050" spans="7:7">
      <c r="G1050" s="28"/>
    </row>
    <row r="1051" spans="7:7">
      <c r="G1051" s="28"/>
    </row>
    <row r="1052" spans="7:7">
      <c r="G1052" s="28"/>
    </row>
    <row r="1053" spans="7:7">
      <c r="G1053" s="28"/>
    </row>
    <row r="1054" spans="7:7">
      <c r="G1054" s="28"/>
    </row>
    <row r="1055" spans="7:7">
      <c r="G1055" s="28"/>
    </row>
    <row r="1056" spans="7:7">
      <c r="G1056" s="28"/>
    </row>
    <row r="1057" spans="7:7">
      <c r="G1057" s="28"/>
    </row>
    <row r="1058" spans="7:7">
      <c r="G1058" s="28"/>
    </row>
    <row r="1059" spans="7:7">
      <c r="G1059" s="28"/>
    </row>
    <row r="1060" spans="7:7">
      <c r="G1060" s="28"/>
    </row>
    <row r="1061" spans="7:7">
      <c r="G1061" s="28"/>
    </row>
    <row r="1062" spans="7:7">
      <c r="G1062" s="28"/>
    </row>
    <row r="1063" spans="7:7">
      <c r="G1063" s="28"/>
    </row>
    <row r="1064" spans="7:7">
      <c r="G1064" s="28"/>
    </row>
    <row r="1065" spans="7:7">
      <c r="G1065" s="28"/>
    </row>
    <row r="1066" spans="7:7">
      <c r="G1066" s="28"/>
    </row>
    <row r="1067" spans="7:7">
      <c r="G1067" s="28"/>
    </row>
    <row r="1068" spans="7:7">
      <c r="G1068" s="28"/>
    </row>
    <row r="1069" spans="7:7">
      <c r="G1069" s="28"/>
    </row>
    <row r="1070" spans="7:7">
      <c r="G1070" s="28"/>
    </row>
    <row r="1071" spans="7:7">
      <c r="G1071" s="28"/>
    </row>
    <row r="1072" spans="7:7">
      <c r="G1072" s="28"/>
    </row>
    <row r="1073" spans="7:7">
      <c r="G1073" s="28"/>
    </row>
    <row r="1074" spans="7:7">
      <c r="G1074" s="28"/>
    </row>
    <row r="1075" spans="7:7">
      <c r="G1075" s="28"/>
    </row>
    <row r="1076" spans="7:7">
      <c r="G1076" s="28"/>
    </row>
    <row r="1077" spans="7:7">
      <c r="G1077" s="28"/>
    </row>
    <row r="1078" spans="7:7">
      <c r="G1078" s="28"/>
    </row>
    <row r="1079" spans="7:7">
      <c r="G1079" s="28"/>
    </row>
    <row r="1080" spans="7:7">
      <c r="G1080" s="28"/>
    </row>
    <row r="1081" spans="7:7">
      <c r="G1081" s="28"/>
    </row>
    <row r="1082" spans="7:7">
      <c r="G1082" s="28"/>
    </row>
    <row r="1083" spans="7:7">
      <c r="G1083" s="28"/>
    </row>
    <row r="1084" spans="7:7">
      <c r="G1084" s="28"/>
    </row>
    <row r="1085" spans="7:7">
      <c r="G1085" s="28"/>
    </row>
    <row r="1086" spans="7:7">
      <c r="G1086" s="28"/>
    </row>
    <row r="1087" spans="7:7">
      <c r="G1087" s="28"/>
    </row>
    <row r="1088" spans="7:7">
      <c r="G1088" s="28"/>
    </row>
    <row r="1089" spans="7:7">
      <c r="G1089" s="28"/>
    </row>
    <row r="1090" spans="7:7">
      <c r="G1090" s="28"/>
    </row>
    <row r="1091" spans="7:7">
      <c r="G1091" s="28"/>
    </row>
    <row r="1092" spans="7:7">
      <c r="G1092" s="28"/>
    </row>
    <row r="1093" spans="7:7">
      <c r="G1093" s="28"/>
    </row>
    <row r="1094" spans="7:7">
      <c r="G1094" s="28"/>
    </row>
    <row r="1095" spans="7:7">
      <c r="G1095" s="28"/>
    </row>
    <row r="1096" spans="7:7">
      <c r="G1096" s="28"/>
    </row>
    <row r="1097" spans="7:7">
      <c r="G1097" s="28"/>
    </row>
    <row r="1098" spans="7:7">
      <c r="G1098" s="28"/>
    </row>
    <row r="1099" spans="7:7">
      <c r="G1099" s="28"/>
    </row>
    <row r="1100" spans="7:7">
      <c r="G1100" s="28"/>
    </row>
    <row r="1101" spans="7:7">
      <c r="G1101" s="28"/>
    </row>
    <row r="1102" spans="7:7">
      <c r="G1102" s="28"/>
    </row>
    <row r="1103" spans="7:7">
      <c r="G1103" s="28"/>
    </row>
    <row r="1104" spans="7:7">
      <c r="G1104" s="28"/>
    </row>
    <row r="1105" spans="7:7">
      <c r="G1105" s="28"/>
    </row>
    <row r="1106" spans="7:7">
      <c r="G1106" s="28"/>
    </row>
    <row r="1107" spans="7:7">
      <c r="G1107" s="28"/>
    </row>
    <row r="1108" spans="7:7">
      <c r="G1108" s="28"/>
    </row>
    <row r="1109" spans="7:7">
      <c r="G1109" s="28"/>
    </row>
    <row r="1110" spans="7:7">
      <c r="G1110" s="28"/>
    </row>
    <row r="1111" spans="7:7">
      <c r="G1111" s="28"/>
    </row>
    <row r="1112" spans="7:7">
      <c r="G1112" s="28"/>
    </row>
    <row r="1113" spans="7:7">
      <c r="G1113" s="28"/>
    </row>
    <row r="1114" spans="7:7">
      <c r="G1114" s="28"/>
    </row>
    <row r="1115" spans="7:7">
      <c r="G1115" s="28"/>
    </row>
    <row r="1116" spans="7:7">
      <c r="G1116" s="28"/>
    </row>
    <row r="1117" spans="7:7">
      <c r="G1117" s="28"/>
    </row>
    <row r="1118" spans="7:7">
      <c r="G1118" s="28"/>
    </row>
    <row r="1119" spans="7:7">
      <c r="G1119" s="28"/>
    </row>
    <row r="1120" spans="7:7">
      <c r="G1120" s="28"/>
    </row>
    <row r="1121" spans="7:7">
      <c r="G1121" s="28"/>
    </row>
    <row r="1122" spans="7:7">
      <c r="G1122" s="28"/>
    </row>
    <row r="1123" spans="7:7">
      <c r="G1123" s="28"/>
    </row>
    <row r="1124" spans="7:7">
      <c r="G1124" s="28"/>
    </row>
    <row r="1125" spans="7:7">
      <c r="G1125" s="28"/>
    </row>
    <row r="1126" spans="7:7">
      <c r="G1126" s="28"/>
    </row>
    <row r="1127" spans="7:7">
      <c r="G1127" s="28"/>
    </row>
    <row r="1128" spans="7:7">
      <c r="G1128" s="28"/>
    </row>
    <row r="1129" spans="7:7">
      <c r="G1129" s="28"/>
    </row>
    <row r="1130" spans="7:7">
      <c r="G1130" s="28"/>
    </row>
    <row r="1131" spans="7:7">
      <c r="G1131" s="28"/>
    </row>
    <row r="1132" spans="7:7">
      <c r="G1132" s="28"/>
    </row>
    <row r="1133" spans="7:7">
      <c r="G1133" s="28"/>
    </row>
    <row r="1134" spans="7:7">
      <c r="G1134" s="28"/>
    </row>
    <row r="1135" spans="7:7">
      <c r="G1135" s="28"/>
    </row>
    <row r="1136" spans="7:7">
      <c r="G1136" s="28"/>
    </row>
    <row r="1137" spans="7:7">
      <c r="G1137" s="28"/>
    </row>
    <row r="1138" spans="7:7">
      <c r="G1138" s="28"/>
    </row>
    <row r="1139" spans="7:7">
      <c r="G1139" s="28"/>
    </row>
    <row r="1140" spans="7:7">
      <c r="G1140" s="28"/>
    </row>
    <row r="1141" spans="7:7">
      <c r="G1141" s="28"/>
    </row>
    <row r="1142" spans="7:7">
      <c r="G1142" s="28"/>
    </row>
    <row r="1143" spans="7:7">
      <c r="G1143" s="28"/>
    </row>
    <row r="1144" spans="7:7">
      <c r="G1144" s="28"/>
    </row>
    <row r="1145" spans="7:7">
      <c r="G1145" s="28"/>
    </row>
    <row r="1146" spans="7:7">
      <c r="G1146" s="28"/>
    </row>
    <row r="1147" spans="7:7">
      <c r="G1147" s="28"/>
    </row>
    <row r="1148" spans="7:7">
      <c r="G1148" s="28"/>
    </row>
    <row r="1149" spans="7:7">
      <c r="G1149" s="28"/>
    </row>
    <row r="1150" spans="7:7">
      <c r="G1150" s="28"/>
    </row>
    <row r="1151" spans="7:7">
      <c r="G1151" s="28"/>
    </row>
    <row r="1152" spans="7:7">
      <c r="G1152" s="28"/>
    </row>
    <row r="1153" spans="7:7">
      <c r="G1153" s="28"/>
    </row>
    <row r="1154" spans="7:7">
      <c r="G1154" s="28"/>
    </row>
    <row r="1155" spans="7:7">
      <c r="G1155" s="28"/>
    </row>
    <row r="1156" spans="7:7">
      <c r="G1156" s="28"/>
    </row>
    <row r="1157" spans="7:7">
      <c r="G1157" s="28"/>
    </row>
    <row r="1158" spans="7:7">
      <c r="G1158" s="28"/>
    </row>
    <row r="1159" spans="7:7">
      <c r="G1159" s="28"/>
    </row>
    <row r="1160" spans="7:7">
      <c r="G1160" s="28"/>
    </row>
    <row r="1161" spans="7:7">
      <c r="G1161" s="28"/>
    </row>
    <row r="1162" spans="7:7">
      <c r="G1162" s="28"/>
    </row>
    <row r="1163" spans="7:7">
      <c r="G1163" s="28"/>
    </row>
    <row r="1164" spans="7:7">
      <c r="G1164" s="28"/>
    </row>
    <row r="1165" spans="7:7">
      <c r="G1165" s="28"/>
    </row>
    <row r="1166" spans="7:7">
      <c r="G1166" s="28"/>
    </row>
    <row r="1167" spans="7:7">
      <c r="G1167" s="28"/>
    </row>
    <row r="1168" spans="7:7">
      <c r="G1168" s="28"/>
    </row>
    <row r="1169" spans="7:7">
      <c r="G1169" s="28"/>
    </row>
    <row r="1170" spans="7:7">
      <c r="G1170" s="28"/>
    </row>
    <row r="1171" spans="7:7">
      <c r="G1171" s="28"/>
    </row>
    <row r="1172" spans="7:7">
      <c r="G1172" s="28"/>
    </row>
    <row r="1173" spans="7:7">
      <c r="G1173" s="28"/>
    </row>
    <row r="1174" spans="7:7">
      <c r="G1174" s="28"/>
    </row>
    <row r="1175" spans="7:7">
      <c r="G1175" s="28"/>
    </row>
    <row r="1176" spans="7:7">
      <c r="G1176" s="28"/>
    </row>
    <row r="1177" spans="7:7">
      <c r="G1177" s="28"/>
    </row>
    <row r="1178" spans="7:7">
      <c r="G1178" s="28"/>
    </row>
    <row r="1179" spans="7:7">
      <c r="G1179" s="28"/>
    </row>
    <row r="1180" spans="7:7">
      <c r="G1180" s="28"/>
    </row>
    <row r="1181" spans="7:7">
      <c r="G1181" s="28"/>
    </row>
    <row r="1182" spans="7:7">
      <c r="G1182" s="28"/>
    </row>
    <row r="1183" spans="7:7">
      <c r="G1183" s="28"/>
    </row>
    <row r="1184" spans="7:7">
      <c r="G1184" s="28"/>
    </row>
    <row r="1185" spans="7:7">
      <c r="G1185" s="28"/>
    </row>
    <row r="1186" spans="7:7">
      <c r="G1186" s="28"/>
    </row>
    <row r="1187" spans="7:7">
      <c r="G1187" s="28"/>
    </row>
    <row r="1188" spans="7:7">
      <c r="G1188" s="28"/>
    </row>
    <row r="1189" spans="7:7">
      <c r="G1189" s="28"/>
    </row>
    <row r="1190" spans="7:7">
      <c r="G1190" s="28"/>
    </row>
    <row r="1191" spans="7:7">
      <c r="G1191" s="28"/>
    </row>
    <row r="1192" spans="7:7">
      <c r="G1192" s="28"/>
    </row>
    <row r="1193" spans="7:7">
      <c r="G1193" s="28"/>
    </row>
    <row r="1194" spans="7:7">
      <c r="G1194" s="28"/>
    </row>
    <row r="1195" spans="7:7">
      <c r="G1195" s="28"/>
    </row>
    <row r="1196" spans="7:7">
      <c r="G1196" s="28"/>
    </row>
    <row r="1197" spans="7:7">
      <c r="G1197" s="28"/>
    </row>
    <row r="1198" spans="7:7">
      <c r="G1198" s="28"/>
    </row>
    <row r="1199" spans="7:7">
      <c r="G1199" s="28"/>
    </row>
    <row r="1200" spans="7:7">
      <c r="G1200" s="28"/>
    </row>
    <row r="1201" spans="7:7">
      <c r="G1201" s="28"/>
    </row>
    <row r="1202" spans="7:7">
      <c r="G1202" s="28"/>
    </row>
    <row r="1203" spans="7:7">
      <c r="G1203" s="28"/>
    </row>
    <row r="1204" spans="7:7">
      <c r="G1204" s="28"/>
    </row>
    <row r="1205" spans="7:7">
      <c r="G1205" s="28"/>
    </row>
    <row r="1206" spans="7:7">
      <c r="G1206" s="28"/>
    </row>
    <row r="1207" spans="7:7">
      <c r="G1207" s="28"/>
    </row>
    <row r="1208" spans="7:7">
      <c r="G1208" s="28"/>
    </row>
    <row r="1209" spans="7:7">
      <c r="G1209" s="28"/>
    </row>
    <row r="1210" spans="7:7">
      <c r="G1210" s="28"/>
    </row>
    <row r="1211" spans="7:7">
      <c r="G1211" s="28"/>
    </row>
    <row r="1212" spans="7:7">
      <c r="G1212" s="28"/>
    </row>
    <row r="1213" spans="7:7">
      <c r="G1213" s="28"/>
    </row>
    <row r="1214" spans="7:7">
      <c r="G1214" s="28"/>
    </row>
    <row r="1215" spans="7:7">
      <c r="G1215" s="28"/>
    </row>
    <row r="1216" spans="7:7">
      <c r="G1216" s="28"/>
    </row>
    <row r="1217" spans="7:7">
      <c r="G1217" s="28"/>
    </row>
    <row r="1218" spans="7:7">
      <c r="G1218" s="28"/>
    </row>
    <row r="1219" spans="7:7">
      <c r="G1219" s="28"/>
    </row>
    <row r="1220" spans="7:7">
      <c r="G1220" s="28"/>
    </row>
    <row r="1221" spans="7:7">
      <c r="G1221" s="28"/>
    </row>
    <row r="1222" spans="7:7">
      <c r="G1222" s="28"/>
    </row>
    <row r="1223" spans="7:7">
      <c r="G1223" s="28"/>
    </row>
    <row r="1224" spans="7:7">
      <c r="G1224" s="28"/>
    </row>
    <row r="1225" spans="7:7">
      <c r="G1225" s="28"/>
    </row>
    <row r="1226" spans="7:7">
      <c r="G1226" s="28"/>
    </row>
    <row r="1227" spans="7:7">
      <c r="G1227" s="28"/>
    </row>
    <row r="1228" spans="7:7">
      <c r="G1228" s="28"/>
    </row>
    <row r="1229" spans="7:7">
      <c r="G1229" s="28"/>
    </row>
    <row r="1230" spans="7:7">
      <c r="G1230" s="28"/>
    </row>
    <row r="1231" spans="7:7">
      <c r="G1231" s="28"/>
    </row>
    <row r="1232" spans="7:7">
      <c r="G1232" s="28"/>
    </row>
    <row r="1233" spans="7:7">
      <c r="G1233" s="28"/>
    </row>
    <row r="1234" spans="7:7">
      <c r="G1234" s="28"/>
    </row>
    <row r="1235" spans="7:7">
      <c r="G1235" s="28"/>
    </row>
    <row r="1236" spans="7:7">
      <c r="G1236" s="28"/>
    </row>
    <row r="1237" spans="7:7">
      <c r="G1237" s="28"/>
    </row>
    <row r="1238" spans="7:7">
      <c r="G1238" s="28"/>
    </row>
    <row r="1239" spans="7:7">
      <c r="G1239" s="28"/>
    </row>
    <row r="1240" spans="7:7">
      <c r="G1240" s="28"/>
    </row>
    <row r="1241" spans="7:7">
      <c r="G1241" s="28"/>
    </row>
    <row r="1242" spans="7:7">
      <c r="G1242" s="28"/>
    </row>
    <row r="1243" spans="7:7">
      <c r="G1243" s="28"/>
    </row>
    <row r="1244" spans="7:7">
      <c r="G1244" s="28"/>
    </row>
    <row r="1245" spans="7:7">
      <c r="G1245" s="28"/>
    </row>
    <row r="1246" spans="7:7">
      <c r="G1246" s="28"/>
    </row>
    <row r="1247" spans="7:7">
      <c r="G1247" s="28"/>
    </row>
    <row r="1248" spans="7:7">
      <c r="G1248" s="28"/>
    </row>
    <row r="1249" spans="7:7">
      <c r="G1249" s="28"/>
    </row>
    <row r="1250" spans="7:7">
      <c r="G1250" s="28"/>
    </row>
    <row r="1251" spans="7:7">
      <c r="G1251" s="28"/>
    </row>
    <row r="1252" spans="7:7">
      <c r="G1252" s="28"/>
    </row>
    <row r="1253" spans="7:7">
      <c r="G1253" s="28"/>
    </row>
    <row r="1254" spans="7:7">
      <c r="G1254" s="28"/>
    </row>
    <row r="1255" spans="7:7">
      <c r="G1255" s="28"/>
    </row>
    <row r="1256" spans="7:7">
      <c r="G1256" s="28"/>
    </row>
    <row r="1257" spans="7:7">
      <c r="G1257" s="28"/>
    </row>
    <row r="1258" spans="7:7">
      <c r="G1258" s="28"/>
    </row>
    <row r="1259" spans="7:7">
      <c r="G1259" s="28"/>
    </row>
    <row r="1260" spans="7:7">
      <c r="G1260" s="28"/>
    </row>
    <row r="1261" spans="7:7">
      <c r="G1261" s="28"/>
    </row>
    <row r="1262" spans="7:7">
      <c r="G1262" s="28"/>
    </row>
    <row r="1263" spans="7:7">
      <c r="G1263" s="28"/>
    </row>
    <row r="1264" spans="7:7">
      <c r="G1264" s="28"/>
    </row>
    <row r="1265" spans="7:7">
      <c r="G1265" s="28"/>
    </row>
    <row r="1266" spans="7:7">
      <c r="G1266" s="28"/>
    </row>
    <row r="1267" spans="7:7">
      <c r="G1267" s="28"/>
    </row>
    <row r="1268" spans="7:7">
      <c r="G1268" s="28"/>
    </row>
    <row r="1269" spans="7:7">
      <c r="G1269" s="28"/>
    </row>
    <row r="1270" spans="7:7">
      <c r="G1270" s="28"/>
    </row>
    <row r="1271" spans="7:7">
      <c r="G1271" s="28"/>
    </row>
    <row r="1272" spans="7:7">
      <c r="G1272" s="28"/>
    </row>
    <row r="1273" spans="7:7">
      <c r="G1273" s="28"/>
    </row>
    <row r="1274" spans="7:7">
      <c r="G1274" s="28"/>
    </row>
    <row r="1275" spans="7:7">
      <c r="G1275" s="28"/>
    </row>
    <row r="1276" spans="7:7">
      <c r="G1276" s="28"/>
    </row>
    <row r="1277" spans="7:7">
      <c r="G1277" s="28"/>
    </row>
    <row r="1278" spans="7:7">
      <c r="G1278" s="28"/>
    </row>
    <row r="1279" spans="7:7">
      <c r="G1279" s="28"/>
    </row>
    <row r="1280" spans="7:7">
      <c r="G1280" s="28"/>
    </row>
    <row r="1281" spans="7:7">
      <c r="G1281" s="28"/>
    </row>
    <row r="1282" spans="7:7">
      <c r="G1282" s="28"/>
    </row>
    <row r="1283" spans="7:7">
      <c r="G1283" s="28"/>
    </row>
    <row r="1284" spans="7:7">
      <c r="G1284" s="28"/>
    </row>
    <row r="1285" spans="7:7">
      <c r="G1285" s="28"/>
    </row>
    <row r="1286" spans="7:7">
      <c r="G1286" s="28"/>
    </row>
    <row r="1287" spans="7:7">
      <c r="G1287" s="28"/>
    </row>
    <row r="1288" spans="7:7">
      <c r="G1288" s="28"/>
    </row>
    <row r="1289" spans="7:7">
      <c r="G1289" s="28"/>
    </row>
    <row r="1290" spans="7:7">
      <c r="G1290" s="28"/>
    </row>
    <row r="1291" spans="7:7">
      <c r="G1291" s="28"/>
    </row>
    <row r="1292" spans="7:7">
      <c r="G1292" s="28"/>
    </row>
    <row r="1293" spans="7:7">
      <c r="G1293" s="28"/>
    </row>
    <row r="1294" spans="7:7">
      <c r="G1294" s="28"/>
    </row>
    <row r="1295" spans="7:7">
      <c r="G1295" s="28"/>
    </row>
    <row r="1296" spans="7:7">
      <c r="G1296" s="28"/>
    </row>
    <row r="1297" spans="7:7">
      <c r="G1297" s="28"/>
    </row>
    <row r="1298" spans="7:7">
      <c r="G1298" s="28"/>
    </row>
    <row r="1299" spans="7:7">
      <c r="G1299" s="28"/>
    </row>
    <row r="1300" spans="7:7">
      <c r="G1300" s="28"/>
    </row>
    <row r="1301" spans="7:7">
      <c r="G1301" s="28"/>
    </row>
    <row r="1302" spans="7:7">
      <c r="G1302" s="28"/>
    </row>
    <row r="1303" spans="7:7">
      <c r="G1303" s="28"/>
    </row>
    <row r="1304" spans="7:7">
      <c r="G1304" s="28"/>
    </row>
    <row r="1305" spans="7:7">
      <c r="G1305" s="28"/>
    </row>
    <row r="1306" spans="7:7">
      <c r="G1306" s="28"/>
    </row>
    <row r="1307" spans="7:7">
      <c r="G1307" s="28"/>
    </row>
    <row r="1308" spans="7:7">
      <c r="G1308" s="28"/>
    </row>
    <row r="1309" spans="7:7">
      <c r="G1309" s="28"/>
    </row>
    <row r="1310" spans="7:7">
      <c r="G1310" s="28"/>
    </row>
    <row r="1311" spans="7:7">
      <c r="G1311" s="28"/>
    </row>
    <row r="1312" spans="7:7">
      <c r="G1312" s="28"/>
    </row>
    <row r="1313" spans="7:7">
      <c r="G1313" s="28"/>
    </row>
    <row r="1314" spans="7:7">
      <c r="G1314" s="28"/>
    </row>
    <row r="1315" spans="7:7">
      <c r="G1315" s="28"/>
    </row>
    <row r="1316" spans="7:7">
      <c r="G1316" s="28"/>
    </row>
    <row r="1317" spans="7:7">
      <c r="G1317" s="28"/>
    </row>
    <row r="1318" spans="7:7">
      <c r="G1318" s="28"/>
    </row>
    <row r="1319" spans="7:7">
      <c r="G1319" s="28"/>
    </row>
    <row r="1320" spans="7:7">
      <c r="G1320" s="28"/>
    </row>
    <row r="1321" spans="7:7">
      <c r="G1321" s="28"/>
    </row>
    <row r="1322" spans="7:7">
      <c r="G1322" s="28"/>
    </row>
    <row r="1323" spans="7:7">
      <c r="G1323" s="28"/>
    </row>
    <row r="1324" spans="7:7">
      <c r="G1324" s="28"/>
    </row>
    <row r="1325" spans="7:7">
      <c r="G1325" s="28"/>
    </row>
    <row r="1326" spans="7:7">
      <c r="G1326" s="28"/>
    </row>
    <row r="1327" spans="7:7">
      <c r="G1327" s="28"/>
    </row>
    <row r="1328" spans="7:7">
      <c r="G1328" s="28"/>
    </row>
    <row r="1329" spans="7:7">
      <c r="G1329" s="28"/>
    </row>
    <row r="1330" spans="7:7">
      <c r="G1330" s="28"/>
    </row>
    <row r="1331" spans="7:7">
      <c r="G1331" s="28"/>
    </row>
    <row r="1332" spans="7:7">
      <c r="G1332" s="28"/>
    </row>
    <row r="1333" spans="7:7">
      <c r="G1333" s="28"/>
    </row>
    <row r="1334" spans="7:7">
      <c r="G1334" s="28"/>
    </row>
    <row r="1335" spans="7:7">
      <c r="G1335" s="28"/>
    </row>
    <row r="1336" spans="7:7">
      <c r="G1336" s="28"/>
    </row>
    <row r="1337" spans="7:7">
      <c r="G1337" s="28"/>
    </row>
    <row r="1338" spans="7:7">
      <c r="G1338" s="28"/>
    </row>
    <row r="1339" spans="7:7">
      <c r="G1339" s="28"/>
    </row>
    <row r="1340" spans="7:7">
      <c r="G1340" s="28"/>
    </row>
    <row r="1341" spans="7:7">
      <c r="G1341" s="28"/>
    </row>
    <row r="1342" spans="7:7">
      <c r="G1342" s="28"/>
    </row>
    <row r="1343" spans="7:7">
      <c r="G1343" s="28"/>
    </row>
    <row r="1344" spans="7:7">
      <c r="G1344" s="28"/>
    </row>
    <row r="1345" spans="7:7">
      <c r="G1345" s="28"/>
    </row>
    <row r="1346" spans="7:7">
      <c r="G1346" s="28"/>
    </row>
    <row r="1347" spans="7:7">
      <c r="G1347" s="28"/>
    </row>
    <row r="1348" spans="7:7">
      <c r="G1348" s="28"/>
    </row>
    <row r="1349" spans="7:7">
      <c r="G1349" s="28"/>
    </row>
    <row r="1350" spans="7:7">
      <c r="G1350" s="28"/>
    </row>
    <row r="1351" spans="7:7">
      <c r="G1351" s="28"/>
    </row>
    <row r="1352" spans="7:7">
      <c r="G1352" s="28"/>
    </row>
    <row r="1353" spans="7:7">
      <c r="G1353" s="28"/>
    </row>
    <row r="1354" spans="7:7">
      <c r="G1354" s="28"/>
    </row>
    <row r="1355" spans="7:7">
      <c r="G1355" s="28"/>
    </row>
    <row r="1356" spans="7:7">
      <c r="G1356" s="28"/>
    </row>
    <row r="1357" spans="7:7">
      <c r="G1357" s="28"/>
    </row>
    <row r="1358" spans="7:7">
      <c r="G1358" s="28"/>
    </row>
    <row r="1359" spans="7:7">
      <c r="G1359" s="28"/>
    </row>
    <row r="1360" spans="7:7">
      <c r="G1360" s="28"/>
    </row>
    <row r="1361" spans="7:7">
      <c r="G1361" s="28"/>
    </row>
    <row r="1362" spans="7:7">
      <c r="G1362" s="28"/>
    </row>
    <row r="1363" spans="7:7">
      <c r="G1363" s="28"/>
    </row>
    <row r="1364" spans="7:7">
      <c r="G1364" s="28"/>
    </row>
    <row r="1365" spans="7:7">
      <c r="G1365" s="28"/>
    </row>
    <row r="1366" spans="7:7">
      <c r="G1366" s="28"/>
    </row>
    <row r="1367" spans="7:7">
      <c r="G1367" s="28"/>
    </row>
    <row r="1368" spans="7:7">
      <c r="G1368" s="28"/>
    </row>
    <row r="1369" spans="7:7">
      <c r="G1369" s="28"/>
    </row>
    <row r="1370" spans="7:7">
      <c r="G1370" s="28"/>
    </row>
    <row r="1371" spans="7:7">
      <c r="G1371" s="28"/>
    </row>
    <row r="1372" spans="7:7">
      <c r="G1372" s="28"/>
    </row>
    <row r="1373" spans="7:7">
      <c r="G1373" s="28"/>
    </row>
    <row r="1374" spans="7:7">
      <c r="G1374" s="28"/>
    </row>
    <row r="1375" spans="7:7">
      <c r="G1375" s="28"/>
    </row>
    <row r="1376" spans="7:7">
      <c r="G1376" s="28"/>
    </row>
    <row r="1377" spans="7:7">
      <c r="G1377" s="28"/>
    </row>
    <row r="1378" spans="7:7">
      <c r="G1378" s="28"/>
    </row>
    <row r="1379" spans="7:7">
      <c r="G1379" s="28"/>
    </row>
    <row r="1380" spans="7:7">
      <c r="G1380" s="28"/>
    </row>
    <row r="1381" spans="7:7">
      <c r="G1381" s="28"/>
    </row>
    <row r="1382" spans="7:7">
      <c r="G1382" s="28"/>
    </row>
    <row r="1383" spans="7:7">
      <c r="G1383" s="28"/>
    </row>
    <row r="1384" spans="7:7">
      <c r="G1384" s="28"/>
    </row>
    <row r="1385" spans="7:7">
      <c r="G1385" s="28"/>
    </row>
    <row r="1386" spans="7:7">
      <c r="G1386" s="28"/>
    </row>
    <row r="1387" spans="7:7">
      <c r="G1387" s="28"/>
    </row>
    <row r="1388" spans="7:7">
      <c r="G1388" s="28"/>
    </row>
    <row r="1389" spans="7:7">
      <c r="G1389" s="28"/>
    </row>
    <row r="1390" spans="7:7">
      <c r="G1390" s="28"/>
    </row>
    <row r="1391" spans="7:7">
      <c r="G1391" s="28"/>
    </row>
    <row r="1392" spans="7:7">
      <c r="G1392" s="28"/>
    </row>
    <row r="1393" spans="7:7">
      <c r="G1393" s="28"/>
    </row>
    <row r="1394" spans="7:7">
      <c r="G1394" s="28"/>
    </row>
    <row r="1395" spans="7:7">
      <c r="G1395" s="28"/>
    </row>
    <row r="1396" spans="7:7">
      <c r="G1396" s="28"/>
    </row>
    <row r="1397" spans="7:7">
      <c r="G1397" s="28"/>
    </row>
    <row r="1398" spans="7:7">
      <c r="G1398" s="28"/>
    </row>
    <row r="1399" spans="7:7">
      <c r="G1399" s="28"/>
    </row>
    <row r="1400" spans="7:7">
      <c r="G1400" s="28"/>
    </row>
    <row r="1401" spans="7:7">
      <c r="G1401" s="28"/>
    </row>
    <row r="1402" spans="7:7">
      <c r="G1402" s="28"/>
    </row>
    <row r="1403" spans="7:7">
      <c r="G1403" s="28"/>
    </row>
    <row r="1404" spans="7:7">
      <c r="G1404" s="28"/>
    </row>
    <row r="1405" spans="7:7">
      <c r="G1405" s="28"/>
    </row>
    <row r="1406" spans="7:7">
      <c r="G1406" s="28"/>
    </row>
    <row r="1407" spans="7:7">
      <c r="G1407" s="28"/>
    </row>
    <row r="1408" spans="7:7">
      <c r="G1408" s="28"/>
    </row>
    <row r="1409" spans="7:7">
      <c r="G1409" s="28"/>
    </row>
    <row r="1410" spans="7:7">
      <c r="G1410" s="28"/>
    </row>
    <row r="1411" spans="7:7">
      <c r="G1411" s="28"/>
    </row>
    <row r="1412" spans="7:7">
      <c r="G1412" s="28"/>
    </row>
    <row r="1413" spans="7:7">
      <c r="G1413" s="28"/>
    </row>
    <row r="1414" spans="7:7">
      <c r="G1414" s="28"/>
    </row>
    <row r="1415" spans="7:7">
      <c r="G1415" s="28"/>
    </row>
    <row r="1416" spans="7:7">
      <c r="G1416" s="28"/>
    </row>
    <row r="1417" spans="7:7">
      <c r="G1417" s="28"/>
    </row>
    <row r="1418" spans="7:7">
      <c r="G1418" s="28"/>
    </row>
    <row r="1419" spans="7:7">
      <c r="G1419" s="28"/>
    </row>
    <row r="1420" spans="7:7">
      <c r="G1420" s="28"/>
    </row>
    <row r="1421" spans="7:7">
      <c r="G1421" s="28"/>
    </row>
    <row r="1422" spans="7:7">
      <c r="G1422" s="28"/>
    </row>
    <row r="1423" spans="7:7">
      <c r="G1423" s="28"/>
    </row>
    <row r="1424" spans="7:7">
      <c r="G1424" s="28"/>
    </row>
    <row r="1425" spans="7:7">
      <c r="G1425" s="28"/>
    </row>
    <row r="1426" spans="7:7">
      <c r="G1426" s="28"/>
    </row>
    <row r="1427" spans="7:7">
      <c r="G1427" s="28"/>
    </row>
    <row r="1428" spans="7:7">
      <c r="G1428" s="28"/>
    </row>
    <row r="1429" spans="7:7">
      <c r="G1429" s="28"/>
    </row>
    <row r="1430" spans="7:7">
      <c r="G1430" s="28"/>
    </row>
    <row r="1431" spans="7:7">
      <c r="G1431" s="28"/>
    </row>
    <row r="1432" spans="7:7">
      <c r="G1432" s="28"/>
    </row>
    <row r="1433" spans="7:7">
      <c r="G1433" s="28"/>
    </row>
    <row r="1434" spans="7:7">
      <c r="G1434" s="28"/>
    </row>
    <row r="1435" spans="7:7">
      <c r="G1435" s="28"/>
    </row>
    <row r="1436" spans="7:7">
      <c r="G1436" s="28"/>
    </row>
    <row r="1437" spans="7:7">
      <c r="G1437" s="28"/>
    </row>
    <row r="1438" spans="7:7">
      <c r="G1438" s="28"/>
    </row>
    <row r="1439" spans="7:7">
      <c r="G1439" s="28"/>
    </row>
    <row r="1440" spans="7:7">
      <c r="G1440" s="28"/>
    </row>
    <row r="1441" spans="7:7">
      <c r="G1441" s="28"/>
    </row>
    <row r="1442" spans="7:7">
      <c r="G1442" s="28"/>
    </row>
    <row r="1443" spans="7:7">
      <c r="G1443" s="28"/>
    </row>
    <row r="1444" spans="7:7">
      <c r="G1444" s="28"/>
    </row>
    <row r="1445" spans="7:7">
      <c r="G1445" s="28"/>
    </row>
    <row r="1446" spans="7:7">
      <c r="G1446" s="28"/>
    </row>
    <row r="1447" spans="7:7">
      <c r="G1447" s="28"/>
    </row>
    <row r="1448" spans="7:7">
      <c r="G1448" s="28"/>
    </row>
    <row r="1449" spans="7:7">
      <c r="G1449" s="28"/>
    </row>
    <row r="1450" spans="7:7">
      <c r="G1450" s="28"/>
    </row>
    <row r="1451" spans="7:7">
      <c r="G1451" s="28"/>
    </row>
    <row r="1452" spans="7:7">
      <c r="G1452" s="28"/>
    </row>
    <row r="1453" spans="7:7">
      <c r="G1453" s="28"/>
    </row>
    <row r="1454" spans="7:7">
      <c r="G1454" s="28"/>
    </row>
    <row r="1455" spans="7:7">
      <c r="G1455" s="28"/>
    </row>
    <row r="1456" spans="7:7">
      <c r="G1456" s="28"/>
    </row>
    <row r="1457" spans="7:7">
      <c r="G1457" s="28"/>
    </row>
    <row r="1458" spans="7:7">
      <c r="G1458" s="28"/>
    </row>
    <row r="1459" spans="7:7">
      <c r="G1459" s="28"/>
    </row>
    <row r="1460" spans="7:7">
      <c r="G1460" s="28"/>
    </row>
    <row r="1461" spans="7:7">
      <c r="G1461" s="28"/>
    </row>
    <row r="1462" spans="7:7">
      <c r="G1462" s="28"/>
    </row>
    <row r="1463" spans="7:7">
      <c r="G1463" s="28"/>
    </row>
    <row r="1464" spans="7:7">
      <c r="G1464" s="28"/>
    </row>
    <row r="1465" spans="7:7">
      <c r="G1465" s="28"/>
    </row>
    <row r="1466" spans="7:7">
      <c r="G1466" s="28"/>
    </row>
    <row r="1467" spans="7:7">
      <c r="G1467" s="28"/>
    </row>
    <row r="1468" spans="7:7">
      <c r="G1468" s="28"/>
    </row>
    <row r="1469" spans="7:7">
      <c r="G1469" s="28"/>
    </row>
    <row r="1470" spans="7:7">
      <c r="G1470" s="28"/>
    </row>
    <row r="1471" spans="7:7">
      <c r="G1471" s="28"/>
    </row>
    <row r="1472" spans="7:7">
      <c r="G1472" s="28"/>
    </row>
    <row r="1473" spans="7:7">
      <c r="G1473" s="28"/>
    </row>
    <row r="1474" spans="7:7">
      <c r="G1474" s="28"/>
    </row>
    <row r="1475" spans="7:7">
      <c r="G1475" s="28"/>
    </row>
    <row r="1476" spans="7:7">
      <c r="G1476" s="28"/>
    </row>
    <row r="1477" spans="7:7">
      <c r="G1477" s="28"/>
    </row>
    <row r="1478" spans="7:7">
      <c r="G1478" s="28"/>
    </row>
    <row r="1479" spans="7:7">
      <c r="G1479" s="28"/>
    </row>
    <row r="1480" spans="7:7">
      <c r="G1480" s="28"/>
    </row>
    <row r="1481" spans="7:7">
      <c r="G1481" s="28"/>
    </row>
    <row r="1482" spans="7:7">
      <c r="G1482" s="28"/>
    </row>
    <row r="1483" spans="7:7">
      <c r="G1483" s="28"/>
    </row>
    <row r="1484" spans="7:7">
      <c r="G1484" s="28"/>
    </row>
    <row r="1485" spans="7:7">
      <c r="G1485" s="28"/>
    </row>
    <row r="1486" spans="7:7">
      <c r="G1486" s="28"/>
    </row>
    <row r="1487" spans="7:7">
      <c r="G1487" s="28"/>
    </row>
    <row r="1488" spans="7:7">
      <c r="G1488" s="28"/>
    </row>
    <row r="1489" spans="7:7">
      <c r="G1489" s="28"/>
    </row>
    <row r="1490" spans="7:7">
      <c r="G1490" s="28"/>
    </row>
    <row r="1491" spans="7:7">
      <c r="G1491" s="28"/>
    </row>
    <row r="1492" spans="7:7">
      <c r="G1492" s="28"/>
    </row>
    <row r="1493" spans="7:7">
      <c r="G1493" s="28"/>
    </row>
    <row r="1494" spans="7:7">
      <c r="G1494" s="28"/>
    </row>
    <row r="1495" spans="7:7">
      <c r="G1495" s="28"/>
    </row>
    <row r="1496" spans="7:7">
      <c r="G1496" s="28"/>
    </row>
    <row r="1497" spans="7:7">
      <c r="G1497" s="28"/>
    </row>
    <row r="1498" spans="7:7">
      <c r="G1498" s="28"/>
    </row>
    <row r="1499" spans="7:7">
      <c r="G1499" s="28"/>
    </row>
    <row r="1500" spans="7:7">
      <c r="G1500" s="28"/>
    </row>
    <row r="1501" spans="7:7">
      <c r="G1501" s="28"/>
    </row>
    <row r="1502" spans="7:7">
      <c r="G1502" s="28"/>
    </row>
    <row r="1503" spans="7:7">
      <c r="G1503" s="28"/>
    </row>
    <row r="1504" spans="7:7">
      <c r="G1504" s="28"/>
    </row>
    <row r="1505" spans="7:7">
      <c r="G1505" s="28"/>
    </row>
    <row r="1506" spans="7:7">
      <c r="G1506" s="28"/>
    </row>
    <row r="1507" spans="7:7">
      <c r="G1507" s="28"/>
    </row>
    <row r="1508" spans="7:7">
      <c r="G1508" s="28"/>
    </row>
    <row r="1509" spans="7:7">
      <c r="G1509" s="28"/>
    </row>
    <row r="1510" spans="7:7">
      <c r="G1510" s="28"/>
    </row>
    <row r="1511" spans="7:7">
      <c r="G1511" s="28"/>
    </row>
    <row r="1512" spans="7:7">
      <c r="G1512" s="28"/>
    </row>
    <row r="1513" spans="7:7">
      <c r="G1513" s="28"/>
    </row>
    <row r="1514" spans="7:7">
      <c r="G1514" s="28"/>
    </row>
    <row r="1515" spans="7:7">
      <c r="G1515" s="28"/>
    </row>
    <row r="1516" spans="7:7">
      <c r="G1516" s="28"/>
    </row>
    <row r="1517" spans="7:7">
      <c r="G1517" s="28"/>
    </row>
    <row r="1518" spans="7:7">
      <c r="G1518" s="28"/>
    </row>
    <row r="1519" spans="7:7">
      <c r="G1519" s="28"/>
    </row>
    <row r="1520" spans="7:7">
      <c r="G1520" s="28"/>
    </row>
    <row r="1521" spans="7:7">
      <c r="G1521" s="28"/>
    </row>
    <row r="1522" spans="7:7">
      <c r="G1522" s="28"/>
    </row>
    <row r="1523" spans="7:7">
      <c r="G1523" s="28"/>
    </row>
    <row r="1524" spans="7:7">
      <c r="G1524" s="28"/>
    </row>
    <row r="1525" spans="7:7">
      <c r="G1525" s="28"/>
    </row>
    <row r="1526" spans="7:7">
      <c r="G1526" s="28"/>
    </row>
    <row r="1527" spans="7:7">
      <c r="G1527" s="28"/>
    </row>
    <row r="1528" spans="7:7">
      <c r="G1528" s="28"/>
    </row>
    <row r="1529" spans="7:7">
      <c r="G1529" s="28"/>
    </row>
    <row r="1530" spans="7:7">
      <c r="G1530" s="28"/>
    </row>
    <row r="1531" spans="7:7">
      <c r="G1531" s="28"/>
    </row>
    <row r="1532" spans="7:7">
      <c r="G1532" s="28"/>
    </row>
    <row r="1533" spans="7:7">
      <c r="G1533" s="28"/>
    </row>
    <row r="1534" spans="7:7">
      <c r="G1534" s="28"/>
    </row>
    <row r="1535" spans="7:7">
      <c r="G1535" s="28"/>
    </row>
    <row r="1536" spans="7:7">
      <c r="G1536" s="28"/>
    </row>
    <row r="1537" spans="7:7">
      <c r="G1537" s="28"/>
    </row>
    <row r="1538" spans="7:7">
      <c r="G1538" s="28"/>
    </row>
    <row r="1539" spans="7:7">
      <c r="G1539" s="28"/>
    </row>
    <row r="1540" spans="7:7">
      <c r="G1540" s="28"/>
    </row>
    <row r="1541" spans="7:7">
      <c r="G1541" s="28"/>
    </row>
    <row r="1542" spans="7:7">
      <c r="G1542" s="28"/>
    </row>
    <row r="1543" spans="7:7">
      <c r="G1543" s="28"/>
    </row>
    <row r="1544" spans="7:7">
      <c r="G1544" s="28"/>
    </row>
    <row r="1545" spans="7:7">
      <c r="G1545" s="28"/>
    </row>
    <row r="1546" spans="7:7">
      <c r="G1546" s="28"/>
    </row>
    <row r="1547" spans="7:7">
      <c r="G1547" s="28"/>
    </row>
    <row r="1548" spans="7:7">
      <c r="G1548" s="28"/>
    </row>
    <row r="1549" spans="7:7">
      <c r="G1549" s="28"/>
    </row>
    <row r="1550" spans="7:7">
      <c r="G1550" s="28"/>
    </row>
    <row r="1551" spans="7:7">
      <c r="G1551" s="28"/>
    </row>
    <row r="1552" spans="7:7">
      <c r="G1552" s="28"/>
    </row>
    <row r="1553" spans="7:7">
      <c r="G1553" s="28"/>
    </row>
    <row r="1554" spans="7:7">
      <c r="G1554" s="28"/>
    </row>
    <row r="1555" spans="7:7">
      <c r="G1555" s="28"/>
    </row>
    <row r="1556" spans="7:7">
      <c r="G1556" s="28"/>
    </row>
    <row r="1557" spans="7:7">
      <c r="G1557" s="28"/>
    </row>
    <row r="1558" spans="7:7">
      <c r="G1558" s="28"/>
    </row>
    <row r="1559" spans="7:7">
      <c r="G1559" s="28"/>
    </row>
    <row r="1560" spans="7:7">
      <c r="G1560" s="28"/>
    </row>
    <row r="1561" spans="7:7">
      <c r="G1561" s="28"/>
    </row>
    <row r="1562" spans="7:7">
      <c r="G1562" s="28"/>
    </row>
    <row r="1563" spans="7:7">
      <c r="G1563" s="28"/>
    </row>
    <row r="1564" spans="7:7">
      <c r="G1564" s="28"/>
    </row>
    <row r="1565" spans="7:7">
      <c r="G1565" s="28"/>
    </row>
    <row r="1566" spans="7:7">
      <c r="G1566" s="28"/>
    </row>
    <row r="1567" spans="7:7">
      <c r="G1567" s="28"/>
    </row>
    <row r="1568" spans="7:7">
      <c r="G1568" s="28"/>
    </row>
    <row r="1569" spans="7:7">
      <c r="G1569" s="28"/>
    </row>
    <row r="1570" spans="7:7">
      <c r="G1570" s="28"/>
    </row>
    <row r="1571" spans="7:7">
      <c r="G1571" s="28"/>
    </row>
    <row r="1572" spans="7:7">
      <c r="G1572" s="28"/>
    </row>
    <row r="1573" spans="7:7">
      <c r="G1573" s="28"/>
    </row>
    <row r="1574" spans="7:7">
      <c r="G1574" s="28"/>
    </row>
    <row r="1575" spans="7:7">
      <c r="G1575" s="28"/>
    </row>
    <row r="1576" spans="7:7">
      <c r="G1576" s="28"/>
    </row>
    <row r="1577" spans="7:7">
      <c r="G1577" s="28"/>
    </row>
    <row r="1578" spans="7:7">
      <c r="G1578" s="28"/>
    </row>
    <row r="1579" spans="7:7">
      <c r="G1579" s="28"/>
    </row>
    <row r="1580" spans="7:7">
      <c r="G1580" s="28"/>
    </row>
    <row r="1581" spans="7:7">
      <c r="G1581" s="28"/>
    </row>
    <row r="1582" spans="7:7">
      <c r="G1582" s="28"/>
    </row>
    <row r="1583" spans="7:7">
      <c r="G1583" s="28"/>
    </row>
    <row r="1584" spans="7:7">
      <c r="G1584" s="28"/>
    </row>
    <row r="1585" spans="7:7">
      <c r="G1585" s="28"/>
    </row>
    <row r="1586" spans="7:7">
      <c r="G1586" s="28"/>
    </row>
    <row r="1587" spans="7:7">
      <c r="G1587" s="28"/>
    </row>
    <row r="1588" spans="7:7">
      <c r="G1588" s="28"/>
    </row>
    <row r="1589" spans="7:7">
      <c r="G1589" s="28"/>
    </row>
    <row r="1590" spans="7:7">
      <c r="G1590" s="28"/>
    </row>
    <row r="1591" spans="7:7">
      <c r="G1591" s="28"/>
    </row>
    <row r="1592" spans="7:7">
      <c r="G1592" s="28"/>
    </row>
    <row r="1593" spans="7:7">
      <c r="G1593" s="28"/>
    </row>
    <row r="1594" spans="7:7">
      <c r="G1594" s="28"/>
    </row>
    <row r="1595" spans="7:7">
      <c r="G1595" s="28"/>
    </row>
    <row r="1596" spans="7:7">
      <c r="G1596" s="28"/>
    </row>
    <row r="1597" spans="7:7">
      <c r="G1597" s="28"/>
    </row>
    <row r="1598" spans="7:7">
      <c r="G1598" s="28"/>
    </row>
    <row r="1599" spans="7:7">
      <c r="G1599" s="28"/>
    </row>
    <row r="1600" spans="7:7">
      <c r="G1600" s="28"/>
    </row>
    <row r="1601" spans="7:7">
      <c r="G1601" s="28"/>
    </row>
    <row r="1602" spans="7:7">
      <c r="G1602" s="28"/>
    </row>
    <row r="1603" spans="7:7">
      <c r="G1603" s="28"/>
    </row>
    <row r="1604" spans="7:7">
      <c r="G1604" s="28"/>
    </row>
    <row r="1605" spans="7:7">
      <c r="G1605" s="28"/>
    </row>
    <row r="1606" spans="7:7">
      <c r="G1606" s="28"/>
    </row>
    <row r="1607" spans="7:7">
      <c r="G1607" s="28"/>
    </row>
    <row r="1608" spans="7:7">
      <c r="G1608" s="28"/>
    </row>
    <row r="1609" spans="7:7">
      <c r="G1609" s="28"/>
    </row>
    <row r="1610" spans="7:7">
      <c r="G1610" s="28"/>
    </row>
    <row r="1611" spans="7:7">
      <c r="G1611" s="28"/>
    </row>
    <row r="1612" spans="7:7">
      <c r="G1612" s="28"/>
    </row>
    <row r="1613" spans="7:7">
      <c r="G1613" s="28"/>
    </row>
    <row r="1614" spans="7:7">
      <c r="G1614" s="28"/>
    </row>
    <row r="1615" spans="7:7">
      <c r="G1615" s="28"/>
    </row>
    <row r="1616" spans="7:7">
      <c r="G1616" s="28"/>
    </row>
    <row r="1617" spans="7:7">
      <c r="G1617" s="28"/>
    </row>
    <row r="1618" spans="7:7">
      <c r="G1618" s="28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63948-7FD9-4D33-AAA7-BDE5D55568DA}">
  <dimension ref="A1"/>
  <sheetViews>
    <sheetView workbookViewId="0">
      <selection sqref="A1:XFD1048576"/>
    </sheetView>
  </sheetViews>
  <sheetFormatPr defaultRowHeight="14.25"/>
  <cols>
    <col min="1" max="1" width="3" style="1" customWidth="1"/>
    <col min="2" max="16384" width="9.140625" style="1"/>
  </cols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36E60-677E-467E-9C59-7853ADE8E695}">
  <dimension ref="A1"/>
  <sheetViews>
    <sheetView workbookViewId="0">
      <selection sqref="A1:XFD1048576"/>
    </sheetView>
  </sheetViews>
  <sheetFormatPr defaultRowHeight="14.25"/>
  <cols>
    <col min="1" max="1" width="3" style="1" customWidth="1"/>
    <col min="2" max="16384" width="9.140625" style="1"/>
  </cols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CC31F-8910-447E-89B3-28B6120F3B0A}">
  <dimension ref="B2:Z8"/>
  <sheetViews>
    <sheetView workbookViewId="0">
      <selection activeCell="D15" sqref="D15"/>
    </sheetView>
  </sheetViews>
  <sheetFormatPr defaultRowHeight="14.25"/>
  <cols>
    <col min="1" max="1" width="3.140625" style="1" customWidth="1"/>
    <col min="2" max="16384" width="9.140625" style="1"/>
  </cols>
  <sheetData>
    <row r="2" spans="2:26" ht="15">
      <c r="B2" s="6" t="s">
        <v>16</v>
      </c>
      <c r="C2" s="7"/>
      <c r="D2" s="7"/>
      <c r="E2" s="7"/>
      <c r="F2" s="7"/>
      <c r="G2" s="6" t="s">
        <v>16</v>
      </c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9"/>
    </row>
    <row r="3" spans="2:26" ht="15">
      <c r="B3" s="10" t="s">
        <v>17</v>
      </c>
      <c r="C3" s="11"/>
      <c r="D3" s="11"/>
      <c r="E3" s="11"/>
      <c r="F3" s="12"/>
      <c r="G3" s="13" t="s">
        <v>18</v>
      </c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4"/>
    </row>
    <row r="4" spans="2:26" ht="15">
      <c r="B4" s="15" t="s">
        <v>17</v>
      </c>
      <c r="C4" s="16"/>
      <c r="D4" s="16"/>
      <c r="E4" s="16"/>
      <c r="F4" s="17"/>
      <c r="G4" s="18" t="s">
        <v>19</v>
      </c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9"/>
    </row>
    <row r="5" spans="2:26" ht="15">
      <c r="B5" s="15" t="s">
        <v>17</v>
      </c>
      <c r="C5" s="16"/>
      <c r="D5" s="16"/>
      <c r="E5" s="16"/>
      <c r="F5" s="17"/>
      <c r="G5" s="20" t="s">
        <v>18</v>
      </c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/>
    </row>
    <row r="6" spans="2:26" ht="15">
      <c r="B6" s="15" t="s">
        <v>17</v>
      </c>
      <c r="C6" s="16"/>
      <c r="D6" s="16"/>
      <c r="E6" s="16"/>
      <c r="F6" s="17"/>
      <c r="G6" s="18" t="s">
        <v>19</v>
      </c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9"/>
    </row>
    <row r="7" spans="2:26" ht="15">
      <c r="B7" s="15" t="s">
        <v>17</v>
      </c>
      <c r="C7" s="16"/>
      <c r="D7" s="16"/>
      <c r="E7" s="16"/>
      <c r="F7" s="17"/>
      <c r="G7" s="20" t="s">
        <v>18</v>
      </c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1"/>
    </row>
    <row r="8" spans="2:26" ht="15">
      <c r="B8" s="22" t="s">
        <v>17</v>
      </c>
      <c r="C8" s="23"/>
      <c r="D8" s="23"/>
      <c r="E8" s="23"/>
      <c r="F8" s="24"/>
      <c r="G8" s="25" t="s">
        <v>19</v>
      </c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Main</vt:lpstr>
      <vt:lpstr>Model</vt:lpstr>
      <vt:lpstr>Notes | Quant Analysis</vt:lpstr>
      <vt:lpstr>Product Lines</vt:lpstr>
      <vt:lpstr>Management</vt:lpstr>
      <vt:lpstr>Table Formatting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Jacob H</cp:lastModifiedBy>
  <dcterms:created xsi:type="dcterms:W3CDTF">2015-06-05T18:17:20Z</dcterms:created>
  <dcterms:modified xsi:type="dcterms:W3CDTF">2025-05-10T04:19:43Z</dcterms:modified>
</cp:coreProperties>
</file>