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A0D9D187-DB40-42D1-90AB-69EF4477BF28}" xr6:coauthVersionLast="47" xr6:coauthVersionMax="47" xr10:uidLastSave="{00000000-0000-0000-0000-000000000000}"/>
  <bookViews>
    <workbookView xWindow="12360" yWindow="900" windowWidth="14400" windowHeight="1401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3" i="2" l="1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S52" i="2"/>
  <c r="AS51" i="2"/>
  <c r="AS50" i="2"/>
  <c r="AS49" i="2"/>
  <c r="AS48" i="2"/>
  <c r="AS53" i="2"/>
  <c r="BG53" i="2"/>
  <c r="BF53" i="2"/>
  <c r="BE53" i="2"/>
  <c r="BD53" i="2"/>
  <c r="BC53" i="2"/>
  <c r="BB53" i="2"/>
  <c r="BA53" i="2"/>
  <c r="AZ53" i="2"/>
  <c r="BG52" i="2"/>
  <c r="BF52" i="2"/>
  <c r="BE52" i="2"/>
  <c r="BD52" i="2"/>
  <c r="BC52" i="2"/>
  <c r="BB52" i="2"/>
  <c r="BA52" i="2"/>
  <c r="AZ52" i="2"/>
  <c r="AY52" i="2"/>
  <c r="BG51" i="2"/>
  <c r="BF51" i="2"/>
  <c r="BE51" i="2"/>
  <c r="BD51" i="2"/>
  <c r="BC51" i="2"/>
  <c r="BB51" i="2"/>
  <c r="BA51" i="2"/>
  <c r="AZ51" i="2"/>
  <c r="AY51" i="2"/>
  <c r="BG50" i="2"/>
  <c r="BF50" i="2"/>
  <c r="BE50" i="2"/>
  <c r="BD50" i="2"/>
  <c r="BC50" i="2"/>
  <c r="BB50" i="2"/>
  <c r="BA50" i="2"/>
  <c r="AZ50" i="2"/>
  <c r="AY50" i="2"/>
  <c r="BG49" i="2"/>
  <c r="BF49" i="2"/>
  <c r="BE49" i="2"/>
  <c r="BD49" i="2"/>
  <c r="BC49" i="2"/>
  <c r="BB49" i="2"/>
  <c r="BA49" i="2"/>
  <c r="AZ49" i="2"/>
  <c r="AY49" i="2"/>
  <c r="BG48" i="2"/>
  <c r="BF48" i="2"/>
  <c r="BE48" i="2"/>
  <c r="BD48" i="2"/>
  <c r="BC48" i="2"/>
  <c r="BB48" i="2"/>
  <c r="BA48" i="2"/>
  <c r="AZ48" i="2"/>
  <c r="AY48" i="2"/>
  <c r="BH48" i="2"/>
  <c r="BH53" i="2"/>
  <c r="BH52" i="2"/>
  <c r="BH51" i="2"/>
  <c r="BH49" i="2"/>
  <c r="BH50" i="2"/>
  <c r="BH46" i="2"/>
  <c r="BH45" i="2"/>
  <c r="BH44" i="2"/>
  <c r="BH43" i="2"/>
  <c r="BH42" i="2"/>
  <c r="BH41" i="2"/>
  <c r="BH40" i="2"/>
  <c r="BH39" i="2"/>
  <c r="BH38" i="2"/>
  <c r="BH37" i="2"/>
  <c r="BH36" i="2"/>
  <c r="BG46" i="2"/>
  <c r="BG45" i="2"/>
  <c r="BG44" i="2"/>
  <c r="BG43" i="2"/>
  <c r="BG42" i="2"/>
  <c r="BG41" i="2"/>
  <c r="BG40" i="2"/>
  <c r="BG39" i="2"/>
  <c r="BG38" i="2"/>
  <c r="BG37" i="2"/>
  <c r="BG36" i="2"/>
  <c r="BF46" i="2"/>
  <c r="BF45" i="2"/>
  <c r="BF44" i="2"/>
  <c r="BF43" i="2"/>
  <c r="BF42" i="2"/>
  <c r="BF41" i="2"/>
  <c r="BF40" i="2"/>
  <c r="BF39" i="2"/>
  <c r="BF38" i="2"/>
  <c r="BF37" i="2"/>
  <c r="BF36" i="2"/>
  <c r="BE46" i="2"/>
  <c r="BE45" i="2"/>
  <c r="BE44" i="2"/>
  <c r="BE43" i="2"/>
  <c r="BE42" i="2"/>
  <c r="BE41" i="2"/>
  <c r="BE40" i="2"/>
  <c r="BE39" i="2"/>
  <c r="BE38" i="2"/>
  <c r="BE37" i="2"/>
  <c r="BE36" i="2"/>
  <c r="BD46" i="2"/>
  <c r="BD45" i="2"/>
  <c r="BD44" i="2"/>
  <c r="BD43" i="2"/>
  <c r="BD42" i="2"/>
  <c r="BD41" i="2"/>
  <c r="BD40" i="2"/>
  <c r="BD39" i="2"/>
  <c r="BD38" i="2"/>
  <c r="BD37" i="2"/>
  <c r="BD36" i="2"/>
  <c r="BC46" i="2"/>
  <c r="BC45" i="2"/>
  <c r="BC44" i="2"/>
  <c r="BC43" i="2"/>
  <c r="BC42" i="2"/>
  <c r="BC41" i="2"/>
  <c r="BC40" i="2"/>
  <c r="BC39" i="2"/>
  <c r="BC38" i="2"/>
  <c r="BC37" i="2"/>
  <c r="BC36" i="2"/>
  <c r="BB46" i="2"/>
  <c r="BB45" i="2"/>
  <c r="BB44" i="2"/>
  <c r="BB43" i="2"/>
  <c r="BB42" i="2"/>
  <c r="BB41" i="2"/>
  <c r="BB40" i="2"/>
  <c r="BB39" i="2"/>
  <c r="BB38" i="2"/>
  <c r="BB37" i="2"/>
  <c r="BB36" i="2"/>
  <c r="BA46" i="2"/>
  <c r="BA45" i="2"/>
  <c r="BA44" i="2"/>
  <c r="BA43" i="2"/>
  <c r="BA42" i="2"/>
  <c r="BA41" i="2"/>
  <c r="BA40" i="2"/>
  <c r="BA39" i="2"/>
  <c r="BA38" i="2"/>
  <c r="BA37" i="2"/>
  <c r="BA36" i="2"/>
  <c r="AZ46" i="2"/>
  <c r="AZ45" i="2"/>
  <c r="AZ44" i="2"/>
  <c r="AZ43" i="2"/>
  <c r="AZ42" i="2"/>
  <c r="AZ41" i="2"/>
  <c r="AZ40" i="2"/>
  <c r="AZ39" i="2"/>
  <c r="AZ38" i="2"/>
  <c r="AZ37" i="2"/>
  <c r="AZ36" i="2"/>
  <c r="AY46" i="2"/>
  <c r="AY45" i="2"/>
  <c r="AY44" i="2"/>
  <c r="AY43" i="2"/>
  <c r="AY42" i="2"/>
  <c r="AY41" i="2"/>
  <c r="AY40" i="2"/>
  <c r="AY39" i="2"/>
  <c r="AY38" i="2"/>
  <c r="AY37" i="2"/>
  <c r="AY36" i="2"/>
  <c r="CJ2" i="2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BA2" i="2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AZ2" i="2"/>
  <c r="AY2" i="2"/>
  <c r="C5" i="1"/>
  <c r="C8" i="1" s="1"/>
  <c r="C6" i="1"/>
  <c r="C7" i="1"/>
</calcChain>
</file>

<file path=xl/sharedStrings.xml><?xml version="1.0" encoding="utf-8"?>
<sst xmlns="http://schemas.openxmlformats.org/spreadsheetml/2006/main" count="68" uniqueCount="68">
  <si>
    <t>MDT</t>
  </si>
  <si>
    <t>Price</t>
  </si>
  <si>
    <t>SC</t>
  </si>
  <si>
    <t>MC</t>
  </si>
  <si>
    <t>Cash</t>
  </si>
  <si>
    <t>Debt</t>
  </si>
  <si>
    <t>EV</t>
  </si>
  <si>
    <t>SG&amp;A as % of Revenue</t>
  </si>
  <si>
    <t>R&amp;D as % of Revenue</t>
  </si>
  <si>
    <t>Net Profit Margin</t>
  </si>
  <si>
    <t>Operating Profit Margin</t>
  </si>
  <si>
    <t>Gross Profit Margin</t>
  </si>
  <si>
    <t>Net Income</t>
  </si>
  <si>
    <t>Income Taxes</t>
  </si>
  <si>
    <t>Pretax Income</t>
  </si>
  <si>
    <t>Other Income</t>
  </si>
  <si>
    <t>Operating Income</t>
  </si>
  <si>
    <t>Operating Expenses</t>
  </si>
  <si>
    <t>R&amp;D Expense</t>
  </si>
  <si>
    <t>SG&amp;A Expense</t>
  </si>
  <si>
    <t>Gross Profit</t>
  </si>
  <si>
    <t>COGS</t>
  </si>
  <si>
    <t>Revenue</t>
  </si>
  <si>
    <t>Q3 2025</t>
  </si>
  <si>
    <t>Q2 2025</t>
  </si>
  <si>
    <t>Q1 2025</t>
  </si>
  <si>
    <t>Q4 2024</t>
  </si>
  <si>
    <t>Q3 2024</t>
  </si>
  <si>
    <t>Q2 2024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</si>
  <si>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</si>
  <si>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</si>
  <si>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</si>
  <si>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</si>
  <si>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</si>
  <si>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</si>
  <si>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</si>
  <si>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</si>
  <si>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</si>
  <si>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</si>
  <si>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</si>
  <si>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</si>
  <si>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</si>
  <si>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</si>
  <si>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</si>
  <si>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</si>
  <si>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</si>
  <si>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</si>
  <si>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</si>
  <si>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</si>
  <si>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</si>
  <si>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</si>
  <si>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</si>
  <si>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</si>
  <si>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</si>
  <si>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</si>
  <si>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</si>
  <si>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</si>
  <si>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</si>
  <si>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</si>
  <si>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</si>
  <si>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</si>
  <si>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</si>
  <si>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</si>
  <si>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</si>
  <si>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</si>
  <si>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</si>
  <si>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Quarterly</t>
  </si>
  <si>
    <t>Revenue 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</si>
</sst>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sz val="10"/>
      <name val="Calibre"/>
    </font>
    <font>
      <b/>
      <sz val="10"/>
      <name val="Calib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D3" sqref="D3"/>
    </sheetView>
  </sheetViews>
  <sheetFormatPr defaultRowHeight="14.25"/>
  <cols>
    <col min="1" max="1" width="3.140625" style="1" customWidth="1"/>
    <col min="2" max="2" width="9.140625" style="1"/>
    <col min="3" max="3" width="14.42578125" style="1" customWidth="1"/>
    <col min="4" max="16384" width="9.140625" style="1"/>
  </cols>
  <sheetData>
    <row r="2" spans="2:3" ht="15">
      <c r="B2" s="2" t="s">
        <v>0</v>
      </c>
    </row>
    <row r="3" spans="2:3">
      <c r="B3" s="1" t="s">
        <v>1</v>
      </c>
      <c r="C3" s="3">
        <v>82.8</v>
      </c>
    </row>
    <row r="4" spans="2:3">
      <c r="B4" s="1" t="s">
        <v>2</v>
      </c>
      <c r="C4" s="4">
        <v>1282.5429999999999</v>
      </c>
    </row>
    <row r="5" spans="2:3">
      <c r="B5" s="1" t="s">
        <v>3</v>
      </c>
      <c r="C5" s="3">
        <f>C3*C4</f>
        <v>106194.56039999999</v>
      </c>
    </row>
    <row r="6" spans="2:3">
      <c r="B6" s="1" t="s">
        <v>4</v>
      </c>
      <c r="C6" s="3">
        <f>1394+6595</f>
        <v>7989</v>
      </c>
    </row>
    <row r="7" spans="2:3">
      <c r="B7" s="1" t="s">
        <v>5</v>
      </c>
      <c r="C7" s="3">
        <f>3719+24607</f>
        <v>28326</v>
      </c>
    </row>
    <row r="8" spans="2:3">
      <c r="B8" s="1" t="s">
        <v>6</v>
      </c>
      <c r="C8" s="3">
        <f>C5-C6+C7</f>
        <v>126531.56039999999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560F-DD3D-4E7F-8494-EDE11D0C09B0}">
  <dimension ref="B2:DD53"/>
  <sheetViews>
    <sheetView workbookViewId="0">
      <pane xSplit="2" ySplit="2" topLeftCell="BA3" activePane="bottomRight" state="frozen"/>
      <selection pane="topRight" activeCell="C1" sqref="C1"/>
      <selection pane="bottomLeft" activeCell="A3" sqref="A3"/>
      <selection pane="bottomRight" activeCell="AW49" sqref="AW49"/>
    </sheetView>
  </sheetViews>
  <sheetFormatPr defaultRowHeight="14.25"/>
  <cols>
    <col min="1" max="1" width="3.28515625" style="1" customWidth="1"/>
    <col min="2" max="2" width="22.28515625" style="1" customWidth="1"/>
    <col min="3" max="3" width="9.140625" style="1" customWidth="1"/>
    <col min="4" max="54" width="9.140625" style="1"/>
    <col min="55" max="55" width="9.140625" style="1" customWidth="1"/>
    <col min="56" max="16384" width="9.140625" style="1"/>
  </cols>
  <sheetData>
    <row r="2" spans="2:108" s="6" customFormat="1" ht="12.75">
      <c r="B2" s="7" t="s">
        <v>66</v>
      </c>
      <c r="C2" s="7" t="s">
        <v>65</v>
      </c>
      <c r="D2" s="7" t="s">
        <v>64</v>
      </c>
      <c r="E2" s="7" t="s">
        <v>63</v>
      </c>
      <c r="F2" s="7" t="s">
        <v>62</v>
      </c>
      <c r="G2" s="7" t="s">
        <v>61</v>
      </c>
      <c r="H2" s="7" t="s">
        <v>60</v>
      </c>
      <c r="I2" s="7" t="s">
        <v>59</v>
      </c>
      <c r="J2" s="7" t="s">
        <v>58</v>
      </c>
      <c r="K2" s="7" t="s">
        <v>57</v>
      </c>
      <c r="L2" s="7" t="s">
        <v>56</v>
      </c>
      <c r="M2" s="7" t="s">
        <v>55</v>
      </c>
      <c r="N2" s="7" t="s">
        <v>54</v>
      </c>
      <c r="O2" s="7" t="s">
        <v>53</v>
      </c>
      <c r="P2" s="7" t="s">
        <v>52</v>
      </c>
      <c r="Q2" s="7" t="s">
        <v>51</v>
      </c>
      <c r="R2" s="7" t="s">
        <v>50</v>
      </c>
      <c r="S2" s="7" t="s">
        <v>49</v>
      </c>
      <c r="T2" s="7" t="s">
        <v>48</v>
      </c>
      <c r="U2" s="7" t="s">
        <v>47</v>
      </c>
      <c r="V2" s="7" t="s">
        <v>46</v>
      </c>
      <c r="W2" s="7" t="s">
        <v>45</v>
      </c>
      <c r="X2" s="7" t="s">
        <v>44</v>
      </c>
      <c r="Y2" s="7" t="s">
        <v>43</v>
      </c>
      <c r="Z2" s="7" t="s">
        <v>42</v>
      </c>
      <c r="AA2" s="7" t="s">
        <v>41</v>
      </c>
      <c r="AB2" s="7" t="s">
        <v>40</v>
      </c>
      <c r="AC2" s="7" t="s">
        <v>39</v>
      </c>
      <c r="AD2" s="7" t="s">
        <v>38</v>
      </c>
      <c r="AE2" s="7" t="s">
        <v>37</v>
      </c>
      <c r="AF2" s="7" t="s">
        <v>36</v>
      </c>
      <c r="AG2" s="7" t="s">
        <v>35</v>
      </c>
      <c r="AH2" s="7" t="s">
        <v>34</v>
      </c>
      <c r="AI2" s="7" t="s">
        <v>33</v>
      </c>
      <c r="AJ2" s="7" t="s">
        <v>32</v>
      </c>
      <c r="AK2" s="7" t="s">
        <v>31</v>
      </c>
      <c r="AL2" s="7" t="s">
        <v>30</v>
      </c>
      <c r="AM2" s="7" t="s">
        <v>29</v>
      </c>
      <c r="AN2" s="7" t="s">
        <v>28</v>
      </c>
      <c r="AO2" s="7" t="s">
        <v>27</v>
      </c>
      <c r="AP2" s="7" t="s">
        <v>26</v>
      </c>
      <c r="AQ2" s="7" t="s">
        <v>25</v>
      </c>
      <c r="AR2" s="7" t="s">
        <v>24</v>
      </c>
      <c r="AS2" s="7" t="s">
        <v>23</v>
      </c>
      <c r="AY2" s="7">
        <f>2015</f>
        <v>2015</v>
      </c>
      <c r="AZ2" s="7">
        <f>AY2+1</f>
        <v>2016</v>
      </c>
      <c r="BA2" s="7">
        <f t="shared" ref="BA2:DD2" si="0">AZ2+1</f>
        <v>2017</v>
      </c>
      <c r="BB2" s="7">
        <f t="shared" si="0"/>
        <v>2018</v>
      </c>
      <c r="BC2" s="7">
        <f t="shared" si="0"/>
        <v>2019</v>
      </c>
      <c r="BD2" s="7">
        <f t="shared" si="0"/>
        <v>2020</v>
      </c>
      <c r="BE2" s="7">
        <f t="shared" si="0"/>
        <v>2021</v>
      </c>
      <c r="BF2" s="7">
        <f t="shared" si="0"/>
        <v>2022</v>
      </c>
      <c r="BG2" s="7">
        <f t="shared" si="0"/>
        <v>2023</v>
      </c>
      <c r="BH2" s="7">
        <f t="shared" si="0"/>
        <v>2024</v>
      </c>
      <c r="BI2" s="7">
        <f t="shared" si="0"/>
        <v>2025</v>
      </c>
      <c r="BJ2" s="7">
        <f t="shared" si="0"/>
        <v>2026</v>
      </c>
      <c r="BK2" s="7">
        <f t="shared" si="0"/>
        <v>2027</v>
      </c>
      <c r="BL2" s="7">
        <f t="shared" si="0"/>
        <v>2028</v>
      </c>
      <c r="BM2" s="7">
        <f t="shared" si="0"/>
        <v>2029</v>
      </c>
      <c r="BN2" s="7">
        <f t="shared" si="0"/>
        <v>2030</v>
      </c>
      <c r="BO2" s="7">
        <f t="shared" si="0"/>
        <v>2031</v>
      </c>
      <c r="BP2" s="7">
        <f t="shared" si="0"/>
        <v>2032</v>
      </c>
      <c r="BQ2" s="7">
        <f t="shared" si="0"/>
        <v>2033</v>
      </c>
      <c r="BR2" s="7">
        <f t="shared" si="0"/>
        <v>2034</v>
      </c>
      <c r="BS2" s="7">
        <f t="shared" si="0"/>
        <v>2035</v>
      </c>
      <c r="BT2" s="7">
        <f t="shared" si="0"/>
        <v>2036</v>
      </c>
      <c r="BU2" s="7">
        <f t="shared" si="0"/>
        <v>2037</v>
      </c>
      <c r="BV2" s="7">
        <f t="shared" si="0"/>
        <v>2038</v>
      </c>
      <c r="BW2" s="7">
        <f t="shared" si="0"/>
        <v>2039</v>
      </c>
      <c r="BX2" s="7">
        <f t="shared" si="0"/>
        <v>2040</v>
      </c>
      <c r="BY2" s="7">
        <f t="shared" si="0"/>
        <v>2041</v>
      </c>
      <c r="BZ2" s="7">
        <f t="shared" si="0"/>
        <v>2042</v>
      </c>
      <c r="CA2" s="7">
        <f t="shared" si="0"/>
        <v>2043</v>
      </c>
      <c r="CB2" s="7">
        <f t="shared" si="0"/>
        <v>2044</v>
      </c>
      <c r="CC2" s="7">
        <f t="shared" si="0"/>
        <v>2045</v>
      </c>
      <c r="CD2" s="7">
        <f t="shared" si="0"/>
        <v>2046</v>
      </c>
      <c r="CE2" s="7">
        <f t="shared" si="0"/>
        <v>2047</v>
      </c>
      <c r="CF2" s="7">
        <f t="shared" si="0"/>
        <v>2048</v>
      </c>
      <c r="CG2" s="7">
        <f t="shared" si="0"/>
        <v>2049</v>
      </c>
      <c r="CH2" s="7">
        <f t="shared" si="0"/>
        <v>2050</v>
      </c>
      <c r="CI2" s="7">
        <f t="shared" si="0"/>
        <v>2051</v>
      </c>
      <c r="CJ2" s="7">
        <f t="shared" si="0"/>
        <v>2052</v>
      </c>
      <c r="CK2" s="7">
        <f t="shared" si="0"/>
        <v>2053</v>
      </c>
      <c r="CL2" s="7">
        <f t="shared" si="0"/>
        <v>2054</v>
      </c>
      <c r="CM2" s="7">
        <f t="shared" si="0"/>
        <v>2055</v>
      </c>
      <c r="CN2" s="7">
        <f t="shared" si="0"/>
        <v>2056</v>
      </c>
      <c r="CO2" s="7">
        <f t="shared" si="0"/>
        <v>2057</v>
      </c>
      <c r="CP2" s="7">
        <f t="shared" si="0"/>
        <v>2058</v>
      </c>
      <c r="CQ2" s="7">
        <f t="shared" si="0"/>
        <v>2059</v>
      </c>
      <c r="CR2" s="7">
        <f t="shared" si="0"/>
        <v>2060</v>
      </c>
      <c r="CS2" s="7">
        <f t="shared" si="0"/>
        <v>2061</v>
      </c>
      <c r="CT2" s="7">
        <f t="shared" si="0"/>
        <v>2062</v>
      </c>
      <c r="CU2" s="7">
        <f t="shared" si="0"/>
        <v>2063</v>
      </c>
      <c r="CV2" s="7">
        <f t="shared" si="0"/>
        <v>2064</v>
      </c>
      <c r="CW2" s="7">
        <f t="shared" si="0"/>
        <v>2065</v>
      </c>
      <c r="CX2" s="7">
        <f t="shared" si="0"/>
        <v>2066</v>
      </c>
      <c r="CY2" s="7">
        <f t="shared" si="0"/>
        <v>2067</v>
      </c>
      <c r="CZ2" s="7">
        <f t="shared" si="0"/>
        <v>2068</v>
      </c>
      <c r="DA2" s="7">
        <f t="shared" si="0"/>
        <v>2069</v>
      </c>
      <c r="DB2" s="7">
        <f t="shared" si="0"/>
        <v>2070</v>
      </c>
      <c r="DC2" s="7">
        <f t="shared" si="0"/>
        <v>2071</v>
      </c>
      <c r="DD2" s="7">
        <f t="shared" si="0"/>
        <v>2072</v>
      </c>
    </row>
    <row r="3" spans="2:108" s="6" customFormat="1" ht="12.75"/>
    <row r="4" spans="2:108" s="6" customFormat="1" ht="12.75"/>
    <row r="5" spans="2:108" s="6" customFormat="1" ht="12.75"/>
    <row r="6" spans="2:108" s="6" customFormat="1" ht="12.75"/>
    <row r="7" spans="2:108" s="6" customFormat="1" ht="12.75"/>
    <row r="8" spans="2:108" s="6" customFormat="1" ht="12.75"/>
    <row r="9" spans="2:108" s="6" customFormat="1" ht="12.75"/>
    <row r="10" spans="2:108" s="6" customFormat="1" ht="12.75"/>
    <row r="11" spans="2:108" s="6" customFormat="1" ht="12.75"/>
    <row r="12" spans="2:108" s="6" customFormat="1" ht="12.75"/>
    <row r="13" spans="2:108" s="6" customFormat="1" ht="12.75"/>
    <row r="14" spans="2:108" s="6" customFormat="1" ht="12.75"/>
    <row r="15" spans="2:108" s="6" customFormat="1" ht="12.75"/>
    <row r="16" spans="2:108" s="6" customFormat="1" ht="12.75"/>
    <row r="17" s="6" customFormat="1" ht="12.75"/>
    <row r="18" s="6" customFormat="1" ht="12.75"/>
    <row r="19" s="6" customFormat="1" ht="12.75"/>
    <row r="36" spans="2:60" s="2" customFormat="1" ht="15">
      <c r="B36" s="7" t="s">
        <v>22</v>
      </c>
      <c r="C36" s="7">
        <v>4273</v>
      </c>
      <c r="D36" s="7">
        <v>4366</v>
      </c>
      <c r="E36" s="7">
        <v>4318</v>
      </c>
      <c r="F36" s="7">
        <v>7304</v>
      </c>
      <c r="G36" s="7">
        <v>7274</v>
      </c>
      <c r="H36" s="7">
        <v>7058</v>
      </c>
      <c r="I36" s="7">
        <v>6934</v>
      </c>
      <c r="J36" s="7">
        <v>7567</v>
      </c>
      <c r="K36" s="7">
        <v>7166</v>
      </c>
      <c r="L36" s="7">
        <v>7345</v>
      </c>
      <c r="M36" s="7">
        <v>7283</v>
      </c>
      <c r="N36" s="7">
        <v>7916</v>
      </c>
      <c r="O36" s="7">
        <v>7390</v>
      </c>
      <c r="P36" s="7">
        <v>7050</v>
      </c>
      <c r="Q36" s="7">
        <v>7369</v>
      </c>
      <c r="R36" s="7">
        <v>8144</v>
      </c>
      <c r="S36" s="7">
        <v>7384</v>
      </c>
      <c r="T36" s="7">
        <v>7481</v>
      </c>
      <c r="U36" s="7">
        <v>7546</v>
      </c>
      <c r="V36" s="7">
        <v>8146</v>
      </c>
      <c r="W36" s="7">
        <v>7493</v>
      </c>
      <c r="X36" s="7">
        <v>7706</v>
      </c>
      <c r="Y36" s="7">
        <v>7717</v>
      </c>
      <c r="Z36" s="7">
        <v>5997</v>
      </c>
      <c r="AA36" s="7">
        <v>6507</v>
      </c>
      <c r="AB36" s="7">
        <v>7647</v>
      </c>
      <c r="AC36" s="7">
        <v>7775</v>
      </c>
      <c r="AD36" s="7">
        <v>8188</v>
      </c>
      <c r="AE36" s="7">
        <v>7987</v>
      </c>
      <c r="AF36" s="7">
        <v>7847</v>
      </c>
      <c r="AG36" s="7">
        <v>7763</v>
      </c>
      <c r="AH36" s="7">
        <v>8089</v>
      </c>
      <c r="AI36" s="7">
        <v>7371</v>
      </c>
      <c r="AJ36" s="7">
        <v>7585</v>
      </c>
      <c r="AK36" s="7">
        <v>7727</v>
      </c>
      <c r="AL36" s="7">
        <v>8544</v>
      </c>
      <c r="AM36" s="7">
        <v>7702</v>
      </c>
      <c r="AN36" s="7">
        <v>7984</v>
      </c>
      <c r="AO36" s="7">
        <v>8089</v>
      </c>
      <c r="AP36" s="7">
        <v>8589</v>
      </c>
      <c r="AQ36" s="7">
        <v>7915</v>
      </c>
      <c r="AR36" s="7">
        <v>8403</v>
      </c>
      <c r="AS36" s="7">
        <v>8292</v>
      </c>
      <c r="AY36" s="2">
        <f>SUM(C36:F36)</f>
        <v>20261</v>
      </c>
      <c r="AZ36" s="2">
        <f>SUM(G36:J36)</f>
        <v>28833</v>
      </c>
      <c r="BA36" s="2">
        <f>SUM(K36:N36)</f>
        <v>29710</v>
      </c>
      <c r="BB36" s="2">
        <f>SUM(O36:R36)</f>
        <v>29953</v>
      </c>
      <c r="BC36" s="2">
        <f>SUM(S36:V36)</f>
        <v>30557</v>
      </c>
      <c r="BD36" s="2">
        <f>SUM(W36:Z36)</f>
        <v>28913</v>
      </c>
      <c r="BE36" s="2">
        <f>SUM(AA36:AD36)</f>
        <v>30117</v>
      </c>
      <c r="BF36" s="2">
        <f>SUM(AE36:AH36)</f>
        <v>31686</v>
      </c>
      <c r="BG36" s="2">
        <f>SUM(AI36:AL36)</f>
        <v>31227</v>
      </c>
      <c r="BH36" s="2">
        <f>SUM(AM36:AP36)</f>
        <v>32364</v>
      </c>
    </row>
    <row r="37" spans="2:60">
      <c r="B37" s="6" t="s">
        <v>21</v>
      </c>
      <c r="C37" s="6">
        <v>1105</v>
      </c>
      <c r="D37" s="6">
        <v>1142</v>
      </c>
      <c r="E37" s="6">
        <v>1128</v>
      </c>
      <c r="F37" s="6">
        <v>2934</v>
      </c>
      <c r="G37" s="6">
        <v>2456</v>
      </c>
      <c r="H37" s="6">
        <v>2182</v>
      </c>
      <c r="I37" s="6">
        <v>2141</v>
      </c>
      <c r="J37" s="6">
        <v>2363</v>
      </c>
      <c r="K37" s="6">
        <v>2261</v>
      </c>
      <c r="L37" s="6">
        <v>2326</v>
      </c>
      <c r="M37" s="6">
        <v>2268</v>
      </c>
      <c r="N37" s="6">
        <v>2439</v>
      </c>
      <c r="O37" s="6">
        <v>2352</v>
      </c>
      <c r="P37" s="6">
        <v>2123</v>
      </c>
      <c r="Q37" s="6">
        <v>2194</v>
      </c>
      <c r="R37" s="6">
        <v>2398</v>
      </c>
      <c r="S37" s="6">
        <v>2204</v>
      </c>
      <c r="T37" s="6">
        <v>2203</v>
      </c>
      <c r="U37" s="6">
        <v>2265</v>
      </c>
      <c r="V37" s="6">
        <v>2483</v>
      </c>
      <c r="W37" s="6">
        <v>2366</v>
      </c>
      <c r="X37" s="6">
        <v>2394</v>
      </c>
      <c r="Y37" s="6">
        <v>2400</v>
      </c>
      <c r="Z37" s="6">
        <v>2264</v>
      </c>
      <c r="AA37" s="6">
        <v>2505</v>
      </c>
      <c r="AB37" s="6">
        <v>2705</v>
      </c>
      <c r="AC37" s="6">
        <v>2621</v>
      </c>
      <c r="AD37" s="6">
        <v>2652</v>
      </c>
      <c r="AE37" s="6">
        <v>2598</v>
      </c>
      <c r="AF37" s="6">
        <v>2497</v>
      </c>
      <c r="AG37" s="6">
        <v>2459</v>
      </c>
      <c r="AH37" s="6">
        <v>2591</v>
      </c>
      <c r="AI37" s="6">
        <v>2516</v>
      </c>
      <c r="AJ37" s="6">
        <v>2535</v>
      </c>
      <c r="AK37" s="6">
        <v>2689</v>
      </c>
      <c r="AL37" s="6">
        <v>2979</v>
      </c>
      <c r="AM37" s="6">
        <v>2628</v>
      </c>
      <c r="AN37" s="6">
        <v>2761</v>
      </c>
      <c r="AO37" s="6">
        <v>2782</v>
      </c>
      <c r="AP37" s="6">
        <v>3045</v>
      </c>
      <c r="AQ37" s="6">
        <v>2761</v>
      </c>
      <c r="AR37" s="6">
        <v>2946</v>
      </c>
      <c r="AS37" s="6">
        <v>2779</v>
      </c>
      <c r="AY37" s="1">
        <f t="shared" ref="AY37:AY46" si="1">SUM(C37:F37)</f>
        <v>6309</v>
      </c>
      <c r="AZ37" s="1">
        <f t="shared" ref="AZ37:AZ46" si="2">SUM(G37:J37)</f>
        <v>9142</v>
      </c>
      <c r="BA37" s="1">
        <f t="shared" ref="BA37:BA46" si="3">SUM(K37:N37)</f>
        <v>9294</v>
      </c>
      <c r="BB37" s="1">
        <f t="shared" ref="BB37:BB46" si="4">SUM(O37:R37)</f>
        <v>9067</v>
      </c>
      <c r="BC37" s="1">
        <f t="shared" ref="BC37:BC46" si="5">SUM(S37:V37)</f>
        <v>9155</v>
      </c>
      <c r="BD37" s="1">
        <f t="shared" ref="BD37:BD46" si="6">SUM(W37:Z37)</f>
        <v>9424</v>
      </c>
      <c r="BE37" s="1">
        <f t="shared" ref="BE37:BE46" si="7">SUM(AA37:AD37)</f>
        <v>10483</v>
      </c>
      <c r="BF37" s="1">
        <f t="shared" ref="BF37:BF46" si="8">SUM(AE37:AH37)</f>
        <v>10145</v>
      </c>
      <c r="BG37" s="1">
        <f t="shared" ref="BG37:BG46" si="9">SUM(AI37:AL37)</f>
        <v>10719</v>
      </c>
      <c r="BH37" s="1">
        <f t="shared" ref="BH37:BH46" si="10">SUM(AM37:AP37)</f>
        <v>11216</v>
      </c>
    </row>
    <row r="38" spans="2:60">
      <c r="B38" s="6" t="s">
        <v>20</v>
      </c>
      <c r="C38" s="6">
        <v>3168</v>
      </c>
      <c r="D38" s="6">
        <v>3224</v>
      </c>
      <c r="E38" s="6">
        <v>3190</v>
      </c>
      <c r="F38" s="6">
        <v>4370</v>
      </c>
      <c r="G38" s="6">
        <v>4818</v>
      </c>
      <c r="H38" s="6">
        <v>4876</v>
      </c>
      <c r="I38" s="6">
        <v>4793</v>
      </c>
      <c r="J38" s="6">
        <v>5204</v>
      </c>
      <c r="K38" s="6">
        <v>4905</v>
      </c>
      <c r="L38" s="6">
        <v>5019</v>
      </c>
      <c r="M38" s="6">
        <v>5015</v>
      </c>
      <c r="N38" s="6">
        <v>5477</v>
      </c>
      <c r="O38" s="6">
        <v>5038</v>
      </c>
      <c r="P38" s="6">
        <v>4927</v>
      </c>
      <c r="Q38" s="6">
        <v>5175</v>
      </c>
      <c r="R38" s="6">
        <v>5746</v>
      </c>
      <c r="S38" s="6">
        <v>5180</v>
      </c>
      <c r="T38" s="6">
        <v>5278</v>
      </c>
      <c r="U38" s="6">
        <v>5281</v>
      </c>
      <c r="V38" s="6">
        <v>5663</v>
      </c>
      <c r="W38" s="6">
        <v>5127</v>
      </c>
      <c r="X38" s="6">
        <v>5312</v>
      </c>
      <c r="Y38" s="6">
        <v>5317</v>
      </c>
      <c r="Z38" s="6">
        <v>3733</v>
      </c>
      <c r="AA38" s="6">
        <v>4002</v>
      </c>
      <c r="AB38" s="6">
        <v>4942</v>
      </c>
      <c r="AC38" s="6">
        <v>5154</v>
      </c>
      <c r="AD38" s="6">
        <v>5536</v>
      </c>
      <c r="AE38" s="6">
        <v>5389</v>
      </c>
      <c r="AF38" s="6">
        <v>5350</v>
      </c>
      <c r="AG38" s="6">
        <v>5304</v>
      </c>
      <c r="AH38" s="6">
        <v>5498</v>
      </c>
      <c r="AI38" s="6">
        <v>4855</v>
      </c>
      <c r="AJ38" s="6">
        <v>5050</v>
      </c>
      <c r="AK38" s="6">
        <v>5038</v>
      </c>
      <c r="AL38" s="6">
        <v>5565</v>
      </c>
      <c r="AM38" s="6">
        <v>5074</v>
      </c>
      <c r="AN38" s="6">
        <v>5223</v>
      </c>
      <c r="AO38" s="6">
        <v>5307</v>
      </c>
      <c r="AP38" s="6">
        <v>5544</v>
      </c>
      <c r="AQ38" s="6">
        <v>5154</v>
      </c>
      <c r="AR38" s="6">
        <v>5457</v>
      </c>
      <c r="AS38" s="6">
        <v>5513</v>
      </c>
      <c r="AY38" s="1">
        <f t="shared" si="1"/>
        <v>13952</v>
      </c>
      <c r="AZ38" s="1">
        <f t="shared" si="2"/>
        <v>19691</v>
      </c>
      <c r="BA38" s="1">
        <f t="shared" si="3"/>
        <v>20416</v>
      </c>
      <c r="BB38" s="1">
        <f t="shared" si="4"/>
        <v>20886</v>
      </c>
      <c r="BC38" s="1">
        <f t="shared" si="5"/>
        <v>21402</v>
      </c>
      <c r="BD38" s="1">
        <f t="shared" si="6"/>
        <v>19489</v>
      </c>
      <c r="BE38" s="1">
        <f t="shared" si="7"/>
        <v>19634</v>
      </c>
      <c r="BF38" s="1">
        <f t="shared" si="8"/>
        <v>21541</v>
      </c>
      <c r="BG38" s="1">
        <f t="shared" si="9"/>
        <v>20508</v>
      </c>
      <c r="BH38" s="1">
        <f t="shared" si="10"/>
        <v>21148</v>
      </c>
    </row>
    <row r="39" spans="2:60">
      <c r="B39" s="6" t="s">
        <v>19</v>
      </c>
      <c r="C39" s="6">
        <v>1506</v>
      </c>
      <c r="D39" s="6">
        <v>1507</v>
      </c>
      <c r="E39" s="6">
        <v>1487</v>
      </c>
      <c r="F39" s="6">
        <v>2404</v>
      </c>
      <c r="G39" s="6">
        <v>2449</v>
      </c>
      <c r="H39" s="6">
        <v>2343</v>
      </c>
      <c r="I39" s="6">
        <v>2317</v>
      </c>
      <c r="J39" s="6">
        <v>2360</v>
      </c>
      <c r="K39" s="6">
        <v>2428</v>
      </c>
      <c r="L39" s="6">
        <v>2416</v>
      </c>
      <c r="M39" s="6">
        <v>2388</v>
      </c>
      <c r="N39" s="6">
        <v>2786</v>
      </c>
      <c r="O39" s="6">
        <v>2580</v>
      </c>
      <c r="P39" s="6">
        <v>2539</v>
      </c>
      <c r="Q39" s="6">
        <v>2523</v>
      </c>
      <c r="R39" s="6">
        <v>2596</v>
      </c>
      <c r="S39" s="6">
        <v>2597</v>
      </c>
      <c r="T39" s="6">
        <v>2605</v>
      </c>
      <c r="U39" s="6">
        <v>2596</v>
      </c>
      <c r="V39" s="6">
        <v>2620</v>
      </c>
      <c r="W39" s="6">
        <v>2543</v>
      </c>
      <c r="X39" s="6">
        <v>2620</v>
      </c>
      <c r="Y39" s="6">
        <v>2587</v>
      </c>
      <c r="Z39" s="6">
        <v>2359</v>
      </c>
      <c r="AA39" s="6">
        <v>2417</v>
      </c>
      <c r="AB39" s="6">
        <v>2600</v>
      </c>
      <c r="AC39" s="6">
        <v>2537</v>
      </c>
      <c r="AD39" s="6">
        <v>2594</v>
      </c>
      <c r="AE39" s="6">
        <v>2547</v>
      </c>
      <c r="AF39" s="6">
        <v>2615</v>
      </c>
      <c r="AG39" s="6">
        <v>2561</v>
      </c>
      <c r="AH39" s="6">
        <v>2569</v>
      </c>
      <c r="AI39" s="6">
        <v>2567</v>
      </c>
      <c r="AJ39" s="6">
        <v>2617</v>
      </c>
      <c r="AK39" s="6">
        <v>2615</v>
      </c>
      <c r="AL39" s="6">
        <v>2616</v>
      </c>
      <c r="AM39" s="6">
        <v>2613</v>
      </c>
      <c r="AN39" s="6">
        <v>2686</v>
      </c>
      <c r="AO39" s="6">
        <v>2673</v>
      </c>
      <c r="AP39" s="6">
        <v>2764</v>
      </c>
      <c r="AQ39" s="6">
        <v>2655</v>
      </c>
      <c r="AR39" s="6">
        <v>2757</v>
      </c>
      <c r="AS39" s="6">
        <v>2717</v>
      </c>
      <c r="AY39" s="1">
        <f t="shared" si="1"/>
        <v>6904</v>
      </c>
      <c r="AZ39" s="1">
        <f t="shared" si="2"/>
        <v>9469</v>
      </c>
      <c r="BA39" s="1">
        <f t="shared" si="3"/>
        <v>10018</v>
      </c>
      <c r="BB39" s="1">
        <f t="shared" si="4"/>
        <v>10238</v>
      </c>
      <c r="BC39" s="1">
        <f t="shared" si="5"/>
        <v>10418</v>
      </c>
      <c r="BD39" s="1">
        <f t="shared" si="6"/>
        <v>10109</v>
      </c>
      <c r="BE39" s="1">
        <f t="shared" si="7"/>
        <v>10148</v>
      </c>
      <c r="BF39" s="1">
        <f t="shared" si="8"/>
        <v>10292</v>
      </c>
      <c r="BG39" s="1">
        <f t="shared" si="9"/>
        <v>10415</v>
      </c>
      <c r="BH39" s="1">
        <f t="shared" si="10"/>
        <v>10736</v>
      </c>
    </row>
    <row r="40" spans="2:60">
      <c r="B40" s="6" t="s">
        <v>18</v>
      </c>
      <c r="C40" s="6">
        <v>365</v>
      </c>
      <c r="D40" s="6">
        <v>374</v>
      </c>
      <c r="E40" s="6">
        <v>373</v>
      </c>
      <c r="F40" s="6">
        <v>528</v>
      </c>
      <c r="G40" s="6">
        <v>558</v>
      </c>
      <c r="H40" s="6">
        <v>545</v>
      </c>
      <c r="I40" s="6">
        <v>546</v>
      </c>
      <c r="J40" s="6">
        <v>575</v>
      </c>
      <c r="K40" s="6">
        <v>556</v>
      </c>
      <c r="L40" s="6">
        <v>554</v>
      </c>
      <c r="M40" s="6">
        <v>530</v>
      </c>
      <c r="N40" s="6">
        <v>553</v>
      </c>
      <c r="O40" s="6">
        <v>549</v>
      </c>
      <c r="P40" s="6">
        <v>556</v>
      </c>
      <c r="Q40" s="6">
        <v>559</v>
      </c>
      <c r="R40" s="6">
        <v>592</v>
      </c>
      <c r="S40" s="6">
        <v>585</v>
      </c>
      <c r="T40" s="6">
        <v>590</v>
      </c>
      <c r="U40" s="6">
        <v>561</v>
      </c>
      <c r="V40" s="6">
        <v>594</v>
      </c>
      <c r="W40" s="6">
        <v>587</v>
      </c>
      <c r="X40" s="6">
        <v>603</v>
      </c>
      <c r="Y40" s="6">
        <v>573</v>
      </c>
      <c r="Z40" s="6">
        <v>568</v>
      </c>
      <c r="AA40" s="6">
        <v>621</v>
      </c>
      <c r="AB40" s="6">
        <v>639</v>
      </c>
      <c r="AC40" s="6">
        <v>601</v>
      </c>
      <c r="AD40" s="6">
        <v>632</v>
      </c>
      <c r="AE40" s="6">
        <v>750</v>
      </c>
      <c r="AF40" s="6">
        <v>676</v>
      </c>
      <c r="AG40" s="6">
        <v>668</v>
      </c>
      <c r="AH40" s="6">
        <v>652</v>
      </c>
      <c r="AI40" s="6">
        <v>692</v>
      </c>
      <c r="AJ40" s="6">
        <v>676</v>
      </c>
      <c r="AK40" s="6">
        <v>688</v>
      </c>
      <c r="AL40" s="6">
        <v>640</v>
      </c>
      <c r="AM40" s="6">
        <v>668</v>
      </c>
      <c r="AN40" s="6">
        <v>698</v>
      </c>
      <c r="AO40" s="6">
        <v>695</v>
      </c>
      <c r="AP40" s="6">
        <v>674</v>
      </c>
      <c r="AQ40" s="6">
        <v>676</v>
      </c>
      <c r="AR40" s="6">
        <v>697</v>
      </c>
      <c r="AS40" s="6">
        <v>675</v>
      </c>
      <c r="AY40" s="1">
        <f t="shared" si="1"/>
        <v>1640</v>
      </c>
      <c r="AZ40" s="1">
        <f t="shared" si="2"/>
        <v>2224</v>
      </c>
      <c r="BA40" s="1">
        <f t="shared" si="3"/>
        <v>2193</v>
      </c>
      <c r="BB40" s="1">
        <f t="shared" si="4"/>
        <v>2256</v>
      </c>
      <c r="BC40" s="1">
        <f t="shared" si="5"/>
        <v>2330</v>
      </c>
      <c r="BD40" s="1">
        <f t="shared" si="6"/>
        <v>2331</v>
      </c>
      <c r="BE40" s="1">
        <f t="shared" si="7"/>
        <v>2493</v>
      </c>
      <c r="BF40" s="1">
        <f t="shared" si="8"/>
        <v>2746</v>
      </c>
      <c r="BG40" s="1">
        <f t="shared" si="9"/>
        <v>2696</v>
      </c>
      <c r="BH40" s="1">
        <f t="shared" si="10"/>
        <v>2735</v>
      </c>
    </row>
    <row r="41" spans="2:60">
      <c r="B41" s="6" t="s">
        <v>17</v>
      </c>
      <c r="C41" s="6">
        <v>2080</v>
      </c>
      <c r="D41" s="6">
        <v>2194</v>
      </c>
      <c r="E41" s="6">
        <v>1915</v>
      </c>
      <c r="F41" s="6">
        <v>3997</v>
      </c>
      <c r="G41" s="6">
        <v>3687</v>
      </c>
      <c r="H41" s="6">
        <v>3576</v>
      </c>
      <c r="I41" s="6">
        <v>3438</v>
      </c>
      <c r="J41" s="6">
        <v>3629</v>
      </c>
      <c r="K41" s="6">
        <v>3738</v>
      </c>
      <c r="L41" s="6">
        <v>3634</v>
      </c>
      <c r="M41" s="6">
        <v>3868</v>
      </c>
      <c r="N41" s="6">
        <v>3793</v>
      </c>
      <c r="O41" s="6">
        <v>3656</v>
      </c>
      <c r="P41" s="6">
        <v>3730</v>
      </c>
      <c r="Q41" s="6">
        <v>3739</v>
      </c>
      <c r="R41" s="6">
        <v>3121</v>
      </c>
      <c r="S41" s="6">
        <v>3944</v>
      </c>
      <c r="T41" s="6">
        <v>3734</v>
      </c>
      <c r="U41" s="6">
        <v>3739</v>
      </c>
      <c r="V41" s="6">
        <v>3717</v>
      </c>
      <c r="W41" s="6">
        <v>3642</v>
      </c>
      <c r="X41" s="6">
        <v>3961</v>
      </c>
      <c r="Y41" s="6">
        <v>3678</v>
      </c>
      <c r="Z41" s="6">
        <v>3417</v>
      </c>
      <c r="AA41" s="6">
        <v>3329</v>
      </c>
      <c r="AB41" s="6">
        <v>4012</v>
      </c>
      <c r="AC41" s="6">
        <v>3878</v>
      </c>
      <c r="AD41" s="6">
        <v>3931</v>
      </c>
      <c r="AE41" s="6">
        <v>4530</v>
      </c>
      <c r="AF41" s="6">
        <v>3787</v>
      </c>
      <c r="AG41" s="6">
        <v>3645</v>
      </c>
      <c r="AH41" s="6">
        <v>3826</v>
      </c>
      <c r="AI41" s="6">
        <v>3731</v>
      </c>
      <c r="AJ41" s="6">
        <v>3647</v>
      </c>
      <c r="AK41" s="6">
        <v>3647</v>
      </c>
      <c r="AL41" s="6">
        <v>3998</v>
      </c>
      <c r="AM41" s="6">
        <v>3805</v>
      </c>
      <c r="AN41" s="6">
        <v>3883</v>
      </c>
      <c r="AO41" s="6">
        <v>3824</v>
      </c>
      <c r="AP41" s="6">
        <v>4491</v>
      </c>
      <c r="AQ41" s="6">
        <v>3874</v>
      </c>
      <c r="AR41" s="6">
        <v>3863</v>
      </c>
      <c r="AS41" s="6">
        <v>3868</v>
      </c>
      <c r="AY41" s="1">
        <f t="shared" si="1"/>
        <v>10186</v>
      </c>
      <c r="AZ41" s="1">
        <f t="shared" si="2"/>
        <v>14330</v>
      </c>
      <c r="BA41" s="1">
        <f t="shared" si="3"/>
        <v>15033</v>
      </c>
      <c r="BB41" s="1">
        <f t="shared" si="4"/>
        <v>14246</v>
      </c>
      <c r="BC41" s="1">
        <f t="shared" si="5"/>
        <v>15134</v>
      </c>
      <c r="BD41" s="1">
        <f t="shared" si="6"/>
        <v>14698</v>
      </c>
      <c r="BE41" s="1">
        <f t="shared" si="7"/>
        <v>15150</v>
      </c>
      <c r="BF41" s="1">
        <f t="shared" si="8"/>
        <v>15788</v>
      </c>
      <c r="BG41" s="1">
        <f t="shared" si="9"/>
        <v>15023</v>
      </c>
      <c r="BH41" s="1">
        <f t="shared" si="10"/>
        <v>16003</v>
      </c>
    </row>
    <row r="42" spans="2:60">
      <c r="B42" s="6" t="s">
        <v>16</v>
      </c>
      <c r="C42" s="6">
        <v>1088</v>
      </c>
      <c r="D42" s="6">
        <v>1030</v>
      </c>
      <c r="E42" s="6">
        <v>1275</v>
      </c>
      <c r="F42" s="6">
        <v>373</v>
      </c>
      <c r="G42" s="6">
        <v>1131</v>
      </c>
      <c r="H42" s="6">
        <v>1300</v>
      </c>
      <c r="I42" s="6">
        <v>1355</v>
      </c>
      <c r="J42" s="6">
        <v>1575</v>
      </c>
      <c r="K42" s="6">
        <v>1167</v>
      </c>
      <c r="L42" s="6">
        <v>1385</v>
      </c>
      <c r="M42" s="6">
        <v>1147</v>
      </c>
      <c r="N42" s="6">
        <v>1684</v>
      </c>
      <c r="O42" s="6">
        <v>1382</v>
      </c>
      <c r="P42" s="6">
        <v>1197</v>
      </c>
      <c r="Q42" s="6">
        <v>1436</v>
      </c>
      <c r="R42" s="6">
        <v>2625</v>
      </c>
      <c r="S42" s="6">
        <v>1236</v>
      </c>
      <c r="T42" s="6">
        <v>1544</v>
      </c>
      <c r="U42" s="6">
        <v>1542</v>
      </c>
      <c r="V42" s="6">
        <v>1946</v>
      </c>
      <c r="W42" s="6">
        <v>1485</v>
      </c>
      <c r="X42" s="6">
        <v>1351</v>
      </c>
      <c r="Y42" s="6">
        <v>1639</v>
      </c>
      <c r="Z42" s="6">
        <v>316</v>
      </c>
      <c r="AA42" s="6">
        <v>673</v>
      </c>
      <c r="AB42" s="6">
        <v>930</v>
      </c>
      <c r="AC42" s="6">
        <v>1277</v>
      </c>
      <c r="AD42" s="6">
        <v>1604</v>
      </c>
      <c r="AE42" s="6">
        <v>859</v>
      </c>
      <c r="AF42" s="6">
        <v>1563</v>
      </c>
      <c r="AG42" s="6">
        <v>1659</v>
      </c>
      <c r="AH42" s="6">
        <v>1671</v>
      </c>
      <c r="AI42" s="6">
        <v>1125</v>
      </c>
      <c r="AJ42" s="6">
        <v>1404</v>
      </c>
      <c r="AK42" s="6">
        <v>1392</v>
      </c>
      <c r="AL42" s="6">
        <v>1564</v>
      </c>
      <c r="AM42" s="6">
        <v>1268</v>
      </c>
      <c r="AN42" s="6">
        <v>1340</v>
      </c>
      <c r="AO42" s="6">
        <v>1483</v>
      </c>
      <c r="AP42" s="6">
        <v>1053</v>
      </c>
      <c r="AQ42" s="6">
        <v>1278</v>
      </c>
      <c r="AR42" s="6">
        <v>1595</v>
      </c>
      <c r="AS42" s="6">
        <v>1646</v>
      </c>
      <c r="AY42" s="1">
        <f t="shared" si="1"/>
        <v>3766</v>
      </c>
      <c r="AZ42" s="1">
        <f t="shared" si="2"/>
        <v>5361</v>
      </c>
      <c r="BA42" s="1">
        <f t="shared" si="3"/>
        <v>5383</v>
      </c>
      <c r="BB42" s="1">
        <f t="shared" si="4"/>
        <v>6640</v>
      </c>
      <c r="BC42" s="1">
        <f t="shared" si="5"/>
        <v>6268</v>
      </c>
      <c r="BD42" s="1">
        <f t="shared" si="6"/>
        <v>4791</v>
      </c>
      <c r="BE42" s="1">
        <f t="shared" si="7"/>
        <v>4484</v>
      </c>
      <c r="BF42" s="1">
        <f t="shared" si="8"/>
        <v>5752</v>
      </c>
      <c r="BG42" s="1">
        <f t="shared" si="9"/>
        <v>5485</v>
      </c>
      <c r="BH42" s="1">
        <f t="shared" si="10"/>
        <v>5144</v>
      </c>
    </row>
    <row r="43" spans="2:60">
      <c r="B43" s="6" t="s">
        <v>15</v>
      </c>
      <c r="C43" s="6">
        <v>-5</v>
      </c>
      <c r="D43" s="6">
        <v>-8</v>
      </c>
      <c r="E43" s="6">
        <v>-81</v>
      </c>
      <c r="F43" s="6">
        <v>-186</v>
      </c>
      <c r="G43" s="6">
        <v>-191</v>
      </c>
      <c r="H43" s="6">
        <v>-217</v>
      </c>
      <c r="I43" s="6">
        <v>-176</v>
      </c>
      <c r="J43" s="6">
        <v>-441</v>
      </c>
      <c r="K43" s="6">
        <v>-179</v>
      </c>
      <c r="L43" s="6">
        <v>-173</v>
      </c>
      <c r="M43" s="6">
        <v>-180</v>
      </c>
      <c r="N43" s="6">
        <v>-249</v>
      </c>
      <c r="O43" s="6">
        <v>-187</v>
      </c>
      <c r="P43" s="6">
        <v>531</v>
      </c>
      <c r="Q43" s="6">
        <v>-409</v>
      </c>
      <c r="R43" s="6">
        <v>-900</v>
      </c>
      <c r="S43" s="6">
        <v>-56</v>
      </c>
      <c r="T43" s="6">
        <v>-189</v>
      </c>
      <c r="U43" s="6">
        <v>-172</v>
      </c>
      <c r="V43" s="6">
        <v>-654</v>
      </c>
      <c r="W43" s="6">
        <v>-508</v>
      </c>
      <c r="X43" s="6">
        <v>-57</v>
      </c>
      <c r="Y43" s="6">
        <v>-60</v>
      </c>
      <c r="Z43" s="6">
        <v>-111</v>
      </c>
      <c r="AA43" s="6">
        <v>-89</v>
      </c>
      <c r="AB43" s="6">
        <v>-405</v>
      </c>
      <c r="AC43" s="6">
        <v>-57</v>
      </c>
      <c r="AD43" s="6">
        <v>-38</v>
      </c>
      <c r="AE43" s="6">
        <v>-26</v>
      </c>
      <c r="AF43" s="6">
        <v>-70</v>
      </c>
      <c r="AG43" s="6">
        <v>-70</v>
      </c>
      <c r="AH43" s="6">
        <v>-69</v>
      </c>
      <c r="AI43" s="6">
        <v>-81</v>
      </c>
      <c r="AJ43" s="6">
        <v>-9</v>
      </c>
      <c r="AK43" s="6">
        <v>-18</v>
      </c>
      <c r="AL43" s="6">
        <v>-13</v>
      </c>
      <c r="AM43" s="6">
        <v>-72</v>
      </c>
      <c r="AN43" s="6">
        <v>-26</v>
      </c>
      <c r="AO43" s="6">
        <v>-11</v>
      </c>
      <c r="AP43" s="6">
        <v>-198</v>
      </c>
      <c r="AQ43" s="6">
        <v>-10</v>
      </c>
      <c r="AR43" s="6">
        <v>-36</v>
      </c>
      <c r="AS43" s="6">
        <v>-107</v>
      </c>
      <c r="AY43" s="1">
        <f t="shared" si="1"/>
        <v>-280</v>
      </c>
      <c r="AZ43" s="1">
        <f t="shared" si="2"/>
        <v>-1025</v>
      </c>
      <c r="BA43" s="1">
        <f t="shared" si="3"/>
        <v>-781</v>
      </c>
      <c r="BB43" s="1">
        <f t="shared" si="4"/>
        <v>-965</v>
      </c>
      <c r="BC43" s="1">
        <f t="shared" si="5"/>
        <v>-1071</v>
      </c>
      <c r="BD43" s="1">
        <f t="shared" si="6"/>
        <v>-736</v>
      </c>
      <c r="BE43" s="1">
        <f t="shared" si="7"/>
        <v>-589</v>
      </c>
      <c r="BF43" s="1">
        <f t="shared" si="8"/>
        <v>-235</v>
      </c>
      <c r="BG43" s="1">
        <f t="shared" si="9"/>
        <v>-121</v>
      </c>
      <c r="BH43" s="1">
        <f t="shared" si="10"/>
        <v>-307</v>
      </c>
    </row>
    <row r="44" spans="2:60">
      <c r="B44" s="6" t="s">
        <v>14</v>
      </c>
      <c r="C44" s="6">
        <v>1083</v>
      </c>
      <c r="D44" s="6">
        <v>1022</v>
      </c>
      <c r="E44" s="6">
        <v>1194</v>
      </c>
      <c r="F44" s="6">
        <v>187</v>
      </c>
      <c r="G44" s="6">
        <v>940</v>
      </c>
      <c r="H44" s="6">
        <v>1083</v>
      </c>
      <c r="I44" s="6">
        <v>1179</v>
      </c>
      <c r="J44" s="6">
        <v>1134</v>
      </c>
      <c r="K44" s="6">
        <v>988</v>
      </c>
      <c r="L44" s="6">
        <v>1212</v>
      </c>
      <c r="M44" s="6">
        <v>967</v>
      </c>
      <c r="N44" s="6">
        <v>1435</v>
      </c>
      <c r="O44" s="6">
        <v>1195</v>
      </c>
      <c r="P44" s="6">
        <v>1728</v>
      </c>
      <c r="Q44" s="6">
        <v>1027</v>
      </c>
      <c r="R44" s="6">
        <v>1725</v>
      </c>
      <c r="S44" s="6">
        <v>1180</v>
      </c>
      <c r="T44" s="6">
        <v>1355</v>
      </c>
      <c r="U44" s="6">
        <v>1370</v>
      </c>
      <c r="V44" s="6">
        <v>1292</v>
      </c>
      <c r="W44" s="6">
        <v>977</v>
      </c>
      <c r="X44" s="6">
        <v>1294</v>
      </c>
      <c r="Y44" s="6">
        <v>1579</v>
      </c>
      <c r="Z44" s="6">
        <v>205</v>
      </c>
      <c r="AA44" s="6">
        <v>584</v>
      </c>
      <c r="AB44" s="6">
        <v>525</v>
      </c>
      <c r="AC44" s="6">
        <v>1220</v>
      </c>
      <c r="AD44" s="6">
        <v>1566</v>
      </c>
      <c r="AE44" s="6">
        <v>833</v>
      </c>
      <c r="AF44" s="6">
        <v>1493</v>
      </c>
      <c r="AG44" s="6">
        <v>1589</v>
      </c>
      <c r="AH44" s="6">
        <v>1602</v>
      </c>
      <c r="AI44" s="6">
        <v>1044</v>
      </c>
      <c r="AJ44" s="6">
        <v>1395</v>
      </c>
      <c r="AK44" s="6">
        <v>1375</v>
      </c>
      <c r="AL44" s="6">
        <v>1550</v>
      </c>
      <c r="AM44" s="6">
        <v>1196</v>
      </c>
      <c r="AN44" s="6">
        <v>1313</v>
      </c>
      <c r="AO44" s="6">
        <v>1472</v>
      </c>
      <c r="AP44" s="6">
        <v>856</v>
      </c>
      <c r="AQ44" s="6">
        <v>1268</v>
      </c>
      <c r="AR44" s="6">
        <v>1559</v>
      </c>
      <c r="AS44" s="6">
        <v>1540</v>
      </c>
      <c r="AY44" s="1">
        <f t="shared" si="1"/>
        <v>3486</v>
      </c>
      <c r="AZ44" s="1">
        <f t="shared" si="2"/>
        <v>4336</v>
      </c>
      <c r="BA44" s="1">
        <f t="shared" si="3"/>
        <v>4602</v>
      </c>
      <c r="BB44" s="1">
        <f t="shared" si="4"/>
        <v>5675</v>
      </c>
      <c r="BC44" s="1">
        <f t="shared" si="5"/>
        <v>5197</v>
      </c>
      <c r="BD44" s="1">
        <f t="shared" si="6"/>
        <v>4055</v>
      </c>
      <c r="BE44" s="1">
        <f t="shared" si="7"/>
        <v>3895</v>
      </c>
      <c r="BF44" s="1">
        <f t="shared" si="8"/>
        <v>5517</v>
      </c>
      <c r="BG44" s="1">
        <f t="shared" si="9"/>
        <v>5364</v>
      </c>
      <c r="BH44" s="1">
        <f t="shared" si="10"/>
        <v>4837</v>
      </c>
    </row>
    <row r="45" spans="2:60">
      <c r="B45" s="6" t="s">
        <v>13</v>
      </c>
      <c r="C45" s="6">
        <v>212</v>
      </c>
      <c r="D45" s="6">
        <v>194</v>
      </c>
      <c r="E45" s="6">
        <v>217</v>
      </c>
      <c r="F45" s="6">
        <v>188</v>
      </c>
      <c r="G45" s="6">
        <v>120</v>
      </c>
      <c r="H45" s="6">
        <v>563</v>
      </c>
      <c r="I45" s="6">
        <v>84</v>
      </c>
      <c r="J45" s="6">
        <v>31</v>
      </c>
      <c r="K45" s="6">
        <v>59</v>
      </c>
      <c r="L45" s="6">
        <v>101</v>
      </c>
      <c r="M45" s="6">
        <v>147</v>
      </c>
      <c r="N45" s="6">
        <v>271</v>
      </c>
      <c r="O45" s="6">
        <v>186</v>
      </c>
      <c r="P45" s="6">
        <v>-285</v>
      </c>
      <c r="Q45" s="6">
        <v>2419</v>
      </c>
      <c r="R45" s="6">
        <v>260</v>
      </c>
      <c r="S45" s="6">
        <v>103</v>
      </c>
      <c r="T45" s="6">
        <v>235</v>
      </c>
      <c r="U45" s="6">
        <v>99</v>
      </c>
      <c r="V45" s="6">
        <v>110</v>
      </c>
      <c r="W45" s="6">
        <v>100</v>
      </c>
      <c r="X45" s="6">
        <v>-77</v>
      </c>
      <c r="Y45" s="6">
        <v>-340</v>
      </c>
      <c r="Z45" s="6">
        <v>-434</v>
      </c>
      <c r="AA45" s="6">
        <v>93</v>
      </c>
      <c r="AB45" s="6">
        <v>31</v>
      </c>
      <c r="AC45" s="6">
        <v>-59</v>
      </c>
      <c r="AD45" s="6">
        <v>200</v>
      </c>
      <c r="AE45" s="6">
        <v>64</v>
      </c>
      <c r="AF45" s="6">
        <v>176</v>
      </c>
      <c r="AG45" s="6">
        <v>106</v>
      </c>
      <c r="AH45" s="6">
        <v>110</v>
      </c>
      <c r="AI45" s="6">
        <v>112</v>
      </c>
      <c r="AJ45" s="6">
        <v>959</v>
      </c>
      <c r="AK45" s="6">
        <v>146</v>
      </c>
      <c r="AL45" s="6">
        <v>363</v>
      </c>
      <c r="AM45" s="6">
        <v>400</v>
      </c>
      <c r="AN45" s="6">
        <v>402</v>
      </c>
      <c r="AO45" s="6">
        <v>135</v>
      </c>
      <c r="AP45" s="6">
        <v>196</v>
      </c>
      <c r="AQ45" s="6">
        <v>220</v>
      </c>
      <c r="AR45" s="6">
        <v>281</v>
      </c>
      <c r="AS45" s="6">
        <v>237</v>
      </c>
      <c r="AY45" s="1">
        <f t="shared" si="1"/>
        <v>811</v>
      </c>
      <c r="AZ45" s="1">
        <f t="shared" si="2"/>
        <v>798</v>
      </c>
      <c r="BA45" s="1">
        <f t="shared" si="3"/>
        <v>578</v>
      </c>
      <c r="BB45" s="1">
        <f t="shared" si="4"/>
        <v>2580</v>
      </c>
      <c r="BC45" s="1">
        <f t="shared" si="5"/>
        <v>547</v>
      </c>
      <c r="BD45" s="1">
        <f t="shared" si="6"/>
        <v>-751</v>
      </c>
      <c r="BE45" s="1">
        <f t="shared" si="7"/>
        <v>265</v>
      </c>
      <c r="BF45" s="1">
        <f t="shared" si="8"/>
        <v>456</v>
      </c>
      <c r="BG45" s="1">
        <f t="shared" si="9"/>
        <v>1580</v>
      </c>
      <c r="BH45" s="1">
        <f t="shared" si="10"/>
        <v>1133</v>
      </c>
    </row>
    <row r="46" spans="2:60" s="2" customFormat="1" ht="15">
      <c r="B46" s="7" t="s">
        <v>12</v>
      </c>
      <c r="C46" s="7">
        <v>871</v>
      </c>
      <c r="D46" s="7">
        <v>828</v>
      </c>
      <c r="E46" s="7">
        <v>977</v>
      </c>
      <c r="F46" s="7">
        <v>-1</v>
      </c>
      <c r="G46" s="7">
        <v>820</v>
      </c>
      <c r="H46" s="7">
        <v>520</v>
      </c>
      <c r="I46" s="7">
        <v>1095</v>
      </c>
      <c r="J46" s="7">
        <v>1103</v>
      </c>
      <c r="K46" s="7">
        <v>929</v>
      </c>
      <c r="L46" s="7">
        <v>1111</v>
      </c>
      <c r="M46" s="7">
        <v>820</v>
      </c>
      <c r="N46" s="7">
        <v>1164</v>
      </c>
      <c r="O46" s="7">
        <v>1009</v>
      </c>
      <c r="P46" s="7">
        <v>2013</v>
      </c>
      <c r="Q46" s="7">
        <v>-1392</v>
      </c>
      <c r="R46" s="7">
        <v>1465</v>
      </c>
      <c r="S46" s="7">
        <v>1077</v>
      </c>
      <c r="T46" s="7">
        <v>1120</v>
      </c>
      <c r="U46" s="7">
        <v>1271</v>
      </c>
      <c r="V46" s="7">
        <v>1182</v>
      </c>
      <c r="W46" s="7">
        <v>877</v>
      </c>
      <c r="X46" s="7">
        <v>1371</v>
      </c>
      <c r="Y46" s="7">
        <v>1919</v>
      </c>
      <c r="Z46" s="7">
        <v>639</v>
      </c>
      <c r="AA46" s="7">
        <v>491</v>
      </c>
      <c r="AB46" s="7">
        <v>494</v>
      </c>
      <c r="AC46" s="7">
        <v>1279</v>
      </c>
      <c r="AD46" s="7">
        <v>1366</v>
      </c>
      <c r="AE46" s="7">
        <v>769</v>
      </c>
      <c r="AF46" s="7">
        <v>1317</v>
      </c>
      <c r="AG46" s="7">
        <v>1483</v>
      </c>
      <c r="AH46" s="7">
        <v>1493</v>
      </c>
      <c r="AI46" s="7">
        <v>931</v>
      </c>
      <c r="AJ46" s="7">
        <v>435</v>
      </c>
      <c r="AK46" s="7">
        <v>1229</v>
      </c>
      <c r="AL46" s="7">
        <v>1189</v>
      </c>
      <c r="AM46" s="7">
        <v>797</v>
      </c>
      <c r="AN46" s="7">
        <v>911</v>
      </c>
      <c r="AO46" s="7">
        <v>1337</v>
      </c>
      <c r="AP46" s="7">
        <v>660</v>
      </c>
      <c r="AQ46" s="7">
        <v>1049</v>
      </c>
      <c r="AR46" s="7">
        <v>1278</v>
      </c>
      <c r="AS46" s="7">
        <v>1303</v>
      </c>
      <c r="AY46" s="2">
        <f t="shared" si="1"/>
        <v>2675</v>
      </c>
      <c r="AZ46" s="2">
        <f t="shared" si="2"/>
        <v>3538</v>
      </c>
      <c r="BA46" s="2">
        <f t="shared" si="3"/>
        <v>4024</v>
      </c>
      <c r="BB46" s="2">
        <f t="shared" si="4"/>
        <v>3095</v>
      </c>
      <c r="BC46" s="2">
        <f t="shared" si="5"/>
        <v>4650</v>
      </c>
      <c r="BD46" s="2">
        <f t="shared" si="6"/>
        <v>4806</v>
      </c>
      <c r="BE46" s="2">
        <f t="shared" si="7"/>
        <v>3630</v>
      </c>
      <c r="BF46" s="2">
        <f t="shared" si="8"/>
        <v>5062</v>
      </c>
      <c r="BG46" s="2">
        <f t="shared" si="9"/>
        <v>3784</v>
      </c>
      <c r="BH46" s="2">
        <f t="shared" si="10"/>
        <v>3705</v>
      </c>
    </row>
    <row r="47" spans="2:60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2:60">
      <c r="B48" s="6" t="s">
        <v>11</v>
      </c>
      <c r="C48" s="8">
        <f t="shared" ref="C48:AR48" si="11">C38/C36</f>
        <v>0.74139948513924647</v>
      </c>
      <c r="D48" s="8">
        <f t="shared" si="11"/>
        <v>0.73843334860284016</v>
      </c>
      <c r="E48" s="8">
        <f t="shared" si="11"/>
        <v>0.73876794812413149</v>
      </c>
      <c r="F48" s="8">
        <f t="shared" si="11"/>
        <v>0.59830230010952901</v>
      </c>
      <c r="G48" s="8">
        <f t="shared" si="11"/>
        <v>0.66235908715974701</v>
      </c>
      <c r="H48" s="8">
        <f t="shared" si="11"/>
        <v>0.69084726551430997</v>
      </c>
      <c r="I48" s="8">
        <f t="shared" si="11"/>
        <v>0.69123161234496688</v>
      </c>
      <c r="J48" s="8">
        <f t="shared" si="11"/>
        <v>0.68772300779701334</v>
      </c>
      <c r="K48" s="8">
        <f t="shared" si="11"/>
        <v>0.68448227742115542</v>
      </c>
      <c r="L48" s="8">
        <f t="shared" si="11"/>
        <v>0.68332198774676656</v>
      </c>
      <c r="M48" s="8">
        <f t="shared" si="11"/>
        <v>0.68858986681312651</v>
      </c>
      <c r="N48" s="8">
        <f t="shared" si="11"/>
        <v>0.69188984335522996</v>
      </c>
      <c r="O48" s="8">
        <f t="shared" si="11"/>
        <v>0.68173207036535854</v>
      </c>
      <c r="P48" s="8">
        <f t="shared" si="11"/>
        <v>0.6988652482269504</v>
      </c>
      <c r="Q48" s="8">
        <f t="shared" si="11"/>
        <v>0.70226625050888858</v>
      </c>
      <c r="R48" s="8">
        <f t="shared" si="11"/>
        <v>0.70555009823182713</v>
      </c>
      <c r="S48" s="8">
        <f t="shared" si="11"/>
        <v>0.70151679306608883</v>
      </c>
      <c r="T48" s="8">
        <f t="shared" si="11"/>
        <v>0.70552065231920869</v>
      </c>
      <c r="U48" s="8">
        <f t="shared" si="11"/>
        <v>0.6998409753511794</v>
      </c>
      <c r="V48" s="8">
        <f t="shared" si="11"/>
        <v>0.69518782224404618</v>
      </c>
      <c r="W48" s="8">
        <f t="shared" si="11"/>
        <v>0.68423862271453362</v>
      </c>
      <c r="X48" s="8">
        <f t="shared" si="11"/>
        <v>0.68933298728263692</v>
      </c>
      <c r="Y48" s="8">
        <f t="shared" si="11"/>
        <v>0.68899831540754175</v>
      </c>
      <c r="Z48" s="8">
        <f t="shared" si="11"/>
        <v>0.62247790561947636</v>
      </c>
      <c r="AA48" s="8">
        <f t="shared" si="11"/>
        <v>0.6150299677270632</v>
      </c>
      <c r="AB48" s="8">
        <f t="shared" si="11"/>
        <v>0.64626650974238264</v>
      </c>
      <c r="AC48" s="8">
        <f t="shared" si="11"/>
        <v>0.66289389067524118</v>
      </c>
      <c r="AD48" s="8">
        <f t="shared" si="11"/>
        <v>0.67611138251099168</v>
      </c>
      <c r="AE48" s="8">
        <f t="shared" si="11"/>
        <v>0.67472142231125576</v>
      </c>
      <c r="AF48" s="8">
        <f t="shared" si="11"/>
        <v>0.6817892188097362</v>
      </c>
      <c r="AG48" s="8">
        <f t="shared" si="11"/>
        <v>0.68324101507149293</v>
      </c>
      <c r="AH48" s="8">
        <f t="shared" si="11"/>
        <v>0.6796884658177772</v>
      </c>
      <c r="AI48" s="8">
        <f t="shared" si="11"/>
        <v>0.65866232532899205</v>
      </c>
      <c r="AJ48" s="8">
        <f t="shared" si="11"/>
        <v>0.66578773895847065</v>
      </c>
      <c r="AK48" s="8">
        <f t="shared" si="11"/>
        <v>0.65199948233467064</v>
      </c>
      <c r="AL48" s="8">
        <f t="shared" si="11"/>
        <v>0.65133426966292129</v>
      </c>
      <c r="AM48" s="8">
        <f t="shared" si="11"/>
        <v>0.6587899246948844</v>
      </c>
      <c r="AN48" s="8">
        <f t="shared" si="11"/>
        <v>0.65418336673346689</v>
      </c>
      <c r="AO48" s="8">
        <f t="shared" si="11"/>
        <v>0.6560761528000989</v>
      </c>
      <c r="AP48" s="8">
        <f t="shared" si="11"/>
        <v>0.6454767726161369</v>
      </c>
      <c r="AQ48" s="8">
        <f t="shared" si="11"/>
        <v>0.65116866708780796</v>
      </c>
      <c r="AR48" s="8">
        <f t="shared" si="11"/>
        <v>0.6494109246697608</v>
      </c>
      <c r="AS48" s="8">
        <f>AS38/AS36</f>
        <v>0.66485769416304874</v>
      </c>
      <c r="AY48" s="5">
        <f t="shared" ref="AY48:BG48" si="12">AY38/AY36</f>
        <v>0.68861359261635657</v>
      </c>
      <c r="AZ48" s="5">
        <f t="shared" si="12"/>
        <v>0.68293275066763781</v>
      </c>
      <c r="BA48" s="5">
        <f t="shared" si="12"/>
        <v>0.68717603500504876</v>
      </c>
      <c r="BB48" s="5">
        <f t="shared" si="12"/>
        <v>0.69729242479885156</v>
      </c>
      <c r="BC48" s="5">
        <f t="shared" si="12"/>
        <v>0.70039598128088487</v>
      </c>
      <c r="BD48" s="5">
        <f t="shared" si="12"/>
        <v>0.67405665271677095</v>
      </c>
      <c r="BE48" s="5">
        <f t="shared" si="12"/>
        <v>0.6519241624331773</v>
      </c>
      <c r="BF48" s="5">
        <f t="shared" si="12"/>
        <v>0.67982705295714196</v>
      </c>
      <c r="BG48" s="5">
        <f t="shared" si="12"/>
        <v>0.65673936016908441</v>
      </c>
      <c r="BH48" s="5">
        <f>BH38/BH36</f>
        <v>0.65344209615622295</v>
      </c>
    </row>
    <row r="49" spans="2:60">
      <c r="B49" s="6" t="s">
        <v>10</v>
      </c>
      <c r="C49" s="8">
        <f t="shared" ref="C49:AR49" si="13">C42/C36</f>
        <v>0.25462204540135736</v>
      </c>
      <c r="D49" s="8">
        <f t="shared" si="13"/>
        <v>0.23591387998167659</v>
      </c>
      <c r="E49" s="8">
        <f t="shared" si="13"/>
        <v>0.29527559055118108</v>
      </c>
      <c r="F49" s="8">
        <f t="shared" si="13"/>
        <v>5.106790799561884E-2</v>
      </c>
      <c r="G49" s="8">
        <f t="shared" si="13"/>
        <v>0.155485290074237</v>
      </c>
      <c r="H49" s="8">
        <f t="shared" si="13"/>
        <v>0.18418815528478322</v>
      </c>
      <c r="I49" s="8">
        <f t="shared" si="13"/>
        <v>0.1954139025093741</v>
      </c>
      <c r="J49" s="8">
        <f t="shared" si="13"/>
        <v>0.20814061054579094</v>
      </c>
      <c r="K49" s="8">
        <f t="shared" si="13"/>
        <v>0.16285235835891712</v>
      </c>
      <c r="L49" s="8">
        <f t="shared" si="13"/>
        <v>0.18856364874063988</v>
      </c>
      <c r="M49" s="8">
        <f t="shared" si="13"/>
        <v>0.15749004531099822</v>
      </c>
      <c r="N49" s="8">
        <f t="shared" si="13"/>
        <v>0.21273370389085397</v>
      </c>
      <c r="O49" s="8">
        <f t="shared" si="13"/>
        <v>0.18700947225981054</v>
      </c>
      <c r="P49" s="8">
        <f t="shared" si="13"/>
        <v>0.16978723404255319</v>
      </c>
      <c r="Q49" s="8">
        <f t="shared" si="13"/>
        <v>0.19487040303976116</v>
      </c>
      <c r="R49" s="8">
        <f t="shared" si="13"/>
        <v>0.32232318271119842</v>
      </c>
      <c r="S49" s="8">
        <f t="shared" si="13"/>
        <v>0.16738894907908991</v>
      </c>
      <c r="T49" s="8">
        <f t="shared" si="13"/>
        <v>0.20638952011763134</v>
      </c>
      <c r="U49" s="8">
        <f t="shared" si="13"/>
        <v>0.20434667373442883</v>
      </c>
      <c r="V49" s="8">
        <f t="shared" si="13"/>
        <v>0.23889025288485147</v>
      </c>
      <c r="W49" s="8">
        <f t="shared" si="13"/>
        <v>0.19818497264113172</v>
      </c>
      <c r="X49" s="8">
        <f t="shared" si="13"/>
        <v>0.17531793407734234</v>
      </c>
      <c r="Y49" s="8">
        <f t="shared" si="13"/>
        <v>0.21238823376959959</v>
      </c>
      <c r="Z49" s="8">
        <f t="shared" si="13"/>
        <v>5.2693013173253291E-2</v>
      </c>
      <c r="AA49" s="8">
        <f t="shared" si="13"/>
        <v>0.10342707853081297</v>
      </c>
      <c r="AB49" s="8">
        <f t="shared" si="13"/>
        <v>0.12161632012553943</v>
      </c>
      <c r="AC49" s="8">
        <f t="shared" si="13"/>
        <v>0.16424437299035369</v>
      </c>
      <c r="AD49" s="8">
        <f t="shared" si="13"/>
        <v>0.19589643380556912</v>
      </c>
      <c r="AE49" s="8">
        <f t="shared" si="13"/>
        <v>0.10754976837360711</v>
      </c>
      <c r="AF49" s="8">
        <f t="shared" si="13"/>
        <v>0.19918440168217152</v>
      </c>
      <c r="AG49" s="8">
        <f t="shared" si="13"/>
        <v>0.21370604147880973</v>
      </c>
      <c r="AH49" s="8">
        <f t="shared" si="13"/>
        <v>0.20657683273581406</v>
      </c>
      <c r="AI49" s="8">
        <f t="shared" si="13"/>
        <v>0.15262515262515264</v>
      </c>
      <c r="AJ49" s="8">
        <f t="shared" si="13"/>
        <v>0.18510217534607779</v>
      </c>
      <c r="AK49" s="8">
        <f t="shared" si="13"/>
        <v>0.1801475346188689</v>
      </c>
      <c r="AL49" s="8">
        <f t="shared" si="13"/>
        <v>0.18305243445692884</v>
      </c>
      <c r="AM49" s="8">
        <f t="shared" si="13"/>
        <v>0.16463256297065698</v>
      </c>
      <c r="AN49" s="8">
        <f t="shared" si="13"/>
        <v>0.16783567134268537</v>
      </c>
      <c r="AO49" s="8">
        <f t="shared" si="13"/>
        <v>0.18333539374459143</v>
      </c>
      <c r="AP49" s="8">
        <f t="shared" si="13"/>
        <v>0.12259867272092211</v>
      </c>
      <c r="AQ49" s="8">
        <f t="shared" si="13"/>
        <v>0.16146557169930512</v>
      </c>
      <c r="AR49" s="8">
        <f t="shared" si="13"/>
        <v>0.18981316196596454</v>
      </c>
      <c r="AS49" s="8">
        <f>AS42/AS36</f>
        <v>0.19850458273034249</v>
      </c>
      <c r="AY49" s="5">
        <f t="shared" ref="AY49:BG49" si="14">AY42/AY36</f>
        <v>0.18587433986476481</v>
      </c>
      <c r="AZ49" s="5">
        <f t="shared" si="14"/>
        <v>0.18593278535011964</v>
      </c>
      <c r="BA49" s="5">
        <f t="shared" si="14"/>
        <v>0.1811847862672501</v>
      </c>
      <c r="BB49" s="5">
        <f t="shared" si="14"/>
        <v>0.22168063299168697</v>
      </c>
      <c r="BC49" s="5">
        <f t="shared" si="14"/>
        <v>0.20512484864351868</v>
      </c>
      <c r="BD49" s="5">
        <f t="shared" si="14"/>
        <v>0.16570400857745651</v>
      </c>
      <c r="BE49" s="5">
        <f t="shared" si="14"/>
        <v>0.14888601122289738</v>
      </c>
      <c r="BF49" s="5">
        <f t="shared" si="14"/>
        <v>0.18153127564223948</v>
      </c>
      <c r="BG49" s="5">
        <f t="shared" si="14"/>
        <v>0.17564927786851123</v>
      </c>
      <c r="BH49" s="5">
        <f>BH42/BH36</f>
        <v>0.15894203435916451</v>
      </c>
    </row>
    <row r="50" spans="2:60">
      <c r="B50" s="6" t="s">
        <v>9</v>
      </c>
      <c r="C50" s="8">
        <f t="shared" ref="C50:AR50" si="15">C46/C36</f>
        <v>0.20383805289024104</v>
      </c>
      <c r="D50" s="8">
        <f t="shared" si="15"/>
        <v>0.18964727439303711</v>
      </c>
      <c r="E50" s="8">
        <f t="shared" si="15"/>
        <v>0.22626215840666974</v>
      </c>
      <c r="F50" s="8">
        <f t="shared" si="15"/>
        <v>-1.3691128148959474E-4</v>
      </c>
      <c r="G50" s="8">
        <f t="shared" si="15"/>
        <v>0.11273027220236459</v>
      </c>
      <c r="H50" s="8">
        <f t="shared" si="15"/>
        <v>7.3675262113913287E-2</v>
      </c>
      <c r="I50" s="8">
        <f t="shared" si="15"/>
        <v>0.15791750793192963</v>
      </c>
      <c r="J50" s="8">
        <f t="shared" si="15"/>
        <v>0.14576450376635391</v>
      </c>
      <c r="K50" s="8">
        <f t="shared" si="15"/>
        <v>0.12963996650851242</v>
      </c>
      <c r="L50" s="8">
        <f t="shared" si="15"/>
        <v>0.15125936010891763</v>
      </c>
      <c r="M50" s="8">
        <f t="shared" si="15"/>
        <v>0.11259096526156803</v>
      </c>
      <c r="N50" s="8">
        <f t="shared" si="15"/>
        <v>0.14704396159676605</v>
      </c>
      <c r="O50" s="8">
        <f t="shared" si="15"/>
        <v>0.13653585926928283</v>
      </c>
      <c r="P50" s="8">
        <f t="shared" si="15"/>
        <v>0.28553191489361701</v>
      </c>
      <c r="Q50" s="8">
        <f t="shared" si="15"/>
        <v>-0.18889944361514452</v>
      </c>
      <c r="R50" s="8">
        <f t="shared" si="15"/>
        <v>0.17988703339882123</v>
      </c>
      <c r="S50" s="8">
        <f t="shared" si="15"/>
        <v>0.14585590465872156</v>
      </c>
      <c r="T50" s="8">
        <f t="shared" si="15"/>
        <v>0.14971260526667557</v>
      </c>
      <c r="U50" s="8">
        <f t="shared" si="15"/>
        <v>0.1684336072091174</v>
      </c>
      <c r="V50" s="8">
        <f t="shared" si="15"/>
        <v>0.14510189049840413</v>
      </c>
      <c r="W50" s="8">
        <f t="shared" si="15"/>
        <v>0.11704257306819699</v>
      </c>
      <c r="X50" s="8">
        <f t="shared" si="15"/>
        <v>0.17791331430054502</v>
      </c>
      <c r="Y50" s="8">
        <f t="shared" si="15"/>
        <v>0.24867176363871971</v>
      </c>
      <c r="Z50" s="8">
        <f t="shared" si="15"/>
        <v>0.10655327663831916</v>
      </c>
      <c r="AA50" s="8">
        <f t="shared" si="15"/>
        <v>7.5457199938527744E-2</v>
      </c>
      <c r="AB50" s="8">
        <f t="shared" si="15"/>
        <v>6.4600496926899439E-2</v>
      </c>
      <c r="AC50" s="8">
        <f t="shared" si="15"/>
        <v>0.16450160771704181</v>
      </c>
      <c r="AD50" s="8">
        <f t="shared" si="15"/>
        <v>0.16682950659501711</v>
      </c>
      <c r="AE50" s="8">
        <f t="shared" si="15"/>
        <v>9.6281457368223369E-2</v>
      </c>
      <c r="AF50" s="8">
        <f t="shared" si="15"/>
        <v>0.16783484134063972</v>
      </c>
      <c r="AG50" s="8">
        <f t="shared" si="15"/>
        <v>0.19103439391987634</v>
      </c>
      <c r="AH50" s="8">
        <f t="shared" si="15"/>
        <v>0.18457164049944369</v>
      </c>
      <c r="AI50" s="8">
        <f t="shared" si="15"/>
        <v>0.12630579297245964</v>
      </c>
      <c r="AJ50" s="8">
        <f t="shared" si="15"/>
        <v>5.7350032959789056E-2</v>
      </c>
      <c r="AK50" s="8">
        <f t="shared" si="15"/>
        <v>0.15905267244726284</v>
      </c>
      <c r="AL50" s="8">
        <f t="shared" si="15"/>
        <v>0.13916198501872659</v>
      </c>
      <c r="AM50" s="8">
        <f t="shared" si="15"/>
        <v>0.10347961568423786</v>
      </c>
      <c r="AN50" s="8">
        <f t="shared" si="15"/>
        <v>0.11410320641282565</v>
      </c>
      <c r="AO50" s="8">
        <f t="shared" si="15"/>
        <v>0.16528619112374829</v>
      </c>
      <c r="AP50" s="8">
        <f t="shared" si="15"/>
        <v>7.6842472930492484E-2</v>
      </c>
      <c r="AQ50" s="8">
        <f t="shared" si="15"/>
        <v>0.13253316487681618</v>
      </c>
      <c r="AR50" s="8">
        <f t="shared" si="15"/>
        <v>0.15208853980721171</v>
      </c>
      <c r="AS50" s="8">
        <f>AS46/AS36</f>
        <v>0.15713941148094548</v>
      </c>
      <c r="AY50" s="5">
        <f t="shared" ref="AY50:BG50" si="16">AY46/AY36</f>
        <v>0.13202704703617787</v>
      </c>
      <c r="AZ50" s="5">
        <f t="shared" si="16"/>
        <v>0.12270662088579058</v>
      </c>
      <c r="BA50" s="5">
        <f t="shared" si="16"/>
        <v>0.13544261191518006</v>
      </c>
      <c r="BB50" s="5">
        <f t="shared" si="16"/>
        <v>0.10332854805862518</v>
      </c>
      <c r="BC50" s="5">
        <f t="shared" si="16"/>
        <v>0.15217462447229768</v>
      </c>
      <c r="BD50" s="5">
        <f t="shared" si="16"/>
        <v>0.16622280635008474</v>
      </c>
      <c r="BE50" s="5">
        <f t="shared" si="16"/>
        <v>0.12052993326028488</v>
      </c>
      <c r="BF50" s="5">
        <f t="shared" si="16"/>
        <v>0.15975509688821563</v>
      </c>
      <c r="BG50" s="5">
        <f t="shared" si="16"/>
        <v>0.12117718640919717</v>
      </c>
      <c r="BH50" s="5">
        <f>BH46/BH36</f>
        <v>0.11447905079718206</v>
      </c>
    </row>
    <row r="51" spans="2:60">
      <c r="B51" s="6" t="s">
        <v>8</v>
      </c>
      <c r="C51" s="8">
        <f t="shared" ref="C51:AR51" si="17">C40/C36</f>
        <v>8.5420079569389185E-2</v>
      </c>
      <c r="D51" s="8">
        <f t="shared" si="17"/>
        <v>8.5661933119560232E-2</v>
      </c>
      <c r="E51" s="8">
        <f t="shared" si="17"/>
        <v>8.6382584529874948E-2</v>
      </c>
      <c r="F51" s="8">
        <f t="shared" si="17"/>
        <v>7.2289156626506021E-2</v>
      </c>
      <c r="G51" s="8">
        <f t="shared" si="17"/>
        <v>7.6711575474291999E-2</v>
      </c>
      <c r="H51" s="8">
        <f t="shared" si="17"/>
        <v>7.7217342023236046E-2</v>
      </c>
      <c r="I51" s="8">
        <f t="shared" si="17"/>
        <v>7.8742428612633406E-2</v>
      </c>
      <c r="J51" s="8">
        <f t="shared" si="17"/>
        <v>7.598784194528875E-2</v>
      </c>
      <c r="K51" s="8">
        <f t="shared" si="17"/>
        <v>7.7588612894222725E-2</v>
      </c>
      <c r="L51" s="8">
        <f t="shared" si="17"/>
        <v>7.5425459496255953E-2</v>
      </c>
      <c r="M51" s="8">
        <f t="shared" si="17"/>
        <v>7.2772209254428122E-2</v>
      </c>
      <c r="N51" s="8">
        <f t="shared" si="17"/>
        <v>6.985851440121274E-2</v>
      </c>
      <c r="O51" s="8">
        <f t="shared" si="17"/>
        <v>7.4289580514208392E-2</v>
      </c>
      <c r="P51" s="8">
        <f t="shared" si="17"/>
        <v>7.886524822695036E-2</v>
      </c>
      <c r="Q51" s="8">
        <f t="shared" si="17"/>
        <v>7.5858325417288638E-2</v>
      </c>
      <c r="R51" s="8">
        <f t="shared" si="17"/>
        <v>7.269155206286837E-2</v>
      </c>
      <c r="S51" s="8">
        <f t="shared" si="17"/>
        <v>7.9225352112676062E-2</v>
      </c>
      <c r="T51" s="8">
        <f t="shared" si="17"/>
        <v>7.8866461702980881E-2</v>
      </c>
      <c r="U51" s="8">
        <f t="shared" si="17"/>
        <v>7.4344023323615158E-2</v>
      </c>
      <c r="V51" s="8">
        <f t="shared" si="17"/>
        <v>7.2919224159096491E-2</v>
      </c>
      <c r="W51" s="8">
        <f t="shared" si="17"/>
        <v>7.833978379821166E-2</v>
      </c>
      <c r="X51" s="8">
        <f t="shared" si="17"/>
        <v>7.8250713729561383E-2</v>
      </c>
      <c r="Y51" s="8">
        <f t="shared" si="17"/>
        <v>7.42516521964494E-2</v>
      </c>
      <c r="Z51" s="8">
        <f t="shared" si="17"/>
        <v>9.4714023678505926E-2</v>
      </c>
      <c r="AA51" s="8">
        <f t="shared" si="17"/>
        <v>9.5435684647302899E-2</v>
      </c>
      <c r="AB51" s="8">
        <f t="shared" si="17"/>
        <v>8.3562181247548065E-2</v>
      </c>
      <c r="AC51" s="8">
        <f t="shared" si="17"/>
        <v>7.7299035369774921E-2</v>
      </c>
      <c r="AD51" s="8">
        <f t="shared" si="17"/>
        <v>7.7186126038104541E-2</v>
      </c>
      <c r="AE51" s="8">
        <f t="shared" si="17"/>
        <v>9.3902591711531244E-2</v>
      </c>
      <c r="AF51" s="8">
        <f t="shared" si="17"/>
        <v>8.6147572320632082E-2</v>
      </c>
      <c r="AG51" s="8">
        <f t="shared" si="17"/>
        <v>8.6049207780497225E-2</v>
      </c>
      <c r="AH51" s="8">
        <f t="shared" si="17"/>
        <v>8.0603288416367908E-2</v>
      </c>
      <c r="AI51" s="8">
        <f t="shared" si="17"/>
        <v>9.3881427214760546E-2</v>
      </c>
      <c r="AJ51" s="8">
        <f t="shared" si="17"/>
        <v>8.9123269611074488E-2</v>
      </c>
      <c r="AK51" s="8">
        <f t="shared" si="17"/>
        <v>8.9038436650705322E-2</v>
      </c>
      <c r="AL51" s="8">
        <f t="shared" si="17"/>
        <v>7.4906367041198504E-2</v>
      </c>
      <c r="AM51" s="8">
        <f t="shared" si="17"/>
        <v>8.6730719293689945E-2</v>
      </c>
      <c r="AN51" s="8">
        <f t="shared" si="17"/>
        <v>8.7424849699398802E-2</v>
      </c>
      <c r="AO51" s="8">
        <f t="shared" si="17"/>
        <v>8.5919149462232655E-2</v>
      </c>
      <c r="AP51" s="8">
        <f t="shared" si="17"/>
        <v>7.8472464780533241E-2</v>
      </c>
      <c r="AQ51" s="8">
        <f t="shared" si="17"/>
        <v>8.54074542008844E-2</v>
      </c>
      <c r="AR51" s="8">
        <f t="shared" si="17"/>
        <v>8.2946566702368205E-2</v>
      </c>
      <c r="AS51" s="8">
        <f>AS40/AS36</f>
        <v>8.1403762662807522E-2</v>
      </c>
      <c r="AY51" s="5">
        <f t="shared" ref="AY51:BG51" si="18">AY40/AY36</f>
        <v>8.094368491189971E-2</v>
      </c>
      <c r="AZ51" s="5">
        <f t="shared" si="18"/>
        <v>7.7133839697568762E-2</v>
      </c>
      <c r="BA51" s="5">
        <f t="shared" si="18"/>
        <v>7.3813530797711205E-2</v>
      </c>
      <c r="BB51" s="5">
        <f t="shared" si="18"/>
        <v>7.5317998197175579E-2</v>
      </c>
      <c r="BC51" s="5">
        <f t="shared" si="18"/>
        <v>7.6250940864613675E-2</v>
      </c>
      <c r="BD51" s="5">
        <f t="shared" si="18"/>
        <v>8.0621173866426865E-2</v>
      </c>
      <c r="BE51" s="5">
        <f t="shared" si="18"/>
        <v>8.2777169040741116E-2</v>
      </c>
      <c r="BF51" s="5">
        <f t="shared" si="18"/>
        <v>8.666287950514423E-2</v>
      </c>
      <c r="BG51" s="5">
        <f t="shared" si="18"/>
        <v>8.6335542959618275E-2</v>
      </c>
      <c r="BH51" s="5">
        <f>BH40/BH36</f>
        <v>8.4507477444073664E-2</v>
      </c>
    </row>
    <row r="52" spans="2:60">
      <c r="B52" s="6" t="s">
        <v>7</v>
      </c>
      <c r="C52" s="8">
        <f t="shared" ref="C52:AR52" si="19">C39/C36</f>
        <v>0.35244558857945235</v>
      </c>
      <c r="D52" s="8">
        <f t="shared" si="19"/>
        <v>0.34516720109940446</v>
      </c>
      <c r="E52" s="8">
        <f t="shared" si="19"/>
        <v>0.3443723946271422</v>
      </c>
      <c r="F52" s="8">
        <f t="shared" si="19"/>
        <v>0.32913472070098576</v>
      </c>
      <c r="G52" s="8">
        <f t="shared" si="19"/>
        <v>0.33667858124828154</v>
      </c>
      <c r="H52" s="8">
        <f t="shared" si="19"/>
        <v>0.33196372910172856</v>
      </c>
      <c r="I52" s="8">
        <f t="shared" si="19"/>
        <v>0.33415056244591868</v>
      </c>
      <c r="J52" s="8">
        <f t="shared" si="19"/>
        <v>0.31188053389718512</v>
      </c>
      <c r="K52" s="8">
        <f t="shared" si="19"/>
        <v>0.33882221602009488</v>
      </c>
      <c r="L52" s="8">
        <f t="shared" si="19"/>
        <v>0.32893124574540505</v>
      </c>
      <c r="M52" s="8">
        <f t="shared" si="19"/>
        <v>0.32788685981051763</v>
      </c>
      <c r="N52" s="8">
        <f t="shared" si="19"/>
        <v>0.35194542698332493</v>
      </c>
      <c r="O52" s="8">
        <f t="shared" si="19"/>
        <v>0.34912043301759133</v>
      </c>
      <c r="P52" s="8">
        <f t="shared" si="19"/>
        <v>0.36014184397163118</v>
      </c>
      <c r="Q52" s="8">
        <f t="shared" si="19"/>
        <v>0.34238024155244945</v>
      </c>
      <c r="R52" s="8">
        <f t="shared" si="19"/>
        <v>0.31876227897838899</v>
      </c>
      <c r="S52" s="8">
        <f t="shared" si="19"/>
        <v>0.35170639219934996</v>
      </c>
      <c r="T52" s="8">
        <f t="shared" si="19"/>
        <v>0.34821547921400881</v>
      </c>
      <c r="U52" s="8">
        <f t="shared" si="19"/>
        <v>0.34402332361516036</v>
      </c>
      <c r="V52" s="8">
        <f t="shared" si="19"/>
        <v>0.32163024797446599</v>
      </c>
      <c r="W52" s="8">
        <f t="shared" si="19"/>
        <v>0.33938342452956094</v>
      </c>
      <c r="X52" s="8">
        <f t="shared" si="19"/>
        <v>0.33999480923955361</v>
      </c>
      <c r="Y52" s="8">
        <f t="shared" si="19"/>
        <v>0.33523389918362057</v>
      </c>
      <c r="Z52" s="8">
        <f t="shared" si="19"/>
        <v>0.39336334834083708</v>
      </c>
      <c r="AA52" s="8">
        <f t="shared" si="19"/>
        <v>0.3714461349316121</v>
      </c>
      <c r="AB52" s="8">
        <f t="shared" si="19"/>
        <v>0.34000261540473387</v>
      </c>
      <c r="AC52" s="8">
        <f t="shared" si="19"/>
        <v>0.3263022508038585</v>
      </c>
      <c r="AD52" s="8">
        <f t="shared" si="19"/>
        <v>0.31680508060576451</v>
      </c>
      <c r="AE52" s="8">
        <f t="shared" si="19"/>
        <v>0.31889320145236011</v>
      </c>
      <c r="AF52" s="8">
        <f t="shared" si="19"/>
        <v>0.33324837517522621</v>
      </c>
      <c r="AG52" s="8">
        <f t="shared" si="19"/>
        <v>0.32989823521834344</v>
      </c>
      <c r="AH52" s="8">
        <f t="shared" si="19"/>
        <v>0.3175917913215478</v>
      </c>
      <c r="AI52" s="8">
        <f t="shared" si="19"/>
        <v>0.34825668159001494</v>
      </c>
      <c r="AJ52" s="8">
        <f t="shared" si="19"/>
        <v>0.34502307185234016</v>
      </c>
      <c r="AK52" s="8">
        <f t="shared" si="19"/>
        <v>0.33842370907208491</v>
      </c>
      <c r="AL52" s="8">
        <f t="shared" si="19"/>
        <v>0.3061797752808989</v>
      </c>
      <c r="AM52" s="8">
        <f t="shared" si="19"/>
        <v>0.33926252921319139</v>
      </c>
      <c r="AN52" s="8">
        <f t="shared" si="19"/>
        <v>0.33642284569138275</v>
      </c>
      <c r="AO52" s="8">
        <f t="shared" si="19"/>
        <v>0.33044875757201136</v>
      </c>
      <c r="AP52" s="8">
        <f t="shared" si="19"/>
        <v>0.32180696239375944</v>
      </c>
      <c r="AQ52" s="8">
        <f t="shared" si="19"/>
        <v>0.33543903979785217</v>
      </c>
      <c r="AR52" s="8">
        <f t="shared" si="19"/>
        <v>0.32809710817565158</v>
      </c>
      <c r="AS52" s="8">
        <f>AS39/AS36</f>
        <v>0.32766521948866378</v>
      </c>
      <c r="AY52" s="5">
        <f t="shared" ref="AY52:BG52" si="20">AY39/AY36</f>
        <v>0.34075317111692416</v>
      </c>
      <c r="AZ52" s="5">
        <f t="shared" si="20"/>
        <v>0.32840842090660005</v>
      </c>
      <c r="BA52" s="5">
        <f t="shared" si="20"/>
        <v>0.33719286435543588</v>
      </c>
      <c r="BB52" s="5">
        <f t="shared" si="20"/>
        <v>0.34180215671218239</v>
      </c>
      <c r="BC52" s="5">
        <f t="shared" si="20"/>
        <v>0.3409366102693327</v>
      </c>
      <c r="BD52" s="5">
        <f t="shared" si="20"/>
        <v>0.3496351122332515</v>
      </c>
      <c r="BE52" s="5">
        <f t="shared" si="20"/>
        <v>0.33695255171497823</v>
      </c>
      <c r="BF52" s="5">
        <f t="shared" si="20"/>
        <v>0.32481221990784576</v>
      </c>
      <c r="BG52" s="5">
        <f t="shared" si="20"/>
        <v>0.33352547474941557</v>
      </c>
      <c r="BH52" s="5">
        <f>BH39/BH36</f>
        <v>0.33172660981337287</v>
      </c>
    </row>
    <row r="53" spans="2:60">
      <c r="B53" s="6" t="s">
        <v>67</v>
      </c>
      <c r="C53" s="8"/>
      <c r="D53" s="8"/>
      <c r="E53" s="8"/>
      <c r="F53" s="8"/>
      <c r="G53" s="8">
        <f t="shared" ref="G53:AR53" si="21">G36/C36-1</f>
        <v>0.70231687339106008</v>
      </c>
      <c r="H53" s="8">
        <f t="shared" si="21"/>
        <v>0.61658268437929453</v>
      </c>
      <c r="I53" s="8">
        <f t="shared" si="21"/>
        <v>0.60583603520148221</v>
      </c>
      <c r="J53" s="8">
        <f t="shared" si="21"/>
        <v>3.6007667031763502E-2</v>
      </c>
      <c r="K53" s="8">
        <f t="shared" si="21"/>
        <v>-1.4847401704701668E-2</v>
      </c>
      <c r="L53" s="8">
        <f t="shared" si="21"/>
        <v>4.0663077359025301E-2</v>
      </c>
      <c r="M53" s="8">
        <f t="shared" si="21"/>
        <v>5.0331698875108133E-2</v>
      </c>
      <c r="N53" s="8">
        <f t="shared" si="21"/>
        <v>4.6121316241575228E-2</v>
      </c>
      <c r="O53" s="8">
        <f t="shared" si="21"/>
        <v>3.1258721741557416E-2</v>
      </c>
      <c r="P53" s="8">
        <f t="shared" si="21"/>
        <v>-4.0163376446562316E-2</v>
      </c>
      <c r="Q53" s="8">
        <f t="shared" si="21"/>
        <v>1.1808320746945045E-2</v>
      </c>
      <c r="R53" s="8">
        <f t="shared" si="21"/>
        <v>2.8802425467407744E-2</v>
      </c>
      <c r="S53" s="8">
        <f t="shared" si="21"/>
        <v>-8.1190798376185036E-4</v>
      </c>
      <c r="T53" s="8">
        <f t="shared" si="21"/>
        <v>6.1134751773049612E-2</v>
      </c>
      <c r="U53" s="8">
        <f t="shared" si="21"/>
        <v>2.4019541321753213E-2</v>
      </c>
      <c r="V53" s="8">
        <f t="shared" si="21"/>
        <v>2.4557956778004097E-4</v>
      </c>
      <c r="W53" s="8">
        <f t="shared" si="21"/>
        <v>1.4761646803900241E-2</v>
      </c>
      <c r="X53" s="8">
        <f t="shared" si="21"/>
        <v>3.0076193022323228E-2</v>
      </c>
      <c r="Y53" s="8">
        <f t="shared" si="21"/>
        <v>2.2661012456930862E-2</v>
      </c>
      <c r="Z53" s="8">
        <f t="shared" si="21"/>
        <v>-0.26381045912104095</v>
      </c>
      <c r="AA53" s="8">
        <f t="shared" si="21"/>
        <v>-0.13158948351795008</v>
      </c>
      <c r="AB53" s="8">
        <f t="shared" si="21"/>
        <v>-7.6563716584480135E-3</v>
      </c>
      <c r="AC53" s="8">
        <f t="shared" si="21"/>
        <v>7.5158740443177496E-3</v>
      </c>
      <c r="AD53" s="8">
        <f t="shared" si="21"/>
        <v>0.36534934133733543</v>
      </c>
      <c r="AE53" s="8">
        <f t="shared" si="21"/>
        <v>0.22744736437682489</v>
      </c>
      <c r="AF53" s="8">
        <f t="shared" si="21"/>
        <v>2.6154047338825759E-2</v>
      </c>
      <c r="AG53" s="8">
        <f t="shared" si="21"/>
        <v>-1.543408360128562E-3</v>
      </c>
      <c r="AH53" s="8">
        <f t="shared" si="21"/>
        <v>-1.209086468001952E-2</v>
      </c>
      <c r="AI53" s="8">
        <f t="shared" si="21"/>
        <v>-7.7125328659070957E-2</v>
      </c>
      <c r="AJ53" s="8">
        <f t="shared" si="21"/>
        <v>-3.338855613610292E-2</v>
      </c>
      <c r="AK53" s="8">
        <f t="shared" si="21"/>
        <v>-4.6373824552363718E-3</v>
      </c>
      <c r="AL53" s="8">
        <f t="shared" si="21"/>
        <v>5.6249227345778197E-2</v>
      </c>
      <c r="AM53" s="8">
        <f t="shared" si="21"/>
        <v>4.4905711572378326E-2</v>
      </c>
      <c r="AN53" s="8">
        <f t="shared" si="21"/>
        <v>5.2603823335530597E-2</v>
      </c>
      <c r="AO53" s="8">
        <f t="shared" si="21"/>
        <v>4.6848712307493212E-2</v>
      </c>
      <c r="AP53" s="8">
        <f t="shared" si="21"/>
        <v>5.2668539325841923E-3</v>
      </c>
      <c r="AQ53" s="8">
        <f t="shared" si="21"/>
        <v>2.7655154505323187E-2</v>
      </c>
      <c r="AR53" s="8">
        <f t="shared" si="21"/>
        <v>5.247995991983978E-2</v>
      </c>
      <c r="AS53" s="8">
        <f>AS36/AO36-1</f>
        <v>2.5095809123500956E-2</v>
      </c>
      <c r="AY53" s="5"/>
      <c r="AZ53" s="5">
        <f t="shared" ref="AZ53:BG53" si="22">AZ36/AY36-1</f>
        <v>0.42307882138097819</v>
      </c>
      <c r="BA53" s="5">
        <f t="shared" si="22"/>
        <v>3.0416536607359657E-2</v>
      </c>
      <c r="BB53" s="5">
        <f t="shared" si="22"/>
        <v>8.1790642881185427E-3</v>
      </c>
      <c r="BC53" s="5">
        <f t="shared" si="22"/>
        <v>2.016492504924372E-2</v>
      </c>
      <c r="BD53" s="5">
        <f t="shared" si="22"/>
        <v>-5.380109303923819E-2</v>
      </c>
      <c r="BE53" s="5">
        <f t="shared" si="22"/>
        <v>4.1642167882959269E-2</v>
      </c>
      <c r="BF53" s="5">
        <f t="shared" si="22"/>
        <v>5.2096822392668551E-2</v>
      </c>
      <c r="BG53" s="5">
        <f t="shared" si="22"/>
        <v>-1.4485892823328905E-2</v>
      </c>
      <c r="BH53" s="5">
        <f>BH36/BG36-1</f>
        <v>3.6410798347583873E-2</v>
      </c>
    </row>
  </sheetData>
  <pageMargins left="0.7" right="0.7" top="0.75" bottom="0.75" header="0.3" footer="0.3"/>
  <ignoredErrors>
    <ignoredError sqref="AY36:BH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2025-05-08T04:26:26Z</dcterms:modified>
</cp:coreProperties>
</file>