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"/>
    </mc:Choice>
  </mc:AlternateContent>
  <xr:revisionPtr revIDLastSave="0" documentId="13_ncr:1_{2B07E587-9CD3-4C22-8B5A-067EFD4EDE6B}" xr6:coauthVersionLast="47" xr6:coauthVersionMax="47" xr10:uidLastSave="{00000000-0000-0000-0000-000000000000}"/>
  <bookViews>
    <workbookView xWindow="28702" yWindow="-98" windowWidth="28995" windowHeight="15675" activeTab="1" xr2:uid="{00000000-000D-0000-FFFF-FFFF00000000}"/>
  </bookViews>
  <sheets>
    <sheet name="Main" sheetId="1" r:id="rId1"/>
    <sheet name="Model" sheetId="2" r:id="rId2"/>
    <sheet name="Notes | Quant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L28" i="3"/>
  <c r="H28" i="3"/>
  <c r="H29" i="3"/>
  <c r="H30" i="3"/>
  <c r="H31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D15" i="2"/>
  <c r="C4" i="1"/>
  <c r="C7" i="1" l="1"/>
</calcChain>
</file>

<file path=xl/sharedStrings.xml><?xml version="1.0" encoding="utf-8"?>
<sst xmlns="http://schemas.openxmlformats.org/spreadsheetml/2006/main" count="611" uniqueCount="598">
  <si>
    <t>GMED</t>
  </si>
  <si>
    <t>Price</t>
  </si>
  <si>
    <t>SC</t>
  </si>
  <si>
    <t>MC</t>
  </si>
  <si>
    <t>Cash</t>
  </si>
  <si>
    <t>Debt</t>
  </si>
  <si>
    <t>EV</t>
  </si>
  <si>
    <t>Q2 2011</t>
  </si>
  <si>
    <t>Q3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</si>
  <si>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</si>
  <si>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</si>
  <si>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</si>
  <si>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</si>
  <si>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</si>
  <si>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</si>
  <si>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</si>
  <si>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</si>
  <si>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</si>
  <si>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</si>
  <si>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</si>
  <si>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</si>
  <si>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</si>
  <si>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</si>
  <si>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</si>
  <si>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</si>
  <si>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</si>
  <si>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</si>
  <si>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</si>
  <si>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</si>
  <si>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</si>
  <si>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</si>
  <si>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</si>
  <si>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</si>
  <si>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</si>
  <si>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</si>
  <si>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</si>
  <si>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</si>
  <si>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</si>
  <si>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</si>
  <si>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</si>
  <si>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</si>
  <si>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</si>
  <si>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</si>
  <si>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</si>
  <si>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</si>
  <si>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</si>
  <si>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</si>
  <si>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</si>
  <si>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</si>
  <si>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</si>
  <si>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</si>
  <si>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</si>
  <si>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</si>
  <si>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</si>
  <si>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</si>
  <si>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</si>
  <si>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</si>
  <si>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</si>
  <si>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</si>
  <si>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</si>
  <si>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</si>
  <si>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Revenue</t>
  </si>
  <si>
    <t>COGS</t>
  </si>
  <si>
    <t>Gross Profit</t>
  </si>
  <si>
    <t>SG&amp;A Expense</t>
  </si>
  <si>
    <t>R&amp;D Expense</t>
  </si>
  <si>
    <t>Operating Expenses</t>
  </si>
  <si>
    <t>Operating Income</t>
  </si>
  <si>
    <t>Other Income</t>
  </si>
  <si>
    <t>Pretax Income</t>
  </si>
  <si>
    <t>Income Taxes</t>
  </si>
  <si>
    <t>Net Income</t>
  </si>
  <si>
    <t>Gross Profit Margin</t>
  </si>
  <si>
    <t>78.74%</t>
  </si>
  <si>
    <t>79.60%</t>
  </si>
  <si>
    <t>80.57%</t>
  </si>
  <si>
    <t>80.83%</t>
  </si>
  <si>
    <t>80.06%</t>
  </si>
  <si>
    <t>80.60%</t>
  </si>
  <si>
    <t>77.62%</t>
  </si>
  <si>
    <t>76.82%</t>
  </si>
  <si>
    <t>76.40%</t>
  </si>
  <si>
    <t>77.85%</t>
  </si>
  <si>
    <t>76.58%</t>
  </si>
  <si>
    <t>76.49%</t>
  </si>
  <si>
    <t>75.78%</t>
  </si>
  <si>
    <t>75.61%</t>
  </si>
  <si>
    <t>75.60%</t>
  </si>
  <si>
    <t>75.99%</t>
  </si>
  <si>
    <t>75.67%</t>
  </si>
  <si>
    <t>77.32%</t>
  </si>
  <si>
    <t>76.22%</t>
  </si>
  <si>
    <t>76.79%</t>
  </si>
  <si>
    <t>74.27%</t>
  </si>
  <si>
    <t>77.15%</t>
  </si>
  <si>
    <t>75.59%</t>
  </si>
  <si>
    <t>75.74%</t>
  </si>
  <si>
    <t>78.21%</t>
  </si>
  <si>
    <t>78.26%</t>
  </si>
  <si>
    <t>77.66%</t>
  </si>
  <si>
    <t>76.57%</t>
  </si>
  <si>
    <t>77.38%</t>
  </si>
  <si>
    <t>76.86%</t>
  </si>
  <si>
    <t>76.95%</t>
  </si>
  <si>
    <t>74.34%</t>
  </si>
  <si>
    <t>66.02%</t>
  </si>
  <si>
    <t>73.58%</t>
  </si>
  <si>
    <t>73.95%</t>
  </si>
  <si>
    <t>75.80%</t>
  </si>
  <si>
    <t>74.58%</t>
  </si>
  <si>
    <t>74.53%</t>
  </si>
  <si>
    <t>75.28%</t>
  </si>
  <si>
    <t>74.36%</t>
  </si>
  <si>
    <t>74.05%</t>
  </si>
  <si>
    <t>74.26%</t>
  </si>
  <si>
    <t>74.28%</t>
  </si>
  <si>
    <t>74.41%</t>
  </si>
  <si>
    <t>73.77%</t>
  </si>
  <si>
    <t>64.70%</t>
  </si>
  <si>
    <t>56.93%</t>
  </si>
  <si>
    <t>60.19%</t>
  </si>
  <si>
    <t>58.71%</t>
  </si>
  <si>
    <t>56.77%</t>
  </si>
  <si>
    <t>59.93%</t>
  </si>
  <si>
    <t>Operating Profit Margin</t>
  </si>
  <si>
    <t>29.42%</t>
  </si>
  <si>
    <t>31.44%</t>
  </si>
  <si>
    <t>29.67%</t>
  </si>
  <si>
    <t>31.88%</t>
  </si>
  <si>
    <t>28.59%</t>
  </si>
  <si>
    <t>28.96%</t>
  </si>
  <si>
    <t>27.81%</t>
  </si>
  <si>
    <t>10.47%</t>
  </si>
  <si>
    <t>27.52%</t>
  </si>
  <si>
    <t>28.20%</t>
  </si>
  <si>
    <t>27.82%</t>
  </si>
  <si>
    <t>29.63%</t>
  </si>
  <si>
    <t>30.75%</t>
  </si>
  <si>
    <t>29.26%</t>
  </si>
  <si>
    <t>27.69%</t>
  </si>
  <si>
    <t>29.71%</t>
  </si>
  <si>
    <t>39.27%</t>
  </si>
  <si>
    <t>30.80%</t>
  </si>
  <si>
    <t>27.56%</t>
  </si>
  <si>
    <t>27.71%</t>
  </si>
  <si>
    <t>23.55%</t>
  </si>
  <si>
    <t>25.87%</t>
  </si>
  <si>
    <t>24.54%</t>
  </si>
  <si>
    <t>23.60%</t>
  </si>
  <si>
    <t>27.50%</t>
  </si>
  <si>
    <t>26.15%</t>
  </si>
  <si>
    <t>24.28%</t>
  </si>
  <si>
    <t>22.64%</t>
  </si>
  <si>
    <t>22.10%</t>
  </si>
  <si>
    <t>20.28%</t>
  </si>
  <si>
    <t>22.06%</t>
  </si>
  <si>
    <t>21.46%</t>
  </si>
  <si>
    <t>23.62%</t>
  </si>
  <si>
    <t>14.90%</t>
  </si>
  <si>
    <t>-17.19%</t>
  </si>
  <si>
    <t>23.14%</t>
  </si>
  <si>
    <t>25.06%</t>
  </si>
  <si>
    <t>23.98%</t>
  </si>
  <si>
    <t>18.29%</t>
  </si>
  <si>
    <t>23.20%</t>
  </si>
  <si>
    <t>7.28%</t>
  </si>
  <si>
    <t>20.13%</t>
  </si>
  <si>
    <t>25.72%</t>
  </si>
  <si>
    <t>23.49%</t>
  </si>
  <si>
    <t>19.67%</t>
  </si>
  <si>
    <t>20.38%</t>
  </si>
  <si>
    <t>22.70%</t>
  </si>
  <si>
    <t>0.10%</t>
  </si>
  <si>
    <t>1.64%</t>
  </si>
  <si>
    <t>1.32%</t>
  </si>
  <si>
    <t>7.88%</t>
  </si>
  <si>
    <t>7.69%</t>
  </si>
  <si>
    <t>9.17%</t>
  </si>
  <si>
    <t>Net Profit Margin</t>
  </si>
  <si>
    <t>19.65%</t>
  </si>
  <si>
    <t>20.05%</t>
  </si>
  <si>
    <t>18.59%</t>
  </si>
  <si>
    <t>19.79%</t>
  </si>
  <si>
    <t>17.41%</t>
  </si>
  <si>
    <t>20.70%</t>
  </si>
  <si>
    <t>18.95%</t>
  </si>
  <si>
    <t>6.92%</t>
  </si>
  <si>
    <t>18.94%</t>
  </si>
  <si>
    <t>18.23%</t>
  </si>
  <si>
    <t>18.48%</t>
  </si>
  <si>
    <t>18.13%</t>
  </si>
  <si>
    <t>19.61%</t>
  </si>
  <si>
    <t>21.43%</t>
  </si>
  <si>
    <t>18.69%</t>
  </si>
  <si>
    <t>18.04%</t>
  </si>
  <si>
    <t>19.34%</t>
  </si>
  <si>
    <t>26.37%</t>
  </si>
  <si>
    <t>20.10%</t>
  </si>
  <si>
    <t>18.76%</t>
  </si>
  <si>
    <t>19.31%</t>
  </si>
  <si>
    <t>16.03%</t>
  </si>
  <si>
    <t>18.42%</t>
  </si>
  <si>
    <t>18.83%</t>
  </si>
  <si>
    <t>16.88%</t>
  </si>
  <si>
    <t>13.86%</t>
  </si>
  <si>
    <t>22.65%</t>
  </si>
  <si>
    <t>25.95%</t>
  </si>
  <si>
    <t>20.80%</t>
  </si>
  <si>
    <t>18.79%</t>
  </si>
  <si>
    <t>18.15%</t>
  </si>
  <si>
    <t>19.64%</t>
  </si>
  <si>
    <t>19.52%</t>
  </si>
  <si>
    <t>21.49%</t>
  </si>
  <si>
    <t>13.59%</t>
  </si>
  <si>
    <t>-13.97%</t>
  </si>
  <si>
    <t>20.45%</t>
  </si>
  <si>
    <t>22.71%</t>
  </si>
  <si>
    <t>19.93%</t>
  </si>
  <si>
    <t>16.53%</t>
  </si>
  <si>
    <t>20.55%</t>
  </si>
  <si>
    <t>6.04%</t>
  </si>
  <si>
    <t>20.71%</t>
  </si>
  <si>
    <t>18.65%</t>
  </si>
  <si>
    <t>18.25%</t>
  </si>
  <si>
    <t>17.74%</t>
  </si>
  <si>
    <t>0.26%</t>
  </si>
  <si>
    <t>2.43%</t>
  </si>
  <si>
    <t>-1.17%</t>
  </si>
  <si>
    <t>5.05%</t>
  </si>
  <si>
    <t>8.28%</t>
  </si>
  <si>
    <t>4.03%</t>
  </si>
  <si>
    <t>R&amp;D as % of Revenue</t>
  </si>
  <si>
    <t>7.05%</t>
  </si>
  <si>
    <t>7.00%</t>
  </si>
  <si>
    <t>7.07%</t>
  </si>
  <si>
    <t>7.19%</t>
  </si>
  <si>
    <t>7.38%</t>
  </si>
  <si>
    <t>7.16%</t>
  </si>
  <si>
    <t>6.48%</t>
  </si>
  <si>
    <t>6.54%</t>
  </si>
  <si>
    <t>6.16%</t>
  </si>
  <si>
    <t>5.56%</t>
  </si>
  <si>
    <t>6.78%</t>
  </si>
  <si>
    <t>6.88%</t>
  </si>
  <si>
    <t>6.13%</t>
  </si>
  <si>
    <t>6.61%</t>
  </si>
  <si>
    <t>6.81%</t>
  </si>
  <si>
    <t>6.72%</t>
  </si>
  <si>
    <t>6.52%</t>
  </si>
  <si>
    <t>7.18%</t>
  </si>
  <si>
    <t>7.71%</t>
  </si>
  <si>
    <t>7.59%</t>
  </si>
  <si>
    <t>8.97%</t>
  </si>
  <si>
    <t>6.87%</t>
  </si>
  <si>
    <t>7.02%</t>
  </si>
  <si>
    <t>7.79%</t>
  </si>
  <si>
    <t>9.16%</t>
  </si>
  <si>
    <t>7.04%</t>
  </si>
  <si>
    <t>7.82%</t>
  </si>
  <si>
    <t>8.07%</t>
  </si>
  <si>
    <t>7.39%</t>
  </si>
  <si>
    <t>7.32%</t>
  </si>
  <si>
    <t>8.08%</t>
  </si>
  <si>
    <t>26.53%</t>
  </si>
  <si>
    <t>6.66%</t>
  </si>
  <si>
    <t>6.51%</t>
  </si>
  <si>
    <t>6.56%</t>
  </si>
  <si>
    <t>6.18%</t>
  </si>
  <si>
    <t>20.40%</t>
  </si>
  <si>
    <t>7.55%</t>
  </si>
  <si>
    <t>6.60%</t>
  </si>
  <si>
    <t>7.36%</t>
  </si>
  <si>
    <t>7.10%</t>
  </si>
  <si>
    <t>7.63%</t>
  </si>
  <si>
    <t>7.30%</t>
  </si>
  <si>
    <t>7.64%</t>
  </si>
  <si>
    <t>8.48%</t>
  </si>
  <si>
    <t>9.44%</t>
  </si>
  <si>
    <t>5.99%</t>
  </si>
  <si>
    <t>5.66%</t>
  </si>
  <si>
    <t>5.08%</t>
  </si>
  <si>
    <t>SG&amp;A as % of Revenue</t>
  </si>
  <si>
    <t>41.78%</t>
  </si>
  <si>
    <t>41.28%</t>
  </si>
  <si>
    <t>43.51%</t>
  </si>
  <si>
    <t>42.92%</t>
  </si>
  <si>
    <t>44.09%</t>
  </si>
  <si>
    <t>44.38%</t>
  </si>
  <si>
    <t>43.24%</t>
  </si>
  <si>
    <t>42.80%</t>
  </si>
  <si>
    <t>42.63%</t>
  </si>
  <si>
    <t>39.67%</t>
  </si>
  <si>
    <t>40.89%</t>
  </si>
  <si>
    <t>40.85%</t>
  </si>
  <si>
    <t>39.90%</t>
  </si>
  <si>
    <t>37.66%</t>
  </si>
  <si>
    <t>39.74%</t>
  </si>
  <si>
    <t>40.79%</t>
  </si>
  <si>
    <t>38.10%</t>
  </si>
  <si>
    <t>35.97%</t>
  </si>
  <si>
    <t>38.62%</t>
  </si>
  <si>
    <t>38.76%</t>
  </si>
  <si>
    <t>39.94%</t>
  </si>
  <si>
    <t>40.11%</t>
  </si>
  <si>
    <t>43.07%</t>
  </si>
  <si>
    <t>42.26%</t>
  </si>
  <si>
    <t>41.79%</t>
  </si>
  <si>
    <t>41.48%</t>
  </si>
  <si>
    <t>43.41%</t>
  </si>
  <si>
    <t>44.46%</t>
  </si>
  <si>
    <t>44.39%</t>
  </si>
  <si>
    <t>42.67%</t>
  </si>
  <si>
    <t>46.91%</t>
  </si>
  <si>
    <t>45.45%</t>
  </si>
  <si>
    <t>45.11%</t>
  </si>
  <si>
    <t>43.50%</t>
  </si>
  <si>
    <t>49.06%</t>
  </si>
  <si>
    <t>53.73%</t>
  </si>
  <si>
    <t>39.42%</t>
  </si>
  <si>
    <t>42.75%</t>
  </si>
  <si>
    <t>41.97%</t>
  </si>
  <si>
    <t>42.64%</t>
  </si>
  <si>
    <t>43.69%</t>
  </si>
  <si>
    <t>40.48%</t>
  </si>
  <si>
    <t>41.95%</t>
  </si>
  <si>
    <t>43.02%</t>
  </si>
  <si>
    <t>44.24%</t>
  </si>
  <si>
    <t>41.19%</t>
  </si>
  <si>
    <t>40.72%</t>
  </si>
  <si>
    <t>39.69%</t>
  </si>
  <si>
    <t>40.99%</t>
  </si>
  <si>
    <t>37.81%</t>
  </si>
  <si>
    <t>38.47%</t>
  </si>
  <si>
    <t>38.57%</t>
  </si>
  <si>
    <t>Revenue Growth P/p</t>
  </si>
  <si>
    <t>Mon, 15 Apr 2024 00:00:00 GMT</t>
  </si>
  <si>
    <t>Tue, 16 Apr 2024 00:00:00 GMT</t>
  </si>
  <si>
    <t>Wed, 17 Apr 2024 00:00:00 GMT</t>
  </si>
  <si>
    <t>Thu, 18 Apr 2024 00:00:00 GMT</t>
  </si>
  <si>
    <t>Fri, 19 Apr 2024 00:00:00 GMT</t>
  </si>
  <si>
    <t>Mon, 22 Apr 2024 00:00:00 GMT</t>
  </si>
  <si>
    <t>Tue, 23 Apr 2024 00:00:00 GMT</t>
  </si>
  <si>
    <t>Wed, 24 Apr 2024 00:00:00 GMT</t>
  </si>
  <si>
    <t>Thu, 25 Apr 2024 00:00:00 GMT</t>
  </si>
  <si>
    <t>Fri, 26 Apr 2024 00:00:00 GMT</t>
  </si>
  <si>
    <t>Mon, 29 Apr 2024 00:00:00 GMT</t>
  </si>
  <si>
    <t>Tue, 30 Apr 2024 00:00:00 GMT</t>
  </si>
  <si>
    <t>Wed, 01 May 2024 00:00:00 GMT</t>
  </si>
  <si>
    <t>Thu, 02 May 2024 00:00:00 GMT</t>
  </si>
  <si>
    <t>Fri, 03 May 2024 00:00:00 GMT</t>
  </si>
  <si>
    <t>Mon, 06 May 2024 00:00:00 GMT</t>
  </si>
  <si>
    <t>Tue, 07 May 2024 00:00:00 GMT</t>
  </si>
  <si>
    <t>Wed, 08 May 2024 00:00:00 GMT</t>
  </si>
  <si>
    <t>Thu, 09 May 2024 00:00:00 GMT</t>
  </si>
  <si>
    <t>Fri, 10 May 2024 00:00:00 GMT</t>
  </si>
  <si>
    <t>Mon, 13 May 2024 00:00:00 GMT</t>
  </si>
  <si>
    <t>Tue, 14 May 2024 00:00:00 GMT</t>
  </si>
  <si>
    <t>Wed, 15 May 2024 00:00:00 GMT</t>
  </si>
  <si>
    <t>Thu, 16 May 2024 00:00:00 GMT</t>
  </si>
  <si>
    <t>Fri, 17 May 2024 00:00:00 GMT</t>
  </si>
  <si>
    <t>Mon, 20 May 2024 00:00:00 GMT</t>
  </si>
  <si>
    <t>Tue, 21 May 2024 00:00:00 GMT</t>
  </si>
  <si>
    <t>Wed, 22 May 2024 00:00:00 GMT</t>
  </si>
  <si>
    <t>Thu, 23 May 2024 00:00:00 GMT</t>
  </si>
  <si>
    <t>Fri, 24 May 2024 00:00:00 GMT</t>
  </si>
  <si>
    <t>Tue, 28 May 2024 00:00:00 GMT</t>
  </si>
  <si>
    <t>Wed, 29 May 2024 00:00:00 GMT</t>
  </si>
  <si>
    <t>Thu, 30 May 2024 00:00:00 GMT</t>
  </si>
  <si>
    <t>Fri, 31 May 2024 00:00:00 GMT</t>
  </si>
  <si>
    <t>Mon, 03 Jun 2024 00:00:00 GMT</t>
  </si>
  <si>
    <t>Tue, 04 Jun 2024 00:00:00 GMT</t>
  </si>
  <si>
    <t>Wed, 05 Jun 2024 00:00:00 GMT</t>
  </si>
  <si>
    <t>Thu, 06 Jun 2024 00:00:00 GMT</t>
  </si>
  <si>
    <t>Fri, 07 Jun 2024 00:00:00 GMT</t>
  </si>
  <si>
    <t>Mon, 10 Jun 2024 00:00:00 GMT</t>
  </si>
  <si>
    <t>Tue, 11 Jun 2024 00:00:00 GMT</t>
  </si>
  <si>
    <t>Wed, 12 Jun 2024 00:00:00 GMT</t>
  </si>
  <si>
    <t>Thu, 13 Jun 2024 00:00:00 GMT</t>
  </si>
  <si>
    <t>Fri, 14 Jun 2024 00:00:00 GMT</t>
  </si>
  <si>
    <t>Mon, 17 Jun 2024 00:00:00 GMT</t>
  </si>
  <si>
    <t>Tue, 18 Jun 2024 00:00:00 GMT</t>
  </si>
  <si>
    <t>Thu, 20 Jun 2024 00:00:00 GMT</t>
  </si>
  <si>
    <t>Fri, 21 Jun 2024 00:00:00 GMT</t>
  </si>
  <si>
    <t>Mon, 24 Jun 2024 00:00:00 GMT</t>
  </si>
  <si>
    <t>Tue, 25 Jun 2024 00:00:00 GMT</t>
  </si>
  <si>
    <t>Wed, 26 Jun 2024 00:00:00 GMT</t>
  </si>
  <si>
    <t>Thu, 27 Jun 2024 00:00:00 GMT</t>
  </si>
  <si>
    <t>Fri, 28 Jun 2024 00:00:00 GMT</t>
  </si>
  <si>
    <t>Mon, 01 Jul 2024 00:00:00 GMT</t>
  </si>
  <si>
    <t>Tue, 02 Jul 2024 00:00:00 GMT</t>
  </si>
  <si>
    <t>Wed, 03 Jul 2024 00:00:00 GMT</t>
  </si>
  <si>
    <t>Fri, 05 Jul 2024 00:00:00 GMT</t>
  </si>
  <si>
    <t>Mon, 08 Jul 2024 00:00:00 GMT</t>
  </si>
  <si>
    <t>Tue, 09 Jul 2024 00:00:00 GMT</t>
  </si>
  <si>
    <t>Wed, 10 Jul 2024 00:00:00 GMT</t>
  </si>
  <si>
    <t>Thu, 11 Jul 2024 00:00:00 GMT</t>
  </si>
  <si>
    <t>Fri, 12 Jul 2024 00:00:00 GMT</t>
  </si>
  <si>
    <t>Mon, 15 Jul 2024 00:00:00 GMT</t>
  </si>
  <si>
    <t>Tue, 16 Jul 2024 00:00:00 GMT</t>
  </si>
  <si>
    <t>Wed, 17 Jul 2024 00:00:00 GMT</t>
  </si>
  <si>
    <t>Thu, 18 Jul 2024 00:00:00 GMT</t>
  </si>
  <si>
    <t>Fri, 19 Jul 2024 00:00:00 GMT</t>
  </si>
  <si>
    <t>Mon, 22 Jul 2024 00:00:00 GMT</t>
  </si>
  <si>
    <t>Tue, 23 Jul 2024 00:00:00 GMT</t>
  </si>
  <si>
    <t>Wed, 24 Jul 2024 00:00:00 GMT</t>
  </si>
  <si>
    <t>Thu, 25 Jul 2024 00:00:00 GMT</t>
  </si>
  <si>
    <t>Fri, 26 Jul 2024 00:00:00 GMT</t>
  </si>
  <si>
    <t>Mon, 29 Jul 2024 00:00:00 GMT</t>
  </si>
  <si>
    <t>Tue, 30 Jul 2024 00:00:00 GMT</t>
  </si>
  <si>
    <t>Wed, 31 Jul 2024 00:00:00 GMT</t>
  </si>
  <si>
    <t>Thu, 01 Aug 2024 00:00:00 GMT</t>
  </si>
  <si>
    <t>Fri, 02 Aug 2024 00:00:00 GMT</t>
  </si>
  <si>
    <t>Mon, 05 Aug 2024 00:00:00 GMT</t>
  </si>
  <si>
    <t>Tue, 06 Aug 2024 00:00:00 GMT</t>
  </si>
  <si>
    <t>Wed, 07 Aug 2024 00:00:00 GMT</t>
  </si>
  <si>
    <t>Thu, 08 Aug 2024 00:00:00 GMT</t>
  </si>
  <si>
    <t>Fri, 09 Aug 2024 00:00:00 GMT</t>
  </si>
  <si>
    <t>Mon, 12 Aug 2024 00:00:00 GMT</t>
  </si>
  <si>
    <t>Tue, 13 Aug 2024 00:00:00 GMT</t>
  </si>
  <si>
    <t>Wed, 14 Aug 2024 00:00:00 GMT</t>
  </si>
  <si>
    <t>Thu, 15 Aug 2024 00:00:00 GMT</t>
  </si>
  <si>
    <t>Fri, 16 Aug 2024 00:00:00 GMT</t>
  </si>
  <si>
    <t>Mon, 19 Aug 2024 00:00:00 GMT</t>
  </si>
  <si>
    <t>Tue, 20 Aug 2024 00:00:00 GMT</t>
  </si>
  <si>
    <t>Wed, 21 Aug 2024 00:00:00 GMT</t>
  </si>
  <si>
    <t>Thu, 22 Aug 2024 00:00:00 GMT</t>
  </si>
  <si>
    <t>Fri, 23 Aug 2024 00:00:00 GMT</t>
  </si>
  <si>
    <t>Mon, 26 Aug 2024 00:00:00 GMT</t>
  </si>
  <si>
    <t>Tue, 27 Aug 2024 00:00:00 GMT</t>
  </si>
  <si>
    <t>Wed, 28 Aug 2024 00:00:00 GMT</t>
  </si>
  <si>
    <t>Thu, 29 Aug 2024 00:00:00 GMT</t>
  </si>
  <si>
    <t>Fri, 30 Aug 2024 00:00:00 GMT</t>
  </si>
  <si>
    <t>Tue, 03 Sep 2024 00:00:00 GMT</t>
  </si>
  <si>
    <t>Wed, 04 Sep 2024 00:00:00 GMT</t>
  </si>
  <si>
    <t>Thu, 05 Sep 2024 00:00:00 GMT</t>
  </si>
  <si>
    <t>Fri, 06 Sep 2024 00:00:00 GMT</t>
  </si>
  <si>
    <t>Mon, 09 Sep 2024 00:00:00 GMT</t>
  </si>
  <si>
    <t>Tue, 10 Sep 2024 00:00:00 GMT</t>
  </si>
  <si>
    <t>Wed, 11 Sep 2024 00:00:00 GMT</t>
  </si>
  <si>
    <t>Thu, 12 Sep 2024 00:00:00 GMT</t>
  </si>
  <si>
    <t>Fri, 13 Sep 2024 00:00:00 GMT</t>
  </si>
  <si>
    <t>Mon, 16 Sep 2024 00:00:00 GMT</t>
  </si>
  <si>
    <t>Tue, 17 Sep 2024 00:00:00 GMT</t>
  </si>
  <si>
    <t>Wed, 18 Sep 2024 00:00:00 GMT</t>
  </si>
  <si>
    <t>Thu, 19 Sep 2024 00:00:00 GMT</t>
  </si>
  <si>
    <t>Fri, 20 Sep 2024 00:00:00 GMT</t>
  </si>
  <si>
    <t>Mon, 23 Sep 2024 00:00:00 GMT</t>
  </si>
  <si>
    <t>Tue, 24 Sep 2024 00:00:00 GMT</t>
  </si>
  <si>
    <t>Wed, 25 Sep 2024 00:00:00 GMT</t>
  </si>
  <si>
    <t>Thu, 26 Sep 2024 00:00:00 GMT</t>
  </si>
  <si>
    <t>Fri, 27 Sep 2024 00:00:00 GMT</t>
  </si>
  <si>
    <t>Mon, 30 Sep 2024 00:00:00 GMT</t>
  </si>
  <si>
    <t>Tue, 01 Oct 2024 00:00:00 GMT</t>
  </si>
  <si>
    <t>Wed, 02 Oct 2024 00:00:00 GMT</t>
  </si>
  <si>
    <t>Thu, 03 Oct 2024 00:00:00 GMT</t>
  </si>
  <si>
    <t>Fri, 04 Oct 2024 00:00:00 GMT</t>
  </si>
  <si>
    <t>Mon, 07 Oct 2024 00:00:00 GMT</t>
  </si>
  <si>
    <t>Tue, 08 Oct 2024 00:00:00 GMT</t>
  </si>
  <si>
    <t>Wed, 09 Oct 2024 00:00:00 GMT</t>
  </si>
  <si>
    <t>Thu, 10 Oct 2024 00:00:00 GMT</t>
  </si>
  <si>
    <t>Fri, 11 Oct 2024 00:00:00 GMT</t>
  </si>
  <si>
    <t>Mon, 14 Oct 2024 00:00:00 GMT</t>
  </si>
  <si>
    <t>Tue, 15 Oct 2024 00:00:00 GMT</t>
  </si>
  <si>
    <t>Wed, 16 Oct 2024 00:00:00 GMT</t>
  </si>
  <si>
    <t>Thu, 17 Oct 2024 00:00:00 GMT</t>
  </si>
  <si>
    <t>Fri, 18 Oct 2024 00:00:00 GMT</t>
  </si>
  <si>
    <t>Mon, 21 Oct 2024 00:00:00 GMT</t>
  </si>
  <si>
    <t>Tue, 22 Oct 2024 00:00:00 GMT</t>
  </si>
  <si>
    <t>Wed, 23 Oct 2024 00:00:00 GMT</t>
  </si>
  <si>
    <t>Thu, 24 Oct 2024 00:00:00 GMT</t>
  </si>
  <si>
    <t>Fri, 25 Oct 2024 00:00:00 GMT</t>
  </si>
  <si>
    <t>Mon, 28 Oct 2024 00:00:00 GMT</t>
  </si>
  <si>
    <t>Tue, 29 Oct 2024 00:00:00 GMT</t>
  </si>
  <si>
    <t>Wed, 30 Oct 2024 00:00:00 GMT</t>
  </si>
  <si>
    <t>Thu, 31 Oct 2024 00:00:00 GMT</t>
  </si>
  <si>
    <t>Fri, 01 Nov 2024 00:00:00 GMT</t>
  </si>
  <si>
    <t>Mon, 04 Nov 2024 00:00:00 GMT</t>
  </si>
  <si>
    <t>Tue, 05 Nov 2024 00:00:00 GMT</t>
  </si>
  <si>
    <t>Wed, 06 Nov 2024 00:00:00 GMT</t>
  </si>
  <si>
    <t>Thu, 07 Nov 2024 00:00:00 GMT</t>
  </si>
  <si>
    <t>Fri, 08 Nov 2024 00:00:00 GMT</t>
  </si>
  <si>
    <t>Mon, 11 Nov 2024 00:00:00 GMT</t>
  </si>
  <si>
    <t>Tue, 12 Nov 2024 00:00:00 GMT</t>
  </si>
  <si>
    <t>Wed, 13 Nov 2024 00:00:00 GMT</t>
  </si>
  <si>
    <t>Thu, 14 Nov 2024 00:00:00 GMT</t>
  </si>
  <si>
    <t>Fri, 15 Nov 2024 00:00:00 GMT</t>
  </si>
  <si>
    <t>Mon, 18 Nov 2024 00:00:00 GMT</t>
  </si>
  <si>
    <t>Tue, 19 Nov 2024 00:00:00 GMT</t>
  </si>
  <si>
    <t>Wed, 20 Nov 2024 00:00:00 GMT</t>
  </si>
  <si>
    <t>Thu, 21 Nov 2024 00:00:00 GMT</t>
  </si>
  <si>
    <t>Fri, 22 Nov 2024 00:00:00 GMT</t>
  </si>
  <si>
    <t>Mon, 25 Nov 2024 00:00:00 GMT</t>
  </si>
  <si>
    <t>Tue, 26 Nov 2024 00:00:00 GMT</t>
  </si>
  <si>
    <t>Wed, 27 Nov 2024 00:00:00 GMT</t>
  </si>
  <si>
    <t>Fri, 29 Nov 2024 00:00:00 GMT</t>
  </si>
  <si>
    <t>Mon, 02 Dec 2024 00:00:00 GMT</t>
  </si>
  <si>
    <t>Tue, 03 Dec 2024 00:00:00 GMT</t>
  </si>
  <si>
    <t>Wed, 04 Dec 2024 00:00:00 GMT</t>
  </si>
  <si>
    <t>Thu, 05 Dec 2024 00:00:00 GMT</t>
  </si>
  <si>
    <t>Fri, 06 Dec 2024 00:00:00 GMT</t>
  </si>
  <si>
    <t>Mon, 09 Dec 2024 00:00:00 GMT</t>
  </si>
  <si>
    <t>Tue, 10 Dec 2024 00:00:00 GMT</t>
  </si>
  <si>
    <t>Wed, 11 Dec 2024 00:00:00 GMT</t>
  </si>
  <si>
    <t>Thu, 12 Dec 2024 00:00:00 GMT</t>
  </si>
  <si>
    <t>Fri, 13 Dec 2024 00:00:00 GMT</t>
  </si>
  <si>
    <t>Mon, 16 Dec 2024 00:00:00 GMT</t>
  </si>
  <si>
    <t>Tue, 17 Dec 2024 00:00:00 GMT</t>
  </si>
  <si>
    <t>Wed, 18 Dec 2024 00:00:00 GMT</t>
  </si>
  <si>
    <t>Thu, 19 Dec 2024 00:00:00 GMT</t>
  </si>
  <si>
    <t>Fri, 20 Dec 2024 00:00:00 GMT</t>
  </si>
  <si>
    <t>Mon, 23 Dec 2024 00:00:00 GMT</t>
  </si>
  <si>
    <t>Tue, 24 Dec 2024 00:00:00 GMT</t>
  </si>
  <si>
    <t>Thu, 26 Dec 2024 00:00:00 GMT</t>
  </si>
  <si>
    <t>Fri, 27 Dec 2024 00:00:00 GMT</t>
  </si>
  <si>
    <t>Mon, 30 Dec 2024 00:00:00 GMT</t>
  </si>
  <si>
    <t>Tue, 31 Dec 2024 00:00:00 GMT</t>
  </si>
  <si>
    <t>Thu, 02 Jan 2025 00:00:00 GMT</t>
  </si>
  <si>
    <t>Fri, 03 Jan 2025 00:00:00 GMT</t>
  </si>
  <si>
    <t>Mon, 06 Jan 2025 00:00:00 GMT</t>
  </si>
  <si>
    <t>Tue, 07 Jan 2025 00:00:00 GMT</t>
  </si>
  <si>
    <t>Wed, 08 Jan 2025 00:00:00 GMT</t>
  </si>
  <si>
    <t>Fri, 10 Jan 2025 00:00:00 GMT</t>
  </si>
  <si>
    <t>Mon, 13 Jan 2025 00:00:00 GMT</t>
  </si>
  <si>
    <t>Tue, 14 Jan 2025 00:00:00 GMT</t>
  </si>
  <si>
    <t>Wed, 15 Jan 2025 00:00:00 GMT</t>
  </si>
  <si>
    <t>Thu, 16 Jan 2025 00:00:00 GMT</t>
  </si>
  <si>
    <t>Fri, 17 Jan 2025 00:00:00 GMT</t>
  </si>
  <si>
    <t>Tue, 21 Jan 2025 00:00:00 GMT</t>
  </si>
  <si>
    <t>Wed, 22 Jan 2025 00:00:00 GMT</t>
  </si>
  <si>
    <t>Thu, 23 Jan 2025 00:00:00 GMT</t>
  </si>
  <si>
    <t>Fri, 24 Jan 2025 00:00:00 GMT</t>
  </si>
  <si>
    <t>Mon, 27 Jan 2025 00:00:00 GMT</t>
  </si>
  <si>
    <t>Tue, 28 Jan 2025 00:00:00 GMT</t>
  </si>
  <si>
    <t>Wed, 29 Jan 2025 00:00:00 GMT</t>
  </si>
  <si>
    <t>Thu, 30 Jan 2025 00:00:00 GMT</t>
  </si>
  <si>
    <t>Fri, 31 Jan 2025 00:00:00 GMT</t>
  </si>
  <si>
    <t>Mon, 03 Feb 2025 00:00:00 GMT</t>
  </si>
  <si>
    <t>Tue, 04 Feb 2025 00:00:00 GMT</t>
  </si>
  <si>
    <t>Wed, 05 Feb 2025 00:00:00 GMT</t>
  </si>
  <si>
    <t>Thu, 06 Feb 2025 00:00:00 GMT</t>
  </si>
  <si>
    <t>Fri, 07 Feb 2025 00:00:00 GMT</t>
  </si>
  <si>
    <t>Mon, 10 Feb 2025 00:00:00 GMT</t>
  </si>
  <si>
    <t>Tue, 11 Feb 2025 00:00:00 GMT</t>
  </si>
  <si>
    <t>Wed, 12 Feb 2025 00:00:00 GMT</t>
  </si>
  <si>
    <t>Thu, 13 Feb 2025 00:00:00 GMT</t>
  </si>
  <si>
    <t>Fri, 14 Feb 2025 00:00:00 GMT</t>
  </si>
  <si>
    <t>Tue, 18 Feb 2025 00:00:00 GMT</t>
  </si>
  <si>
    <t>Wed, 19 Feb 2025 00:00:00 GMT</t>
  </si>
  <si>
    <t>Thu, 20 Feb 2025 00:00:00 GMT</t>
  </si>
  <si>
    <t>Fri, 21 Feb 2025 00:00:00 GMT</t>
  </si>
  <si>
    <t>Mon, 24 Feb 2025 00:00:00 GMT</t>
  </si>
  <si>
    <t>Tue, 25 Feb 2025 00:00:00 GMT</t>
  </si>
  <si>
    <t>Wed, 26 Feb 2025 00:00:00 GMT</t>
  </si>
  <si>
    <t>Thu, 27 Feb 2025 00:00:00 GMT</t>
  </si>
  <si>
    <t>Fri, 28 Feb 2025 00:00:00 GMT</t>
  </si>
  <si>
    <t>Mon, 03 Mar 2025 00:00:00 GMT</t>
  </si>
  <si>
    <t>Tue, 04 Mar 2025 00:00:00 GMT</t>
  </si>
  <si>
    <t>Wed, 05 Mar 2025 00:00:00 GMT</t>
  </si>
  <si>
    <t>Thu, 06 Mar 2025 00:00:00 GMT</t>
  </si>
  <si>
    <t>Fri, 07 Mar 2025 00:00:00 GMT</t>
  </si>
  <si>
    <t>Mon, 10 Mar 2025 00:00:00 GMT</t>
  </si>
  <si>
    <t>Tue, 11 Mar 2025 00:00:00 GMT</t>
  </si>
  <si>
    <t>Wed, 12 Mar 2025 00:00:00 GMT</t>
  </si>
  <si>
    <t>Thu, 13 Mar 2025 00:00:00 GMT</t>
  </si>
  <si>
    <t>Fri, 14 Mar 2025 00:00:00 GMT</t>
  </si>
  <si>
    <t>Mon, 17 Mar 2025 00:00:00 GMT</t>
  </si>
  <si>
    <t>Tue, 18 Mar 2025 00:00:00 GMT</t>
  </si>
  <si>
    <t>Wed, 19 Mar 2025 00:00:00 GMT</t>
  </si>
  <si>
    <t>Thu, 20 Mar 2025 00:00:00 GMT</t>
  </si>
  <si>
    <t>Fri, 21 Mar 2025 00:00:00 GMT</t>
  </si>
  <si>
    <t>Mon, 24 Mar 2025 00:00:00 GMT</t>
  </si>
  <si>
    <t>Tue, 25 Mar 2025 00:00:00 GMT</t>
  </si>
  <si>
    <t>Wed, 26 Mar 2025 00:00:00 GMT</t>
  </si>
  <si>
    <t>Thu, 27 Mar 2025 00:00:00 GMT</t>
  </si>
  <si>
    <t>Fri, 28 Mar 2025 00:00:00 GMT</t>
  </si>
  <si>
    <t>Mon, 31 Mar 2025 00:00:00 GMT</t>
  </si>
  <si>
    <t>Tue, 01 Apr 2025 00:00:00 GMT</t>
  </si>
  <si>
    <t>Wed, 02 Apr 2025 00:00:00 GMT</t>
  </si>
  <si>
    <t>Thu, 03 Apr 2025 00:00:00 GMT</t>
  </si>
  <si>
    <t>Fri, 04 Apr 2025 00:00:00 GMT</t>
  </si>
  <si>
    <t>Mon, 07 Apr 2025 00:00:00 GMT</t>
  </si>
  <si>
    <t>Tue, 08 Apr 2025 00:00:00 GMT</t>
  </si>
  <si>
    <t>Wed, 09 Apr 2025 00:00:00 GMT</t>
  </si>
  <si>
    <t>Thu, 10 Apr 2025 00:00:00 GMT</t>
  </si>
  <si>
    <t>Fri, 11 Apr 2025 00:00:00 GMT</t>
  </si>
  <si>
    <t>Mon, 14 Apr 2025 00:00:00 GMT</t>
  </si>
  <si>
    <t>UTC Date</t>
  </si>
  <si>
    <t>Volume</t>
  </si>
  <si>
    <t>Open</t>
  </si>
  <si>
    <t>Low</t>
  </si>
  <si>
    <t>High</t>
  </si>
  <si>
    <t>Close</t>
  </si>
  <si>
    <t>Max</t>
  </si>
  <si>
    <t>Min</t>
  </si>
  <si>
    <t>SD σ</t>
  </si>
  <si>
    <t>Mean</t>
  </si>
  <si>
    <t>1D Change</t>
  </si>
  <si>
    <t>3 σ 1-Day Delta: 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</si>
</sst>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e"/>
    </font>
    <font>
      <sz val="10"/>
      <name val="Calibre"/>
    </font>
    <font>
      <b/>
      <sz val="10"/>
      <name val="Calibre"/>
    </font>
    <font>
      <sz val="11"/>
      <name val="Calibre"/>
    </font>
    <font>
      <b/>
      <sz val="11"/>
      <name val="Calibre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4" fillId="0" borderId="0" xfId="0" applyFont="1"/>
    <xf numFmtId="10" fontId="4" fillId="0" borderId="0" xfId="0" applyNumberFormat="1" applyFont="1"/>
    <xf numFmtId="0" fontId="7" fillId="0" borderId="0" xfId="0" applyFont="1"/>
    <xf numFmtId="0" fontId="8" fillId="0" borderId="0" xfId="0" applyFont="1"/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0" fontId="5" fillId="0" borderId="0" xfId="0" applyNumberFormat="1" applyFont="1"/>
    <xf numFmtId="10" fontId="3" fillId="2" borderId="0" xfId="0" applyNumberFormat="1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GMED Total Revenues</a:t>
            </a:r>
            <a:r>
              <a: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 Income, Free Cash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Model!$C$2:$BD$2</c:f>
              <c:strCache>
                <c:ptCount val="54"/>
                <c:pt idx="0">
                  <c:v>Q2 2011</c:v>
                </c:pt>
                <c:pt idx="1">
                  <c:v>Q3 2011</c:v>
                </c:pt>
                <c:pt idx="2">
                  <c:v>Q1 2012</c:v>
                </c:pt>
                <c:pt idx="3">
                  <c:v>Q2 2012</c:v>
                </c:pt>
                <c:pt idx="4">
                  <c:v>Q3 2012</c:v>
                </c:pt>
                <c:pt idx="5">
                  <c:v>Q4 2012</c:v>
                </c:pt>
                <c:pt idx="6">
                  <c:v>Q1 2013</c:v>
                </c:pt>
                <c:pt idx="7">
                  <c:v>Q2 2013</c:v>
                </c:pt>
                <c:pt idx="8">
                  <c:v>Q3 2013</c:v>
                </c:pt>
                <c:pt idx="9">
                  <c:v>Q4 2013</c:v>
                </c:pt>
                <c:pt idx="10">
                  <c:v>Q1 2014</c:v>
                </c:pt>
                <c:pt idx="11">
                  <c:v>Q2 2014</c:v>
                </c:pt>
                <c:pt idx="12">
                  <c:v>Q3 2014</c:v>
                </c:pt>
                <c:pt idx="13">
                  <c:v>Q4 2014</c:v>
                </c:pt>
                <c:pt idx="14">
                  <c:v>Q1 2015</c:v>
                </c:pt>
                <c:pt idx="15">
                  <c:v>Q2 2015</c:v>
                </c:pt>
                <c:pt idx="16">
                  <c:v>Q3 2015</c:v>
                </c:pt>
                <c:pt idx="17">
                  <c:v>Q4 2015</c:v>
                </c:pt>
                <c:pt idx="18">
                  <c:v>Q1 2016</c:v>
                </c:pt>
                <c:pt idx="19">
                  <c:v>Q2 2016</c:v>
                </c:pt>
                <c:pt idx="20">
                  <c:v>Q3 2016</c:v>
                </c:pt>
                <c:pt idx="21">
                  <c:v>Q4 2016</c:v>
                </c:pt>
                <c:pt idx="22">
                  <c:v>Q1 2017</c:v>
                </c:pt>
                <c:pt idx="23">
                  <c:v>Q2 2017</c:v>
                </c:pt>
                <c:pt idx="24">
                  <c:v>Q3 2017</c:v>
                </c:pt>
                <c:pt idx="25">
                  <c:v>Q4 2017</c:v>
                </c:pt>
                <c:pt idx="26">
                  <c:v>Q1 2018</c:v>
                </c:pt>
                <c:pt idx="27">
                  <c:v>Q2 2018</c:v>
                </c:pt>
                <c:pt idx="28">
                  <c:v>Q3 2018</c:v>
                </c:pt>
                <c:pt idx="29">
                  <c:v>Q4 2018</c:v>
                </c:pt>
                <c:pt idx="30">
                  <c:v>Q1 2019</c:v>
                </c:pt>
                <c:pt idx="31">
                  <c:v>Q2 2019</c:v>
                </c:pt>
                <c:pt idx="32">
                  <c:v>Q3 2019</c:v>
                </c:pt>
                <c:pt idx="33">
                  <c:v>Q4 2019</c:v>
                </c:pt>
                <c:pt idx="34">
                  <c:v>Q1 2020</c:v>
                </c:pt>
                <c:pt idx="35">
                  <c:v>Q2 2020</c:v>
                </c:pt>
                <c:pt idx="36">
                  <c:v>Q3 2020</c:v>
                </c:pt>
                <c:pt idx="37">
                  <c:v>Q4 2020</c:v>
                </c:pt>
                <c:pt idx="38">
                  <c:v>Q1 2021</c:v>
                </c:pt>
                <c:pt idx="39">
                  <c:v>Q2 2021</c:v>
                </c:pt>
                <c:pt idx="40">
                  <c:v>Q3 2021</c:v>
                </c:pt>
                <c:pt idx="41">
                  <c:v>Q4 2021</c:v>
                </c:pt>
                <c:pt idx="42">
                  <c:v>Q1 2022</c:v>
                </c:pt>
                <c:pt idx="43">
                  <c:v>Q2 2022</c:v>
                </c:pt>
                <c:pt idx="44">
                  <c:v>Q3 2022</c:v>
                </c:pt>
                <c:pt idx="45">
                  <c:v>Q4 2022</c:v>
                </c:pt>
                <c:pt idx="46">
                  <c:v>Q1 2023</c:v>
                </c:pt>
                <c:pt idx="47">
                  <c:v>Q2 2023</c:v>
                </c:pt>
                <c:pt idx="48">
                  <c:v>Q3 2023</c:v>
                </c:pt>
                <c:pt idx="49">
                  <c:v>Q4 2023</c:v>
                </c:pt>
                <c:pt idx="50">
                  <c:v>Q1 2024</c:v>
                </c:pt>
                <c:pt idx="51">
                  <c:v>Q2 2024</c:v>
                </c:pt>
                <c:pt idx="52">
                  <c:v>Q3 2024</c:v>
                </c:pt>
                <c:pt idx="53">
                  <c:v>Q4 2024</c:v>
                </c:pt>
              </c:strCache>
            </c:strRef>
          </c:cat>
          <c:val>
            <c:numRef>
              <c:f>Model!$C$3:$BD$3</c:f>
              <c:numCache>
                <c:formatCode>General</c:formatCode>
                <c:ptCount val="54"/>
                <c:pt idx="0">
                  <c:v>80.900000000000006</c:v>
                </c:pt>
                <c:pt idx="1">
                  <c:v>84.3</c:v>
                </c:pt>
                <c:pt idx="2">
                  <c:v>94.7</c:v>
                </c:pt>
                <c:pt idx="3">
                  <c:v>96</c:v>
                </c:pt>
                <c:pt idx="4">
                  <c:v>94.8</c:v>
                </c:pt>
                <c:pt idx="5">
                  <c:v>100.5</c:v>
                </c:pt>
                <c:pt idx="6">
                  <c:v>105</c:v>
                </c:pt>
                <c:pt idx="7">
                  <c:v>107</c:v>
                </c:pt>
                <c:pt idx="8">
                  <c:v>107.2</c:v>
                </c:pt>
                <c:pt idx="9">
                  <c:v>115.2</c:v>
                </c:pt>
                <c:pt idx="10">
                  <c:v>114.2</c:v>
                </c:pt>
                <c:pt idx="11">
                  <c:v>113.6</c:v>
                </c:pt>
                <c:pt idx="12">
                  <c:v>117.8</c:v>
                </c:pt>
                <c:pt idx="13">
                  <c:v>128.80000000000001</c:v>
                </c:pt>
                <c:pt idx="14">
                  <c:v>131.6</c:v>
                </c:pt>
                <c:pt idx="15">
                  <c:v>133.6</c:v>
                </c:pt>
                <c:pt idx="16">
                  <c:v>137</c:v>
                </c:pt>
                <c:pt idx="17">
                  <c:v>142.6</c:v>
                </c:pt>
                <c:pt idx="18">
                  <c:v>139.30000000000001</c:v>
                </c:pt>
                <c:pt idx="19">
                  <c:v>137.5</c:v>
                </c:pt>
                <c:pt idx="20">
                  <c:v>135.69999999999999</c:v>
                </c:pt>
                <c:pt idx="21">
                  <c:v>151.6</c:v>
                </c:pt>
                <c:pt idx="22">
                  <c:v>155.80000000000001</c:v>
                </c:pt>
                <c:pt idx="23">
                  <c:v>152.4</c:v>
                </c:pt>
                <c:pt idx="24">
                  <c:v>151.69999999999999</c:v>
                </c:pt>
                <c:pt idx="25">
                  <c:v>176</c:v>
                </c:pt>
                <c:pt idx="26">
                  <c:v>174.4</c:v>
                </c:pt>
                <c:pt idx="27">
                  <c:v>173.4</c:v>
                </c:pt>
                <c:pt idx="28">
                  <c:v>169.2</c:v>
                </c:pt>
                <c:pt idx="29">
                  <c:v>195.9</c:v>
                </c:pt>
                <c:pt idx="30">
                  <c:v>182.9</c:v>
                </c:pt>
                <c:pt idx="31">
                  <c:v>194.5</c:v>
                </c:pt>
                <c:pt idx="32">
                  <c:v>196.2</c:v>
                </c:pt>
                <c:pt idx="33">
                  <c:v>211.7</c:v>
                </c:pt>
                <c:pt idx="34">
                  <c:v>190.6</c:v>
                </c:pt>
                <c:pt idx="35">
                  <c:v>148.9</c:v>
                </c:pt>
                <c:pt idx="36">
                  <c:v>216.1</c:v>
                </c:pt>
                <c:pt idx="37">
                  <c:v>233.4</c:v>
                </c:pt>
                <c:pt idx="38">
                  <c:v>227.3</c:v>
                </c:pt>
                <c:pt idx="39">
                  <c:v>251</c:v>
                </c:pt>
                <c:pt idx="40">
                  <c:v>229.7</c:v>
                </c:pt>
                <c:pt idx="41">
                  <c:v>250</c:v>
                </c:pt>
                <c:pt idx="42">
                  <c:v>230.5</c:v>
                </c:pt>
                <c:pt idx="43">
                  <c:v>263.60000000000002</c:v>
                </c:pt>
                <c:pt idx="44">
                  <c:v>254.1</c:v>
                </c:pt>
                <c:pt idx="45">
                  <c:v>274.5</c:v>
                </c:pt>
                <c:pt idx="46">
                  <c:v>276.7</c:v>
                </c:pt>
                <c:pt idx="47">
                  <c:v>291.60000000000002</c:v>
                </c:pt>
                <c:pt idx="48">
                  <c:v>383.6</c:v>
                </c:pt>
                <c:pt idx="49">
                  <c:v>616.5</c:v>
                </c:pt>
                <c:pt idx="50">
                  <c:v>606.70000000000005</c:v>
                </c:pt>
                <c:pt idx="51">
                  <c:v>629.70000000000005</c:v>
                </c:pt>
                <c:pt idx="52">
                  <c:v>625.70000000000005</c:v>
                </c:pt>
                <c:pt idx="53">
                  <c:v>657.3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1-487E-BC92-26D52DE7987C}"/>
            </c:ext>
          </c:extLst>
        </c:ser>
        <c:ser>
          <c:idx val="1"/>
          <c:order val="1"/>
          <c:tx>
            <c:v>Net Income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Model!$C$13:$BD$13</c:f>
              <c:numCache>
                <c:formatCode>General</c:formatCode>
                <c:ptCount val="54"/>
                <c:pt idx="0">
                  <c:v>15.9</c:v>
                </c:pt>
                <c:pt idx="1">
                  <c:v>16.899999999999999</c:v>
                </c:pt>
                <c:pt idx="2">
                  <c:v>17.600000000000001</c:v>
                </c:pt>
                <c:pt idx="3">
                  <c:v>19</c:v>
                </c:pt>
                <c:pt idx="4">
                  <c:v>16.5</c:v>
                </c:pt>
                <c:pt idx="5">
                  <c:v>20.8</c:v>
                </c:pt>
                <c:pt idx="6">
                  <c:v>19.899999999999999</c:v>
                </c:pt>
                <c:pt idx="7">
                  <c:v>7.4</c:v>
                </c:pt>
                <c:pt idx="8">
                  <c:v>20.3</c:v>
                </c:pt>
                <c:pt idx="9">
                  <c:v>21</c:v>
                </c:pt>
                <c:pt idx="10">
                  <c:v>21.1</c:v>
                </c:pt>
                <c:pt idx="11">
                  <c:v>20.6</c:v>
                </c:pt>
                <c:pt idx="12">
                  <c:v>23.1</c:v>
                </c:pt>
                <c:pt idx="13">
                  <c:v>27.6</c:v>
                </c:pt>
                <c:pt idx="14">
                  <c:v>24.6</c:v>
                </c:pt>
                <c:pt idx="15">
                  <c:v>24.1</c:v>
                </c:pt>
                <c:pt idx="16">
                  <c:v>26.5</c:v>
                </c:pt>
                <c:pt idx="17">
                  <c:v>37.6</c:v>
                </c:pt>
                <c:pt idx="18">
                  <c:v>28</c:v>
                </c:pt>
                <c:pt idx="19">
                  <c:v>25.8</c:v>
                </c:pt>
                <c:pt idx="20">
                  <c:v>26.2</c:v>
                </c:pt>
                <c:pt idx="21">
                  <c:v>24.3</c:v>
                </c:pt>
                <c:pt idx="22">
                  <c:v>28.7</c:v>
                </c:pt>
                <c:pt idx="23">
                  <c:v>28.7</c:v>
                </c:pt>
                <c:pt idx="24">
                  <c:v>25.6</c:v>
                </c:pt>
                <c:pt idx="25">
                  <c:v>24.4</c:v>
                </c:pt>
                <c:pt idx="26">
                  <c:v>39.5</c:v>
                </c:pt>
                <c:pt idx="27">
                  <c:v>45</c:v>
                </c:pt>
                <c:pt idx="28">
                  <c:v>35.200000000000003</c:v>
                </c:pt>
                <c:pt idx="29">
                  <c:v>36.799999999999997</c:v>
                </c:pt>
                <c:pt idx="30">
                  <c:v>33.200000000000003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45.5</c:v>
                </c:pt>
                <c:pt idx="34">
                  <c:v>25.9</c:v>
                </c:pt>
                <c:pt idx="35">
                  <c:v>-20.8</c:v>
                </c:pt>
                <c:pt idx="36">
                  <c:v>44.2</c:v>
                </c:pt>
                <c:pt idx="37">
                  <c:v>53</c:v>
                </c:pt>
                <c:pt idx="38">
                  <c:v>45.3</c:v>
                </c:pt>
                <c:pt idx="39">
                  <c:v>41.5</c:v>
                </c:pt>
                <c:pt idx="40">
                  <c:v>47.2</c:v>
                </c:pt>
                <c:pt idx="41">
                  <c:v>15.1</c:v>
                </c:pt>
                <c:pt idx="42">
                  <c:v>38.1</c:v>
                </c:pt>
                <c:pt idx="43">
                  <c:v>54.6</c:v>
                </c:pt>
                <c:pt idx="44">
                  <c:v>47.4</c:v>
                </c:pt>
                <c:pt idx="45">
                  <c:v>50.1</c:v>
                </c:pt>
                <c:pt idx="46">
                  <c:v>49.1</c:v>
                </c:pt>
                <c:pt idx="47">
                  <c:v>57.7</c:v>
                </c:pt>
                <c:pt idx="48">
                  <c:v>1</c:v>
                </c:pt>
                <c:pt idx="49">
                  <c:v>15</c:v>
                </c:pt>
                <c:pt idx="50">
                  <c:v>-7.1</c:v>
                </c:pt>
                <c:pt idx="51">
                  <c:v>31.8</c:v>
                </c:pt>
                <c:pt idx="52">
                  <c:v>51.8</c:v>
                </c:pt>
                <c:pt idx="53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1-487E-BC92-26D52DE79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381039"/>
        <c:axId val="591382959"/>
      </c:barChart>
      <c:catAx>
        <c:axId val="59138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82959"/>
        <c:crosses val="autoZero"/>
        <c:auto val="1"/>
        <c:lblAlgn val="ctr"/>
        <c:lblOffset val="100"/>
        <c:noMultiLvlLbl val="0"/>
      </c:catAx>
      <c:valAx>
        <c:axId val="59138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8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A5F75-9CDE-4098-B926-5107F96FC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7"/>
  <sheetViews>
    <sheetView workbookViewId="0">
      <selection activeCell="C3" sqref="C3"/>
    </sheetView>
  </sheetViews>
  <sheetFormatPr defaultRowHeight="14.25"/>
  <cols>
    <col min="1" max="1" width="3.265625" customWidth="1"/>
  </cols>
  <sheetData>
    <row r="1" spans="2:3">
      <c r="B1" t="s">
        <v>0</v>
      </c>
    </row>
    <row r="2" spans="2:3">
      <c r="B2" t="s">
        <v>1</v>
      </c>
      <c r="C2" s="2">
        <v>73.7</v>
      </c>
    </row>
    <row r="3" spans="2:3">
      <c r="B3" t="s">
        <v>2</v>
      </c>
      <c r="C3" s="1">
        <v>137.35</v>
      </c>
    </row>
    <row r="4" spans="2:3">
      <c r="B4" t="s">
        <v>3</v>
      </c>
      <c r="C4" s="1">
        <f>C2*C3</f>
        <v>10122.695</v>
      </c>
    </row>
    <row r="5" spans="2:3">
      <c r="B5" t="s">
        <v>4</v>
      </c>
      <c r="C5" s="1">
        <f>71.9+622.8</f>
        <v>694.69999999999993</v>
      </c>
    </row>
    <row r="6" spans="2:3">
      <c r="B6" t="s">
        <v>5</v>
      </c>
      <c r="C6" s="1">
        <f>437.1</f>
        <v>437.1</v>
      </c>
    </row>
    <row r="7" spans="2:3">
      <c r="B7" t="s">
        <v>6</v>
      </c>
      <c r="C7" s="1">
        <f>C4-C5+C6</f>
        <v>9865.0949999999993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961AC-5DA3-4B77-A415-DF08C03E640D}">
  <dimension ref="B2:BD25"/>
  <sheetViews>
    <sheetView tabSelected="1" workbookViewId="0">
      <pane xSplit="2" ySplit="2" topLeftCell="I3" activePane="bottomRight" state="frozen"/>
      <selection pane="topRight" activeCell="C1" sqref="C1"/>
      <selection pane="bottomLeft" activeCell="A2" sqref="A2"/>
      <selection pane="bottomRight" activeCell="Q38" sqref="Q38"/>
    </sheetView>
  </sheetViews>
  <sheetFormatPr defaultColWidth="9.1328125" defaultRowHeight="13.5"/>
  <cols>
    <col min="1" max="1" width="3.265625" style="4" customWidth="1"/>
    <col min="2" max="2" width="24.73046875" style="4" customWidth="1"/>
    <col min="3" max="5" width="9.265625" style="4" bestFit="1" customWidth="1"/>
    <col min="6" max="6" width="9.3984375" style="4" bestFit="1" customWidth="1"/>
    <col min="7" max="56" width="9.265625" style="4" bestFit="1" customWidth="1"/>
    <col min="57" max="16384" width="9.1328125" style="4"/>
  </cols>
  <sheetData>
    <row r="2" spans="2:56"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23</v>
      </c>
      <c r="T2" s="6" t="s">
        <v>24</v>
      </c>
      <c r="U2" s="6" t="s">
        <v>25</v>
      </c>
      <c r="V2" s="6" t="s">
        <v>26</v>
      </c>
      <c r="W2" s="6" t="s">
        <v>27</v>
      </c>
      <c r="X2" s="6" t="s">
        <v>28</v>
      </c>
      <c r="Y2" s="6" t="s">
        <v>29</v>
      </c>
      <c r="Z2" s="6" t="s">
        <v>30</v>
      </c>
      <c r="AA2" s="6" t="s">
        <v>31</v>
      </c>
      <c r="AB2" s="6" t="s">
        <v>32</v>
      </c>
      <c r="AC2" s="6" t="s">
        <v>33</v>
      </c>
      <c r="AD2" s="6" t="s">
        <v>34</v>
      </c>
      <c r="AE2" s="6" t="s">
        <v>35</v>
      </c>
      <c r="AF2" s="6" t="s">
        <v>36</v>
      </c>
      <c r="AG2" s="6" t="s">
        <v>37</v>
      </c>
      <c r="AH2" s="6" t="s">
        <v>38</v>
      </c>
      <c r="AI2" s="6" t="s">
        <v>39</v>
      </c>
      <c r="AJ2" s="6" t="s">
        <v>40</v>
      </c>
      <c r="AK2" s="6" t="s">
        <v>41</v>
      </c>
      <c r="AL2" s="6" t="s">
        <v>42</v>
      </c>
      <c r="AM2" s="6" t="s">
        <v>43</v>
      </c>
      <c r="AN2" s="6" t="s">
        <v>44</v>
      </c>
      <c r="AO2" s="6" t="s">
        <v>45</v>
      </c>
      <c r="AP2" s="6" t="s">
        <v>46</v>
      </c>
      <c r="AQ2" s="6" t="s">
        <v>47</v>
      </c>
      <c r="AR2" s="6" t="s">
        <v>48</v>
      </c>
      <c r="AS2" s="6" t="s">
        <v>49</v>
      </c>
      <c r="AT2" s="6" t="s">
        <v>50</v>
      </c>
      <c r="AU2" s="6" t="s">
        <v>51</v>
      </c>
      <c r="AV2" s="6" t="s">
        <v>52</v>
      </c>
      <c r="AW2" s="6" t="s">
        <v>53</v>
      </c>
      <c r="AX2" s="6" t="s">
        <v>54</v>
      </c>
      <c r="AY2" s="6" t="s">
        <v>55</v>
      </c>
      <c r="AZ2" s="6" t="s">
        <v>56</v>
      </c>
      <c r="BA2" s="6" t="s">
        <v>57</v>
      </c>
      <c r="BB2" s="6" t="s">
        <v>58</v>
      </c>
      <c r="BC2" s="6" t="s">
        <v>59</v>
      </c>
      <c r="BD2" s="6" t="s">
        <v>60</v>
      </c>
    </row>
    <row r="3" spans="2:56" ht="13.9">
      <c r="B3" s="7" t="s">
        <v>61</v>
      </c>
      <c r="C3" s="7">
        <v>80.900000000000006</v>
      </c>
      <c r="D3" s="7">
        <v>84.3</v>
      </c>
      <c r="E3" s="7">
        <v>94.7</v>
      </c>
      <c r="F3" s="7">
        <v>96</v>
      </c>
      <c r="G3" s="7">
        <v>94.8</v>
      </c>
      <c r="H3" s="7">
        <v>100.5</v>
      </c>
      <c r="I3" s="7">
        <v>105</v>
      </c>
      <c r="J3" s="7">
        <v>107</v>
      </c>
      <c r="K3" s="7">
        <v>107.2</v>
      </c>
      <c r="L3" s="7">
        <v>115.2</v>
      </c>
      <c r="M3" s="7">
        <v>114.2</v>
      </c>
      <c r="N3" s="7">
        <v>113.6</v>
      </c>
      <c r="O3" s="7">
        <v>117.8</v>
      </c>
      <c r="P3" s="7">
        <v>128.80000000000001</v>
      </c>
      <c r="Q3" s="7">
        <v>131.6</v>
      </c>
      <c r="R3" s="7">
        <v>133.6</v>
      </c>
      <c r="S3" s="7">
        <v>137</v>
      </c>
      <c r="T3" s="7">
        <v>142.6</v>
      </c>
      <c r="U3" s="7">
        <v>139.30000000000001</v>
      </c>
      <c r="V3" s="7">
        <v>137.5</v>
      </c>
      <c r="W3" s="7">
        <v>135.69999999999999</v>
      </c>
      <c r="X3" s="7">
        <v>151.6</v>
      </c>
      <c r="Y3" s="7">
        <v>155.80000000000001</v>
      </c>
      <c r="Z3" s="7">
        <v>152.4</v>
      </c>
      <c r="AA3" s="7">
        <v>151.69999999999999</v>
      </c>
      <c r="AB3" s="7">
        <v>176</v>
      </c>
      <c r="AC3" s="7">
        <v>174.4</v>
      </c>
      <c r="AD3" s="7">
        <v>173.4</v>
      </c>
      <c r="AE3" s="7">
        <v>169.2</v>
      </c>
      <c r="AF3" s="7">
        <v>195.9</v>
      </c>
      <c r="AG3" s="7">
        <v>182.9</v>
      </c>
      <c r="AH3" s="7">
        <v>194.5</v>
      </c>
      <c r="AI3" s="7">
        <v>196.2</v>
      </c>
      <c r="AJ3" s="7">
        <v>211.7</v>
      </c>
      <c r="AK3" s="7">
        <v>190.6</v>
      </c>
      <c r="AL3" s="7">
        <v>148.9</v>
      </c>
      <c r="AM3" s="7">
        <v>216.1</v>
      </c>
      <c r="AN3" s="7">
        <v>233.4</v>
      </c>
      <c r="AO3" s="7">
        <v>227.3</v>
      </c>
      <c r="AP3" s="7">
        <v>251</v>
      </c>
      <c r="AQ3" s="7">
        <v>229.7</v>
      </c>
      <c r="AR3" s="7">
        <v>250</v>
      </c>
      <c r="AS3" s="7">
        <v>230.5</v>
      </c>
      <c r="AT3" s="7">
        <v>263.60000000000002</v>
      </c>
      <c r="AU3" s="7">
        <v>254.1</v>
      </c>
      <c r="AV3" s="7">
        <v>274.5</v>
      </c>
      <c r="AW3" s="7">
        <v>276.7</v>
      </c>
      <c r="AX3" s="7">
        <v>291.60000000000002</v>
      </c>
      <c r="AY3" s="7">
        <v>383.6</v>
      </c>
      <c r="AZ3" s="7">
        <v>616.5</v>
      </c>
      <c r="BA3" s="7">
        <v>606.70000000000005</v>
      </c>
      <c r="BB3" s="7">
        <v>629.70000000000005</v>
      </c>
      <c r="BC3" s="7">
        <v>625.70000000000005</v>
      </c>
      <c r="BD3" s="7">
        <v>657.3</v>
      </c>
    </row>
    <row r="4" spans="2:56">
      <c r="B4" s="6" t="s">
        <v>62</v>
      </c>
      <c r="C4" s="6">
        <v>17.3</v>
      </c>
      <c r="D4" s="6">
        <v>17.100000000000001</v>
      </c>
      <c r="E4" s="6">
        <v>18.399999999999999</v>
      </c>
      <c r="F4" s="6">
        <v>18.399999999999999</v>
      </c>
      <c r="G4" s="6">
        <v>18.899999999999999</v>
      </c>
      <c r="H4" s="6">
        <v>19.600000000000001</v>
      </c>
      <c r="I4" s="6">
        <v>23.5</v>
      </c>
      <c r="J4" s="6">
        <v>24.8</v>
      </c>
      <c r="K4" s="6">
        <v>25.3</v>
      </c>
      <c r="L4" s="6">
        <v>26.8</v>
      </c>
      <c r="M4" s="6">
        <v>25.3</v>
      </c>
      <c r="N4" s="6">
        <v>26.6</v>
      </c>
      <c r="O4" s="6">
        <v>27.7</v>
      </c>
      <c r="P4" s="6">
        <v>31.2</v>
      </c>
      <c r="Q4" s="6">
        <v>32.1</v>
      </c>
      <c r="R4" s="6">
        <v>32.6</v>
      </c>
      <c r="S4" s="6">
        <v>32.9</v>
      </c>
      <c r="T4" s="6">
        <v>34.700000000000003</v>
      </c>
      <c r="U4" s="6">
        <v>31.5</v>
      </c>
      <c r="V4" s="6">
        <v>32.700000000000003</v>
      </c>
      <c r="W4" s="6">
        <v>31.5</v>
      </c>
      <c r="X4" s="6">
        <v>39</v>
      </c>
      <c r="Y4" s="6">
        <v>35.6</v>
      </c>
      <c r="Z4" s="6">
        <v>37.200000000000003</v>
      </c>
      <c r="AA4" s="6">
        <v>36.799999999999997</v>
      </c>
      <c r="AB4" s="6">
        <v>40.9</v>
      </c>
      <c r="AC4" s="6">
        <v>38</v>
      </c>
      <c r="AD4" s="6">
        <v>37.6</v>
      </c>
      <c r="AE4" s="6">
        <v>37.799999999999997</v>
      </c>
      <c r="AF4" s="6">
        <v>46</v>
      </c>
      <c r="AG4" s="6">
        <v>41.8</v>
      </c>
      <c r="AH4" s="6">
        <v>44</v>
      </c>
      <c r="AI4" s="6">
        <v>45.4</v>
      </c>
      <c r="AJ4" s="6">
        <v>48.8</v>
      </c>
      <c r="AK4" s="6">
        <v>48.9</v>
      </c>
      <c r="AL4" s="6">
        <v>50.6</v>
      </c>
      <c r="AM4" s="6">
        <v>57.1</v>
      </c>
      <c r="AN4" s="6">
        <v>60.9</v>
      </c>
      <c r="AO4" s="6">
        <v>55</v>
      </c>
      <c r="AP4" s="6">
        <v>63.8</v>
      </c>
      <c r="AQ4" s="6">
        <v>58.6</v>
      </c>
      <c r="AR4" s="6">
        <v>61.8</v>
      </c>
      <c r="AS4" s="6">
        <v>59.2</v>
      </c>
      <c r="AT4" s="6">
        <v>68.5</v>
      </c>
      <c r="AU4" s="6">
        <v>65.5</v>
      </c>
      <c r="AV4" s="6">
        <v>70.599999999999994</v>
      </c>
      <c r="AW4" s="6">
        <v>70.8</v>
      </c>
      <c r="AX4" s="6">
        <v>76.5</v>
      </c>
      <c r="AY4" s="6">
        <v>135.4</v>
      </c>
      <c r="AZ4" s="6">
        <v>265.5</v>
      </c>
      <c r="BA4" s="6">
        <v>241.5</v>
      </c>
      <c r="BB4" s="6">
        <v>260</v>
      </c>
      <c r="BC4" s="6">
        <v>270.5</v>
      </c>
      <c r="BD4" s="6">
        <v>263.39999999999998</v>
      </c>
    </row>
    <row r="5" spans="2:56">
      <c r="B5" s="6" t="s">
        <v>63</v>
      </c>
      <c r="C5" s="6">
        <v>63.7</v>
      </c>
      <c r="D5" s="6">
        <v>67.099999999999994</v>
      </c>
      <c r="E5" s="6">
        <v>76.3</v>
      </c>
      <c r="F5" s="6">
        <v>77.599999999999994</v>
      </c>
      <c r="G5" s="6">
        <v>75.900000000000006</v>
      </c>
      <c r="H5" s="6">
        <v>81</v>
      </c>
      <c r="I5" s="6">
        <v>81.5</v>
      </c>
      <c r="J5" s="6">
        <v>82.2</v>
      </c>
      <c r="K5" s="6">
        <v>81.900000000000006</v>
      </c>
      <c r="L5" s="6">
        <v>88.5</v>
      </c>
      <c r="M5" s="6">
        <v>88.9</v>
      </c>
      <c r="N5" s="6">
        <v>87</v>
      </c>
      <c r="O5" s="6">
        <v>90.1</v>
      </c>
      <c r="P5" s="6">
        <v>97.6</v>
      </c>
      <c r="Q5" s="6">
        <v>99.5</v>
      </c>
      <c r="R5" s="6">
        <v>101</v>
      </c>
      <c r="S5" s="6">
        <v>104.1</v>
      </c>
      <c r="T5" s="6">
        <v>107.9</v>
      </c>
      <c r="U5" s="6">
        <v>107.7</v>
      </c>
      <c r="V5" s="6">
        <v>104.8</v>
      </c>
      <c r="W5" s="6">
        <v>104.2</v>
      </c>
      <c r="X5" s="6">
        <v>112.6</v>
      </c>
      <c r="Y5" s="6">
        <v>120.2</v>
      </c>
      <c r="Z5" s="6">
        <v>115.2</v>
      </c>
      <c r="AA5" s="6">
        <v>114.9</v>
      </c>
      <c r="AB5" s="6">
        <v>135.19999999999999</v>
      </c>
      <c r="AC5" s="6">
        <v>136.4</v>
      </c>
      <c r="AD5" s="6">
        <v>135.69999999999999</v>
      </c>
      <c r="AE5" s="6">
        <v>131.4</v>
      </c>
      <c r="AF5" s="6">
        <v>150</v>
      </c>
      <c r="AG5" s="6">
        <v>141.1</v>
      </c>
      <c r="AH5" s="6">
        <v>150.5</v>
      </c>
      <c r="AI5" s="6">
        <v>150.80000000000001</v>
      </c>
      <c r="AJ5" s="6">
        <v>162.9</v>
      </c>
      <c r="AK5" s="6">
        <v>141.69999999999999</v>
      </c>
      <c r="AL5" s="6">
        <v>98.3</v>
      </c>
      <c r="AM5" s="6">
        <v>159</v>
      </c>
      <c r="AN5" s="6">
        <v>172.6</v>
      </c>
      <c r="AO5" s="6">
        <v>172.3</v>
      </c>
      <c r="AP5" s="6">
        <v>187.2</v>
      </c>
      <c r="AQ5" s="6">
        <v>171.2</v>
      </c>
      <c r="AR5" s="6">
        <v>188.2</v>
      </c>
      <c r="AS5" s="6">
        <v>171.4</v>
      </c>
      <c r="AT5" s="6">
        <v>195.2</v>
      </c>
      <c r="AU5" s="6">
        <v>188.7</v>
      </c>
      <c r="AV5" s="6">
        <v>203.9</v>
      </c>
      <c r="AW5" s="6">
        <v>205.9</v>
      </c>
      <c r="AX5" s="6">
        <v>215.1</v>
      </c>
      <c r="AY5" s="6">
        <v>248.2</v>
      </c>
      <c r="AZ5" s="6">
        <v>351</v>
      </c>
      <c r="BA5" s="6">
        <v>365.2</v>
      </c>
      <c r="BB5" s="6">
        <v>369.7</v>
      </c>
      <c r="BC5" s="6">
        <v>355.2</v>
      </c>
      <c r="BD5" s="6">
        <v>393.9</v>
      </c>
    </row>
    <row r="6" spans="2:56">
      <c r="B6" s="6" t="s">
        <v>64</v>
      </c>
      <c r="C6" s="6">
        <v>33.799999999999997</v>
      </c>
      <c r="D6" s="6">
        <v>34.799999999999997</v>
      </c>
      <c r="E6" s="6">
        <v>41.2</v>
      </c>
      <c r="F6" s="6">
        <v>41.2</v>
      </c>
      <c r="G6" s="6">
        <v>41.8</v>
      </c>
      <c r="H6" s="6">
        <v>44.6</v>
      </c>
      <c r="I6" s="6">
        <v>45.4</v>
      </c>
      <c r="J6" s="6">
        <v>45.8</v>
      </c>
      <c r="K6" s="6">
        <v>45.7</v>
      </c>
      <c r="L6" s="6">
        <v>45.7</v>
      </c>
      <c r="M6" s="6">
        <v>46.7</v>
      </c>
      <c r="N6" s="6">
        <v>46.4</v>
      </c>
      <c r="O6" s="6">
        <v>47</v>
      </c>
      <c r="P6" s="6">
        <v>48.5</v>
      </c>
      <c r="Q6" s="6">
        <v>52.3</v>
      </c>
      <c r="R6" s="6">
        <v>54.5</v>
      </c>
      <c r="S6" s="6">
        <v>52.2</v>
      </c>
      <c r="T6" s="6">
        <v>51.3</v>
      </c>
      <c r="U6" s="6">
        <v>53.8</v>
      </c>
      <c r="V6" s="6">
        <v>53.3</v>
      </c>
      <c r="W6" s="6">
        <v>54.2</v>
      </c>
      <c r="X6" s="6">
        <v>60.8</v>
      </c>
      <c r="Y6" s="6">
        <v>67.099999999999994</v>
      </c>
      <c r="Z6" s="6">
        <v>64.400000000000006</v>
      </c>
      <c r="AA6" s="6">
        <v>63.4</v>
      </c>
      <c r="AB6" s="6">
        <v>73</v>
      </c>
      <c r="AC6" s="6">
        <v>75.7</v>
      </c>
      <c r="AD6" s="6">
        <v>77.099999999999994</v>
      </c>
      <c r="AE6" s="6">
        <v>75.099999999999994</v>
      </c>
      <c r="AF6" s="6">
        <v>83.6</v>
      </c>
      <c r="AG6" s="6">
        <v>85.8</v>
      </c>
      <c r="AH6" s="6">
        <v>88.4</v>
      </c>
      <c r="AI6" s="6">
        <v>88.5</v>
      </c>
      <c r="AJ6" s="6">
        <v>92.1</v>
      </c>
      <c r="AK6" s="6">
        <v>93.5</v>
      </c>
      <c r="AL6" s="6">
        <v>80</v>
      </c>
      <c r="AM6" s="6">
        <v>89.2</v>
      </c>
      <c r="AN6" s="6">
        <v>92</v>
      </c>
      <c r="AO6" s="6">
        <v>97.9</v>
      </c>
      <c r="AP6" s="6">
        <v>107.3</v>
      </c>
      <c r="AQ6" s="6">
        <v>96.4</v>
      </c>
      <c r="AR6" s="6">
        <v>106.6</v>
      </c>
      <c r="AS6" s="6">
        <v>100.7</v>
      </c>
      <c r="AT6" s="6">
        <v>106.7</v>
      </c>
      <c r="AU6" s="6">
        <v>106.6</v>
      </c>
      <c r="AV6" s="6">
        <v>118.1</v>
      </c>
      <c r="AW6" s="6">
        <v>122.4</v>
      </c>
      <c r="AX6" s="6">
        <v>120.1</v>
      </c>
      <c r="AY6" s="6">
        <v>156.19999999999999</v>
      </c>
      <c r="AZ6" s="6">
        <v>244.7</v>
      </c>
      <c r="BA6" s="6">
        <v>248.7</v>
      </c>
      <c r="BB6" s="6">
        <v>238.1</v>
      </c>
      <c r="BC6" s="6">
        <v>240.7</v>
      </c>
      <c r="BD6" s="6">
        <v>253.5</v>
      </c>
    </row>
    <row r="7" spans="2:56">
      <c r="B7" s="6" t="s">
        <v>65</v>
      </c>
      <c r="C7" s="6">
        <v>5.7</v>
      </c>
      <c r="D7" s="6">
        <v>5.9</v>
      </c>
      <c r="E7" s="6">
        <v>6.7</v>
      </c>
      <c r="F7" s="6">
        <v>6.9</v>
      </c>
      <c r="G7" s="6">
        <v>7</v>
      </c>
      <c r="H7" s="6">
        <v>7.2</v>
      </c>
      <c r="I7" s="6">
        <v>6.8</v>
      </c>
      <c r="J7" s="6">
        <v>7</v>
      </c>
      <c r="K7" s="6">
        <v>6.6</v>
      </c>
      <c r="L7" s="6">
        <v>6.4</v>
      </c>
      <c r="M7" s="6">
        <v>7.4</v>
      </c>
      <c r="N7" s="6">
        <v>7.7</v>
      </c>
      <c r="O7" s="6">
        <v>8.1</v>
      </c>
      <c r="P7" s="6">
        <v>7.9</v>
      </c>
      <c r="Q7" s="6">
        <v>8.6999999999999993</v>
      </c>
      <c r="R7" s="6">
        <v>9.1</v>
      </c>
      <c r="S7" s="6">
        <v>9.1999999999999993</v>
      </c>
      <c r="T7" s="6">
        <v>9.3000000000000007</v>
      </c>
      <c r="U7" s="6">
        <v>10</v>
      </c>
      <c r="V7" s="6">
        <v>10.6</v>
      </c>
      <c r="W7" s="6">
        <v>10.3</v>
      </c>
      <c r="X7" s="6">
        <v>13.6</v>
      </c>
      <c r="Y7" s="6">
        <v>10.7</v>
      </c>
      <c r="Z7" s="6">
        <v>10.7</v>
      </c>
      <c r="AA7" s="6">
        <v>10.9</v>
      </c>
      <c r="AB7" s="6">
        <v>11.4</v>
      </c>
      <c r="AC7" s="6">
        <v>12.7</v>
      </c>
      <c r="AD7" s="6">
        <v>13.5</v>
      </c>
      <c r="AE7" s="6">
        <v>15.5</v>
      </c>
      <c r="AF7" s="6">
        <v>13.8</v>
      </c>
      <c r="AG7" s="6">
        <v>14.3</v>
      </c>
      <c r="AH7" s="6">
        <v>15.7</v>
      </c>
      <c r="AI7" s="6">
        <v>14.5</v>
      </c>
      <c r="AJ7" s="6">
        <v>15.5</v>
      </c>
      <c r="AK7" s="6">
        <v>15.4</v>
      </c>
      <c r="AL7" s="6">
        <v>39.5</v>
      </c>
      <c r="AM7" s="6">
        <v>14.4</v>
      </c>
      <c r="AN7" s="6">
        <v>15.2</v>
      </c>
      <c r="AO7" s="6">
        <v>14.9</v>
      </c>
      <c r="AP7" s="6">
        <v>15.5</v>
      </c>
      <c r="AQ7" s="6">
        <v>15.9</v>
      </c>
      <c r="AR7" s="6">
        <v>51</v>
      </c>
      <c r="AS7" s="6">
        <v>17.399999999999999</v>
      </c>
      <c r="AT7" s="6">
        <v>17.399999999999999</v>
      </c>
      <c r="AU7" s="6">
        <v>18.7</v>
      </c>
      <c r="AV7" s="6">
        <v>19.5</v>
      </c>
      <c r="AW7" s="6">
        <v>21.1</v>
      </c>
      <c r="AX7" s="6">
        <v>21.3</v>
      </c>
      <c r="AY7" s="6">
        <v>29.3</v>
      </c>
      <c r="AZ7" s="6">
        <v>52.3</v>
      </c>
      <c r="BA7" s="6">
        <v>57.3</v>
      </c>
      <c r="BB7" s="6">
        <v>37.700000000000003</v>
      </c>
      <c r="BC7" s="6">
        <v>35.4</v>
      </c>
      <c r="BD7" s="6">
        <v>33.4</v>
      </c>
    </row>
    <row r="8" spans="2:56">
      <c r="B8" s="6" t="s">
        <v>66</v>
      </c>
      <c r="C8" s="6">
        <v>39.9</v>
      </c>
      <c r="D8" s="6">
        <v>40.6</v>
      </c>
      <c r="E8" s="6">
        <v>48.3</v>
      </c>
      <c r="F8" s="6">
        <v>47</v>
      </c>
      <c r="G8" s="6">
        <v>48.8</v>
      </c>
      <c r="H8" s="6">
        <v>51.9</v>
      </c>
      <c r="I8" s="6">
        <v>52.3</v>
      </c>
      <c r="J8" s="6">
        <v>71.099999999999994</v>
      </c>
      <c r="K8" s="6">
        <v>52.4</v>
      </c>
      <c r="L8" s="6">
        <v>56.7</v>
      </c>
      <c r="M8" s="6">
        <v>56.7</v>
      </c>
      <c r="N8" s="6">
        <v>55.4</v>
      </c>
      <c r="O8" s="6">
        <v>55.2</v>
      </c>
      <c r="P8" s="6">
        <v>58</v>
      </c>
      <c r="Q8" s="6">
        <v>61</v>
      </c>
      <c r="R8" s="6">
        <v>64</v>
      </c>
      <c r="S8" s="6">
        <v>63.4</v>
      </c>
      <c r="T8" s="6">
        <v>51.9</v>
      </c>
      <c r="U8" s="6">
        <v>64.900000000000006</v>
      </c>
      <c r="V8" s="6">
        <v>66.8</v>
      </c>
      <c r="W8" s="6">
        <v>66.5</v>
      </c>
      <c r="X8" s="6">
        <v>76.900000000000006</v>
      </c>
      <c r="Y8" s="6">
        <v>79.900000000000006</v>
      </c>
      <c r="Z8" s="6">
        <v>77.8</v>
      </c>
      <c r="AA8" s="6">
        <v>79.2</v>
      </c>
      <c r="AB8" s="6">
        <v>86.8</v>
      </c>
      <c r="AC8" s="6">
        <v>90.8</v>
      </c>
      <c r="AD8" s="6">
        <v>93.6</v>
      </c>
      <c r="AE8" s="6">
        <v>93.1</v>
      </c>
      <c r="AF8" s="6">
        <v>106.7</v>
      </c>
      <c r="AG8" s="6">
        <v>104</v>
      </c>
      <c r="AH8" s="6">
        <v>107.7</v>
      </c>
      <c r="AI8" s="6">
        <v>108.8</v>
      </c>
      <c r="AJ8" s="6">
        <v>112.9</v>
      </c>
      <c r="AK8" s="6">
        <v>113.3</v>
      </c>
      <c r="AL8" s="6">
        <v>123.8</v>
      </c>
      <c r="AM8" s="6">
        <v>109</v>
      </c>
      <c r="AN8" s="6">
        <v>114.1</v>
      </c>
      <c r="AO8" s="6">
        <v>117.8</v>
      </c>
      <c r="AP8" s="6">
        <v>141.30000000000001</v>
      </c>
      <c r="AQ8" s="6">
        <v>117.8</v>
      </c>
      <c r="AR8" s="6">
        <v>170</v>
      </c>
      <c r="AS8" s="6">
        <v>124.9</v>
      </c>
      <c r="AT8" s="6">
        <v>127.4</v>
      </c>
      <c r="AU8" s="6">
        <v>128.9</v>
      </c>
      <c r="AV8" s="6">
        <v>149.9</v>
      </c>
      <c r="AW8" s="6">
        <v>149.5</v>
      </c>
      <c r="AX8" s="6">
        <v>148.9</v>
      </c>
      <c r="AY8" s="6">
        <v>247.8</v>
      </c>
      <c r="AZ8" s="6">
        <v>340.9</v>
      </c>
      <c r="BA8" s="6">
        <v>357.2</v>
      </c>
      <c r="BB8" s="6">
        <v>320</v>
      </c>
      <c r="BC8" s="6">
        <v>307.10000000000002</v>
      </c>
      <c r="BD8" s="6">
        <v>333.6</v>
      </c>
    </row>
    <row r="9" spans="2:56" ht="13.9">
      <c r="B9" s="7" t="s">
        <v>67</v>
      </c>
      <c r="C9" s="7">
        <v>23.8</v>
      </c>
      <c r="D9" s="7">
        <v>26.5</v>
      </c>
      <c r="E9" s="7">
        <v>28.1</v>
      </c>
      <c r="F9" s="7">
        <v>30.6</v>
      </c>
      <c r="G9" s="7">
        <v>27.1</v>
      </c>
      <c r="H9" s="7">
        <v>29.1</v>
      </c>
      <c r="I9" s="7">
        <v>29.2</v>
      </c>
      <c r="J9" s="7">
        <v>11.2</v>
      </c>
      <c r="K9" s="7">
        <v>29.5</v>
      </c>
      <c r="L9" s="7">
        <v>31.7</v>
      </c>
      <c r="M9" s="7">
        <v>32.200000000000003</v>
      </c>
      <c r="N9" s="7">
        <v>31.6</v>
      </c>
      <c r="O9" s="7">
        <v>34.9</v>
      </c>
      <c r="P9" s="7">
        <v>39.6</v>
      </c>
      <c r="Q9" s="7">
        <v>38.5</v>
      </c>
      <c r="R9" s="7">
        <v>37</v>
      </c>
      <c r="S9" s="7">
        <v>40.700000000000003</v>
      </c>
      <c r="T9" s="7">
        <v>56</v>
      </c>
      <c r="U9" s="7">
        <v>42.9</v>
      </c>
      <c r="V9" s="7">
        <v>37.9</v>
      </c>
      <c r="W9" s="7">
        <v>37.6</v>
      </c>
      <c r="X9" s="7">
        <v>35.700000000000003</v>
      </c>
      <c r="Y9" s="7">
        <v>40.299999999999997</v>
      </c>
      <c r="Z9" s="7">
        <v>37.4</v>
      </c>
      <c r="AA9" s="7">
        <v>35.799999999999997</v>
      </c>
      <c r="AB9" s="7">
        <v>48.4</v>
      </c>
      <c r="AC9" s="7">
        <v>45.6</v>
      </c>
      <c r="AD9" s="7">
        <v>42.1</v>
      </c>
      <c r="AE9" s="7">
        <v>38.299999999999997</v>
      </c>
      <c r="AF9" s="7">
        <v>43.3</v>
      </c>
      <c r="AG9" s="7">
        <v>37.1</v>
      </c>
      <c r="AH9" s="7">
        <v>42.9</v>
      </c>
      <c r="AI9" s="7">
        <v>42.1</v>
      </c>
      <c r="AJ9" s="7">
        <v>50</v>
      </c>
      <c r="AK9" s="7">
        <v>28.4</v>
      </c>
      <c r="AL9" s="7">
        <v>-25.6</v>
      </c>
      <c r="AM9" s="7">
        <v>50</v>
      </c>
      <c r="AN9" s="7">
        <v>58.5</v>
      </c>
      <c r="AO9" s="7">
        <v>54.5</v>
      </c>
      <c r="AP9" s="7">
        <v>45.9</v>
      </c>
      <c r="AQ9" s="7">
        <v>53.3</v>
      </c>
      <c r="AR9" s="7">
        <v>18.2</v>
      </c>
      <c r="AS9" s="7">
        <v>46.4</v>
      </c>
      <c r="AT9" s="7">
        <v>67.8</v>
      </c>
      <c r="AU9" s="7">
        <v>59.7</v>
      </c>
      <c r="AV9" s="7">
        <v>54</v>
      </c>
      <c r="AW9" s="7">
        <v>56.4</v>
      </c>
      <c r="AX9" s="7">
        <v>66.2</v>
      </c>
      <c r="AY9" s="7">
        <v>0.4</v>
      </c>
      <c r="AZ9" s="7">
        <v>10.1</v>
      </c>
      <c r="BA9" s="7">
        <v>8</v>
      </c>
      <c r="BB9" s="7">
        <v>49.6</v>
      </c>
      <c r="BC9" s="7">
        <v>48.1</v>
      </c>
      <c r="BD9" s="7">
        <v>60.3</v>
      </c>
    </row>
    <row r="10" spans="2:56">
      <c r="B10" s="6" t="s">
        <v>68</v>
      </c>
      <c r="C10" s="6">
        <v>0</v>
      </c>
      <c r="D10" s="6">
        <v>-0.2</v>
      </c>
      <c r="E10" s="6">
        <v>0.2</v>
      </c>
      <c r="F10" s="6">
        <v>-0.3</v>
      </c>
      <c r="G10" s="6">
        <v>0</v>
      </c>
      <c r="H10" s="6">
        <v>-0.2</v>
      </c>
      <c r="I10" s="6">
        <v>0.3</v>
      </c>
      <c r="J10" s="6">
        <v>-0.2</v>
      </c>
      <c r="K10" s="6">
        <v>0.2</v>
      </c>
      <c r="L10" s="6">
        <v>0.4</v>
      </c>
      <c r="M10" s="6">
        <v>0.2</v>
      </c>
      <c r="N10" s="6">
        <v>0.3</v>
      </c>
      <c r="O10" s="6">
        <v>-0.2</v>
      </c>
      <c r="P10" s="6">
        <v>0.2</v>
      </c>
      <c r="Q10" s="6">
        <v>-0.3</v>
      </c>
      <c r="R10" s="6">
        <v>0.4</v>
      </c>
      <c r="S10" s="6">
        <v>0.3</v>
      </c>
      <c r="T10" s="6">
        <v>0.8</v>
      </c>
      <c r="U10" s="6">
        <v>0.8</v>
      </c>
      <c r="V10" s="6">
        <v>0.4</v>
      </c>
      <c r="W10" s="6">
        <v>1.2</v>
      </c>
      <c r="X10" s="6">
        <v>0.8</v>
      </c>
      <c r="Y10" s="6">
        <v>2.1</v>
      </c>
      <c r="Z10" s="6">
        <v>2.2000000000000002</v>
      </c>
      <c r="AA10" s="6">
        <v>1.6</v>
      </c>
      <c r="AB10" s="6">
        <v>2.2000000000000002</v>
      </c>
      <c r="AC10" s="6">
        <v>2.4</v>
      </c>
      <c r="AD10" s="6">
        <v>8.1999999999999993</v>
      </c>
      <c r="AE10" s="6">
        <v>4.3</v>
      </c>
      <c r="AF10" s="6">
        <v>4.4000000000000004</v>
      </c>
      <c r="AG10" s="6">
        <v>4.5999999999999996</v>
      </c>
      <c r="AH10" s="6">
        <v>4.2</v>
      </c>
      <c r="AI10" s="6">
        <v>4.7</v>
      </c>
      <c r="AJ10" s="6">
        <v>4.5</v>
      </c>
      <c r="AK10" s="6">
        <v>4</v>
      </c>
      <c r="AL10" s="6">
        <v>3.6</v>
      </c>
      <c r="AM10" s="6">
        <v>2.9</v>
      </c>
      <c r="AN10" s="6">
        <v>3.9</v>
      </c>
      <c r="AO10" s="6">
        <v>2.6</v>
      </c>
      <c r="AP10" s="6">
        <v>3.1</v>
      </c>
      <c r="AQ10" s="6">
        <v>1.1000000000000001</v>
      </c>
      <c r="AR10" s="6">
        <v>1.6</v>
      </c>
      <c r="AS10" s="6">
        <v>2.2000000000000002</v>
      </c>
      <c r="AT10" s="6">
        <v>2.8</v>
      </c>
      <c r="AU10" s="6">
        <v>1.8</v>
      </c>
      <c r="AV10" s="6">
        <v>8.4</v>
      </c>
      <c r="AW10" s="6">
        <v>6.8</v>
      </c>
      <c r="AX10" s="6">
        <v>8.5</v>
      </c>
      <c r="AY10" s="6">
        <v>2.1</v>
      </c>
      <c r="AZ10" s="6">
        <v>14.9</v>
      </c>
      <c r="BA10" s="6">
        <v>-16.600000000000001</v>
      </c>
      <c r="BB10" s="6">
        <v>-2</v>
      </c>
      <c r="BC10" s="6">
        <v>8.9</v>
      </c>
      <c r="BD10" s="6">
        <v>-35.6</v>
      </c>
    </row>
    <row r="11" spans="2:56">
      <c r="B11" s="6" t="s">
        <v>69</v>
      </c>
      <c r="C11" s="6">
        <v>23.8</v>
      </c>
      <c r="D11" s="6">
        <v>26.4</v>
      </c>
      <c r="E11" s="6">
        <v>28.3</v>
      </c>
      <c r="F11" s="6">
        <v>30.3</v>
      </c>
      <c r="G11" s="6">
        <v>27</v>
      </c>
      <c r="H11" s="6">
        <v>29.1</v>
      </c>
      <c r="I11" s="6">
        <v>29.5</v>
      </c>
      <c r="J11" s="6">
        <v>11</v>
      </c>
      <c r="K11" s="6">
        <v>29.7</v>
      </c>
      <c r="L11" s="6">
        <v>31.8</v>
      </c>
      <c r="M11" s="6">
        <v>32.5</v>
      </c>
      <c r="N11" s="6">
        <v>31.9</v>
      </c>
      <c r="O11" s="6">
        <v>34.799999999999997</v>
      </c>
      <c r="P11" s="6">
        <v>39.5</v>
      </c>
      <c r="Q11" s="6">
        <v>38.200000000000003</v>
      </c>
      <c r="R11" s="6">
        <v>37.5</v>
      </c>
      <c r="S11" s="6">
        <v>40.9</v>
      </c>
      <c r="T11" s="6">
        <v>56.2</v>
      </c>
      <c r="U11" s="6">
        <v>43.6</v>
      </c>
      <c r="V11" s="6">
        <v>38.299999999999997</v>
      </c>
      <c r="W11" s="6">
        <v>38.9</v>
      </c>
      <c r="X11" s="6">
        <v>36.5</v>
      </c>
      <c r="Y11" s="6">
        <v>42.4</v>
      </c>
      <c r="Z11" s="6">
        <v>39.6</v>
      </c>
      <c r="AA11" s="6">
        <v>37.4</v>
      </c>
      <c r="AB11" s="6">
        <v>50.6</v>
      </c>
      <c r="AC11" s="6">
        <v>48.1</v>
      </c>
      <c r="AD11" s="6">
        <v>50.3</v>
      </c>
      <c r="AE11" s="6">
        <v>42.6</v>
      </c>
      <c r="AF11" s="6">
        <v>47.6</v>
      </c>
      <c r="AG11" s="6">
        <v>41.7</v>
      </c>
      <c r="AH11" s="6">
        <v>47.1</v>
      </c>
      <c r="AI11" s="6">
        <v>46.8</v>
      </c>
      <c r="AJ11" s="6">
        <v>54.4</v>
      </c>
      <c r="AK11" s="6">
        <v>32.5</v>
      </c>
      <c r="AL11" s="6">
        <v>-21.9</v>
      </c>
      <c r="AM11" s="6">
        <v>52.9</v>
      </c>
      <c r="AN11" s="6">
        <v>62.4</v>
      </c>
      <c r="AO11" s="6">
        <v>57.2</v>
      </c>
      <c r="AP11" s="6">
        <v>48.9</v>
      </c>
      <c r="AQ11" s="6">
        <v>54.5</v>
      </c>
      <c r="AR11" s="6">
        <v>19.8</v>
      </c>
      <c r="AS11" s="6">
        <v>48.9</v>
      </c>
      <c r="AT11" s="6">
        <v>70.5</v>
      </c>
      <c r="AU11" s="6">
        <v>61.5</v>
      </c>
      <c r="AV11" s="6">
        <v>62.1</v>
      </c>
      <c r="AW11" s="6">
        <v>63.2</v>
      </c>
      <c r="AX11" s="6">
        <v>74.7</v>
      </c>
      <c r="AY11" s="6">
        <v>2.5</v>
      </c>
      <c r="AZ11" s="6">
        <v>25</v>
      </c>
      <c r="BA11" s="6">
        <v>-8.6</v>
      </c>
      <c r="BB11" s="6">
        <v>47.6</v>
      </c>
      <c r="BC11" s="6">
        <v>57</v>
      </c>
      <c r="BD11" s="6">
        <v>24.7</v>
      </c>
    </row>
    <row r="12" spans="2:56">
      <c r="B12" s="6" t="s">
        <v>70</v>
      </c>
      <c r="C12" s="6">
        <v>7.9</v>
      </c>
      <c r="D12" s="6">
        <v>9.5</v>
      </c>
      <c r="E12" s="6">
        <v>10.7</v>
      </c>
      <c r="F12" s="6">
        <v>11.3</v>
      </c>
      <c r="G12" s="6">
        <v>10.5</v>
      </c>
      <c r="H12" s="6">
        <v>8.3000000000000007</v>
      </c>
      <c r="I12" s="6">
        <v>9.6</v>
      </c>
      <c r="J12" s="6">
        <v>3.5</v>
      </c>
      <c r="K12" s="6">
        <v>9.4</v>
      </c>
      <c r="L12" s="6">
        <v>10.8</v>
      </c>
      <c r="M12" s="6">
        <v>11.3</v>
      </c>
      <c r="N12" s="6">
        <v>11.2</v>
      </c>
      <c r="O12" s="6">
        <v>11.7</v>
      </c>
      <c r="P12" s="6">
        <v>11.8</v>
      </c>
      <c r="Q12" s="6">
        <v>13.5</v>
      </c>
      <c r="R12" s="6">
        <v>13.4</v>
      </c>
      <c r="S12" s="6">
        <v>14.4</v>
      </c>
      <c r="T12" s="6">
        <v>18.600000000000001</v>
      </c>
      <c r="U12" s="6">
        <v>15.6</v>
      </c>
      <c r="V12" s="6">
        <v>12.5</v>
      </c>
      <c r="W12" s="6">
        <v>12.6</v>
      </c>
      <c r="X12" s="6">
        <v>12.2</v>
      </c>
      <c r="Y12" s="6">
        <v>13.7</v>
      </c>
      <c r="Z12" s="6">
        <v>10.9</v>
      </c>
      <c r="AA12" s="6">
        <v>11.8</v>
      </c>
      <c r="AB12" s="6">
        <v>26.2</v>
      </c>
      <c r="AC12" s="6">
        <v>8.5</v>
      </c>
      <c r="AD12" s="6">
        <v>5.3</v>
      </c>
      <c r="AE12" s="6">
        <v>7.4</v>
      </c>
      <c r="AF12" s="6">
        <v>10.9</v>
      </c>
      <c r="AG12" s="6">
        <v>8.4</v>
      </c>
      <c r="AH12" s="6">
        <v>8.9</v>
      </c>
      <c r="AI12" s="6">
        <v>8.4</v>
      </c>
      <c r="AJ12" s="6">
        <v>8.9</v>
      </c>
      <c r="AK12" s="6">
        <v>6.5</v>
      </c>
      <c r="AL12" s="6">
        <v>-1.1000000000000001</v>
      </c>
      <c r="AM12" s="6">
        <v>8.9</v>
      </c>
      <c r="AN12" s="6">
        <v>9.3000000000000007</v>
      </c>
      <c r="AO12" s="6">
        <v>11.9</v>
      </c>
      <c r="AP12" s="6">
        <v>7.4</v>
      </c>
      <c r="AQ12" s="6">
        <v>7.2</v>
      </c>
      <c r="AR12" s="6">
        <v>4.7</v>
      </c>
      <c r="AS12" s="6">
        <v>10.8</v>
      </c>
      <c r="AT12" s="6">
        <v>16</v>
      </c>
      <c r="AU12" s="6">
        <v>14</v>
      </c>
      <c r="AV12" s="6">
        <v>12.1</v>
      </c>
      <c r="AW12" s="6">
        <v>14.1</v>
      </c>
      <c r="AX12" s="6">
        <v>17</v>
      </c>
      <c r="AY12" s="6">
        <v>1.5</v>
      </c>
      <c r="AZ12" s="6">
        <v>10</v>
      </c>
      <c r="BA12" s="6">
        <v>-1.4</v>
      </c>
      <c r="BB12" s="6">
        <v>15.8</v>
      </c>
      <c r="BC12" s="6">
        <v>5.2</v>
      </c>
      <c r="BD12" s="6">
        <v>-1.8</v>
      </c>
    </row>
    <row r="13" spans="2:56" ht="13.9">
      <c r="B13" s="7" t="s">
        <v>71</v>
      </c>
      <c r="C13" s="7">
        <v>15.9</v>
      </c>
      <c r="D13" s="7">
        <v>16.899999999999999</v>
      </c>
      <c r="E13" s="7">
        <v>17.600000000000001</v>
      </c>
      <c r="F13" s="7">
        <v>19</v>
      </c>
      <c r="G13" s="7">
        <v>16.5</v>
      </c>
      <c r="H13" s="7">
        <v>20.8</v>
      </c>
      <c r="I13" s="7">
        <v>19.899999999999999</v>
      </c>
      <c r="J13" s="7">
        <v>7.4</v>
      </c>
      <c r="K13" s="7">
        <v>20.3</v>
      </c>
      <c r="L13" s="7">
        <v>21</v>
      </c>
      <c r="M13" s="7">
        <v>21.1</v>
      </c>
      <c r="N13" s="7">
        <v>20.6</v>
      </c>
      <c r="O13" s="7">
        <v>23.1</v>
      </c>
      <c r="P13" s="7">
        <v>27.6</v>
      </c>
      <c r="Q13" s="7">
        <v>24.6</v>
      </c>
      <c r="R13" s="7">
        <v>24.1</v>
      </c>
      <c r="S13" s="7">
        <v>26.5</v>
      </c>
      <c r="T13" s="7">
        <v>37.6</v>
      </c>
      <c r="U13" s="7">
        <v>28</v>
      </c>
      <c r="V13" s="7">
        <v>25.8</v>
      </c>
      <c r="W13" s="7">
        <v>26.2</v>
      </c>
      <c r="X13" s="7">
        <v>24.3</v>
      </c>
      <c r="Y13" s="7">
        <v>28.7</v>
      </c>
      <c r="Z13" s="7">
        <v>28.7</v>
      </c>
      <c r="AA13" s="7">
        <v>25.6</v>
      </c>
      <c r="AB13" s="7">
        <v>24.4</v>
      </c>
      <c r="AC13" s="7">
        <v>39.5</v>
      </c>
      <c r="AD13" s="7">
        <v>45</v>
      </c>
      <c r="AE13" s="7">
        <v>35.200000000000003</v>
      </c>
      <c r="AF13" s="7">
        <v>36.799999999999997</v>
      </c>
      <c r="AG13" s="7">
        <v>33.200000000000003</v>
      </c>
      <c r="AH13" s="7">
        <v>38.200000000000003</v>
      </c>
      <c r="AI13" s="7">
        <v>38.299999999999997</v>
      </c>
      <c r="AJ13" s="7">
        <v>45.5</v>
      </c>
      <c r="AK13" s="7">
        <v>25.9</v>
      </c>
      <c r="AL13" s="7">
        <v>-20.8</v>
      </c>
      <c r="AM13" s="7">
        <v>44.2</v>
      </c>
      <c r="AN13" s="7">
        <v>53</v>
      </c>
      <c r="AO13" s="7">
        <v>45.3</v>
      </c>
      <c r="AP13" s="7">
        <v>41.5</v>
      </c>
      <c r="AQ13" s="7">
        <v>47.2</v>
      </c>
      <c r="AR13" s="7">
        <v>15.1</v>
      </c>
      <c r="AS13" s="7">
        <v>38.1</v>
      </c>
      <c r="AT13" s="7">
        <v>54.6</v>
      </c>
      <c r="AU13" s="7">
        <v>47.4</v>
      </c>
      <c r="AV13" s="7">
        <v>50.1</v>
      </c>
      <c r="AW13" s="7">
        <v>49.1</v>
      </c>
      <c r="AX13" s="7">
        <v>57.7</v>
      </c>
      <c r="AY13" s="7">
        <v>1</v>
      </c>
      <c r="AZ13" s="7">
        <v>15</v>
      </c>
      <c r="BA13" s="7">
        <v>-7.1</v>
      </c>
      <c r="BB13" s="7">
        <v>31.8</v>
      </c>
      <c r="BC13" s="7">
        <v>51.8</v>
      </c>
      <c r="BD13" s="7">
        <v>26.5</v>
      </c>
    </row>
    <row r="15" spans="2:56">
      <c r="B15" s="6" t="s">
        <v>334</v>
      </c>
      <c r="C15" s="5"/>
      <c r="D15" s="5">
        <f t="shared" ref="D15:BC15" si="0">D3/C3-1</f>
        <v>4.202719406674893E-2</v>
      </c>
      <c r="E15" s="5">
        <f t="shared" si="0"/>
        <v>0.12336892052194548</v>
      </c>
      <c r="F15" s="5">
        <f t="shared" si="0"/>
        <v>1.3727560718056919E-2</v>
      </c>
      <c r="G15" s="5">
        <f t="shared" si="0"/>
        <v>-1.2500000000000067E-2</v>
      </c>
      <c r="H15" s="5">
        <f t="shared" si="0"/>
        <v>6.0126582278481111E-2</v>
      </c>
      <c r="I15" s="5">
        <f t="shared" si="0"/>
        <v>4.4776119402984982E-2</v>
      </c>
      <c r="J15" s="5">
        <f t="shared" si="0"/>
        <v>1.904761904761898E-2</v>
      </c>
      <c r="K15" s="5">
        <f t="shared" si="0"/>
        <v>1.8691588785046953E-3</v>
      </c>
      <c r="L15" s="5">
        <f t="shared" si="0"/>
        <v>7.4626865671641784E-2</v>
      </c>
      <c r="M15" s="5">
        <f t="shared" si="0"/>
        <v>-8.6805555555555802E-3</v>
      </c>
      <c r="N15" s="5">
        <f t="shared" si="0"/>
        <v>-5.2539404553415547E-3</v>
      </c>
      <c r="O15" s="5">
        <f t="shared" si="0"/>
        <v>3.6971830985915499E-2</v>
      </c>
      <c r="P15" s="5">
        <f t="shared" si="0"/>
        <v>9.3378607809847303E-2</v>
      </c>
      <c r="Q15" s="5">
        <f t="shared" si="0"/>
        <v>2.1739130434782483E-2</v>
      </c>
      <c r="R15" s="5">
        <f t="shared" si="0"/>
        <v>1.5197568389057725E-2</v>
      </c>
      <c r="S15" s="5">
        <f t="shared" si="0"/>
        <v>2.5449101796407136E-2</v>
      </c>
      <c r="T15" s="5">
        <f t="shared" si="0"/>
        <v>4.0875912408758985E-2</v>
      </c>
      <c r="U15" s="5">
        <f t="shared" si="0"/>
        <v>-2.3141654978962034E-2</v>
      </c>
      <c r="V15" s="5">
        <f t="shared" si="0"/>
        <v>-1.2921751615219024E-2</v>
      </c>
      <c r="W15" s="5">
        <f t="shared" si="0"/>
        <v>-1.3090909090909153E-2</v>
      </c>
      <c r="X15" s="5">
        <f t="shared" si="0"/>
        <v>0.1171702284450995</v>
      </c>
      <c r="Y15" s="5">
        <f t="shared" si="0"/>
        <v>2.7704485488126762E-2</v>
      </c>
      <c r="Z15" s="5">
        <f t="shared" si="0"/>
        <v>-2.1822849807445532E-2</v>
      </c>
      <c r="AA15" s="5">
        <f t="shared" si="0"/>
        <v>-4.5931758530184386E-3</v>
      </c>
      <c r="AB15" s="5">
        <f t="shared" si="0"/>
        <v>0.16018457481872117</v>
      </c>
      <c r="AC15" s="5">
        <f t="shared" si="0"/>
        <v>-9.0909090909090384E-3</v>
      </c>
      <c r="AD15" s="5">
        <f t="shared" si="0"/>
        <v>-5.7339449541284893E-3</v>
      </c>
      <c r="AE15" s="5">
        <f t="shared" si="0"/>
        <v>-2.4221453287197381E-2</v>
      </c>
      <c r="AF15" s="5">
        <f t="shared" si="0"/>
        <v>0.15780141843971651</v>
      </c>
      <c r="AG15" s="5">
        <f t="shared" si="0"/>
        <v>-6.6360387953037225E-2</v>
      </c>
      <c r="AH15" s="5">
        <f t="shared" si="0"/>
        <v>6.3422635319846821E-2</v>
      </c>
      <c r="AI15" s="5">
        <f t="shared" si="0"/>
        <v>8.7403598971722563E-3</v>
      </c>
      <c r="AJ15" s="5">
        <f t="shared" si="0"/>
        <v>7.9001019367991754E-2</v>
      </c>
      <c r="AK15" s="5">
        <f t="shared" si="0"/>
        <v>-9.9669343410486499E-2</v>
      </c>
      <c r="AL15" s="5">
        <f t="shared" si="0"/>
        <v>-0.21878279118572919</v>
      </c>
      <c r="AM15" s="5">
        <f t="shared" si="0"/>
        <v>0.45130960376091322</v>
      </c>
      <c r="AN15" s="5">
        <f t="shared" si="0"/>
        <v>8.0055529847292917E-2</v>
      </c>
      <c r="AO15" s="5">
        <f t="shared" si="0"/>
        <v>-2.61353898886032E-2</v>
      </c>
      <c r="AP15" s="5">
        <f t="shared" si="0"/>
        <v>0.10426748790145179</v>
      </c>
      <c r="AQ15" s="5">
        <f t="shared" si="0"/>
        <v>-8.4860557768924316E-2</v>
      </c>
      <c r="AR15" s="5">
        <f t="shared" si="0"/>
        <v>8.8376142794950097E-2</v>
      </c>
      <c r="AS15" s="5">
        <f t="shared" si="0"/>
        <v>-7.7999999999999958E-2</v>
      </c>
      <c r="AT15" s="5">
        <f t="shared" si="0"/>
        <v>0.14360086767895885</v>
      </c>
      <c r="AU15" s="5">
        <f t="shared" si="0"/>
        <v>-3.60394537177543E-2</v>
      </c>
      <c r="AV15" s="5">
        <f t="shared" si="0"/>
        <v>8.0283353010625724E-2</v>
      </c>
      <c r="AW15" s="5">
        <f t="shared" si="0"/>
        <v>8.0145719489981282E-3</v>
      </c>
      <c r="AX15" s="5">
        <f t="shared" si="0"/>
        <v>5.3848933863390069E-2</v>
      </c>
      <c r="AY15" s="5">
        <f t="shared" si="0"/>
        <v>0.31550068587105629</v>
      </c>
      <c r="AZ15" s="5">
        <f t="shared" si="0"/>
        <v>0.60714285714285698</v>
      </c>
      <c r="BA15" s="5">
        <f t="shared" si="0"/>
        <v>-1.5896188158961766E-2</v>
      </c>
      <c r="BB15" s="5">
        <f t="shared" si="0"/>
        <v>3.791000494478336E-2</v>
      </c>
      <c r="BC15" s="5">
        <f t="shared" si="0"/>
        <v>-6.35223122121642E-3</v>
      </c>
      <c r="BD15" s="5">
        <f>BD3/BC3-1</f>
        <v>5.0503436151510206E-2</v>
      </c>
    </row>
    <row r="16" spans="2:56">
      <c r="B16" s="6" t="s">
        <v>72</v>
      </c>
      <c r="C16" s="6" t="s">
        <v>73</v>
      </c>
      <c r="D16" s="6" t="s">
        <v>74</v>
      </c>
      <c r="E16" s="6" t="s">
        <v>75</v>
      </c>
      <c r="F16" s="6" t="s">
        <v>76</v>
      </c>
      <c r="G16" s="6" t="s">
        <v>77</v>
      </c>
      <c r="H16" s="6" t="s">
        <v>78</v>
      </c>
      <c r="I16" s="6" t="s">
        <v>79</v>
      </c>
      <c r="J16" s="6" t="s">
        <v>80</v>
      </c>
      <c r="K16" s="6" t="s">
        <v>81</v>
      </c>
      <c r="L16" s="6" t="s">
        <v>80</v>
      </c>
      <c r="M16" s="6" t="s">
        <v>82</v>
      </c>
      <c r="N16" s="6" t="s">
        <v>83</v>
      </c>
      <c r="O16" s="6" t="s">
        <v>84</v>
      </c>
      <c r="P16" s="6" t="s">
        <v>85</v>
      </c>
      <c r="Q16" s="6" t="s">
        <v>86</v>
      </c>
      <c r="R16" s="6" t="s">
        <v>87</v>
      </c>
      <c r="S16" s="6" t="s">
        <v>88</v>
      </c>
      <c r="T16" s="6" t="s">
        <v>89</v>
      </c>
      <c r="U16" s="6" t="s">
        <v>90</v>
      </c>
      <c r="V16" s="6" t="s">
        <v>91</v>
      </c>
      <c r="W16" s="6" t="s">
        <v>92</v>
      </c>
      <c r="X16" s="6" t="s">
        <v>93</v>
      </c>
      <c r="Y16" s="6" t="s">
        <v>94</v>
      </c>
      <c r="Z16" s="6" t="s">
        <v>95</v>
      </c>
      <c r="AA16" s="6" t="s">
        <v>96</v>
      </c>
      <c r="AB16" s="6" t="s">
        <v>80</v>
      </c>
      <c r="AC16" s="6" t="s">
        <v>97</v>
      </c>
      <c r="AD16" s="6" t="s">
        <v>98</v>
      </c>
      <c r="AE16" s="6" t="s">
        <v>99</v>
      </c>
      <c r="AF16" s="6" t="s">
        <v>100</v>
      </c>
      <c r="AG16" s="6" t="s">
        <v>94</v>
      </c>
      <c r="AH16" s="6" t="s">
        <v>101</v>
      </c>
      <c r="AI16" s="6" t="s">
        <v>102</v>
      </c>
      <c r="AJ16" s="6" t="s">
        <v>103</v>
      </c>
      <c r="AK16" s="6" t="s">
        <v>104</v>
      </c>
      <c r="AL16" s="6" t="s">
        <v>105</v>
      </c>
      <c r="AM16" s="6" t="s">
        <v>106</v>
      </c>
      <c r="AN16" s="6" t="s">
        <v>107</v>
      </c>
      <c r="AO16" s="6" t="s">
        <v>108</v>
      </c>
      <c r="AP16" s="6" t="s">
        <v>109</v>
      </c>
      <c r="AQ16" s="6" t="s">
        <v>110</v>
      </c>
      <c r="AR16" s="6" t="s">
        <v>111</v>
      </c>
      <c r="AS16" s="6" t="s">
        <v>112</v>
      </c>
      <c r="AT16" s="6" t="s">
        <v>113</v>
      </c>
      <c r="AU16" s="6" t="s">
        <v>114</v>
      </c>
      <c r="AV16" s="6" t="s">
        <v>115</v>
      </c>
      <c r="AW16" s="6" t="s">
        <v>116</v>
      </c>
      <c r="AX16" s="6" t="s">
        <v>117</v>
      </c>
      <c r="AY16" s="6" t="s">
        <v>118</v>
      </c>
      <c r="AZ16" s="6" t="s">
        <v>119</v>
      </c>
      <c r="BA16" s="6" t="s">
        <v>120</v>
      </c>
      <c r="BB16" s="6" t="s">
        <v>121</v>
      </c>
      <c r="BC16" s="6" t="s">
        <v>122</v>
      </c>
      <c r="BD16" s="6" t="s">
        <v>123</v>
      </c>
    </row>
    <row r="17" spans="2:56">
      <c r="B17" s="6" t="s">
        <v>124</v>
      </c>
      <c r="C17" s="6" t="s">
        <v>125</v>
      </c>
      <c r="D17" s="6" t="s">
        <v>126</v>
      </c>
      <c r="E17" s="6" t="s">
        <v>127</v>
      </c>
      <c r="F17" s="6" t="s">
        <v>128</v>
      </c>
      <c r="G17" s="6" t="s">
        <v>129</v>
      </c>
      <c r="H17" s="6" t="s">
        <v>130</v>
      </c>
      <c r="I17" s="6" t="s">
        <v>131</v>
      </c>
      <c r="J17" s="6" t="s">
        <v>132</v>
      </c>
      <c r="K17" s="6" t="s">
        <v>133</v>
      </c>
      <c r="L17" s="6" t="s">
        <v>133</v>
      </c>
      <c r="M17" s="6" t="s">
        <v>134</v>
      </c>
      <c r="N17" s="6" t="s">
        <v>135</v>
      </c>
      <c r="O17" s="6" t="s">
        <v>136</v>
      </c>
      <c r="P17" s="6" t="s">
        <v>137</v>
      </c>
      <c r="Q17" s="6" t="s">
        <v>138</v>
      </c>
      <c r="R17" s="6" t="s">
        <v>139</v>
      </c>
      <c r="S17" s="6" t="s">
        <v>140</v>
      </c>
      <c r="T17" s="6" t="s">
        <v>141</v>
      </c>
      <c r="U17" s="6" t="s">
        <v>142</v>
      </c>
      <c r="V17" s="6" t="s">
        <v>143</v>
      </c>
      <c r="W17" s="6" t="s">
        <v>144</v>
      </c>
      <c r="X17" s="6" t="s">
        <v>145</v>
      </c>
      <c r="Y17" s="6" t="s">
        <v>146</v>
      </c>
      <c r="Z17" s="6" t="s">
        <v>147</v>
      </c>
      <c r="AA17" s="6" t="s">
        <v>148</v>
      </c>
      <c r="AB17" s="6" t="s">
        <v>149</v>
      </c>
      <c r="AC17" s="6" t="s">
        <v>150</v>
      </c>
      <c r="AD17" s="6" t="s">
        <v>151</v>
      </c>
      <c r="AE17" s="6" t="s">
        <v>152</v>
      </c>
      <c r="AF17" s="6" t="s">
        <v>153</v>
      </c>
      <c r="AG17" s="6" t="s">
        <v>154</v>
      </c>
      <c r="AH17" s="6" t="s">
        <v>155</v>
      </c>
      <c r="AI17" s="6" t="s">
        <v>156</v>
      </c>
      <c r="AJ17" s="6" t="s">
        <v>157</v>
      </c>
      <c r="AK17" s="6" t="s">
        <v>158</v>
      </c>
      <c r="AL17" s="6" t="s">
        <v>159</v>
      </c>
      <c r="AM17" s="6" t="s">
        <v>160</v>
      </c>
      <c r="AN17" s="6" t="s">
        <v>161</v>
      </c>
      <c r="AO17" s="6" t="s">
        <v>162</v>
      </c>
      <c r="AP17" s="6" t="s">
        <v>163</v>
      </c>
      <c r="AQ17" s="6" t="s">
        <v>164</v>
      </c>
      <c r="AR17" s="6" t="s">
        <v>165</v>
      </c>
      <c r="AS17" s="6" t="s">
        <v>166</v>
      </c>
      <c r="AT17" s="6" t="s">
        <v>167</v>
      </c>
      <c r="AU17" s="6" t="s">
        <v>168</v>
      </c>
      <c r="AV17" s="6" t="s">
        <v>169</v>
      </c>
      <c r="AW17" s="6" t="s">
        <v>170</v>
      </c>
      <c r="AX17" s="6" t="s">
        <v>171</v>
      </c>
      <c r="AY17" s="6" t="s">
        <v>172</v>
      </c>
      <c r="AZ17" s="6" t="s">
        <v>173</v>
      </c>
      <c r="BA17" s="6" t="s">
        <v>174</v>
      </c>
      <c r="BB17" s="6" t="s">
        <v>175</v>
      </c>
      <c r="BC17" s="6" t="s">
        <v>176</v>
      </c>
      <c r="BD17" s="6" t="s">
        <v>177</v>
      </c>
    </row>
    <row r="18" spans="2:56">
      <c r="B18" s="6" t="s">
        <v>178</v>
      </c>
      <c r="C18" s="6" t="s">
        <v>179</v>
      </c>
      <c r="D18" s="6" t="s">
        <v>180</v>
      </c>
      <c r="E18" s="6" t="s">
        <v>181</v>
      </c>
      <c r="F18" s="6" t="s">
        <v>182</v>
      </c>
      <c r="G18" s="6" t="s">
        <v>183</v>
      </c>
      <c r="H18" s="6" t="s">
        <v>184</v>
      </c>
      <c r="I18" s="6" t="s">
        <v>185</v>
      </c>
      <c r="J18" s="6" t="s">
        <v>186</v>
      </c>
      <c r="K18" s="6" t="s">
        <v>187</v>
      </c>
      <c r="L18" s="6" t="s">
        <v>188</v>
      </c>
      <c r="M18" s="6" t="s">
        <v>189</v>
      </c>
      <c r="N18" s="6" t="s">
        <v>190</v>
      </c>
      <c r="O18" s="6" t="s">
        <v>191</v>
      </c>
      <c r="P18" s="6" t="s">
        <v>192</v>
      </c>
      <c r="Q18" s="6" t="s">
        <v>193</v>
      </c>
      <c r="R18" s="6" t="s">
        <v>194</v>
      </c>
      <c r="S18" s="6" t="s">
        <v>195</v>
      </c>
      <c r="T18" s="6" t="s">
        <v>196</v>
      </c>
      <c r="U18" s="6" t="s">
        <v>197</v>
      </c>
      <c r="V18" s="6" t="s">
        <v>198</v>
      </c>
      <c r="W18" s="6" t="s">
        <v>199</v>
      </c>
      <c r="X18" s="6" t="s">
        <v>200</v>
      </c>
      <c r="Y18" s="6" t="s">
        <v>201</v>
      </c>
      <c r="Z18" s="6" t="s">
        <v>202</v>
      </c>
      <c r="AA18" s="6" t="s">
        <v>203</v>
      </c>
      <c r="AB18" s="6" t="s">
        <v>204</v>
      </c>
      <c r="AC18" s="6" t="s">
        <v>205</v>
      </c>
      <c r="AD18" s="6" t="s">
        <v>206</v>
      </c>
      <c r="AE18" s="6" t="s">
        <v>207</v>
      </c>
      <c r="AF18" s="6" t="s">
        <v>208</v>
      </c>
      <c r="AG18" s="6" t="s">
        <v>209</v>
      </c>
      <c r="AH18" s="6" t="s">
        <v>210</v>
      </c>
      <c r="AI18" s="6" t="s">
        <v>211</v>
      </c>
      <c r="AJ18" s="6" t="s">
        <v>212</v>
      </c>
      <c r="AK18" s="6" t="s">
        <v>213</v>
      </c>
      <c r="AL18" s="6" t="s">
        <v>214</v>
      </c>
      <c r="AM18" s="6" t="s">
        <v>215</v>
      </c>
      <c r="AN18" s="6" t="s">
        <v>216</v>
      </c>
      <c r="AO18" s="6" t="s">
        <v>217</v>
      </c>
      <c r="AP18" s="6" t="s">
        <v>218</v>
      </c>
      <c r="AQ18" s="6" t="s">
        <v>219</v>
      </c>
      <c r="AR18" s="6" t="s">
        <v>220</v>
      </c>
      <c r="AS18" s="6" t="s">
        <v>218</v>
      </c>
      <c r="AT18" s="6" t="s">
        <v>221</v>
      </c>
      <c r="AU18" s="6" t="s">
        <v>222</v>
      </c>
      <c r="AV18" s="6" t="s">
        <v>223</v>
      </c>
      <c r="AW18" s="6" t="s">
        <v>224</v>
      </c>
      <c r="AX18" s="6" t="s">
        <v>182</v>
      </c>
      <c r="AY18" s="6" t="s">
        <v>225</v>
      </c>
      <c r="AZ18" s="6" t="s">
        <v>226</v>
      </c>
      <c r="BA18" s="6" t="s">
        <v>227</v>
      </c>
      <c r="BB18" s="6" t="s">
        <v>228</v>
      </c>
      <c r="BC18" s="6" t="s">
        <v>229</v>
      </c>
      <c r="BD18" s="6" t="s">
        <v>230</v>
      </c>
    </row>
    <row r="19" spans="2:56">
      <c r="B19" s="6" t="s">
        <v>231</v>
      </c>
      <c r="C19" s="6" t="s">
        <v>232</v>
      </c>
      <c r="D19" s="6" t="s">
        <v>233</v>
      </c>
      <c r="E19" s="6" t="s">
        <v>234</v>
      </c>
      <c r="F19" s="6" t="s">
        <v>235</v>
      </c>
      <c r="G19" s="6" t="s">
        <v>236</v>
      </c>
      <c r="H19" s="6" t="s">
        <v>237</v>
      </c>
      <c r="I19" s="6" t="s">
        <v>238</v>
      </c>
      <c r="J19" s="6" t="s">
        <v>239</v>
      </c>
      <c r="K19" s="6" t="s">
        <v>240</v>
      </c>
      <c r="L19" s="6" t="s">
        <v>241</v>
      </c>
      <c r="M19" s="6" t="s">
        <v>238</v>
      </c>
      <c r="N19" s="6" t="s">
        <v>242</v>
      </c>
      <c r="O19" s="6" t="s">
        <v>243</v>
      </c>
      <c r="P19" s="6" t="s">
        <v>244</v>
      </c>
      <c r="Q19" s="6" t="s">
        <v>245</v>
      </c>
      <c r="R19" s="6" t="s">
        <v>246</v>
      </c>
      <c r="S19" s="6" t="s">
        <v>247</v>
      </c>
      <c r="T19" s="6" t="s">
        <v>248</v>
      </c>
      <c r="U19" s="6" t="s">
        <v>249</v>
      </c>
      <c r="V19" s="6" t="s">
        <v>250</v>
      </c>
      <c r="W19" s="6" t="s">
        <v>251</v>
      </c>
      <c r="X19" s="6" t="s">
        <v>252</v>
      </c>
      <c r="Y19" s="6" t="s">
        <v>253</v>
      </c>
      <c r="Z19" s="6" t="s">
        <v>254</v>
      </c>
      <c r="AA19" s="6" t="s">
        <v>235</v>
      </c>
      <c r="AB19" s="6" t="s">
        <v>238</v>
      </c>
      <c r="AC19" s="6" t="s">
        <v>165</v>
      </c>
      <c r="AD19" s="6" t="s">
        <v>255</v>
      </c>
      <c r="AE19" s="6" t="s">
        <v>256</v>
      </c>
      <c r="AF19" s="6" t="s">
        <v>257</v>
      </c>
      <c r="AG19" s="6" t="s">
        <v>258</v>
      </c>
      <c r="AH19" s="6" t="s">
        <v>259</v>
      </c>
      <c r="AI19" s="6" t="s">
        <v>260</v>
      </c>
      <c r="AJ19" s="6" t="s">
        <v>261</v>
      </c>
      <c r="AK19" s="6" t="s">
        <v>262</v>
      </c>
      <c r="AL19" s="6" t="s">
        <v>263</v>
      </c>
      <c r="AM19" s="6" t="s">
        <v>264</v>
      </c>
      <c r="AN19" s="6" t="s">
        <v>265</v>
      </c>
      <c r="AO19" s="6" t="s">
        <v>266</v>
      </c>
      <c r="AP19" s="6" t="s">
        <v>267</v>
      </c>
      <c r="AQ19" s="6" t="s">
        <v>186</v>
      </c>
      <c r="AR19" s="6" t="s">
        <v>268</v>
      </c>
      <c r="AS19" s="6" t="s">
        <v>269</v>
      </c>
      <c r="AT19" s="6" t="s">
        <v>270</v>
      </c>
      <c r="AU19" s="6" t="s">
        <v>271</v>
      </c>
      <c r="AV19" s="6" t="s">
        <v>272</v>
      </c>
      <c r="AW19" s="6" t="s">
        <v>273</v>
      </c>
      <c r="AX19" s="6" t="s">
        <v>274</v>
      </c>
      <c r="AY19" s="6" t="s">
        <v>275</v>
      </c>
      <c r="AZ19" s="6" t="s">
        <v>276</v>
      </c>
      <c r="BA19" s="6" t="s">
        <v>277</v>
      </c>
      <c r="BB19" s="6" t="s">
        <v>278</v>
      </c>
      <c r="BC19" s="6" t="s">
        <v>279</v>
      </c>
      <c r="BD19" s="6" t="s">
        <v>280</v>
      </c>
    </row>
    <row r="20" spans="2:56">
      <c r="B20" s="6" t="s">
        <v>281</v>
      </c>
      <c r="C20" s="6" t="s">
        <v>282</v>
      </c>
      <c r="D20" s="6" t="s">
        <v>283</v>
      </c>
      <c r="E20" s="6" t="s">
        <v>284</v>
      </c>
      <c r="F20" s="6" t="s">
        <v>285</v>
      </c>
      <c r="G20" s="6" t="s">
        <v>286</v>
      </c>
      <c r="H20" s="6" t="s">
        <v>287</v>
      </c>
      <c r="I20" s="6" t="s">
        <v>288</v>
      </c>
      <c r="J20" s="6" t="s">
        <v>289</v>
      </c>
      <c r="K20" s="6" t="s">
        <v>290</v>
      </c>
      <c r="L20" s="6" t="s">
        <v>291</v>
      </c>
      <c r="M20" s="6" t="s">
        <v>292</v>
      </c>
      <c r="N20" s="6" t="s">
        <v>293</v>
      </c>
      <c r="O20" s="6" t="s">
        <v>294</v>
      </c>
      <c r="P20" s="6" t="s">
        <v>295</v>
      </c>
      <c r="Q20" s="6" t="s">
        <v>296</v>
      </c>
      <c r="R20" s="6" t="s">
        <v>297</v>
      </c>
      <c r="S20" s="6" t="s">
        <v>298</v>
      </c>
      <c r="T20" s="6" t="s">
        <v>299</v>
      </c>
      <c r="U20" s="6" t="s">
        <v>300</v>
      </c>
      <c r="V20" s="6" t="s">
        <v>301</v>
      </c>
      <c r="W20" s="6" t="s">
        <v>302</v>
      </c>
      <c r="X20" s="6" t="s">
        <v>303</v>
      </c>
      <c r="Y20" s="6" t="s">
        <v>304</v>
      </c>
      <c r="Z20" s="6" t="s">
        <v>305</v>
      </c>
      <c r="AA20" s="6" t="s">
        <v>306</v>
      </c>
      <c r="AB20" s="6" t="s">
        <v>307</v>
      </c>
      <c r="AC20" s="6" t="s">
        <v>308</v>
      </c>
      <c r="AD20" s="6" t="s">
        <v>309</v>
      </c>
      <c r="AE20" s="6" t="s">
        <v>310</v>
      </c>
      <c r="AF20" s="6" t="s">
        <v>311</v>
      </c>
      <c r="AG20" s="6" t="s">
        <v>312</v>
      </c>
      <c r="AH20" s="6" t="s">
        <v>313</v>
      </c>
      <c r="AI20" s="6" t="s">
        <v>314</v>
      </c>
      <c r="AJ20" s="6" t="s">
        <v>315</v>
      </c>
      <c r="AK20" s="6" t="s">
        <v>316</v>
      </c>
      <c r="AL20" s="6" t="s">
        <v>317</v>
      </c>
      <c r="AM20" s="6" t="s">
        <v>283</v>
      </c>
      <c r="AN20" s="6" t="s">
        <v>318</v>
      </c>
      <c r="AO20" s="6" t="s">
        <v>304</v>
      </c>
      <c r="AP20" s="6" t="s">
        <v>319</v>
      </c>
      <c r="AQ20" s="6" t="s">
        <v>320</v>
      </c>
      <c r="AR20" s="6" t="s">
        <v>321</v>
      </c>
      <c r="AS20" s="6" t="s">
        <v>322</v>
      </c>
      <c r="AT20" s="6" t="s">
        <v>323</v>
      </c>
      <c r="AU20" s="6" t="s">
        <v>324</v>
      </c>
      <c r="AV20" s="6" t="s">
        <v>325</v>
      </c>
      <c r="AW20" s="6" t="s">
        <v>326</v>
      </c>
      <c r="AX20" s="6" t="s">
        <v>327</v>
      </c>
      <c r="AY20" s="6" t="s">
        <v>328</v>
      </c>
      <c r="AZ20" s="6" t="s">
        <v>329</v>
      </c>
      <c r="BA20" s="6" t="s">
        <v>330</v>
      </c>
      <c r="BB20" s="6" t="s">
        <v>331</v>
      </c>
      <c r="BC20" s="6" t="s">
        <v>332</v>
      </c>
      <c r="BD20" s="6" t="s">
        <v>333</v>
      </c>
    </row>
    <row r="22" spans="2:56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2:56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2:56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2:56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</sheetData>
  <pageMargins left="0.7" right="0.7" top="0.75" bottom="0.75" header="0.3" footer="0.3"/>
  <ignoredErrors>
    <ignoredError sqref="B16:BD2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7A23-48EF-4F05-97EB-2592AAAD030C}">
  <dimension ref="B28:L284"/>
  <sheetViews>
    <sheetView topLeftCell="D1" workbookViewId="0">
      <selection activeCell="L28" sqref="L28"/>
    </sheetView>
  </sheetViews>
  <sheetFormatPr defaultRowHeight="14.25"/>
  <cols>
    <col min="1" max="1" width="3.265625" customWidth="1"/>
  </cols>
  <sheetData>
    <row r="28" spans="7:12">
      <c r="G28" s="8" t="s">
        <v>592</v>
      </c>
      <c r="H28" s="11">
        <f>MAX(H34:H284)</f>
        <v>9.6869462492616742E-2</v>
      </c>
      <c r="J28" s="4" t="s">
        <v>597</v>
      </c>
      <c r="K28" s="4"/>
      <c r="L28" s="5">
        <f>H30*3</f>
        <v>5.1964125333894183E-2</v>
      </c>
    </row>
    <row r="29" spans="7:12">
      <c r="G29" s="8" t="s">
        <v>593</v>
      </c>
      <c r="H29" s="11">
        <f>MIN(H34:H284)</f>
        <v>-7.1448275862069033E-2</v>
      </c>
    </row>
    <row r="30" spans="7:12">
      <c r="G30" s="9" t="s">
        <v>594</v>
      </c>
      <c r="H30" s="12">
        <f>_xlfn.STDEV.S(H34:H284)</f>
        <v>1.7321375111298061E-2</v>
      </c>
    </row>
    <row r="31" spans="7:12">
      <c r="G31" s="9" t="s">
        <v>595</v>
      </c>
      <c r="H31" s="11">
        <f>AVERAGE(H34:H284)</f>
        <v>8.9998886769420913E-4</v>
      </c>
    </row>
    <row r="33" spans="2:8">
      <c r="B33" s="8" t="s">
        <v>591</v>
      </c>
      <c r="C33" s="8" t="s">
        <v>590</v>
      </c>
      <c r="D33" s="8" t="s">
        <v>589</v>
      </c>
      <c r="E33" s="8" t="s">
        <v>588</v>
      </c>
      <c r="F33" s="8" t="s">
        <v>587</v>
      </c>
      <c r="G33" s="8" t="s">
        <v>586</v>
      </c>
      <c r="H33" s="8" t="s">
        <v>596</v>
      </c>
    </row>
    <row r="34" spans="2:8">
      <c r="B34" s="3">
        <v>72.98</v>
      </c>
      <c r="C34" s="3">
        <v>74.34</v>
      </c>
      <c r="D34" s="3">
        <v>71.680000000000007</v>
      </c>
      <c r="E34" s="3">
        <v>74.34</v>
      </c>
      <c r="F34" s="3">
        <v>944290</v>
      </c>
      <c r="G34" s="3" t="s">
        <v>585</v>
      </c>
      <c r="H34" s="10">
        <f>B34/E34-1</f>
        <v>-1.8294323379069111E-2</v>
      </c>
    </row>
    <row r="35" spans="2:8">
      <c r="B35" s="3">
        <v>72.59</v>
      </c>
      <c r="C35" s="3">
        <v>72.825000000000003</v>
      </c>
      <c r="D35" s="3">
        <v>69.650000000000006</v>
      </c>
      <c r="E35" s="3">
        <v>70.78</v>
      </c>
      <c r="F35" s="3">
        <v>1158241</v>
      </c>
      <c r="G35" s="3" t="s">
        <v>584</v>
      </c>
      <c r="H35" s="10">
        <f t="shared" ref="H35:H98" si="0">B35/E35-1</f>
        <v>2.5572195535461972E-2</v>
      </c>
    </row>
    <row r="36" spans="2:8">
      <c r="B36" s="3">
        <v>70.98</v>
      </c>
      <c r="C36" s="3">
        <v>73.09</v>
      </c>
      <c r="D36" s="3">
        <v>69.64</v>
      </c>
      <c r="E36" s="3">
        <v>73.06</v>
      </c>
      <c r="F36" s="3">
        <v>1045763</v>
      </c>
      <c r="G36" s="3" t="s">
        <v>583</v>
      </c>
      <c r="H36" s="10">
        <f t="shared" si="0"/>
        <v>-2.8469750889679735E-2</v>
      </c>
    </row>
    <row r="37" spans="2:8">
      <c r="B37" s="3">
        <v>74.28</v>
      </c>
      <c r="C37" s="3">
        <v>75.47</v>
      </c>
      <c r="D37" s="3">
        <v>67.33</v>
      </c>
      <c r="E37" s="3">
        <v>67.72</v>
      </c>
      <c r="F37" s="3">
        <v>2211559</v>
      </c>
      <c r="G37" s="3" t="s">
        <v>582</v>
      </c>
      <c r="H37" s="10">
        <f t="shared" si="0"/>
        <v>9.6869462492616742E-2</v>
      </c>
    </row>
    <row r="38" spans="2:8">
      <c r="B38" s="3">
        <v>68.64</v>
      </c>
      <c r="C38" s="3">
        <v>73.745000000000005</v>
      </c>
      <c r="D38" s="3">
        <v>67.489999999999995</v>
      </c>
      <c r="E38" s="3">
        <v>72.88</v>
      </c>
      <c r="F38" s="3">
        <v>1287307</v>
      </c>
      <c r="G38" s="3" t="s">
        <v>581</v>
      </c>
      <c r="H38" s="10">
        <f t="shared" si="0"/>
        <v>-5.8177826564215107E-2</v>
      </c>
    </row>
    <row r="39" spans="2:8">
      <c r="B39" s="3">
        <v>70.75</v>
      </c>
      <c r="C39" s="3">
        <v>72.69</v>
      </c>
      <c r="D39" s="3">
        <v>65.620099999999994</v>
      </c>
      <c r="E39" s="3">
        <v>66.61</v>
      </c>
      <c r="F39" s="3">
        <v>1844150</v>
      </c>
      <c r="G39" s="3" t="s">
        <v>580</v>
      </c>
      <c r="H39" s="10">
        <f t="shared" si="0"/>
        <v>6.2152829905419704E-2</v>
      </c>
    </row>
    <row r="40" spans="2:8">
      <c r="B40" s="3">
        <v>68.83</v>
      </c>
      <c r="C40" s="3">
        <v>70.28</v>
      </c>
      <c r="D40" s="3">
        <v>67.52</v>
      </c>
      <c r="E40" s="3">
        <v>69.98</v>
      </c>
      <c r="F40" s="3">
        <v>2057719</v>
      </c>
      <c r="G40" s="3" t="s">
        <v>579</v>
      </c>
      <c r="H40" s="10">
        <f t="shared" si="0"/>
        <v>-1.6433266647613687E-2</v>
      </c>
    </row>
    <row r="41" spans="2:8">
      <c r="B41" s="3">
        <v>72.02</v>
      </c>
      <c r="C41" s="3">
        <v>73.844999999999999</v>
      </c>
      <c r="D41" s="3">
        <v>71.829599999999999</v>
      </c>
      <c r="E41" s="3">
        <v>72.73</v>
      </c>
      <c r="F41" s="3">
        <v>1394547</v>
      </c>
      <c r="G41" s="3" t="s">
        <v>578</v>
      </c>
      <c r="H41" s="10">
        <f t="shared" si="0"/>
        <v>-9.7621339199781554E-3</v>
      </c>
    </row>
    <row r="42" spans="2:8">
      <c r="B42" s="3">
        <v>75.5</v>
      </c>
      <c r="C42" s="3">
        <v>75.73</v>
      </c>
      <c r="D42" s="3">
        <v>71.73</v>
      </c>
      <c r="E42" s="3">
        <v>72.099999999999994</v>
      </c>
      <c r="F42" s="3">
        <v>1305366</v>
      </c>
      <c r="G42" s="3" t="s">
        <v>577</v>
      </c>
      <c r="H42" s="10">
        <f t="shared" si="0"/>
        <v>4.7156726768377233E-2</v>
      </c>
    </row>
    <row r="43" spans="2:8">
      <c r="B43" s="3">
        <v>73.39</v>
      </c>
      <c r="C43" s="3">
        <v>73.69</v>
      </c>
      <c r="D43" s="3">
        <v>72.424999999999997</v>
      </c>
      <c r="E43" s="3">
        <v>72.97</v>
      </c>
      <c r="F43" s="3">
        <v>867462</v>
      </c>
      <c r="G43" s="3" t="s">
        <v>576</v>
      </c>
      <c r="H43" s="10">
        <f t="shared" si="0"/>
        <v>5.7557900507057003E-3</v>
      </c>
    </row>
    <row r="44" spans="2:8">
      <c r="B44" s="3">
        <v>73.2</v>
      </c>
      <c r="C44" s="3">
        <v>73.613</v>
      </c>
      <c r="D44" s="3">
        <v>71.777299999999997</v>
      </c>
      <c r="E44" s="3">
        <v>71.88</v>
      </c>
      <c r="F44" s="3">
        <v>1083738</v>
      </c>
      <c r="G44" s="3" t="s">
        <v>575</v>
      </c>
      <c r="H44" s="10">
        <f t="shared" si="0"/>
        <v>1.8363939899833204E-2</v>
      </c>
    </row>
    <row r="45" spans="2:8">
      <c r="B45" s="3">
        <v>72.55</v>
      </c>
      <c r="C45" s="3">
        <v>73.150000000000006</v>
      </c>
      <c r="D45" s="3">
        <v>70.67</v>
      </c>
      <c r="E45" s="3">
        <v>73.06</v>
      </c>
      <c r="F45" s="3">
        <v>924703</v>
      </c>
      <c r="G45" s="3" t="s">
        <v>574</v>
      </c>
      <c r="H45" s="10">
        <f t="shared" si="0"/>
        <v>-6.980563920065741E-3</v>
      </c>
    </row>
    <row r="46" spans="2:8">
      <c r="B46" s="3">
        <v>73.66</v>
      </c>
      <c r="C46" s="3">
        <v>75.010000000000005</v>
      </c>
      <c r="D46" s="3">
        <v>73.31</v>
      </c>
      <c r="E46" s="3">
        <v>74.41</v>
      </c>
      <c r="F46" s="3">
        <v>899787</v>
      </c>
      <c r="G46" s="3" t="s">
        <v>573</v>
      </c>
      <c r="H46" s="10">
        <f t="shared" si="0"/>
        <v>-1.0079290417954523E-2</v>
      </c>
    </row>
    <row r="47" spans="2:8">
      <c r="B47" s="3">
        <v>74.349999999999994</v>
      </c>
      <c r="C47" s="3">
        <v>76.733999999999995</v>
      </c>
      <c r="D47" s="3">
        <v>74.33</v>
      </c>
      <c r="E47" s="3">
        <v>76.489999999999995</v>
      </c>
      <c r="F47" s="3">
        <v>1034525</v>
      </c>
      <c r="G47" s="3" t="s">
        <v>572</v>
      </c>
      <c r="H47" s="10">
        <f t="shared" si="0"/>
        <v>-2.797751340044452E-2</v>
      </c>
    </row>
    <row r="48" spans="2:8">
      <c r="B48" s="3">
        <v>76.63</v>
      </c>
      <c r="C48" s="3">
        <v>76.989999999999995</v>
      </c>
      <c r="D48" s="3">
        <v>75.837599999999995</v>
      </c>
      <c r="E48" s="3">
        <v>76.19</v>
      </c>
      <c r="F48" s="3">
        <v>1512417</v>
      </c>
      <c r="G48" s="3" t="s">
        <v>571</v>
      </c>
      <c r="H48" s="10">
        <f t="shared" si="0"/>
        <v>5.7750360939754497E-3</v>
      </c>
    </row>
    <row r="49" spans="2:8">
      <c r="B49" s="3">
        <v>76.06</v>
      </c>
      <c r="C49" s="3">
        <v>76.06</v>
      </c>
      <c r="D49" s="3">
        <v>74.030100000000004</v>
      </c>
      <c r="E49" s="3">
        <v>74.34</v>
      </c>
      <c r="F49" s="3">
        <v>1439709</v>
      </c>
      <c r="G49" s="3" t="s">
        <v>570</v>
      </c>
      <c r="H49" s="10">
        <f t="shared" si="0"/>
        <v>2.3136938391175699E-2</v>
      </c>
    </row>
    <row r="50" spans="2:8">
      <c r="B50" s="3">
        <v>73.59</v>
      </c>
      <c r="C50" s="3">
        <v>73.78</v>
      </c>
      <c r="D50" s="3">
        <v>72</v>
      </c>
      <c r="E50" s="3">
        <v>73.069999999999993</v>
      </c>
      <c r="F50" s="3">
        <v>2667230</v>
      </c>
      <c r="G50" s="3" t="s">
        <v>569</v>
      </c>
      <c r="H50" s="10">
        <f t="shared" si="0"/>
        <v>7.1164636649789781E-3</v>
      </c>
    </row>
    <row r="51" spans="2:8">
      <c r="B51" s="3">
        <v>73.91</v>
      </c>
      <c r="C51" s="3">
        <v>73.94</v>
      </c>
      <c r="D51" s="3">
        <v>72.875</v>
      </c>
      <c r="E51" s="3">
        <v>72.900000000000006</v>
      </c>
      <c r="F51" s="3">
        <v>1151276</v>
      </c>
      <c r="G51" s="3" t="s">
        <v>568</v>
      </c>
      <c r="H51" s="10">
        <f t="shared" si="0"/>
        <v>1.3854595336076692E-2</v>
      </c>
    </row>
    <row r="52" spans="2:8">
      <c r="B52" s="3">
        <v>73.34</v>
      </c>
      <c r="C52" s="3">
        <v>73.430000000000007</v>
      </c>
      <c r="D52" s="3">
        <v>71.12</v>
      </c>
      <c r="E52" s="3">
        <v>71.709999999999994</v>
      </c>
      <c r="F52" s="3">
        <v>1252537</v>
      </c>
      <c r="G52" s="3" t="s">
        <v>567</v>
      </c>
      <c r="H52" s="10">
        <f t="shared" si="0"/>
        <v>2.2730442058290556E-2</v>
      </c>
    </row>
    <row r="53" spans="2:8">
      <c r="B53" s="3">
        <v>71.59</v>
      </c>
      <c r="C53" s="3">
        <v>72.28</v>
      </c>
      <c r="D53" s="3">
        <v>70.970100000000002</v>
      </c>
      <c r="E53" s="3">
        <v>71.489999999999995</v>
      </c>
      <c r="F53" s="3">
        <v>1097107</v>
      </c>
      <c r="G53" s="3" t="s">
        <v>566</v>
      </c>
      <c r="H53" s="10">
        <f t="shared" si="0"/>
        <v>1.3987970345503697E-3</v>
      </c>
    </row>
    <row r="54" spans="2:8">
      <c r="B54" s="3">
        <v>72.14</v>
      </c>
      <c r="C54" s="3">
        <v>72.775000000000006</v>
      </c>
      <c r="D54" s="3">
        <v>70.569999999999993</v>
      </c>
      <c r="E54" s="3">
        <v>70.569999999999993</v>
      </c>
      <c r="F54" s="3">
        <v>1234326</v>
      </c>
      <c r="G54" s="3" t="s">
        <v>565</v>
      </c>
      <c r="H54" s="10">
        <f t="shared" si="0"/>
        <v>2.2247413915261527E-2</v>
      </c>
    </row>
    <row r="55" spans="2:8">
      <c r="B55" s="3">
        <v>71.040000000000006</v>
      </c>
      <c r="C55" s="3">
        <v>71.25</v>
      </c>
      <c r="D55" s="3">
        <v>69.569999999999993</v>
      </c>
      <c r="E55" s="3">
        <v>70.150000000000006</v>
      </c>
      <c r="F55" s="3">
        <v>1056097</v>
      </c>
      <c r="G55" s="3" t="s">
        <v>564</v>
      </c>
      <c r="H55" s="10">
        <f t="shared" si="0"/>
        <v>1.2687099073414032E-2</v>
      </c>
    </row>
    <row r="56" spans="2:8">
      <c r="B56" s="3">
        <v>69.680000000000007</v>
      </c>
      <c r="C56" s="3">
        <v>72.150000000000006</v>
      </c>
      <c r="D56" s="3">
        <v>68.88</v>
      </c>
      <c r="E56" s="3">
        <v>71.37</v>
      </c>
      <c r="F56" s="3">
        <v>1886552</v>
      </c>
      <c r="G56" s="3" t="s">
        <v>563</v>
      </c>
      <c r="H56" s="10">
        <f t="shared" si="0"/>
        <v>-2.3679417122040025E-2</v>
      </c>
    </row>
    <row r="57" spans="2:8">
      <c r="B57" s="3">
        <v>71.3</v>
      </c>
      <c r="C57" s="3">
        <v>74.73</v>
      </c>
      <c r="D57" s="3">
        <v>70.59</v>
      </c>
      <c r="E57" s="3">
        <v>74.72</v>
      </c>
      <c r="F57" s="3">
        <v>2469317</v>
      </c>
      <c r="G57" s="3" t="s">
        <v>562</v>
      </c>
      <c r="H57" s="10">
        <f t="shared" si="0"/>
        <v>-4.577087794432555E-2</v>
      </c>
    </row>
    <row r="58" spans="2:8">
      <c r="B58" s="3">
        <v>73.489999999999995</v>
      </c>
      <c r="C58" s="3">
        <v>75.349999999999994</v>
      </c>
      <c r="D58" s="3">
        <v>73.23</v>
      </c>
      <c r="E58" s="3">
        <v>75.349999999999994</v>
      </c>
      <c r="F58" s="3">
        <v>2067785</v>
      </c>
      <c r="G58" s="3" t="s">
        <v>561</v>
      </c>
      <c r="H58" s="10">
        <f t="shared" si="0"/>
        <v>-2.4684804246848047E-2</v>
      </c>
    </row>
    <row r="59" spans="2:8">
      <c r="B59" s="3">
        <v>75.459999999999994</v>
      </c>
      <c r="C59" s="3">
        <v>76.790000000000006</v>
      </c>
      <c r="D59" s="3">
        <v>75.034999999999997</v>
      </c>
      <c r="E59" s="3">
        <v>75.930000000000007</v>
      </c>
      <c r="F59" s="3">
        <v>1898300</v>
      </c>
      <c r="G59" s="3" t="s">
        <v>560</v>
      </c>
      <c r="H59" s="10">
        <f t="shared" si="0"/>
        <v>-6.1899117608325005E-3</v>
      </c>
    </row>
    <row r="60" spans="2:8">
      <c r="B60" s="3">
        <v>77.41</v>
      </c>
      <c r="C60" s="3">
        <v>78.09</v>
      </c>
      <c r="D60" s="3">
        <v>75.069999999999993</v>
      </c>
      <c r="E60" s="3">
        <v>76</v>
      </c>
      <c r="F60" s="3">
        <v>1230429</v>
      </c>
      <c r="G60" s="3" t="s">
        <v>559</v>
      </c>
      <c r="H60" s="10">
        <f t="shared" si="0"/>
        <v>1.8552631578947265E-2</v>
      </c>
    </row>
    <row r="61" spans="2:8">
      <c r="B61" s="3">
        <v>76.31</v>
      </c>
      <c r="C61" s="3">
        <v>78.34</v>
      </c>
      <c r="D61" s="3">
        <v>76.260000000000005</v>
      </c>
      <c r="E61" s="3">
        <v>77.83</v>
      </c>
      <c r="F61" s="3">
        <v>1405908</v>
      </c>
      <c r="G61" s="3" t="s">
        <v>558</v>
      </c>
      <c r="H61" s="10">
        <f t="shared" si="0"/>
        <v>-1.9529744314531583E-2</v>
      </c>
    </row>
    <row r="62" spans="2:8">
      <c r="B62" s="3">
        <v>78.819999999999993</v>
      </c>
      <c r="C62" s="3">
        <v>79.19</v>
      </c>
      <c r="D62" s="3">
        <v>77.7059</v>
      </c>
      <c r="E62" s="3">
        <v>78</v>
      </c>
      <c r="F62" s="3">
        <v>844753</v>
      </c>
      <c r="G62" s="3" t="s">
        <v>557</v>
      </c>
      <c r="H62" s="10">
        <f t="shared" si="0"/>
        <v>1.0512820512820431E-2</v>
      </c>
    </row>
    <row r="63" spans="2:8">
      <c r="B63" s="3">
        <v>78.069999999999993</v>
      </c>
      <c r="C63" s="3">
        <v>79.28</v>
      </c>
      <c r="D63" s="3">
        <v>77.36</v>
      </c>
      <c r="E63" s="3">
        <v>78.77</v>
      </c>
      <c r="F63" s="3">
        <v>805824</v>
      </c>
      <c r="G63" s="3" t="s">
        <v>556</v>
      </c>
      <c r="H63" s="10">
        <f t="shared" si="0"/>
        <v>-8.8866319664847593E-3</v>
      </c>
    </row>
    <row r="64" spans="2:8">
      <c r="B64" s="3">
        <v>79.25</v>
      </c>
      <c r="C64" s="3">
        <v>81.23</v>
      </c>
      <c r="D64" s="3">
        <v>78.86</v>
      </c>
      <c r="E64" s="3">
        <v>80.375</v>
      </c>
      <c r="F64" s="3">
        <v>742629</v>
      </c>
      <c r="G64" s="3" t="s">
        <v>555</v>
      </c>
      <c r="H64" s="10">
        <f t="shared" si="0"/>
        <v>-1.3996889580093264E-2</v>
      </c>
    </row>
    <row r="65" spans="2:8">
      <c r="B65" s="3">
        <v>80.319999999999993</v>
      </c>
      <c r="C65" s="3">
        <v>80.459999999999994</v>
      </c>
      <c r="D65" s="3">
        <v>78.27</v>
      </c>
      <c r="E65" s="3">
        <v>78.680000000000007</v>
      </c>
      <c r="F65" s="3">
        <v>984676</v>
      </c>
      <c r="G65" s="3" t="s">
        <v>554</v>
      </c>
      <c r="H65" s="10">
        <f t="shared" si="0"/>
        <v>2.0843924758515264E-2</v>
      </c>
    </row>
    <row r="66" spans="2:8">
      <c r="B66" s="3">
        <v>78.67</v>
      </c>
      <c r="C66" s="3">
        <v>80.459999999999994</v>
      </c>
      <c r="D66" s="3">
        <v>78.319999999999993</v>
      </c>
      <c r="E66" s="3">
        <v>79.900000000000006</v>
      </c>
      <c r="F66" s="3">
        <v>960841</v>
      </c>
      <c r="G66" s="3" t="s">
        <v>553</v>
      </c>
      <c r="H66" s="10">
        <f t="shared" si="0"/>
        <v>-1.5394242803504432E-2</v>
      </c>
    </row>
    <row r="67" spans="2:8">
      <c r="B67" s="3">
        <v>80.010000000000005</v>
      </c>
      <c r="C67" s="3">
        <v>80.989999999999995</v>
      </c>
      <c r="D67" s="3">
        <v>79.19</v>
      </c>
      <c r="E67" s="3">
        <v>79.75</v>
      </c>
      <c r="F67" s="3">
        <v>894534</v>
      </c>
      <c r="G67" s="3" t="s">
        <v>552</v>
      </c>
      <c r="H67" s="10">
        <f t="shared" si="0"/>
        <v>3.260188087774285E-3</v>
      </c>
    </row>
    <row r="68" spans="2:8">
      <c r="B68" s="3">
        <v>79.58</v>
      </c>
      <c r="C68" s="3">
        <v>80.540000000000006</v>
      </c>
      <c r="D68" s="3">
        <v>78.19</v>
      </c>
      <c r="E68" s="3">
        <v>79.69</v>
      </c>
      <c r="F68" s="3">
        <v>1693996</v>
      </c>
      <c r="G68" s="3" t="s">
        <v>551</v>
      </c>
      <c r="H68" s="10">
        <f t="shared" si="0"/>
        <v>-1.3803488518007168E-3</v>
      </c>
    </row>
    <row r="69" spans="2:8">
      <c r="B69" s="3">
        <v>80.02</v>
      </c>
      <c r="C69" s="3">
        <v>81.069900000000004</v>
      </c>
      <c r="D69" s="3">
        <v>78.69</v>
      </c>
      <c r="E69" s="3">
        <v>79.900000000000006</v>
      </c>
      <c r="F69" s="3">
        <v>2083836</v>
      </c>
      <c r="G69" s="3" t="s">
        <v>550</v>
      </c>
      <c r="H69" s="10">
        <f t="shared" si="0"/>
        <v>1.501877346683278E-3</v>
      </c>
    </row>
    <row r="70" spans="2:8">
      <c r="B70" s="3">
        <v>80.28</v>
      </c>
      <c r="C70" s="3">
        <v>82.82</v>
      </c>
      <c r="D70" s="3">
        <v>79.5</v>
      </c>
      <c r="E70" s="3">
        <v>82.82</v>
      </c>
      <c r="F70" s="3">
        <v>3351068</v>
      </c>
      <c r="G70" s="3" t="s">
        <v>549</v>
      </c>
      <c r="H70" s="10">
        <f t="shared" si="0"/>
        <v>-3.0668920550591561E-2</v>
      </c>
    </row>
    <row r="71" spans="2:8">
      <c r="B71" s="3">
        <v>84.12</v>
      </c>
      <c r="C71" s="3">
        <v>84.59</v>
      </c>
      <c r="D71" s="3">
        <v>83.19</v>
      </c>
      <c r="E71" s="3">
        <v>83.61</v>
      </c>
      <c r="F71" s="3">
        <v>1142264</v>
      </c>
      <c r="G71" s="3" t="s">
        <v>548</v>
      </c>
      <c r="H71" s="10">
        <f t="shared" si="0"/>
        <v>6.0997488338716543E-3</v>
      </c>
    </row>
    <row r="72" spans="2:8">
      <c r="B72" s="3">
        <v>84.09</v>
      </c>
      <c r="C72" s="3">
        <v>85.5</v>
      </c>
      <c r="D72" s="3">
        <v>84.06</v>
      </c>
      <c r="E72" s="3">
        <v>84.51</v>
      </c>
      <c r="F72" s="3">
        <v>895167</v>
      </c>
      <c r="G72" s="3" t="s">
        <v>547</v>
      </c>
      <c r="H72" s="10">
        <f t="shared" si="0"/>
        <v>-4.9698260560880891E-3</v>
      </c>
    </row>
    <row r="73" spans="2:8">
      <c r="B73" s="3">
        <v>84.83</v>
      </c>
      <c r="C73" s="3">
        <v>84.99</v>
      </c>
      <c r="D73" s="3">
        <v>83.33</v>
      </c>
      <c r="E73" s="3">
        <v>83.89</v>
      </c>
      <c r="F73" s="3">
        <v>858942</v>
      </c>
      <c r="G73" s="3" t="s">
        <v>546</v>
      </c>
      <c r="H73" s="10">
        <f t="shared" si="0"/>
        <v>1.1205149600667541E-2</v>
      </c>
    </row>
    <row r="74" spans="2:8">
      <c r="B74" s="3">
        <v>83.93</v>
      </c>
      <c r="C74" s="3">
        <v>84.84</v>
      </c>
      <c r="D74" s="3">
        <v>83.87</v>
      </c>
      <c r="E74" s="3">
        <v>84.42</v>
      </c>
      <c r="F74" s="3">
        <v>671715</v>
      </c>
      <c r="G74" s="3" t="s">
        <v>545</v>
      </c>
      <c r="H74" s="10">
        <f t="shared" si="0"/>
        <v>-5.8043117744609463E-3</v>
      </c>
    </row>
    <row r="75" spans="2:8">
      <c r="B75" s="3">
        <v>84.13</v>
      </c>
      <c r="C75" s="3">
        <v>84.379900000000006</v>
      </c>
      <c r="D75" s="3">
        <v>83.07</v>
      </c>
      <c r="E75" s="3">
        <v>84.19</v>
      </c>
      <c r="F75" s="3">
        <v>1269890</v>
      </c>
      <c r="G75" s="3" t="s">
        <v>544</v>
      </c>
      <c r="H75" s="10">
        <f t="shared" si="0"/>
        <v>-7.1267371421790404E-4</v>
      </c>
    </row>
    <row r="76" spans="2:8">
      <c r="B76" s="3">
        <v>84.01</v>
      </c>
      <c r="C76" s="3">
        <v>84.34</v>
      </c>
      <c r="D76" s="3">
        <v>83.21</v>
      </c>
      <c r="E76" s="3">
        <v>83.64</v>
      </c>
      <c r="F76" s="3">
        <v>913641</v>
      </c>
      <c r="G76" s="3" t="s">
        <v>543</v>
      </c>
      <c r="H76" s="10">
        <f t="shared" si="0"/>
        <v>4.4237207077952867E-3</v>
      </c>
    </row>
    <row r="77" spans="2:8">
      <c r="B77" s="3">
        <v>84.28</v>
      </c>
      <c r="C77" s="3">
        <v>87.034999999999997</v>
      </c>
      <c r="D77" s="3">
        <v>84.23</v>
      </c>
      <c r="E77" s="3">
        <v>86.75</v>
      </c>
      <c r="F77" s="3">
        <v>1105538</v>
      </c>
      <c r="G77" s="3" t="s">
        <v>542</v>
      </c>
      <c r="H77" s="10">
        <f t="shared" si="0"/>
        <v>-2.8472622478386111E-2</v>
      </c>
    </row>
    <row r="78" spans="2:8">
      <c r="B78" s="3">
        <v>87.38</v>
      </c>
      <c r="C78" s="3">
        <v>88.224999999999994</v>
      </c>
      <c r="D78" s="3">
        <v>87</v>
      </c>
      <c r="E78" s="3">
        <v>87.96</v>
      </c>
      <c r="F78" s="3">
        <v>804185</v>
      </c>
      <c r="G78" s="3" t="s">
        <v>541</v>
      </c>
      <c r="H78" s="10">
        <f t="shared" si="0"/>
        <v>-6.5939063210550541E-3</v>
      </c>
    </row>
    <row r="79" spans="2:8">
      <c r="B79" s="3">
        <v>87.62</v>
      </c>
      <c r="C79" s="3">
        <v>89.39</v>
      </c>
      <c r="D79" s="3">
        <v>87.09</v>
      </c>
      <c r="E79" s="3">
        <v>88.3</v>
      </c>
      <c r="F79" s="3">
        <v>1212000</v>
      </c>
      <c r="G79" s="3" t="s">
        <v>540</v>
      </c>
      <c r="H79" s="10">
        <f t="shared" si="0"/>
        <v>-7.7010192525480692E-3</v>
      </c>
    </row>
    <row r="80" spans="2:8">
      <c r="B80" s="3">
        <v>87.95</v>
      </c>
      <c r="C80" s="3">
        <v>92.41</v>
      </c>
      <c r="D80" s="3">
        <v>84</v>
      </c>
      <c r="E80" s="3">
        <v>92.41</v>
      </c>
      <c r="F80" s="3">
        <v>4419810</v>
      </c>
      <c r="G80" s="3" t="s">
        <v>539</v>
      </c>
      <c r="H80" s="10">
        <f t="shared" si="0"/>
        <v>-4.8263174981062584E-2</v>
      </c>
    </row>
    <row r="81" spans="2:8">
      <c r="B81" s="3">
        <v>92.4</v>
      </c>
      <c r="C81" s="3">
        <v>93.13</v>
      </c>
      <c r="D81" s="3">
        <v>91.611599999999996</v>
      </c>
      <c r="E81" s="3">
        <v>92.77</v>
      </c>
      <c r="F81" s="3">
        <v>1190215</v>
      </c>
      <c r="G81" s="3" t="s">
        <v>538</v>
      </c>
      <c r="H81" s="10">
        <f t="shared" si="0"/>
        <v>-3.9883583054866056E-3</v>
      </c>
    </row>
    <row r="82" spans="2:8">
      <c r="B82" s="3">
        <v>92.18</v>
      </c>
      <c r="C82" s="3">
        <v>93.35</v>
      </c>
      <c r="D82" s="3">
        <v>91.54</v>
      </c>
      <c r="E82" s="3">
        <v>92.58</v>
      </c>
      <c r="F82" s="3">
        <v>920157</v>
      </c>
      <c r="G82" s="3" t="s">
        <v>537</v>
      </c>
      <c r="H82" s="10">
        <f t="shared" si="0"/>
        <v>-4.3205875999134946E-3</v>
      </c>
    </row>
    <row r="83" spans="2:8">
      <c r="B83" s="3">
        <v>92.59</v>
      </c>
      <c r="C83" s="3">
        <v>93.92</v>
      </c>
      <c r="D83" s="3">
        <v>91.21</v>
      </c>
      <c r="E83" s="3">
        <v>91.41</v>
      </c>
      <c r="F83" s="3">
        <v>1007987</v>
      </c>
      <c r="G83" s="3" t="s">
        <v>536</v>
      </c>
      <c r="H83" s="10">
        <f t="shared" si="0"/>
        <v>1.2908872114648418E-2</v>
      </c>
    </row>
    <row r="84" spans="2:8">
      <c r="B84" s="3">
        <v>92.72</v>
      </c>
      <c r="C84" s="3">
        <v>94.56</v>
      </c>
      <c r="D84" s="3">
        <v>92.68</v>
      </c>
      <c r="E84" s="3">
        <v>93.57</v>
      </c>
      <c r="F84" s="3">
        <v>1120816</v>
      </c>
      <c r="G84" s="3" t="s">
        <v>535</v>
      </c>
      <c r="H84" s="10">
        <f t="shared" si="0"/>
        <v>-9.084108154322923E-3</v>
      </c>
    </row>
    <row r="85" spans="2:8">
      <c r="B85" s="3">
        <v>93.12</v>
      </c>
      <c r="C85" s="3">
        <v>94.93</v>
      </c>
      <c r="D85" s="3">
        <v>92.54</v>
      </c>
      <c r="E85" s="3">
        <v>93.42</v>
      </c>
      <c r="F85" s="3">
        <v>873011</v>
      </c>
      <c r="G85" s="3" t="s">
        <v>534</v>
      </c>
      <c r="H85" s="10">
        <f t="shared" si="0"/>
        <v>-3.2113037893384266E-3</v>
      </c>
    </row>
    <row r="86" spans="2:8">
      <c r="B86" s="3">
        <v>92.79</v>
      </c>
      <c r="C86" s="3">
        <v>93.87</v>
      </c>
      <c r="D86" s="3">
        <v>92.37</v>
      </c>
      <c r="E86" s="3">
        <v>93.41</v>
      </c>
      <c r="F86" s="3">
        <v>804883</v>
      </c>
      <c r="G86" s="3" t="s">
        <v>533</v>
      </c>
      <c r="H86" s="10">
        <f t="shared" si="0"/>
        <v>-6.637404988759088E-3</v>
      </c>
    </row>
    <row r="87" spans="2:8">
      <c r="B87" s="3">
        <v>92.94</v>
      </c>
      <c r="C87" s="3">
        <v>92.99</v>
      </c>
      <c r="D87" s="3">
        <v>90.954999999999998</v>
      </c>
      <c r="E87" s="3">
        <v>91.98</v>
      </c>
      <c r="F87" s="3">
        <v>960590</v>
      </c>
      <c r="G87" s="3" t="s">
        <v>532</v>
      </c>
      <c r="H87" s="10">
        <f t="shared" si="0"/>
        <v>1.0437051532941943E-2</v>
      </c>
    </row>
    <row r="88" spans="2:8">
      <c r="B88" s="3">
        <v>91.98</v>
      </c>
      <c r="C88" s="3">
        <v>92.66</v>
      </c>
      <c r="D88" s="3">
        <v>91.12</v>
      </c>
      <c r="E88" s="3">
        <v>92.15</v>
      </c>
      <c r="F88" s="3">
        <v>780463</v>
      </c>
      <c r="G88" s="3" t="s">
        <v>531</v>
      </c>
      <c r="H88" s="10">
        <f t="shared" si="0"/>
        <v>-1.8448182311449068E-3</v>
      </c>
    </row>
    <row r="89" spans="2:8">
      <c r="B89" s="3">
        <v>92.84</v>
      </c>
      <c r="C89" s="3">
        <v>93.09</v>
      </c>
      <c r="D89" s="3">
        <v>91.47</v>
      </c>
      <c r="E89" s="3">
        <v>91.87</v>
      </c>
      <c r="F89" s="3">
        <v>890488</v>
      </c>
      <c r="G89" s="3" t="s">
        <v>530</v>
      </c>
      <c r="H89" s="10">
        <f t="shared" si="0"/>
        <v>1.0558397735931146E-2</v>
      </c>
    </row>
    <row r="90" spans="2:8">
      <c r="B90" s="3">
        <v>92.42</v>
      </c>
      <c r="C90" s="3">
        <v>93.32</v>
      </c>
      <c r="D90" s="3">
        <v>91.56</v>
      </c>
      <c r="E90" s="3">
        <v>93.24</v>
      </c>
      <c r="F90" s="3">
        <v>950932</v>
      </c>
      <c r="G90" s="3" t="s">
        <v>529</v>
      </c>
      <c r="H90" s="10">
        <f t="shared" si="0"/>
        <v>-8.7945087945087153E-3</v>
      </c>
    </row>
    <row r="91" spans="2:8">
      <c r="B91" s="3">
        <v>93.32</v>
      </c>
      <c r="C91" s="3">
        <v>93.67</v>
      </c>
      <c r="D91" s="3">
        <v>91.57</v>
      </c>
      <c r="E91" s="3">
        <v>92.04</v>
      </c>
      <c r="F91" s="3">
        <v>1039060</v>
      </c>
      <c r="G91" s="3" t="s">
        <v>528</v>
      </c>
      <c r="H91" s="10">
        <f t="shared" si="0"/>
        <v>1.3906996957844253E-2</v>
      </c>
    </row>
    <row r="92" spans="2:8">
      <c r="B92" s="3">
        <v>92.41</v>
      </c>
      <c r="C92" s="3">
        <v>92.42</v>
      </c>
      <c r="D92" s="3">
        <v>91.46</v>
      </c>
      <c r="E92" s="3">
        <v>91.75</v>
      </c>
      <c r="F92" s="3">
        <v>1546560</v>
      </c>
      <c r="G92" s="3" t="s">
        <v>527</v>
      </c>
      <c r="H92" s="10">
        <f t="shared" si="0"/>
        <v>7.1934604904630994E-3</v>
      </c>
    </row>
    <row r="93" spans="2:8">
      <c r="B93" s="3">
        <v>90.8</v>
      </c>
      <c r="C93" s="3">
        <v>91.039000000000001</v>
      </c>
      <c r="D93" s="3">
        <v>89.337500000000006</v>
      </c>
      <c r="E93" s="3">
        <v>90.62</v>
      </c>
      <c r="F93" s="3">
        <v>1863940</v>
      </c>
      <c r="G93" s="3" t="s">
        <v>526</v>
      </c>
      <c r="H93" s="10">
        <f t="shared" si="0"/>
        <v>1.9863164864266647E-3</v>
      </c>
    </row>
    <row r="94" spans="2:8">
      <c r="B94" s="3">
        <v>90.47</v>
      </c>
      <c r="C94" s="3">
        <v>91.439899999999994</v>
      </c>
      <c r="D94" s="3">
        <v>90.11</v>
      </c>
      <c r="E94" s="3">
        <v>90.65</v>
      </c>
      <c r="F94" s="3">
        <v>1705115</v>
      </c>
      <c r="G94" s="3" t="s">
        <v>525</v>
      </c>
      <c r="H94" s="10">
        <f t="shared" si="0"/>
        <v>-1.9856591285163372E-3</v>
      </c>
    </row>
    <row r="95" spans="2:8">
      <c r="B95" s="3">
        <v>90.65</v>
      </c>
      <c r="C95" s="3">
        <v>90.95</v>
      </c>
      <c r="D95" s="3">
        <v>88.51</v>
      </c>
      <c r="E95" s="3">
        <v>88.69</v>
      </c>
      <c r="F95" s="3">
        <v>1676703</v>
      </c>
      <c r="G95" s="3" t="s">
        <v>524</v>
      </c>
      <c r="H95" s="10">
        <f t="shared" si="0"/>
        <v>2.209944751381232E-2</v>
      </c>
    </row>
    <row r="96" spans="2:8">
      <c r="B96" s="3">
        <v>88.18</v>
      </c>
      <c r="C96" s="3">
        <v>88.55</v>
      </c>
      <c r="D96" s="3">
        <v>86.45</v>
      </c>
      <c r="E96" s="3">
        <v>87.55</v>
      </c>
      <c r="F96" s="3">
        <v>1022957</v>
      </c>
      <c r="G96" s="3" t="s">
        <v>523</v>
      </c>
      <c r="H96" s="10">
        <f t="shared" si="0"/>
        <v>7.1958880639635403E-3</v>
      </c>
    </row>
    <row r="97" spans="2:8">
      <c r="B97" s="3">
        <v>87.18</v>
      </c>
      <c r="C97" s="3">
        <v>87.62</v>
      </c>
      <c r="D97" s="3">
        <v>86.275000000000006</v>
      </c>
      <c r="E97" s="3">
        <v>87.07</v>
      </c>
      <c r="F97" s="3">
        <v>1510108</v>
      </c>
      <c r="G97" s="3" t="s">
        <v>522</v>
      </c>
      <c r="H97" s="10">
        <f t="shared" si="0"/>
        <v>1.2633513265190022E-3</v>
      </c>
    </row>
    <row r="98" spans="2:8">
      <c r="B98" s="3">
        <v>87.07</v>
      </c>
      <c r="C98" s="3">
        <v>90.48</v>
      </c>
      <c r="D98" s="3">
        <v>86.41</v>
      </c>
      <c r="E98" s="3">
        <v>88.67</v>
      </c>
      <c r="F98" s="3">
        <v>2977280</v>
      </c>
      <c r="G98" s="3" t="s">
        <v>521</v>
      </c>
      <c r="H98" s="10">
        <f t="shared" si="0"/>
        <v>-1.8044434419758781E-2</v>
      </c>
    </row>
    <row r="99" spans="2:8">
      <c r="B99" s="3">
        <v>86.55</v>
      </c>
      <c r="C99" s="3">
        <v>86.86</v>
      </c>
      <c r="D99" s="3">
        <v>83.12</v>
      </c>
      <c r="E99" s="3">
        <v>83.45</v>
      </c>
      <c r="F99" s="3">
        <v>1474726</v>
      </c>
      <c r="G99" s="3" t="s">
        <v>520</v>
      </c>
      <c r="H99" s="10">
        <f t="shared" ref="H99:H162" si="1">B99/E99-1</f>
        <v>3.7147992810065755E-2</v>
      </c>
    </row>
    <row r="100" spans="2:8">
      <c r="B100" s="3">
        <v>83.45</v>
      </c>
      <c r="C100" s="3">
        <v>84.55</v>
      </c>
      <c r="D100" s="3">
        <v>83.194999999999993</v>
      </c>
      <c r="E100" s="3">
        <v>84.1</v>
      </c>
      <c r="F100" s="3">
        <v>1066508</v>
      </c>
      <c r="G100" s="3" t="s">
        <v>519</v>
      </c>
      <c r="H100" s="10">
        <f t="shared" si="1"/>
        <v>-7.728894173602785E-3</v>
      </c>
    </row>
    <row r="101" spans="2:8">
      <c r="B101" s="3">
        <v>83.93</v>
      </c>
      <c r="C101" s="3">
        <v>84.245000000000005</v>
      </c>
      <c r="D101" s="3">
        <v>82.29</v>
      </c>
      <c r="E101" s="3">
        <v>83</v>
      </c>
      <c r="F101" s="3">
        <v>794594</v>
      </c>
      <c r="G101" s="3" t="s">
        <v>518</v>
      </c>
      <c r="H101" s="10">
        <f t="shared" si="1"/>
        <v>1.1204819277108591E-2</v>
      </c>
    </row>
    <row r="102" spans="2:8">
      <c r="B102" s="3">
        <v>82.79</v>
      </c>
      <c r="C102" s="3">
        <v>82.9</v>
      </c>
      <c r="D102" s="3">
        <v>81.489999999999995</v>
      </c>
      <c r="E102" s="3">
        <v>81.99</v>
      </c>
      <c r="F102" s="3">
        <v>646568</v>
      </c>
      <c r="G102" s="3" t="s">
        <v>517</v>
      </c>
      <c r="H102" s="10">
        <f t="shared" si="1"/>
        <v>9.7572874740823323E-3</v>
      </c>
    </row>
    <row r="103" spans="2:8">
      <c r="B103" s="3">
        <v>81.83</v>
      </c>
      <c r="C103" s="3">
        <v>83.75</v>
      </c>
      <c r="D103" s="3">
        <v>81.37</v>
      </c>
      <c r="E103" s="3">
        <v>82.65</v>
      </c>
      <c r="F103" s="3">
        <v>987474</v>
      </c>
      <c r="G103" s="3" t="s">
        <v>516</v>
      </c>
      <c r="H103" s="10">
        <f t="shared" si="1"/>
        <v>-9.9213551119178289E-3</v>
      </c>
    </row>
    <row r="104" spans="2:8">
      <c r="B104" s="3">
        <v>82.71</v>
      </c>
      <c r="C104" s="3">
        <v>83.174199999999999</v>
      </c>
      <c r="D104" s="3">
        <v>82.49</v>
      </c>
      <c r="E104" s="3">
        <v>82.89</v>
      </c>
      <c r="F104" s="3">
        <v>425526</v>
      </c>
      <c r="G104" s="3" t="s">
        <v>515</v>
      </c>
      <c r="H104" s="10">
        <f t="shared" si="1"/>
        <v>-2.1715526601521207E-3</v>
      </c>
    </row>
    <row r="105" spans="2:8">
      <c r="B105" s="3">
        <v>82.67</v>
      </c>
      <c r="C105" s="3">
        <v>83.44</v>
      </c>
      <c r="D105" s="3">
        <v>82.29</v>
      </c>
      <c r="E105" s="3">
        <v>82.89</v>
      </c>
      <c r="F105" s="3">
        <v>490328</v>
      </c>
      <c r="G105" s="3" t="s">
        <v>514</v>
      </c>
      <c r="H105" s="10">
        <f t="shared" si="1"/>
        <v>-2.6541199179636044E-3</v>
      </c>
    </row>
    <row r="106" spans="2:8">
      <c r="B106" s="3">
        <v>83.56</v>
      </c>
      <c r="C106" s="3">
        <v>84.839500000000001</v>
      </c>
      <c r="D106" s="3">
        <v>82.674999999999997</v>
      </c>
      <c r="E106" s="3">
        <v>84.08</v>
      </c>
      <c r="F106" s="3">
        <v>611314</v>
      </c>
      <c r="G106" s="3" t="s">
        <v>513</v>
      </c>
      <c r="H106" s="10">
        <f t="shared" si="1"/>
        <v>-6.1845861084680598E-3</v>
      </c>
    </row>
    <row r="107" spans="2:8">
      <c r="B107" s="3">
        <v>84.42</v>
      </c>
      <c r="C107" s="3">
        <v>84.44</v>
      </c>
      <c r="D107" s="3">
        <v>83.066000000000003</v>
      </c>
      <c r="E107" s="3">
        <v>83.07</v>
      </c>
      <c r="F107" s="3">
        <v>349037</v>
      </c>
      <c r="G107" s="3" t="s">
        <v>512</v>
      </c>
      <c r="H107" s="10">
        <f t="shared" si="1"/>
        <v>1.6251354279523289E-2</v>
      </c>
    </row>
    <row r="108" spans="2:8">
      <c r="B108" s="3">
        <v>83.47</v>
      </c>
      <c r="C108" s="3">
        <v>83.679900000000004</v>
      </c>
      <c r="D108" s="3">
        <v>82.76</v>
      </c>
      <c r="E108" s="3">
        <v>83.36</v>
      </c>
      <c r="F108" s="3">
        <v>287270</v>
      </c>
      <c r="G108" s="3" t="s">
        <v>511</v>
      </c>
      <c r="H108" s="10">
        <f t="shared" si="1"/>
        <v>1.3195777351246996E-3</v>
      </c>
    </row>
    <row r="109" spans="2:8">
      <c r="B109" s="3">
        <v>83.1</v>
      </c>
      <c r="C109" s="3">
        <v>83.39</v>
      </c>
      <c r="D109" s="3">
        <v>82.004999999999995</v>
      </c>
      <c r="E109" s="3">
        <v>82.57</v>
      </c>
      <c r="F109" s="3">
        <v>793810</v>
      </c>
      <c r="G109" s="3" t="s">
        <v>510</v>
      </c>
      <c r="H109" s="10">
        <f t="shared" si="1"/>
        <v>6.4187961729442744E-3</v>
      </c>
    </row>
    <row r="110" spans="2:8">
      <c r="B110" s="3">
        <v>82.63</v>
      </c>
      <c r="C110" s="3">
        <v>83.27</v>
      </c>
      <c r="D110" s="3">
        <v>81.27</v>
      </c>
      <c r="E110" s="3">
        <v>81.64</v>
      </c>
      <c r="F110" s="3">
        <v>2828721</v>
      </c>
      <c r="G110" s="3" t="s">
        <v>509</v>
      </c>
      <c r="H110" s="10">
        <f t="shared" si="1"/>
        <v>1.2126408623223783E-2</v>
      </c>
    </row>
    <row r="111" spans="2:8">
      <c r="B111" s="3">
        <v>81.94</v>
      </c>
      <c r="C111" s="3">
        <v>83.46</v>
      </c>
      <c r="D111" s="3">
        <v>81.680000000000007</v>
      </c>
      <c r="E111" s="3">
        <v>82.56</v>
      </c>
      <c r="F111" s="3">
        <v>931314</v>
      </c>
      <c r="G111" s="3" t="s">
        <v>508</v>
      </c>
      <c r="H111" s="10">
        <f t="shared" si="1"/>
        <v>-7.509689922480689E-3</v>
      </c>
    </row>
    <row r="112" spans="2:8">
      <c r="B112" s="3">
        <v>81.78</v>
      </c>
      <c r="C112" s="3">
        <v>85.44</v>
      </c>
      <c r="D112" s="3">
        <v>81.760000000000005</v>
      </c>
      <c r="E112" s="3">
        <v>84.68</v>
      </c>
      <c r="F112" s="3">
        <v>1347719</v>
      </c>
      <c r="G112" s="3" t="s">
        <v>507</v>
      </c>
      <c r="H112" s="10">
        <f t="shared" si="1"/>
        <v>-3.4246575342465779E-2</v>
      </c>
    </row>
    <row r="113" spans="2:8">
      <c r="B113" s="3">
        <v>83.42</v>
      </c>
      <c r="C113" s="3">
        <v>84.135000000000005</v>
      </c>
      <c r="D113" s="3">
        <v>81.42</v>
      </c>
      <c r="E113" s="3">
        <v>81.7</v>
      </c>
      <c r="F113" s="3">
        <v>1407074</v>
      </c>
      <c r="G113" s="3" t="s">
        <v>506</v>
      </c>
      <c r="H113" s="10">
        <f t="shared" si="1"/>
        <v>2.1052631578947434E-2</v>
      </c>
    </row>
    <row r="114" spans="2:8">
      <c r="B114" s="3">
        <v>81.7</v>
      </c>
      <c r="C114" s="3">
        <v>82.97</v>
      </c>
      <c r="D114" s="3">
        <v>81.56</v>
      </c>
      <c r="E114" s="3">
        <v>82.47</v>
      </c>
      <c r="F114" s="3">
        <v>760434</v>
      </c>
      <c r="G114" s="3" t="s">
        <v>505</v>
      </c>
      <c r="H114" s="10">
        <f t="shared" si="1"/>
        <v>-9.3367285073359119E-3</v>
      </c>
    </row>
    <row r="115" spans="2:8">
      <c r="B115" s="3">
        <v>82.42</v>
      </c>
      <c r="C115" s="3">
        <v>82.745000000000005</v>
      </c>
      <c r="D115" s="3">
        <v>81.59</v>
      </c>
      <c r="E115" s="3">
        <v>82.71</v>
      </c>
      <c r="F115" s="3">
        <v>990293</v>
      </c>
      <c r="G115" s="3" t="s">
        <v>504</v>
      </c>
      <c r="H115" s="10">
        <f t="shared" si="1"/>
        <v>-3.5062265747792809E-3</v>
      </c>
    </row>
    <row r="116" spans="2:8">
      <c r="B116" s="3">
        <v>82.71</v>
      </c>
      <c r="C116" s="3">
        <v>84.16</v>
      </c>
      <c r="D116" s="3">
        <v>82.555000000000007</v>
      </c>
      <c r="E116" s="3">
        <v>83.11</v>
      </c>
      <c r="F116" s="3">
        <v>836458</v>
      </c>
      <c r="G116" s="3" t="s">
        <v>503</v>
      </c>
      <c r="H116" s="10">
        <f t="shared" si="1"/>
        <v>-4.8128985681626935E-3</v>
      </c>
    </row>
    <row r="117" spans="2:8">
      <c r="B117" s="3">
        <v>82.94</v>
      </c>
      <c r="C117" s="3">
        <v>83.81</v>
      </c>
      <c r="D117" s="3">
        <v>82.605000000000004</v>
      </c>
      <c r="E117" s="3">
        <v>83.43</v>
      </c>
      <c r="F117" s="3">
        <v>613150</v>
      </c>
      <c r="G117" s="3" t="s">
        <v>502</v>
      </c>
      <c r="H117" s="10">
        <f t="shared" si="1"/>
        <v>-5.8731871029606975E-3</v>
      </c>
    </row>
    <row r="118" spans="2:8">
      <c r="B118" s="3">
        <v>82.89</v>
      </c>
      <c r="C118" s="3">
        <v>83.9</v>
      </c>
      <c r="D118" s="3">
        <v>82.34</v>
      </c>
      <c r="E118" s="3">
        <v>83.02</v>
      </c>
      <c r="F118" s="3">
        <v>556894</v>
      </c>
      <c r="G118" s="3" t="s">
        <v>501</v>
      </c>
      <c r="H118" s="10">
        <f t="shared" si="1"/>
        <v>-1.5658877378944558E-3</v>
      </c>
    </row>
    <row r="119" spans="2:8">
      <c r="B119" s="3">
        <v>82.92</v>
      </c>
      <c r="C119" s="3">
        <v>83.647300000000001</v>
      </c>
      <c r="D119" s="3">
        <v>82.57</v>
      </c>
      <c r="E119" s="3">
        <v>83.47</v>
      </c>
      <c r="F119" s="3">
        <v>628145</v>
      </c>
      <c r="G119" s="3" t="s">
        <v>500</v>
      </c>
      <c r="H119" s="10">
        <f t="shared" si="1"/>
        <v>-6.5891937222953834E-3</v>
      </c>
    </row>
    <row r="120" spans="2:8">
      <c r="B120" s="3">
        <v>83.32</v>
      </c>
      <c r="C120" s="3">
        <v>83.72</v>
      </c>
      <c r="D120" s="3">
        <v>82.87</v>
      </c>
      <c r="E120" s="3">
        <v>83.03</v>
      </c>
      <c r="F120" s="3">
        <v>472187</v>
      </c>
      <c r="G120" s="3" t="s">
        <v>499</v>
      </c>
      <c r="H120" s="10">
        <f t="shared" si="1"/>
        <v>3.492713477056375E-3</v>
      </c>
    </row>
    <row r="121" spans="2:8">
      <c r="B121" s="3">
        <v>83.09</v>
      </c>
      <c r="C121" s="3">
        <v>84.13</v>
      </c>
      <c r="D121" s="3">
        <v>83.01</v>
      </c>
      <c r="E121" s="3">
        <v>83.57</v>
      </c>
      <c r="F121" s="3">
        <v>594712</v>
      </c>
      <c r="G121" s="3" t="s">
        <v>498</v>
      </c>
      <c r="H121" s="10">
        <f t="shared" si="1"/>
        <v>-5.7436879262892093E-3</v>
      </c>
    </row>
    <row r="122" spans="2:8">
      <c r="B122" s="3">
        <v>84.41</v>
      </c>
      <c r="C122" s="3">
        <v>85.92</v>
      </c>
      <c r="D122" s="3">
        <v>83.96</v>
      </c>
      <c r="E122" s="3">
        <v>85</v>
      </c>
      <c r="F122" s="3">
        <v>680497</v>
      </c>
      <c r="G122" s="3" t="s">
        <v>497</v>
      </c>
      <c r="H122" s="10">
        <f t="shared" si="1"/>
        <v>-6.9411764705882284E-3</v>
      </c>
    </row>
    <row r="123" spans="2:8">
      <c r="B123" s="3">
        <v>85.1</v>
      </c>
      <c r="C123" s="3">
        <v>85.31</v>
      </c>
      <c r="D123" s="3">
        <v>81.84</v>
      </c>
      <c r="E123" s="3">
        <v>83.65</v>
      </c>
      <c r="F123" s="3">
        <v>1016513</v>
      </c>
      <c r="G123" s="3" t="s">
        <v>496</v>
      </c>
      <c r="H123" s="10">
        <f t="shared" si="1"/>
        <v>1.7334130304841544E-2</v>
      </c>
    </row>
    <row r="124" spans="2:8">
      <c r="B124" s="3">
        <v>83.9</v>
      </c>
      <c r="C124" s="3">
        <v>87.22</v>
      </c>
      <c r="D124" s="3">
        <v>83.57</v>
      </c>
      <c r="E124" s="3">
        <v>87</v>
      </c>
      <c r="F124" s="3">
        <v>1149053</v>
      </c>
      <c r="G124" s="3" t="s">
        <v>495</v>
      </c>
      <c r="H124" s="10">
        <f t="shared" si="1"/>
        <v>-3.56321839080459E-2</v>
      </c>
    </row>
    <row r="125" spans="2:8">
      <c r="B125" s="3">
        <v>85.61</v>
      </c>
      <c r="C125" s="3">
        <v>86</v>
      </c>
      <c r="D125" s="3">
        <v>85.24</v>
      </c>
      <c r="E125" s="3">
        <v>85.46</v>
      </c>
      <c r="F125" s="3">
        <v>341367</v>
      </c>
      <c r="G125" s="3" t="s">
        <v>494</v>
      </c>
      <c r="H125" s="10">
        <f t="shared" si="1"/>
        <v>1.7552071144395498E-3</v>
      </c>
    </row>
    <row r="126" spans="2:8">
      <c r="B126" s="3">
        <v>85.29</v>
      </c>
      <c r="C126" s="3">
        <v>85.74</v>
      </c>
      <c r="D126" s="3">
        <v>84.44</v>
      </c>
      <c r="E126" s="3">
        <v>84.85</v>
      </c>
      <c r="F126" s="3">
        <v>711825</v>
      </c>
      <c r="G126" s="3" t="s">
        <v>493</v>
      </c>
      <c r="H126" s="10">
        <f t="shared" si="1"/>
        <v>5.185621685327213E-3</v>
      </c>
    </row>
    <row r="127" spans="2:8">
      <c r="B127" s="3">
        <v>84.53</v>
      </c>
      <c r="C127" s="3">
        <v>84.92</v>
      </c>
      <c r="D127" s="3">
        <v>83.76</v>
      </c>
      <c r="E127" s="3">
        <v>84.92</v>
      </c>
      <c r="F127" s="3">
        <v>594220</v>
      </c>
      <c r="G127" s="3" t="s">
        <v>492</v>
      </c>
      <c r="H127" s="10">
        <f t="shared" si="1"/>
        <v>-4.5925577013660179E-3</v>
      </c>
    </row>
    <row r="128" spans="2:8">
      <c r="B128" s="3">
        <v>84.49</v>
      </c>
      <c r="C128" s="3">
        <v>85.33</v>
      </c>
      <c r="D128" s="3">
        <v>84.1</v>
      </c>
      <c r="E128" s="3">
        <v>84.48</v>
      </c>
      <c r="F128" s="3">
        <v>1138187</v>
      </c>
      <c r="G128" s="3" t="s">
        <v>491</v>
      </c>
      <c r="H128" s="10">
        <f t="shared" si="1"/>
        <v>1.1837121212110446E-4</v>
      </c>
    </row>
    <row r="129" spans="2:8">
      <c r="B129" s="3">
        <v>84.72</v>
      </c>
      <c r="C129" s="3">
        <v>85.3</v>
      </c>
      <c r="D129" s="3">
        <v>84.16</v>
      </c>
      <c r="E129" s="3">
        <v>85</v>
      </c>
      <c r="F129" s="3">
        <v>966796</v>
      </c>
      <c r="G129" s="3" t="s">
        <v>490</v>
      </c>
      <c r="H129" s="10">
        <f t="shared" si="1"/>
        <v>-3.2941176470588918E-3</v>
      </c>
    </row>
    <row r="130" spans="2:8">
      <c r="B130" s="3">
        <v>84.91</v>
      </c>
      <c r="C130" s="3">
        <v>85.01</v>
      </c>
      <c r="D130" s="3">
        <v>83.08</v>
      </c>
      <c r="E130" s="3">
        <v>83.55</v>
      </c>
      <c r="F130" s="3">
        <v>1750251</v>
      </c>
      <c r="G130" s="3" t="s">
        <v>489</v>
      </c>
      <c r="H130" s="10">
        <f t="shared" si="1"/>
        <v>1.6277678037103449E-2</v>
      </c>
    </row>
    <row r="131" spans="2:8">
      <c r="B131" s="3">
        <v>83.59</v>
      </c>
      <c r="C131" s="3">
        <v>83.91</v>
      </c>
      <c r="D131" s="3">
        <v>82.350099999999998</v>
      </c>
      <c r="E131" s="3">
        <v>83.23</v>
      </c>
      <c r="F131" s="3">
        <v>1038268</v>
      </c>
      <c r="G131" s="3" t="s">
        <v>488</v>
      </c>
      <c r="H131" s="10">
        <f t="shared" si="1"/>
        <v>4.3253634506787986E-3</v>
      </c>
    </row>
    <row r="132" spans="2:8">
      <c r="B132" s="3">
        <v>83.32</v>
      </c>
      <c r="C132" s="3">
        <v>83.38</v>
      </c>
      <c r="D132" s="3">
        <v>80.760000000000005</v>
      </c>
      <c r="E132" s="3">
        <v>80.760000000000005</v>
      </c>
      <c r="F132" s="3">
        <v>888750</v>
      </c>
      <c r="G132" s="3" t="s">
        <v>487</v>
      </c>
      <c r="H132" s="10">
        <f t="shared" si="1"/>
        <v>3.169886082218909E-2</v>
      </c>
    </row>
    <row r="133" spans="2:8">
      <c r="B133" s="3">
        <v>81.83</v>
      </c>
      <c r="C133" s="3">
        <v>82.39</v>
      </c>
      <c r="D133" s="3">
        <v>80.69</v>
      </c>
      <c r="E133" s="3">
        <v>80.92</v>
      </c>
      <c r="F133" s="3">
        <v>760506</v>
      </c>
      <c r="G133" s="3" t="s">
        <v>486</v>
      </c>
      <c r="H133" s="10">
        <f t="shared" si="1"/>
        <v>1.1245674740484324E-2</v>
      </c>
    </row>
    <row r="134" spans="2:8">
      <c r="B134" s="3">
        <v>81.099999999999994</v>
      </c>
      <c r="C134" s="3">
        <v>81.760000000000005</v>
      </c>
      <c r="D134" s="3">
        <v>80.59</v>
      </c>
      <c r="E134" s="3">
        <v>80.849999999999994</v>
      </c>
      <c r="F134" s="3">
        <v>982026</v>
      </c>
      <c r="G134" s="3" t="s">
        <v>485</v>
      </c>
      <c r="H134" s="10">
        <f t="shared" si="1"/>
        <v>3.0921459492887493E-3</v>
      </c>
    </row>
    <row r="135" spans="2:8">
      <c r="B135" s="3">
        <v>81.099999999999994</v>
      </c>
      <c r="C135" s="3">
        <v>82.79</v>
      </c>
      <c r="D135" s="3">
        <v>80.87</v>
      </c>
      <c r="E135" s="3">
        <v>82.06</v>
      </c>
      <c r="F135" s="3">
        <v>709353</v>
      </c>
      <c r="G135" s="3" t="s">
        <v>484</v>
      </c>
      <c r="H135" s="10">
        <f t="shared" si="1"/>
        <v>-1.1698757007068128E-2</v>
      </c>
    </row>
    <row r="136" spans="2:8">
      <c r="B136" s="3">
        <v>82.54</v>
      </c>
      <c r="C136" s="3">
        <v>83.74</v>
      </c>
      <c r="D136" s="3">
        <v>82.18</v>
      </c>
      <c r="E136" s="3">
        <v>83.23</v>
      </c>
      <c r="F136" s="3">
        <v>955300</v>
      </c>
      <c r="G136" s="3" t="s">
        <v>483</v>
      </c>
      <c r="H136" s="10">
        <f t="shared" si="1"/>
        <v>-8.2902799471343824E-3</v>
      </c>
    </row>
    <row r="137" spans="2:8">
      <c r="B137" s="3">
        <v>83.42</v>
      </c>
      <c r="C137" s="3">
        <v>83.51</v>
      </c>
      <c r="D137" s="3">
        <v>81.63</v>
      </c>
      <c r="E137" s="3">
        <v>81.900000000000006</v>
      </c>
      <c r="F137" s="3">
        <v>1444116</v>
      </c>
      <c r="G137" s="3" t="s">
        <v>482</v>
      </c>
      <c r="H137" s="10">
        <f t="shared" si="1"/>
        <v>1.8559218559218493E-2</v>
      </c>
    </row>
    <row r="138" spans="2:8">
      <c r="B138" s="3">
        <v>81.99</v>
      </c>
      <c r="C138" s="3">
        <v>82.58</v>
      </c>
      <c r="D138" s="3">
        <v>81.41</v>
      </c>
      <c r="E138" s="3">
        <v>82.18</v>
      </c>
      <c r="F138" s="3">
        <v>1634192</v>
      </c>
      <c r="G138" s="3" t="s">
        <v>481</v>
      </c>
      <c r="H138" s="10">
        <f t="shared" si="1"/>
        <v>-2.311998053054376E-3</v>
      </c>
    </row>
    <row r="139" spans="2:8">
      <c r="B139" s="3">
        <v>80.88</v>
      </c>
      <c r="C139" s="3">
        <v>81.894999999999996</v>
      </c>
      <c r="D139" s="3">
        <v>79.94</v>
      </c>
      <c r="E139" s="3">
        <v>81</v>
      </c>
      <c r="F139" s="3">
        <v>1804199</v>
      </c>
      <c r="G139" s="3" t="s">
        <v>480</v>
      </c>
      <c r="H139" s="10">
        <f t="shared" si="1"/>
        <v>-1.481481481481528E-3</v>
      </c>
    </row>
    <row r="140" spans="2:8">
      <c r="B140" s="3">
        <v>81.97</v>
      </c>
      <c r="C140" s="3">
        <v>82.93</v>
      </c>
      <c r="D140" s="3">
        <v>81.459999999999994</v>
      </c>
      <c r="E140" s="3">
        <v>81.95</v>
      </c>
      <c r="F140" s="3">
        <v>1414133</v>
      </c>
      <c r="G140" s="3" t="s">
        <v>479</v>
      </c>
      <c r="H140" s="10">
        <f t="shared" si="1"/>
        <v>2.4405125076265577E-4</v>
      </c>
    </row>
    <row r="141" spans="2:8">
      <c r="B141" s="3">
        <v>82.71</v>
      </c>
      <c r="C141" s="3">
        <v>84.87</v>
      </c>
      <c r="D141" s="3">
        <v>79.69</v>
      </c>
      <c r="E141" s="3">
        <v>81.510000000000005</v>
      </c>
      <c r="F141" s="3">
        <v>3866306</v>
      </c>
      <c r="G141" s="3" t="s">
        <v>478</v>
      </c>
      <c r="H141" s="10">
        <f t="shared" si="1"/>
        <v>1.4722119985277837E-2</v>
      </c>
    </row>
    <row r="142" spans="2:8">
      <c r="B142" s="3">
        <v>75.58</v>
      </c>
      <c r="C142" s="3">
        <v>76.13</v>
      </c>
      <c r="D142" s="3">
        <v>74.23</v>
      </c>
      <c r="E142" s="3">
        <v>74.34</v>
      </c>
      <c r="F142" s="3">
        <v>1275306</v>
      </c>
      <c r="G142" s="3" t="s">
        <v>477</v>
      </c>
      <c r="H142" s="10">
        <f t="shared" si="1"/>
        <v>1.6680118375033581E-2</v>
      </c>
    </row>
    <row r="143" spans="2:8">
      <c r="B143" s="3">
        <v>74.72</v>
      </c>
      <c r="C143" s="3">
        <v>75.81</v>
      </c>
      <c r="D143" s="3">
        <v>74.209999999999994</v>
      </c>
      <c r="E143" s="3">
        <v>74.77</v>
      </c>
      <c r="F143" s="3">
        <v>713179</v>
      </c>
      <c r="G143" s="3" t="s">
        <v>476</v>
      </c>
      <c r="H143" s="10">
        <f t="shared" si="1"/>
        <v>-6.6871740002671931E-4</v>
      </c>
    </row>
    <row r="144" spans="2:8">
      <c r="B144" s="3">
        <v>74.88</v>
      </c>
      <c r="C144" s="3">
        <v>75.52</v>
      </c>
      <c r="D144" s="3">
        <v>73.31</v>
      </c>
      <c r="E144" s="3">
        <v>73.61</v>
      </c>
      <c r="F144" s="3">
        <v>686225</v>
      </c>
      <c r="G144" s="3" t="s">
        <v>475</v>
      </c>
      <c r="H144" s="10">
        <f t="shared" si="1"/>
        <v>1.7253090612688426E-2</v>
      </c>
    </row>
    <row r="145" spans="2:8">
      <c r="B145" s="3">
        <v>73.540000000000006</v>
      </c>
      <c r="C145" s="3">
        <v>74.721500000000006</v>
      </c>
      <c r="D145" s="3">
        <v>73.459999999999994</v>
      </c>
      <c r="E145" s="3">
        <v>74.41</v>
      </c>
      <c r="F145" s="3">
        <v>602015</v>
      </c>
      <c r="G145" s="3" t="s">
        <v>474</v>
      </c>
      <c r="H145" s="10">
        <f t="shared" si="1"/>
        <v>-1.1691976884827149E-2</v>
      </c>
    </row>
    <row r="146" spans="2:8">
      <c r="B146" s="3">
        <v>75.069999999999993</v>
      </c>
      <c r="C146" s="3">
        <v>75.91</v>
      </c>
      <c r="D146" s="3">
        <v>74.215000000000003</v>
      </c>
      <c r="E146" s="3">
        <v>74.400000000000006</v>
      </c>
      <c r="F146" s="3">
        <v>860414</v>
      </c>
      <c r="G146" s="3" t="s">
        <v>473</v>
      </c>
      <c r="H146" s="10">
        <f t="shared" si="1"/>
        <v>9.0053763440858248E-3</v>
      </c>
    </row>
    <row r="147" spans="2:8">
      <c r="B147" s="3">
        <v>74.290000000000006</v>
      </c>
      <c r="C147" s="3">
        <v>74.364999999999995</v>
      </c>
      <c r="D147" s="3">
        <v>73.42</v>
      </c>
      <c r="E147" s="3">
        <v>74.09</v>
      </c>
      <c r="F147" s="3">
        <v>534198</v>
      </c>
      <c r="G147" s="3" t="s">
        <v>472</v>
      </c>
      <c r="H147" s="10">
        <f t="shared" si="1"/>
        <v>2.6994196247807078E-3</v>
      </c>
    </row>
    <row r="148" spans="2:8">
      <c r="B148" s="3">
        <v>74.2</v>
      </c>
      <c r="C148" s="3">
        <v>74.33</v>
      </c>
      <c r="D148" s="3">
        <v>73.53</v>
      </c>
      <c r="E148" s="3">
        <v>73.53</v>
      </c>
      <c r="F148" s="3">
        <v>547278</v>
      </c>
      <c r="G148" s="3" t="s">
        <v>471</v>
      </c>
      <c r="H148" s="10">
        <f t="shared" si="1"/>
        <v>9.1119271045831951E-3</v>
      </c>
    </row>
    <row r="149" spans="2:8">
      <c r="B149" s="3">
        <v>73.17</v>
      </c>
      <c r="C149" s="3">
        <v>73.959999999999994</v>
      </c>
      <c r="D149" s="3">
        <v>73.1023</v>
      </c>
      <c r="E149" s="3">
        <v>73.62</v>
      </c>
      <c r="F149" s="3">
        <v>420464</v>
      </c>
      <c r="G149" s="3" t="s">
        <v>470</v>
      </c>
      <c r="H149" s="10">
        <f t="shared" si="1"/>
        <v>-6.1124694376528677E-3</v>
      </c>
    </row>
    <row r="150" spans="2:8">
      <c r="B150" s="3">
        <v>73.64</v>
      </c>
      <c r="C150" s="3">
        <v>74.459999999999994</v>
      </c>
      <c r="D150" s="3">
        <v>73.459999999999994</v>
      </c>
      <c r="E150" s="3">
        <v>73.88</v>
      </c>
      <c r="F150" s="3">
        <v>416184</v>
      </c>
      <c r="G150" s="3" t="s">
        <v>469</v>
      </c>
      <c r="H150" s="10">
        <f t="shared" si="1"/>
        <v>-3.2485110990795318E-3</v>
      </c>
    </row>
    <row r="151" spans="2:8">
      <c r="B151" s="3">
        <v>73.89</v>
      </c>
      <c r="C151" s="3">
        <v>73.95</v>
      </c>
      <c r="D151" s="3">
        <v>72.81</v>
      </c>
      <c r="E151" s="3">
        <v>73.19</v>
      </c>
      <c r="F151" s="3">
        <v>616160</v>
      </c>
      <c r="G151" s="3" t="s">
        <v>468</v>
      </c>
      <c r="H151" s="10">
        <f t="shared" si="1"/>
        <v>9.5641481076649271E-3</v>
      </c>
    </row>
    <row r="152" spans="2:8">
      <c r="B152" s="3">
        <v>73.33</v>
      </c>
      <c r="C152" s="3">
        <v>73.534999999999997</v>
      </c>
      <c r="D152" s="3">
        <v>72.19</v>
      </c>
      <c r="E152" s="3">
        <v>73.14</v>
      </c>
      <c r="F152" s="3">
        <v>470913</v>
      </c>
      <c r="G152" s="3" t="s">
        <v>467</v>
      </c>
      <c r="H152" s="10">
        <f t="shared" si="1"/>
        <v>2.5977577249109984E-3</v>
      </c>
    </row>
    <row r="153" spans="2:8">
      <c r="B153" s="3">
        <v>73.489999999999995</v>
      </c>
      <c r="C153" s="3">
        <v>74</v>
      </c>
      <c r="D153" s="3">
        <v>72.718800000000002</v>
      </c>
      <c r="E153" s="3">
        <v>72.849999999999994</v>
      </c>
      <c r="F153" s="3">
        <v>606212</v>
      </c>
      <c r="G153" s="3" t="s">
        <v>466</v>
      </c>
      <c r="H153" s="10">
        <f t="shared" si="1"/>
        <v>8.7851750171585863E-3</v>
      </c>
    </row>
    <row r="154" spans="2:8">
      <c r="B154" s="3">
        <v>72.849999999999994</v>
      </c>
      <c r="C154" s="3">
        <v>74.150000000000006</v>
      </c>
      <c r="D154" s="3">
        <v>71.930000000000007</v>
      </c>
      <c r="E154" s="3">
        <v>74.150000000000006</v>
      </c>
      <c r="F154" s="3">
        <v>1112080</v>
      </c>
      <c r="G154" s="3" t="s">
        <v>465</v>
      </c>
      <c r="H154" s="10">
        <f t="shared" si="1"/>
        <v>-1.7532029669588778E-2</v>
      </c>
    </row>
    <row r="155" spans="2:8">
      <c r="B155" s="3">
        <v>73.92</v>
      </c>
      <c r="C155" s="3">
        <v>74.86</v>
      </c>
      <c r="D155" s="3">
        <v>73.33</v>
      </c>
      <c r="E155" s="3">
        <v>74.5</v>
      </c>
      <c r="F155" s="3">
        <v>970470</v>
      </c>
      <c r="G155" s="3" t="s">
        <v>464</v>
      </c>
      <c r="H155" s="10">
        <f t="shared" si="1"/>
        <v>-7.7852348993288079E-3</v>
      </c>
    </row>
    <row r="156" spans="2:8">
      <c r="B156" s="3">
        <v>74.88</v>
      </c>
      <c r="C156" s="3">
        <v>75.98</v>
      </c>
      <c r="D156" s="3">
        <v>74.12</v>
      </c>
      <c r="E156" s="3">
        <v>74.37</v>
      </c>
      <c r="F156" s="3">
        <v>1480335</v>
      </c>
      <c r="G156" s="3" t="s">
        <v>463</v>
      </c>
      <c r="H156" s="10">
        <f t="shared" si="1"/>
        <v>6.8576038725292054E-3</v>
      </c>
    </row>
    <row r="157" spans="2:8">
      <c r="B157" s="3">
        <v>74.05</v>
      </c>
      <c r="C157" s="3">
        <v>74.125</v>
      </c>
      <c r="D157" s="3">
        <v>71.040000000000006</v>
      </c>
      <c r="E157" s="3">
        <v>71.44</v>
      </c>
      <c r="F157" s="3">
        <v>1755886</v>
      </c>
      <c r="G157" s="3" t="s">
        <v>462</v>
      </c>
      <c r="H157" s="10">
        <f t="shared" si="1"/>
        <v>3.6534154535274421E-2</v>
      </c>
    </row>
    <row r="158" spans="2:8">
      <c r="B158" s="3">
        <v>71.19</v>
      </c>
      <c r="C158" s="3">
        <v>71.239999999999995</v>
      </c>
      <c r="D158" s="3">
        <v>70.3</v>
      </c>
      <c r="E158" s="3">
        <v>70.94</v>
      </c>
      <c r="F158" s="3">
        <v>403919</v>
      </c>
      <c r="G158" s="3" t="s">
        <v>461</v>
      </c>
      <c r="H158" s="10">
        <f t="shared" si="1"/>
        <v>3.5241048773611006E-3</v>
      </c>
    </row>
    <row r="159" spans="2:8">
      <c r="B159" s="3">
        <v>70.569999999999993</v>
      </c>
      <c r="C159" s="3">
        <v>71.599999999999994</v>
      </c>
      <c r="D159" s="3">
        <v>69.95</v>
      </c>
      <c r="E159" s="3">
        <v>70.23</v>
      </c>
      <c r="F159" s="3">
        <v>758023</v>
      </c>
      <c r="G159" s="3" t="s">
        <v>460</v>
      </c>
      <c r="H159" s="10">
        <f t="shared" si="1"/>
        <v>4.8412359390572757E-3</v>
      </c>
    </row>
    <row r="160" spans="2:8">
      <c r="B160" s="3">
        <v>69.790000000000006</v>
      </c>
      <c r="C160" s="3">
        <v>70.219899999999996</v>
      </c>
      <c r="D160" s="3">
        <v>69.209999999999994</v>
      </c>
      <c r="E160" s="3">
        <v>69.86</v>
      </c>
      <c r="F160" s="3">
        <v>592717</v>
      </c>
      <c r="G160" s="3" t="s">
        <v>459</v>
      </c>
      <c r="H160" s="10">
        <f t="shared" si="1"/>
        <v>-1.0020040080159776E-3</v>
      </c>
    </row>
    <row r="161" spans="2:8">
      <c r="B161" s="3">
        <v>70.44</v>
      </c>
      <c r="C161" s="3">
        <v>70.84</v>
      </c>
      <c r="D161" s="3">
        <v>69.44</v>
      </c>
      <c r="E161" s="3">
        <v>70.06</v>
      </c>
      <c r="F161" s="3">
        <v>363752</v>
      </c>
      <c r="G161" s="3" t="s">
        <v>458</v>
      </c>
      <c r="H161" s="10">
        <f t="shared" si="1"/>
        <v>5.4239223522694058E-3</v>
      </c>
    </row>
    <row r="162" spans="2:8">
      <c r="B162" s="3">
        <v>70.06</v>
      </c>
      <c r="C162" s="3">
        <v>70.540000000000006</v>
      </c>
      <c r="D162" s="3">
        <v>69.92</v>
      </c>
      <c r="E162" s="3">
        <v>70.180000000000007</v>
      </c>
      <c r="F162" s="3">
        <v>305808</v>
      </c>
      <c r="G162" s="3" t="s">
        <v>457</v>
      </c>
      <c r="H162" s="10">
        <f t="shared" si="1"/>
        <v>-1.7098888572243398E-3</v>
      </c>
    </row>
    <row r="163" spans="2:8">
      <c r="B163" s="3">
        <v>69.900000000000006</v>
      </c>
      <c r="C163" s="3">
        <v>70.534999999999997</v>
      </c>
      <c r="D163" s="3">
        <v>69.680000000000007</v>
      </c>
      <c r="E163" s="3">
        <v>70.319999999999993</v>
      </c>
      <c r="F163" s="3">
        <v>556104</v>
      </c>
      <c r="G163" s="3" t="s">
        <v>456</v>
      </c>
      <c r="H163" s="10">
        <f t="shared" ref="H163:H226" si="2">B163/E163-1</f>
        <v>-5.9726962457335997E-3</v>
      </c>
    </row>
    <row r="164" spans="2:8">
      <c r="B164" s="3">
        <v>70.66</v>
      </c>
      <c r="C164" s="3">
        <v>70.989999999999995</v>
      </c>
      <c r="D164" s="3">
        <v>70.17</v>
      </c>
      <c r="E164" s="3">
        <v>70.48</v>
      </c>
      <c r="F164" s="3">
        <v>461793</v>
      </c>
      <c r="G164" s="3" t="s">
        <v>455</v>
      </c>
      <c r="H164" s="10">
        <f t="shared" si="2"/>
        <v>2.5539160045402465E-3</v>
      </c>
    </row>
    <row r="165" spans="2:8">
      <c r="B165" s="3">
        <v>70.040000000000006</v>
      </c>
      <c r="C165" s="3">
        <v>70.575500000000005</v>
      </c>
      <c r="D165" s="3">
        <v>69.569999999999993</v>
      </c>
      <c r="E165" s="3">
        <v>70</v>
      </c>
      <c r="F165" s="3">
        <v>512831</v>
      </c>
      <c r="G165" s="3" t="s">
        <v>454</v>
      </c>
      <c r="H165" s="10">
        <f t="shared" si="2"/>
        <v>5.714285714286671E-4</v>
      </c>
    </row>
    <row r="166" spans="2:8">
      <c r="B166" s="3">
        <v>69.98</v>
      </c>
      <c r="C166" s="3">
        <v>70.150000000000006</v>
      </c>
      <c r="D166" s="3">
        <v>69.014799999999994</v>
      </c>
      <c r="E166" s="3">
        <v>70.13</v>
      </c>
      <c r="F166" s="3">
        <v>474644</v>
      </c>
      <c r="G166" s="3" t="s">
        <v>453</v>
      </c>
      <c r="H166" s="10">
        <f t="shared" si="2"/>
        <v>-2.1388849279907474E-3</v>
      </c>
    </row>
    <row r="167" spans="2:8">
      <c r="B167" s="3">
        <v>70.400000000000006</v>
      </c>
      <c r="C167" s="3">
        <v>72.47</v>
      </c>
      <c r="D167" s="3">
        <v>69.78</v>
      </c>
      <c r="E167" s="3">
        <v>71.92</v>
      </c>
      <c r="F167" s="3">
        <v>537194</v>
      </c>
      <c r="G167" s="3" t="s">
        <v>452</v>
      </c>
      <c r="H167" s="10">
        <f t="shared" si="2"/>
        <v>-2.1134593993325845E-2</v>
      </c>
    </row>
    <row r="168" spans="2:8">
      <c r="B168" s="3">
        <v>71.540000000000006</v>
      </c>
      <c r="C168" s="3">
        <v>71.58</v>
      </c>
      <c r="D168" s="3">
        <v>70.44</v>
      </c>
      <c r="E168" s="3">
        <v>70.47</v>
      </c>
      <c r="F168" s="3">
        <v>607814</v>
      </c>
      <c r="G168" s="3" t="s">
        <v>451</v>
      </c>
      <c r="H168" s="10">
        <f t="shared" si="2"/>
        <v>1.5183766141620758E-2</v>
      </c>
    </row>
    <row r="169" spans="2:8">
      <c r="B169" s="3">
        <v>70.61</v>
      </c>
      <c r="C169" s="3">
        <v>72.245000000000005</v>
      </c>
      <c r="D169" s="3">
        <v>70.28</v>
      </c>
      <c r="E169" s="3">
        <v>70.989999999999995</v>
      </c>
      <c r="F169" s="3">
        <v>662095</v>
      </c>
      <c r="G169" s="3" t="s">
        <v>450</v>
      </c>
      <c r="H169" s="10">
        <f t="shared" si="2"/>
        <v>-5.3528666009295955E-3</v>
      </c>
    </row>
    <row r="170" spans="2:8">
      <c r="B170" s="3">
        <v>70.52</v>
      </c>
      <c r="C170" s="3">
        <v>71</v>
      </c>
      <c r="D170" s="3">
        <v>69.672700000000006</v>
      </c>
      <c r="E170" s="3">
        <v>70.849999999999994</v>
      </c>
      <c r="F170" s="3">
        <v>519472</v>
      </c>
      <c r="G170" s="3" t="s">
        <v>449</v>
      </c>
      <c r="H170" s="10">
        <f t="shared" si="2"/>
        <v>-4.6577275935073548E-3</v>
      </c>
    </row>
    <row r="171" spans="2:8">
      <c r="B171" s="3">
        <v>70.349999999999994</v>
      </c>
      <c r="C171" s="3">
        <v>71.62</v>
      </c>
      <c r="D171" s="3">
        <v>69.7607</v>
      </c>
      <c r="E171" s="3">
        <v>71.239999999999995</v>
      </c>
      <c r="F171" s="3">
        <v>599786</v>
      </c>
      <c r="G171" s="3" t="s">
        <v>448</v>
      </c>
      <c r="H171" s="10">
        <f t="shared" si="2"/>
        <v>-1.2492981471083686E-2</v>
      </c>
    </row>
    <row r="172" spans="2:8">
      <c r="B172" s="3">
        <v>70.989999999999995</v>
      </c>
      <c r="C172" s="3">
        <v>71.97</v>
      </c>
      <c r="D172" s="3">
        <v>70.8</v>
      </c>
      <c r="E172" s="3">
        <v>71.42</v>
      </c>
      <c r="F172" s="3">
        <v>510982</v>
      </c>
      <c r="G172" s="3" t="s">
        <v>447</v>
      </c>
      <c r="H172" s="10">
        <f t="shared" si="2"/>
        <v>-6.0207224866984932E-3</v>
      </c>
    </row>
    <row r="173" spans="2:8">
      <c r="B173" s="3">
        <v>71.22</v>
      </c>
      <c r="C173" s="3">
        <v>71.66</v>
      </c>
      <c r="D173" s="3">
        <v>70.8</v>
      </c>
      <c r="E173" s="3">
        <v>70.8</v>
      </c>
      <c r="F173" s="3">
        <v>840064</v>
      </c>
      <c r="G173" s="3" t="s">
        <v>446</v>
      </c>
      <c r="H173" s="10">
        <f t="shared" si="2"/>
        <v>5.9322033898305815E-3</v>
      </c>
    </row>
    <row r="174" spans="2:8">
      <c r="B174" s="3">
        <v>70.64</v>
      </c>
      <c r="C174" s="3">
        <v>70.7</v>
      </c>
      <c r="D174" s="3">
        <v>69.8</v>
      </c>
      <c r="E174" s="3">
        <v>70.38</v>
      </c>
      <c r="F174" s="3">
        <v>1552067</v>
      </c>
      <c r="G174" s="3" t="s">
        <v>445</v>
      </c>
      <c r="H174" s="10">
        <f t="shared" si="2"/>
        <v>3.6942313157146689E-3</v>
      </c>
    </row>
    <row r="175" spans="2:8">
      <c r="B175" s="3">
        <v>70.599999999999994</v>
      </c>
      <c r="C175" s="3">
        <v>70.989999999999995</v>
      </c>
      <c r="D175" s="3">
        <v>69.344999999999999</v>
      </c>
      <c r="E175" s="3">
        <v>70.38</v>
      </c>
      <c r="F175" s="3">
        <v>592677</v>
      </c>
      <c r="G175" s="3" t="s">
        <v>444</v>
      </c>
      <c r="H175" s="10">
        <f t="shared" si="2"/>
        <v>3.125888036374036E-3</v>
      </c>
    </row>
    <row r="176" spans="2:8">
      <c r="B176" s="3">
        <v>69.59</v>
      </c>
      <c r="C176" s="3">
        <v>70.33</v>
      </c>
      <c r="D176" s="3">
        <v>68.58</v>
      </c>
      <c r="E176" s="3">
        <v>69</v>
      </c>
      <c r="F176" s="3">
        <v>513762</v>
      </c>
      <c r="G176" s="3" t="s">
        <v>443</v>
      </c>
      <c r="H176" s="10">
        <f t="shared" si="2"/>
        <v>8.5507246376812507E-3</v>
      </c>
    </row>
    <row r="177" spans="2:8">
      <c r="B177" s="3">
        <v>69.34</v>
      </c>
      <c r="C177" s="3">
        <v>70.900000000000006</v>
      </c>
      <c r="D177" s="3">
        <v>69.047499999999999</v>
      </c>
      <c r="E177" s="3">
        <v>69.97</v>
      </c>
      <c r="F177" s="3">
        <v>478424</v>
      </c>
      <c r="G177" s="3" t="s">
        <v>442</v>
      </c>
      <c r="H177" s="10">
        <f t="shared" si="2"/>
        <v>-9.0038587966270178E-3</v>
      </c>
    </row>
    <row r="178" spans="2:8">
      <c r="B178" s="3">
        <v>69.97</v>
      </c>
      <c r="C178" s="3">
        <v>70.67</v>
      </c>
      <c r="D178" s="3">
        <v>69.665000000000006</v>
      </c>
      <c r="E178" s="3">
        <v>70.010000000000005</v>
      </c>
      <c r="F178" s="3">
        <v>673961</v>
      </c>
      <c r="G178" s="3" t="s">
        <v>441</v>
      </c>
      <c r="H178" s="10">
        <f t="shared" si="2"/>
        <v>-5.7134695043570272E-4</v>
      </c>
    </row>
    <row r="179" spans="2:8">
      <c r="B179" s="3">
        <v>69.75</v>
      </c>
      <c r="C179" s="3">
        <v>70.849999999999994</v>
      </c>
      <c r="D179" s="3">
        <v>69.55</v>
      </c>
      <c r="E179" s="3">
        <v>70.23</v>
      </c>
      <c r="F179" s="3">
        <v>469303</v>
      </c>
      <c r="G179" s="3" t="s">
        <v>440</v>
      </c>
      <c r="H179" s="10">
        <f t="shared" si="2"/>
        <v>-6.8346860316105262E-3</v>
      </c>
    </row>
    <row r="180" spans="2:8">
      <c r="B180" s="3">
        <v>70.06</v>
      </c>
      <c r="C180" s="3">
        <v>70.23</v>
      </c>
      <c r="D180" s="3">
        <v>68.760000000000005</v>
      </c>
      <c r="E180" s="3">
        <v>69.19</v>
      </c>
      <c r="F180" s="3">
        <v>403199</v>
      </c>
      <c r="G180" s="3" t="s">
        <v>439</v>
      </c>
      <c r="H180" s="10">
        <f t="shared" si="2"/>
        <v>1.2574071397600806E-2</v>
      </c>
    </row>
    <row r="181" spans="2:8">
      <c r="B181" s="3">
        <v>69.27</v>
      </c>
      <c r="C181" s="3">
        <v>69.430000000000007</v>
      </c>
      <c r="D181" s="3">
        <v>67.73</v>
      </c>
      <c r="E181" s="3">
        <v>68.64</v>
      </c>
      <c r="F181" s="3">
        <v>419007</v>
      </c>
      <c r="G181" s="3" t="s">
        <v>438</v>
      </c>
      <c r="H181" s="10">
        <f t="shared" si="2"/>
        <v>9.1783216783216659E-3</v>
      </c>
    </row>
    <row r="182" spans="2:8">
      <c r="B182" s="3">
        <v>69.38</v>
      </c>
      <c r="C182" s="3">
        <v>70.13</v>
      </c>
      <c r="D182" s="3">
        <v>68.88</v>
      </c>
      <c r="E182" s="3">
        <v>69.97</v>
      </c>
      <c r="F182" s="3">
        <v>434592</v>
      </c>
      <c r="G182" s="3" t="s">
        <v>437</v>
      </c>
      <c r="H182" s="10">
        <f t="shared" si="2"/>
        <v>-8.4321852222380977E-3</v>
      </c>
    </row>
    <row r="183" spans="2:8">
      <c r="B183" s="3">
        <v>70.02</v>
      </c>
      <c r="C183" s="3">
        <v>71.069999999999993</v>
      </c>
      <c r="D183" s="3">
        <v>69.78</v>
      </c>
      <c r="E183" s="3">
        <v>70.23</v>
      </c>
      <c r="F183" s="3">
        <v>434937</v>
      </c>
      <c r="G183" s="3" t="s">
        <v>436</v>
      </c>
      <c r="H183" s="10">
        <f t="shared" si="2"/>
        <v>-2.9901751388297093E-3</v>
      </c>
    </row>
    <row r="184" spans="2:8">
      <c r="B184" s="3">
        <v>69.989999999999995</v>
      </c>
      <c r="C184" s="3">
        <v>71.290000000000006</v>
      </c>
      <c r="D184" s="3">
        <v>69.87</v>
      </c>
      <c r="E184" s="3">
        <v>70.8</v>
      </c>
      <c r="F184" s="3">
        <v>403147</v>
      </c>
      <c r="G184" s="3" t="s">
        <v>435</v>
      </c>
      <c r="H184" s="10">
        <f t="shared" si="2"/>
        <v>-1.1440677966101709E-2</v>
      </c>
    </row>
    <row r="185" spans="2:8">
      <c r="B185" s="3">
        <v>70.8</v>
      </c>
      <c r="C185" s="3">
        <v>71.25</v>
      </c>
      <c r="D185" s="3">
        <v>69.25</v>
      </c>
      <c r="E185" s="3">
        <v>70.25</v>
      </c>
      <c r="F185" s="3">
        <v>531223</v>
      </c>
      <c r="G185" s="3" t="s">
        <v>434</v>
      </c>
      <c r="H185" s="10">
        <f t="shared" si="2"/>
        <v>7.8291814946618299E-3</v>
      </c>
    </row>
    <row r="186" spans="2:8">
      <c r="B186" s="3">
        <v>70.37</v>
      </c>
      <c r="C186" s="3">
        <v>72.02</v>
      </c>
      <c r="D186" s="3">
        <v>69.555000000000007</v>
      </c>
      <c r="E186" s="3">
        <v>72</v>
      </c>
      <c r="F186" s="3">
        <v>555356</v>
      </c>
      <c r="G186" s="3" t="s">
        <v>433</v>
      </c>
      <c r="H186" s="10">
        <f t="shared" si="2"/>
        <v>-2.2638888888888875E-2</v>
      </c>
    </row>
    <row r="187" spans="2:8">
      <c r="B187" s="3">
        <v>72.180000000000007</v>
      </c>
      <c r="C187" s="3">
        <v>72.94</v>
      </c>
      <c r="D187" s="3">
        <v>71.790000000000006</v>
      </c>
      <c r="E187" s="3">
        <v>72.290000000000006</v>
      </c>
      <c r="F187" s="3">
        <v>826861</v>
      </c>
      <c r="G187" s="3" t="s">
        <v>432</v>
      </c>
      <c r="H187" s="10">
        <f t="shared" si="2"/>
        <v>-1.5216489140960077E-3</v>
      </c>
    </row>
    <row r="188" spans="2:8">
      <c r="B188" s="3">
        <v>72.7</v>
      </c>
      <c r="C188" s="3">
        <v>72.790000000000006</v>
      </c>
      <c r="D188" s="3">
        <v>71.88</v>
      </c>
      <c r="E188" s="3">
        <v>72.12</v>
      </c>
      <c r="F188" s="3">
        <v>731688</v>
      </c>
      <c r="G188" s="3" t="s">
        <v>431</v>
      </c>
      <c r="H188" s="10">
        <f t="shared" si="2"/>
        <v>8.0421519689406473E-3</v>
      </c>
    </row>
    <row r="189" spans="2:8">
      <c r="B189" s="3">
        <v>72.09</v>
      </c>
      <c r="C189" s="3">
        <v>72.53</v>
      </c>
      <c r="D189" s="3">
        <v>71.45</v>
      </c>
      <c r="E189" s="3">
        <v>71.98</v>
      </c>
      <c r="F189" s="3">
        <v>637682</v>
      </c>
      <c r="G189" s="3" t="s">
        <v>430</v>
      </c>
      <c r="H189" s="10">
        <f t="shared" si="2"/>
        <v>1.5282022784106619E-3</v>
      </c>
    </row>
    <row r="190" spans="2:8">
      <c r="B190" s="3">
        <v>71.36</v>
      </c>
      <c r="C190" s="3">
        <v>71.97</v>
      </c>
      <c r="D190" s="3">
        <v>70.930000000000007</v>
      </c>
      <c r="E190" s="3">
        <v>71.849999999999994</v>
      </c>
      <c r="F190" s="3">
        <v>493808</v>
      </c>
      <c r="G190" s="3" t="s">
        <v>429</v>
      </c>
      <c r="H190" s="10">
        <f t="shared" si="2"/>
        <v>-6.819763395963796E-3</v>
      </c>
    </row>
    <row r="191" spans="2:8">
      <c r="B191" s="3">
        <v>71.73</v>
      </c>
      <c r="C191" s="3">
        <v>72.16</v>
      </c>
      <c r="D191" s="3">
        <v>71.37</v>
      </c>
      <c r="E191" s="3">
        <v>71.680000000000007</v>
      </c>
      <c r="F191" s="3">
        <v>558043</v>
      </c>
      <c r="G191" s="3" t="s">
        <v>428</v>
      </c>
      <c r="H191" s="10">
        <f t="shared" si="2"/>
        <v>6.975446428572063E-4</v>
      </c>
    </row>
    <row r="192" spans="2:8">
      <c r="B192" s="3">
        <v>71.88</v>
      </c>
      <c r="C192" s="3">
        <v>72.5</v>
      </c>
      <c r="D192" s="3">
        <v>71.661299999999997</v>
      </c>
      <c r="E192" s="3">
        <v>72</v>
      </c>
      <c r="F192" s="3">
        <v>471396</v>
      </c>
      <c r="G192" s="3" t="s">
        <v>427</v>
      </c>
      <c r="H192" s="10">
        <f t="shared" si="2"/>
        <v>-1.6666666666667052E-3</v>
      </c>
    </row>
    <row r="193" spans="2:8">
      <c r="B193" s="3">
        <v>72.05</v>
      </c>
      <c r="C193" s="3">
        <v>72.19</v>
      </c>
      <c r="D193" s="3">
        <v>69.569999999999993</v>
      </c>
      <c r="E193" s="3">
        <v>70</v>
      </c>
      <c r="F193" s="3">
        <v>623777</v>
      </c>
      <c r="G193" s="3" t="s">
        <v>426</v>
      </c>
      <c r="H193" s="10">
        <f t="shared" si="2"/>
        <v>2.9285714285714137E-2</v>
      </c>
    </row>
    <row r="194" spans="2:8">
      <c r="B194" s="3">
        <v>69.680000000000007</v>
      </c>
      <c r="C194" s="3">
        <v>70.239999999999995</v>
      </c>
      <c r="D194" s="3">
        <v>69.430000000000007</v>
      </c>
      <c r="E194" s="3">
        <v>70</v>
      </c>
      <c r="F194" s="3">
        <v>415058</v>
      </c>
      <c r="G194" s="3" t="s">
        <v>425</v>
      </c>
      <c r="H194" s="10">
        <f t="shared" si="2"/>
        <v>-4.5714285714284486E-3</v>
      </c>
    </row>
    <row r="195" spans="2:8">
      <c r="B195" s="3">
        <v>69.59</v>
      </c>
      <c r="C195" s="3">
        <v>69.62</v>
      </c>
      <c r="D195" s="3">
        <v>68.515000000000001</v>
      </c>
      <c r="E195" s="3">
        <v>69.36</v>
      </c>
      <c r="F195" s="3">
        <v>522479</v>
      </c>
      <c r="G195" s="3" t="s">
        <v>424</v>
      </c>
      <c r="H195" s="10">
        <f t="shared" si="2"/>
        <v>3.3160322952709986E-3</v>
      </c>
    </row>
    <row r="196" spans="2:8">
      <c r="B196" s="3">
        <v>69.14</v>
      </c>
      <c r="C196" s="3">
        <v>70.27</v>
      </c>
      <c r="D196" s="3">
        <v>69.069999999999993</v>
      </c>
      <c r="E196" s="3">
        <v>69.89</v>
      </c>
      <c r="F196" s="3">
        <v>448706</v>
      </c>
      <c r="G196" s="3" t="s">
        <v>423</v>
      </c>
      <c r="H196" s="10">
        <f t="shared" si="2"/>
        <v>-1.0731148948347369E-2</v>
      </c>
    </row>
    <row r="197" spans="2:8">
      <c r="B197" s="3">
        <v>70.010000000000005</v>
      </c>
      <c r="C197" s="3">
        <v>70.34</v>
      </c>
      <c r="D197" s="3">
        <v>69.16</v>
      </c>
      <c r="E197" s="3">
        <v>69.86</v>
      </c>
      <c r="F197" s="3">
        <v>713793</v>
      </c>
      <c r="G197" s="3" t="s">
        <v>422</v>
      </c>
      <c r="H197" s="10">
        <f t="shared" si="2"/>
        <v>2.1471514457487295E-3</v>
      </c>
    </row>
    <row r="198" spans="2:8">
      <c r="B198" s="3">
        <v>69.86</v>
      </c>
      <c r="C198" s="3">
        <v>70.319999999999993</v>
      </c>
      <c r="D198" s="3">
        <v>68.599999999999994</v>
      </c>
      <c r="E198" s="3">
        <v>68.790000000000006</v>
      </c>
      <c r="F198" s="3">
        <v>870131</v>
      </c>
      <c r="G198" s="3" t="s">
        <v>421</v>
      </c>
      <c r="H198" s="10">
        <f t="shared" si="2"/>
        <v>1.5554586422445116E-2</v>
      </c>
    </row>
    <row r="199" spans="2:8">
      <c r="B199" s="3">
        <v>68.790000000000006</v>
      </c>
      <c r="C199" s="3">
        <v>70.64</v>
      </c>
      <c r="D199" s="3">
        <v>67.545000000000002</v>
      </c>
      <c r="E199" s="3">
        <v>67.78</v>
      </c>
      <c r="F199" s="3">
        <v>1449166</v>
      </c>
      <c r="G199" s="3" t="s">
        <v>420</v>
      </c>
      <c r="H199" s="10">
        <f t="shared" si="2"/>
        <v>1.4901150781941652E-2</v>
      </c>
    </row>
    <row r="200" spans="2:8">
      <c r="B200" s="3">
        <v>67.08</v>
      </c>
      <c r="C200" s="3">
        <v>67.81</v>
      </c>
      <c r="D200" s="3">
        <v>66.66</v>
      </c>
      <c r="E200" s="3">
        <v>67.34</v>
      </c>
      <c r="F200" s="3">
        <v>1380568</v>
      </c>
      <c r="G200" s="3" t="s">
        <v>419</v>
      </c>
      <c r="H200" s="10">
        <f t="shared" si="2"/>
        <v>-3.8610038610039643E-3</v>
      </c>
    </row>
    <row r="201" spans="2:8">
      <c r="B201" s="3">
        <v>67.319999999999993</v>
      </c>
      <c r="C201" s="3">
        <v>72.650000000000006</v>
      </c>
      <c r="D201" s="3">
        <v>63.61</v>
      </c>
      <c r="E201" s="3">
        <v>72.5</v>
      </c>
      <c r="F201" s="3">
        <v>4808853</v>
      </c>
      <c r="G201" s="3" t="s">
        <v>418</v>
      </c>
      <c r="H201" s="10">
        <f t="shared" si="2"/>
        <v>-7.1448275862069033E-2</v>
      </c>
    </row>
    <row r="202" spans="2:8">
      <c r="B202" s="3">
        <v>73.05</v>
      </c>
      <c r="C202" s="3">
        <v>73.659899999999993</v>
      </c>
      <c r="D202" s="3">
        <v>72.3</v>
      </c>
      <c r="E202" s="3">
        <v>73.58</v>
      </c>
      <c r="F202" s="3">
        <v>618228</v>
      </c>
      <c r="G202" s="3" t="s">
        <v>417</v>
      </c>
      <c r="H202" s="10">
        <f t="shared" si="2"/>
        <v>-7.2030443055177695E-3</v>
      </c>
    </row>
    <row r="203" spans="2:8">
      <c r="B203" s="3">
        <v>73.2</v>
      </c>
      <c r="C203" s="3">
        <v>74.173000000000002</v>
      </c>
      <c r="D203" s="3">
        <v>72.180000000000007</v>
      </c>
      <c r="E203" s="3">
        <v>72.55</v>
      </c>
      <c r="F203" s="3">
        <v>1164814</v>
      </c>
      <c r="G203" s="3" t="s">
        <v>416</v>
      </c>
      <c r="H203" s="10">
        <f t="shared" si="2"/>
        <v>8.9593383873192156E-3</v>
      </c>
    </row>
    <row r="204" spans="2:8">
      <c r="B204" s="3">
        <v>73.92</v>
      </c>
      <c r="C204" s="3">
        <v>73.95</v>
      </c>
      <c r="D204" s="3">
        <v>71.040000000000006</v>
      </c>
      <c r="E204" s="3">
        <v>71.25</v>
      </c>
      <c r="F204" s="3">
        <v>1446515</v>
      </c>
      <c r="G204" s="3" t="s">
        <v>415</v>
      </c>
      <c r="H204" s="10">
        <f t="shared" si="2"/>
        <v>3.7473684210526326E-2</v>
      </c>
    </row>
    <row r="205" spans="2:8">
      <c r="B205" s="3">
        <v>70.53</v>
      </c>
      <c r="C205" s="3">
        <v>74.209999999999994</v>
      </c>
      <c r="D205" s="3">
        <v>69.819999999999993</v>
      </c>
      <c r="E205" s="3">
        <v>74.2</v>
      </c>
      <c r="F205" s="3">
        <v>2108536</v>
      </c>
      <c r="G205" s="3" t="s">
        <v>414</v>
      </c>
      <c r="H205" s="10">
        <f t="shared" si="2"/>
        <v>-4.946091644204853E-2</v>
      </c>
    </row>
    <row r="206" spans="2:8">
      <c r="B206" s="3">
        <v>69.05</v>
      </c>
      <c r="C206" s="3">
        <v>69.754999999999995</v>
      </c>
      <c r="D206" s="3">
        <v>67.52</v>
      </c>
      <c r="E206" s="3">
        <v>67.819999999999993</v>
      </c>
      <c r="F206" s="3">
        <v>1066325</v>
      </c>
      <c r="G206" s="3" t="s">
        <v>413</v>
      </c>
      <c r="H206" s="10">
        <f t="shared" si="2"/>
        <v>1.8136242996166452E-2</v>
      </c>
    </row>
    <row r="207" spans="2:8">
      <c r="B207" s="3">
        <v>67.8</v>
      </c>
      <c r="C207" s="3">
        <v>68.394999999999996</v>
      </c>
      <c r="D207" s="3">
        <v>66.02</v>
      </c>
      <c r="E207" s="3">
        <v>66.819999999999993</v>
      </c>
      <c r="F207" s="3">
        <v>1149043</v>
      </c>
      <c r="G207" s="3" t="s">
        <v>412</v>
      </c>
      <c r="H207" s="10">
        <f t="shared" si="2"/>
        <v>1.4666267584555692E-2</v>
      </c>
    </row>
    <row r="208" spans="2:8">
      <c r="B208" s="3">
        <v>69.099999999999994</v>
      </c>
      <c r="C208" s="3">
        <v>69.8</v>
      </c>
      <c r="D208" s="3">
        <v>68.14</v>
      </c>
      <c r="E208" s="3">
        <v>69</v>
      </c>
      <c r="F208" s="3">
        <v>777828</v>
      </c>
      <c r="G208" s="3" t="s">
        <v>411</v>
      </c>
      <c r="H208" s="10">
        <f t="shared" si="2"/>
        <v>1.4492753623187582E-3</v>
      </c>
    </row>
    <row r="209" spans="2:8">
      <c r="B209" s="3">
        <v>70.099999999999994</v>
      </c>
      <c r="C209" s="3">
        <v>71.897499999999994</v>
      </c>
      <c r="D209" s="3">
        <v>68.88</v>
      </c>
      <c r="E209" s="3">
        <v>71.569999999999993</v>
      </c>
      <c r="F209" s="3">
        <v>1083006</v>
      </c>
      <c r="G209" s="3" t="s">
        <v>410</v>
      </c>
      <c r="H209" s="10">
        <f t="shared" si="2"/>
        <v>-2.0539332122397669E-2</v>
      </c>
    </row>
    <row r="210" spans="2:8">
      <c r="B210" s="3">
        <v>71.959999999999994</v>
      </c>
      <c r="C210" s="3">
        <v>72.78</v>
      </c>
      <c r="D210" s="3">
        <v>70.53</v>
      </c>
      <c r="E210" s="3">
        <v>71.03</v>
      </c>
      <c r="F210" s="3">
        <v>724209</v>
      </c>
      <c r="G210" s="3" t="s">
        <v>409</v>
      </c>
      <c r="H210" s="10">
        <f t="shared" si="2"/>
        <v>1.3093059270730567E-2</v>
      </c>
    </row>
    <row r="211" spans="2:8">
      <c r="B211" s="3">
        <v>71</v>
      </c>
      <c r="C211" s="3">
        <v>72.08</v>
      </c>
      <c r="D211" s="3">
        <v>70.650000000000006</v>
      </c>
      <c r="E211" s="3">
        <v>71.62</v>
      </c>
      <c r="F211" s="3">
        <v>771769</v>
      </c>
      <c r="G211" s="3" t="s">
        <v>408</v>
      </c>
      <c r="H211" s="10">
        <f t="shared" si="2"/>
        <v>-8.6567997765988336E-3</v>
      </c>
    </row>
    <row r="212" spans="2:8">
      <c r="B212" s="3">
        <v>71.58</v>
      </c>
      <c r="C212" s="3">
        <v>72.680000000000007</v>
      </c>
      <c r="D212" s="3">
        <v>71.515000000000001</v>
      </c>
      <c r="E212" s="3">
        <v>71.89</v>
      </c>
      <c r="F212" s="3">
        <v>985201</v>
      </c>
      <c r="G212" s="3" t="s">
        <v>407</v>
      </c>
      <c r="H212" s="10">
        <f t="shared" si="2"/>
        <v>-4.3121435526498608E-3</v>
      </c>
    </row>
    <row r="213" spans="2:8">
      <c r="B213" s="3">
        <v>71.89</v>
      </c>
      <c r="C213" s="3">
        <v>73.09</v>
      </c>
      <c r="D213" s="3">
        <v>71.650000000000006</v>
      </c>
      <c r="E213" s="3">
        <v>72.260000000000005</v>
      </c>
      <c r="F213" s="3">
        <v>786116</v>
      </c>
      <c r="G213" s="3" t="s">
        <v>406</v>
      </c>
      <c r="H213" s="10">
        <f t="shared" si="2"/>
        <v>-5.120398560752859E-3</v>
      </c>
    </row>
    <row r="214" spans="2:8">
      <c r="B214" s="3">
        <v>71.75</v>
      </c>
      <c r="C214" s="3">
        <v>73.28</v>
      </c>
      <c r="D214" s="3">
        <v>71.510000000000005</v>
      </c>
      <c r="E214" s="3">
        <v>72.23</v>
      </c>
      <c r="F214" s="3">
        <v>989010</v>
      </c>
      <c r="G214" s="3" t="s">
        <v>405</v>
      </c>
      <c r="H214" s="10">
        <f t="shared" si="2"/>
        <v>-6.6454381835803211E-3</v>
      </c>
    </row>
    <row r="215" spans="2:8">
      <c r="B215" s="3">
        <v>72.66</v>
      </c>
      <c r="C215" s="3">
        <v>74.153000000000006</v>
      </c>
      <c r="D215" s="3">
        <v>72.62</v>
      </c>
      <c r="E215" s="3">
        <v>73.3</v>
      </c>
      <c r="F215" s="3">
        <v>948162</v>
      </c>
      <c r="G215" s="3" t="s">
        <v>404</v>
      </c>
      <c r="H215" s="10">
        <f t="shared" si="2"/>
        <v>-8.731241473396989E-3</v>
      </c>
    </row>
    <row r="216" spans="2:8">
      <c r="B216" s="3">
        <v>73.38</v>
      </c>
      <c r="C216" s="3">
        <v>74.16</v>
      </c>
      <c r="D216" s="3">
        <v>73.36</v>
      </c>
      <c r="E216" s="3">
        <v>73.5</v>
      </c>
      <c r="F216" s="3">
        <v>642555</v>
      </c>
      <c r="G216" s="3" t="s">
        <v>403</v>
      </c>
      <c r="H216" s="10">
        <f t="shared" si="2"/>
        <v>-1.6326530612245094E-3</v>
      </c>
    </row>
    <row r="217" spans="2:8">
      <c r="B217" s="3">
        <v>73.430000000000007</v>
      </c>
      <c r="C217" s="3">
        <v>73.73</v>
      </c>
      <c r="D217" s="3">
        <v>72.36</v>
      </c>
      <c r="E217" s="3">
        <v>72.94</v>
      </c>
      <c r="F217" s="3">
        <v>699925</v>
      </c>
      <c r="G217" s="3" t="s">
        <v>402</v>
      </c>
      <c r="H217" s="10">
        <f t="shared" si="2"/>
        <v>6.7178502879079449E-3</v>
      </c>
    </row>
    <row r="218" spans="2:8">
      <c r="B218" s="3">
        <v>72.63</v>
      </c>
      <c r="C218" s="3">
        <v>72.75</v>
      </c>
      <c r="D218" s="3">
        <v>71.42</v>
      </c>
      <c r="E218" s="3">
        <v>72.39</v>
      </c>
      <c r="F218" s="3">
        <v>765516</v>
      </c>
      <c r="G218" s="3" t="s">
        <v>401</v>
      </c>
      <c r="H218" s="10">
        <f t="shared" si="2"/>
        <v>3.3153750518026825E-3</v>
      </c>
    </row>
    <row r="219" spans="2:8">
      <c r="B219" s="3">
        <v>71.930000000000007</v>
      </c>
      <c r="C219" s="3">
        <v>73.89</v>
      </c>
      <c r="D219" s="3">
        <v>71.209999999999994</v>
      </c>
      <c r="E219" s="3">
        <v>72.61</v>
      </c>
      <c r="F219" s="3">
        <v>1262732</v>
      </c>
      <c r="G219" s="3" t="s">
        <v>400</v>
      </c>
      <c r="H219" s="10">
        <f t="shared" si="2"/>
        <v>-9.3651012257264243E-3</v>
      </c>
    </row>
    <row r="220" spans="2:8">
      <c r="B220" s="3">
        <v>72.81</v>
      </c>
      <c r="C220" s="3">
        <v>73.28</v>
      </c>
      <c r="D220" s="3">
        <v>72.17</v>
      </c>
      <c r="E220" s="3">
        <v>72.3</v>
      </c>
      <c r="F220" s="3">
        <v>1020828</v>
      </c>
      <c r="G220" s="3" t="s">
        <v>399</v>
      </c>
      <c r="H220" s="10">
        <f t="shared" si="2"/>
        <v>7.0539419087136679E-3</v>
      </c>
    </row>
    <row r="221" spans="2:8">
      <c r="B221" s="3">
        <v>72.14</v>
      </c>
      <c r="C221" s="3">
        <v>73.069999999999993</v>
      </c>
      <c r="D221" s="3">
        <v>71.510000000000005</v>
      </c>
      <c r="E221" s="3">
        <v>72.22</v>
      </c>
      <c r="F221" s="3">
        <v>1098925</v>
      </c>
      <c r="G221" s="3" t="s">
        <v>398</v>
      </c>
      <c r="H221" s="10">
        <f t="shared" si="2"/>
        <v>-1.1077263915812985E-3</v>
      </c>
    </row>
    <row r="222" spans="2:8">
      <c r="B222" s="3">
        <v>72</v>
      </c>
      <c r="C222" s="3">
        <v>72.099999999999994</v>
      </c>
      <c r="D222" s="3">
        <v>70.674999999999997</v>
      </c>
      <c r="E222" s="3">
        <v>71.13</v>
      </c>
      <c r="F222" s="3">
        <v>833184</v>
      </c>
      <c r="G222" s="3" t="s">
        <v>397</v>
      </c>
      <c r="H222" s="10">
        <f t="shared" si="2"/>
        <v>1.2231126107127954E-2</v>
      </c>
    </row>
    <row r="223" spans="2:8">
      <c r="B223" s="3">
        <v>71.069999999999993</v>
      </c>
      <c r="C223" s="3">
        <v>71.23</v>
      </c>
      <c r="D223" s="3">
        <v>70.39</v>
      </c>
      <c r="E223" s="3">
        <v>71</v>
      </c>
      <c r="F223" s="3">
        <v>608765</v>
      </c>
      <c r="G223" s="3" t="s">
        <v>396</v>
      </c>
      <c r="H223" s="10">
        <f t="shared" si="2"/>
        <v>9.8591549295767855E-4</v>
      </c>
    </row>
    <row r="224" spans="2:8">
      <c r="B224" s="3">
        <v>70.75</v>
      </c>
      <c r="C224" s="3">
        <v>70.838999999999999</v>
      </c>
      <c r="D224" s="3">
        <v>69.715000000000003</v>
      </c>
      <c r="E224" s="3">
        <v>69.89</v>
      </c>
      <c r="F224" s="3">
        <v>737308</v>
      </c>
      <c r="G224" s="3" t="s">
        <v>395</v>
      </c>
      <c r="H224" s="10">
        <f t="shared" si="2"/>
        <v>1.2305050794104933E-2</v>
      </c>
    </row>
    <row r="225" spans="2:8">
      <c r="B225" s="3">
        <v>69.430000000000007</v>
      </c>
      <c r="C225" s="3">
        <v>69.52</v>
      </c>
      <c r="D225" s="3">
        <v>68.040000000000006</v>
      </c>
      <c r="E225" s="3">
        <v>68.349999999999994</v>
      </c>
      <c r="F225" s="3">
        <v>472838</v>
      </c>
      <c r="G225" s="3" t="s">
        <v>394</v>
      </c>
      <c r="H225" s="10">
        <f t="shared" si="2"/>
        <v>1.5801024140453812E-2</v>
      </c>
    </row>
    <row r="226" spans="2:8">
      <c r="B226" s="3">
        <v>68.33</v>
      </c>
      <c r="C226" s="3">
        <v>68.849999999999994</v>
      </c>
      <c r="D226" s="3">
        <v>68.13</v>
      </c>
      <c r="E226" s="3">
        <v>68.599999999999994</v>
      </c>
      <c r="F226" s="3">
        <v>433508</v>
      </c>
      <c r="G226" s="3" t="s">
        <v>393</v>
      </c>
      <c r="H226" s="10">
        <f t="shared" si="2"/>
        <v>-3.9358600583089265E-3</v>
      </c>
    </row>
    <row r="227" spans="2:8">
      <c r="B227" s="3">
        <v>68.599999999999994</v>
      </c>
      <c r="C227" s="3">
        <v>69.545000000000002</v>
      </c>
      <c r="D227" s="3">
        <v>68.55</v>
      </c>
      <c r="E227" s="3">
        <v>69.12</v>
      </c>
      <c r="F227" s="3">
        <v>912333</v>
      </c>
      <c r="G227" s="3" t="s">
        <v>392</v>
      </c>
      <c r="H227" s="10">
        <f t="shared" ref="H227:H284" si="3">B227/E227-1</f>
        <v>-7.5231481481482509E-3</v>
      </c>
    </row>
    <row r="228" spans="2:8">
      <c r="B228" s="3">
        <v>68.760000000000005</v>
      </c>
      <c r="C228" s="3">
        <v>68.98</v>
      </c>
      <c r="D228" s="3">
        <v>68.08</v>
      </c>
      <c r="E228" s="3">
        <v>68.5</v>
      </c>
      <c r="F228" s="3">
        <v>505867</v>
      </c>
      <c r="G228" s="3" t="s">
        <v>391</v>
      </c>
      <c r="H228" s="10">
        <f t="shared" si="3"/>
        <v>3.7956204379563374E-3</v>
      </c>
    </row>
    <row r="229" spans="2:8">
      <c r="B229" s="3">
        <v>68.62</v>
      </c>
      <c r="C229" s="3">
        <v>68.64</v>
      </c>
      <c r="D229" s="3">
        <v>67.36</v>
      </c>
      <c r="E229" s="3">
        <v>68.09</v>
      </c>
      <c r="F229" s="3">
        <v>389893</v>
      </c>
      <c r="G229" s="3" t="s">
        <v>390</v>
      </c>
      <c r="H229" s="10">
        <f t="shared" si="3"/>
        <v>7.783815538258132E-3</v>
      </c>
    </row>
    <row r="230" spans="2:8">
      <c r="B230" s="3">
        <v>68.05</v>
      </c>
      <c r="C230" s="3">
        <v>68.680000000000007</v>
      </c>
      <c r="D230" s="3">
        <v>67.459999999999994</v>
      </c>
      <c r="E230" s="3">
        <v>67.91</v>
      </c>
      <c r="F230" s="3">
        <v>693167</v>
      </c>
      <c r="G230" s="3" t="s">
        <v>389</v>
      </c>
      <c r="H230" s="10">
        <f t="shared" si="3"/>
        <v>2.0615520541893417E-3</v>
      </c>
    </row>
    <row r="231" spans="2:8">
      <c r="B231" s="3">
        <v>67.92</v>
      </c>
      <c r="C231" s="3">
        <v>69.77</v>
      </c>
      <c r="D231" s="3">
        <v>67.849999999999994</v>
      </c>
      <c r="E231" s="3">
        <v>68.75</v>
      </c>
      <c r="F231" s="3">
        <v>848793</v>
      </c>
      <c r="G231" s="3" t="s">
        <v>388</v>
      </c>
      <c r="H231" s="10">
        <f t="shared" si="3"/>
        <v>-1.2072727272727235E-2</v>
      </c>
    </row>
    <row r="232" spans="2:8">
      <c r="B232" s="3">
        <v>68.489999999999995</v>
      </c>
      <c r="C232" s="3">
        <v>69.12</v>
      </c>
      <c r="D232" s="3">
        <v>68.015000000000001</v>
      </c>
      <c r="E232" s="3">
        <v>68.930000000000007</v>
      </c>
      <c r="F232" s="3">
        <v>2187437</v>
      </c>
      <c r="G232" s="3" t="s">
        <v>387</v>
      </c>
      <c r="H232" s="10">
        <f t="shared" si="3"/>
        <v>-6.3832873930075307E-3</v>
      </c>
    </row>
    <row r="233" spans="2:8">
      <c r="B233" s="3">
        <v>68.849999999999994</v>
      </c>
      <c r="C233" s="3">
        <v>68.94</v>
      </c>
      <c r="D233" s="3">
        <v>67.510000000000005</v>
      </c>
      <c r="E233" s="3">
        <v>68.09</v>
      </c>
      <c r="F233" s="3">
        <v>1265750</v>
      </c>
      <c r="G233" s="3" t="s">
        <v>386</v>
      </c>
      <c r="H233" s="10">
        <f t="shared" si="3"/>
        <v>1.116169775297382E-2</v>
      </c>
    </row>
    <row r="234" spans="2:8">
      <c r="B234" s="3">
        <v>68.06</v>
      </c>
      <c r="C234" s="3">
        <v>68.16</v>
      </c>
      <c r="D234" s="3">
        <v>66.94</v>
      </c>
      <c r="E234" s="3">
        <v>67.010000000000005</v>
      </c>
      <c r="F234" s="3">
        <v>768276</v>
      </c>
      <c r="G234" s="3" t="s">
        <v>385</v>
      </c>
      <c r="H234" s="10">
        <f t="shared" si="3"/>
        <v>1.5669303089091091E-2</v>
      </c>
    </row>
    <row r="235" spans="2:8">
      <c r="B235" s="3">
        <v>67.41</v>
      </c>
      <c r="C235" s="3">
        <v>67.47</v>
      </c>
      <c r="D235" s="3">
        <v>66.33</v>
      </c>
      <c r="E235" s="3">
        <v>67.09</v>
      </c>
      <c r="F235" s="3">
        <v>643201</v>
      </c>
      <c r="G235" s="3" t="s">
        <v>384</v>
      </c>
      <c r="H235" s="10">
        <f t="shared" si="3"/>
        <v>4.769712326725184E-3</v>
      </c>
    </row>
    <row r="236" spans="2:8">
      <c r="B236" s="3">
        <v>67.23</v>
      </c>
      <c r="C236" s="3">
        <v>67.48</v>
      </c>
      <c r="D236" s="3">
        <v>66.010000000000005</v>
      </c>
      <c r="E236" s="3">
        <v>66.650000000000006</v>
      </c>
      <c r="F236" s="3">
        <v>781130</v>
      </c>
      <c r="G236" s="3" t="s">
        <v>383</v>
      </c>
      <c r="H236" s="10">
        <f t="shared" si="3"/>
        <v>8.7021755438858595E-3</v>
      </c>
    </row>
    <row r="237" spans="2:8">
      <c r="B237" s="3">
        <v>66.52</v>
      </c>
      <c r="C237" s="3">
        <v>67.889899999999997</v>
      </c>
      <c r="D237" s="3">
        <v>66.33</v>
      </c>
      <c r="E237" s="3">
        <v>67</v>
      </c>
      <c r="F237" s="3">
        <v>2115456</v>
      </c>
      <c r="G237" s="3" t="s">
        <v>382</v>
      </c>
      <c r="H237" s="10">
        <f t="shared" si="3"/>
        <v>-7.1641791044776415E-3</v>
      </c>
    </row>
    <row r="238" spans="2:8">
      <c r="B238" s="3">
        <v>67</v>
      </c>
      <c r="C238" s="3">
        <v>67.444999999999993</v>
      </c>
      <c r="D238" s="3">
        <v>66.58</v>
      </c>
      <c r="E238" s="3">
        <v>66.72</v>
      </c>
      <c r="F238" s="3">
        <v>945357</v>
      </c>
      <c r="G238" s="3" t="s">
        <v>381</v>
      </c>
      <c r="H238" s="10">
        <f t="shared" si="3"/>
        <v>4.1966426858512929E-3</v>
      </c>
    </row>
    <row r="239" spans="2:8">
      <c r="B239" s="3">
        <v>67.02</v>
      </c>
      <c r="C239" s="3">
        <v>67.349999999999994</v>
      </c>
      <c r="D239" s="3">
        <v>66.099999999999994</v>
      </c>
      <c r="E239" s="3">
        <v>66.23</v>
      </c>
      <c r="F239" s="3">
        <v>1189365</v>
      </c>
      <c r="G239" s="3" t="s">
        <v>380</v>
      </c>
      <c r="H239" s="10">
        <f t="shared" si="3"/>
        <v>1.1928129246564945E-2</v>
      </c>
    </row>
    <row r="240" spans="2:8">
      <c r="B240" s="3">
        <v>66.680000000000007</v>
      </c>
      <c r="C240" s="3">
        <v>67.069999999999993</v>
      </c>
      <c r="D240" s="3">
        <v>65.13</v>
      </c>
      <c r="E240" s="3">
        <v>65.13</v>
      </c>
      <c r="F240" s="3">
        <v>1109626</v>
      </c>
      <c r="G240" s="3" t="s">
        <v>379</v>
      </c>
      <c r="H240" s="10">
        <f t="shared" si="3"/>
        <v>2.3798556732688603E-2</v>
      </c>
    </row>
    <row r="241" spans="2:8">
      <c r="B241" s="3">
        <v>65.61</v>
      </c>
      <c r="C241" s="3">
        <v>65.989999999999995</v>
      </c>
      <c r="D241" s="3">
        <v>65.28</v>
      </c>
      <c r="E241" s="3">
        <v>65.52</v>
      </c>
      <c r="F241" s="3">
        <v>590455</v>
      </c>
      <c r="G241" s="3" t="s">
        <v>378</v>
      </c>
      <c r="H241" s="10">
        <f t="shared" si="3"/>
        <v>1.3736263736263687E-3</v>
      </c>
    </row>
    <row r="242" spans="2:8">
      <c r="B242" s="3">
        <v>65.91</v>
      </c>
      <c r="C242" s="3">
        <v>66.319999999999993</v>
      </c>
      <c r="D242" s="3">
        <v>64.86</v>
      </c>
      <c r="E242" s="3">
        <v>66.23</v>
      </c>
      <c r="F242" s="3">
        <v>1056994</v>
      </c>
      <c r="G242" s="3" t="s">
        <v>377</v>
      </c>
      <c r="H242" s="10">
        <f t="shared" si="3"/>
        <v>-4.8316472897479423E-3</v>
      </c>
    </row>
    <row r="243" spans="2:8">
      <c r="B243" s="3">
        <v>66.2</v>
      </c>
      <c r="C243" s="3">
        <v>67.5</v>
      </c>
      <c r="D243" s="3">
        <v>66.06</v>
      </c>
      <c r="E243" s="3">
        <v>66.81</v>
      </c>
      <c r="F243" s="3">
        <v>806455</v>
      </c>
      <c r="G243" s="3" t="s">
        <v>376</v>
      </c>
      <c r="H243" s="10">
        <f t="shared" si="3"/>
        <v>-9.1303697051339228E-3</v>
      </c>
    </row>
    <row r="244" spans="2:8">
      <c r="B244" s="3">
        <v>66.14</v>
      </c>
      <c r="C244" s="3">
        <v>67.19</v>
      </c>
      <c r="D244" s="3">
        <v>65.59</v>
      </c>
      <c r="E244" s="3">
        <v>65.95</v>
      </c>
      <c r="F244" s="3">
        <v>1327662</v>
      </c>
      <c r="G244" s="3" t="s">
        <v>375</v>
      </c>
      <c r="H244" s="10">
        <f t="shared" si="3"/>
        <v>2.8809704321455243E-3</v>
      </c>
    </row>
    <row r="245" spans="2:8">
      <c r="B245" s="3">
        <v>66.19</v>
      </c>
      <c r="C245" s="3">
        <v>66.375</v>
      </c>
      <c r="D245" s="3">
        <v>64.19</v>
      </c>
      <c r="E245" s="3">
        <v>64.540000000000006</v>
      </c>
      <c r="F245" s="3">
        <v>967867</v>
      </c>
      <c r="G245" s="3" t="s">
        <v>374</v>
      </c>
      <c r="H245" s="10">
        <f t="shared" si="3"/>
        <v>2.5565540749922455E-2</v>
      </c>
    </row>
    <row r="246" spans="2:8">
      <c r="B246" s="3">
        <v>65.12</v>
      </c>
      <c r="C246" s="3">
        <v>66.03</v>
      </c>
      <c r="D246" s="3">
        <v>64.91</v>
      </c>
      <c r="E246" s="3">
        <v>65.12</v>
      </c>
      <c r="F246" s="3">
        <v>594657</v>
      </c>
      <c r="G246" s="3" t="s">
        <v>373</v>
      </c>
      <c r="H246" s="10">
        <f t="shared" si="3"/>
        <v>0</v>
      </c>
    </row>
    <row r="247" spans="2:8">
      <c r="B247" s="3">
        <v>66.180000000000007</v>
      </c>
      <c r="C247" s="3">
        <v>66.659899999999993</v>
      </c>
      <c r="D247" s="3">
        <v>65.12</v>
      </c>
      <c r="E247" s="3">
        <v>65.92</v>
      </c>
      <c r="F247" s="3">
        <v>592735</v>
      </c>
      <c r="G247" s="3" t="s">
        <v>372</v>
      </c>
      <c r="H247" s="10">
        <f t="shared" si="3"/>
        <v>3.9441747572817043E-3</v>
      </c>
    </row>
    <row r="248" spans="2:8">
      <c r="B248" s="3">
        <v>66.31</v>
      </c>
      <c r="C248" s="3">
        <v>66.48</v>
      </c>
      <c r="D248" s="3">
        <v>65.42</v>
      </c>
      <c r="E248" s="3">
        <v>66.430000000000007</v>
      </c>
      <c r="F248" s="3">
        <v>667331</v>
      </c>
      <c r="G248" s="3" t="s">
        <v>371</v>
      </c>
      <c r="H248" s="10">
        <f t="shared" si="3"/>
        <v>-1.8064127653169004E-3</v>
      </c>
    </row>
    <row r="249" spans="2:8">
      <c r="B249" s="3">
        <v>66.2</v>
      </c>
      <c r="C249" s="3">
        <v>66.89</v>
      </c>
      <c r="D249" s="3">
        <v>65.73</v>
      </c>
      <c r="E249" s="3">
        <v>66.5</v>
      </c>
      <c r="F249" s="3">
        <v>920997</v>
      </c>
      <c r="G249" s="3" t="s">
        <v>370</v>
      </c>
      <c r="H249" s="10">
        <f t="shared" si="3"/>
        <v>-4.5112781954886882E-3</v>
      </c>
    </row>
    <row r="250" spans="2:8">
      <c r="B250" s="3">
        <v>66.7</v>
      </c>
      <c r="C250" s="3">
        <v>67.889899999999997</v>
      </c>
      <c r="D250" s="3">
        <v>66.06</v>
      </c>
      <c r="E250" s="3">
        <v>67.040000000000006</v>
      </c>
      <c r="F250" s="3">
        <v>1063743</v>
      </c>
      <c r="G250" s="3" t="s">
        <v>369</v>
      </c>
      <c r="H250" s="10">
        <f t="shared" si="3"/>
        <v>-5.0715990453461535E-3</v>
      </c>
    </row>
    <row r="251" spans="2:8">
      <c r="B251" s="3">
        <v>67.11</v>
      </c>
      <c r="C251" s="3">
        <v>67.519900000000007</v>
      </c>
      <c r="D251" s="3">
        <v>66.650000000000006</v>
      </c>
      <c r="E251" s="3">
        <v>66.75</v>
      </c>
      <c r="F251" s="3">
        <v>977582</v>
      </c>
      <c r="G251" s="3" t="s">
        <v>368</v>
      </c>
      <c r="H251" s="10">
        <f t="shared" si="3"/>
        <v>5.393258426966252E-3</v>
      </c>
    </row>
    <row r="252" spans="2:8">
      <c r="B252" s="3">
        <v>66.59</v>
      </c>
      <c r="C252" s="3">
        <v>66.88</v>
      </c>
      <c r="D252" s="3">
        <v>65.36</v>
      </c>
      <c r="E252" s="3">
        <v>65.45</v>
      </c>
      <c r="F252" s="3">
        <v>853511</v>
      </c>
      <c r="G252" s="3" t="s">
        <v>367</v>
      </c>
      <c r="H252" s="10">
        <f t="shared" si="3"/>
        <v>1.7417876241405672E-2</v>
      </c>
    </row>
    <row r="253" spans="2:8">
      <c r="B253" s="3">
        <v>65.27</v>
      </c>
      <c r="C253" s="3">
        <v>65.53</v>
      </c>
      <c r="D253" s="3">
        <v>64.430099999999996</v>
      </c>
      <c r="E253" s="3">
        <v>64.91</v>
      </c>
      <c r="F253" s="3">
        <v>625992</v>
      </c>
      <c r="G253" s="3" t="s">
        <v>366</v>
      </c>
      <c r="H253" s="10">
        <f t="shared" si="3"/>
        <v>5.5461408103527621E-3</v>
      </c>
    </row>
    <row r="254" spans="2:8">
      <c r="B254" s="3">
        <v>65.489999999999995</v>
      </c>
      <c r="C254" s="3">
        <v>66.180000000000007</v>
      </c>
      <c r="D254" s="3">
        <v>65.47</v>
      </c>
      <c r="E254" s="3">
        <v>65.88</v>
      </c>
      <c r="F254" s="3">
        <v>577402</v>
      </c>
      <c r="G254" s="3" t="s">
        <v>365</v>
      </c>
      <c r="H254" s="10">
        <f t="shared" si="3"/>
        <v>-5.9198542805100063E-3</v>
      </c>
    </row>
    <row r="255" spans="2:8">
      <c r="B255" s="3">
        <v>65.819999999999993</v>
      </c>
      <c r="C255" s="3">
        <v>66.23</v>
      </c>
      <c r="D255" s="3">
        <v>65.209999999999994</v>
      </c>
      <c r="E255" s="3">
        <v>65.48</v>
      </c>
      <c r="F255" s="3">
        <v>636464</v>
      </c>
      <c r="G255" s="3" t="s">
        <v>364</v>
      </c>
      <c r="H255" s="10">
        <f t="shared" si="3"/>
        <v>5.1924251679900113E-3</v>
      </c>
    </row>
    <row r="256" spans="2:8">
      <c r="B256" s="3">
        <v>65.39</v>
      </c>
      <c r="C256" s="3">
        <v>67.260000000000005</v>
      </c>
      <c r="D256" s="3">
        <v>65.05</v>
      </c>
      <c r="E256" s="3">
        <v>67.099999999999994</v>
      </c>
      <c r="F256" s="3">
        <v>627365</v>
      </c>
      <c r="G256" s="3" t="s">
        <v>363</v>
      </c>
      <c r="H256" s="10">
        <f t="shared" si="3"/>
        <v>-2.5484351713859765E-2</v>
      </c>
    </row>
    <row r="257" spans="2:8">
      <c r="B257" s="3">
        <v>67.150000000000006</v>
      </c>
      <c r="C257" s="3">
        <v>67.37</v>
      </c>
      <c r="D257" s="3">
        <v>66.11</v>
      </c>
      <c r="E257" s="3">
        <v>66.34</v>
      </c>
      <c r="F257" s="3">
        <v>959877</v>
      </c>
      <c r="G257" s="3" t="s">
        <v>362</v>
      </c>
      <c r="H257" s="10">
        <f t="shared" si="3"/>
        <v>1.2209828157974112E-2</v>
      </c>
    </row>
    <row r="258" spans="2:8">
      <c r="B258" s="3">
        <v>66.5</v>
      </c>
      <c r="C258" s="3">
        <v>66.63</v>
      </c>
      <c r="D258" s="3">
        <v>65.87</v>
      </c>
      <c r="E258" s="3">
        <v>66.03</v>
      </c>
      <c r="F258" s="3">
        <v>870799</v>
      </c>
      <c r="G258" s="3" t="s">
        <v>361</v>
      </c>
      <c r="H258" s="10">
        <f t="shared" si="3"/>
        <v>7.1179766772679898E-3</v>
      </c>
    </row>
    <row r="259" spans="2:8">
      <c r="B259" s="3">
        <v>66.260000000000005</v>
      </c>
      <c r="C259" s="3">
        <v>67</v>
      </c>
      <c r="D259" s="3">
        <v>65.040000000000006</v>
      </c>
      <c r="E259" s="3">
        <v>66.290000000000006</v>
      </c>
      <c r="F259" s="3">
        <v>1094834</v>
      </c>
      <c r="G259" s="3" t="s">
        <v>360</v>
      </c>
      <c r="H259" s="10">
        <f t="shared" si="3"/>
        <v>-4.5255694674917191E-4</v>
      </c>
    </row>
    <row r="260" spans="2:8">
      <c r="B260" s="3">
        <v>64.400000000000006</v>
      </c>
      <c r="C260" s="3">
        <v>64.515000000000001</v>
      </c>
      <c r="D260" s="3">
        <v>62.881</v>
      </c>
      <c r="E260" s="3">
        <v>63.89</v>
      </c>
      <c r="F260" s="3">
        <v>733075</v>
      </c>
      <c r="G260" s="3" t="s">
        <v>359</v>
      </c>
      <c r="H260" s="10">
        <f t="shared" si="3"/>
        <v>7.9824698700892149E-3</v>
      </c>
    </row>
    <row r="261" spans="2:8">
      <c r="B261" s="3">
        <v>63.95</v>
      </c>
      <c r="C261" s="3">
        <v>65.28</v>
      </c>
      <c r="D261" s="3">
        <v>63.9</v>
      </c>
      <c r="E261" s="3">
        <v>64.38</v>
      </c>
      <c r="F261" s="3">
        <v>853680</v>
      </c>
      <c r="G261" s="3" t="s">
        <v>358</v>
      </c>
      <c r="H261" s="10">
        <f t="shared" si="3"/>
        <v>-6.679092885989335E-3</v>
      </c>
    </row>
    <row r="262" spans="2:8">
      <c r="B262" s="3">
        <v>64.53</v>
      </c>
      <c r="C262" s="3">
        <v>64.78</v>
      </c>
      <c r="D262" s="3">
        <v>63.1</v>
      </c>
      <c r="E262" s="3">
        <v>63.28</v>
      </c>
      <c r="F262" s="3">
        <v>1003929</v>
      </c>
      <c r="G262" s="3" t="s">
        <v>357</v>
      </c>
      <c r="H262" s="10">
        <f t="shared" si="3"/>
        <v>1.9753476611883647E-2</v>
      </c>
    </row>
    <row r="263" spans="2:8">
      <c r="B263" s="3">
        <v>62.84</v>
      </c>
      <c r="C263" s="3">
        <v>64.540000000000006</v>
      </c>
      <c r="D263" s="3">
        <v>62.13</v>
      </c>
      <c r="E263" s="3">
        <v>63.98</v>
      </c>
      <c r="F263" s="3">
        <v>741828</v>
      </c>
      <c r="G263" s="3" t="s">
        <v>356</v>
      </c>
      <c r="H263" s="10">
        <f t="shared" si="3"/>
        <v>-1.7818068146295607E-2</v>
      </c>
    </row>
    <row r="264" spans="2:8">
      <c r="B264" s="3">
        <v>63.75</v>
      </c>
      <c r="C264" s="3">
        <v>64.919899999999998</v>
      </c>
      <c r="D264" s="3">
        <v>63.234999999999999</v>
      </c>
      <c r="E264" s="3">
        <v>64.7</v>
      </c>
      <c r="F264" s="3">
        <v>1216267</v>
      </c>
      <c r="G264" s="3" t="s">
        <v>355</v>
      </c>
      <c r="H264" s="10">
        <f t="shared" si="3"/>
        <v>-1.4683153013910433E-2</v>
      </c>
    </row>
    <row r="265" spans="2:8">
      <c r="B265" s="3">
        <v>64.72</v>
      </c>
      <c r="C265" s="3">
        <v>64.989999999999995</v>
      </c>
      <c r="D265" s="3">
        <v>63.75</v>
      </c>
      <c r="E265" s="3">
        <v>64.2</v>
      </c>
      <c r="F265" s="3">
        <v>1794249</v>
      </c>
      <c r="G265" s="3" t="s">
        <v>354</v>
      </c>
      <c r="H265" s="10">
        <f t="shared" si="3"/>
        <v>8.0996884735202723E-3</v>
      </c>
    </row>
    <row r="266" spans="2:8">
      <c r="B266" s="3">
        <v>64.36</v>
      </c>
      <c r="C266" s="3">
        <v>64.48</v>
      </c>
      <c r="D266" s="3">
        <v>60.85</v>
      </c>
      <c r="E266" s="3">
        <v>62.01</v>
      </c>
      <c r="F266" s="3">
        <v>2366968</v>
      </c>
      <c r="G266" s="3" t="s">
        <v>353</v>
      </c>
      <c r="H266" s="10">
        <f t="shared" si="3"/>
        <v>3.7897113368811519E-2</v>
      </c>
    </row>
    <row r="267" spans="2:8">
      <c r="B267" s="3">
        <v>61.73</v>
      </c>
      <c r="C267" s="3">
        <v>65.739999999999995</v>
      </c>
      <c r="D267" s="3">
        <v>58.2</v>
      </c>
      <c r="E267" s="3">
        <v>58.2</v>
      </c>
      <c r="F267" s="3">
        <v>6662790</v>
      </c>
      <c r="G267" s="3" t="s">
        <v>352</v>
      </c>
      <c r="H267" s="10">
        <f t="shared" si="3"/>
        <v>6.0652920962199097E-2</v>
      </c>
    </row>
    <row r="268" spans="2:8">
      <c r="B268" s="3">
        <v>51.36</v>
      </c>
      <c r="C268" s="3">
        <v>51.87</v>
      </c>
      <c r="D268" s="3">
        <v>50.31</v>
      </c>
      <c r="E268" s="3">
        <v>50.56</v>
      </c>
      <c r="F268" s="3">
        <v>1831092</v>
      </c>
      <c r="G268" s="3" t="s">
        <v>351</v>
      </c>
      <c r="H268" s="10">
        <f t="shared" si="3"/>
        <v>1.5822784810126445E-2</v>
      </c>
    </row>
    <row r="269" spans="2:8">
      <c r="B269" s="3">
        <v>50.27</v>
      </c>
      <c r="C269" s="3">
        <v>52.56</v>
      </c>
      <c r="D269" s="3">
        <v>50</v>
      </c>
      <c r="E269" s="3">
        <v>52.48</v>
      </c>
      <c r="F269" s="3">
        <v>1755937</v>
      </c>
      <c r="G269" s="3" t="s">
        <v>350</v>
      </c>
      <c r="H269" s="10">
        <f t="shared" si="3"/>
        <v>-4.211128048780477E-2</v>
      </c>
    </row>
    <row r="270" spans="2:8">
      <c r="B270" s="3">
        <v>51.95</v>
      </c>
      <c r="C270" s="3">
        <v>51.96</v>
      </c>
      <c r="D270" s="3">
        <v>50.89</v>
      </c>
      <c r="E270" s="3">
        <v>51.19</v>
      </c>
      <c r="F270" s="3">
        <v>1061977</v>
      </c>
      <c r="G270" s="3" t="s">
        <v>349</v>
      </c>
      <c r="H270" s="10">
        <f t="shared" si="3"/>
        <v>1.4846649736276696E-2</v>
      </c>
    </row>
    <row r="271" spans="2:8">
      <c r="B271" s="3">
        <v>50.48</v>
      </c>
      <c r="C271" s="3">
        <v>50.75</v>
      </c>
      <c r="D271" s="3">
        <v>50.05</v>
      </c>
      <c r="E271" s="3">
        <v>50.75</v>
      </c>
      <c r="F271" s="3">
        <v>707973</v>
      </c>
      <c r="G271" s="3" t="s">
        <v>348</v>
      </c>
      <c r="H271" s="10">
        <f t="shared" si="3"/>
        <v>-5.3201970443350621E-3</v>
      </c>
    </row>
    <row r="272" spans="2:8">
      <c r="B272" s="3">
        <v>50.43</v>
      </c>
      <c r="C272" s="3">
        <v>51.29</v>
      </c>
      <c r="D272" s="3">
        <v>49.33</v>
      </c>
      <c r="E272" s="3">
        <v>49.6</v>
      </c>
      <c r="F272" s="3">
        <v>897336</v>
      </c>
      <c r="G272" s="3" t="s">
        <v>347</v>
      </c>
      <c r="H272" s="10">
        <f t="shared" si="3"/>
        <v>1.6733870967741815E-2</v>
      </c>
    </row>
    <row r="273" spans="2:8">
      <c r="B273" s="3">
        <v>49.79</v>
      </c>
      <c r="C273" s="3">
        <v>50.75</v>
      </c>
      <c r="D273" s="3">
        <v>49.77</v>
      </c>
      <c r="E273" s="3">
        <v>50.32</v>
      </c>
      <c r="F273" s="3">
        <v>519896</v>
      </c>
      <c r="G273" s="3" t="s">
        <v>346</v>
      </c>
      <c r="H273" s="10">
        <f t="shared" si="3"/>
        <v>-1.0532591414944337E-2</v>
      </c>
    </row>
    <row r="274" spans="2:8">
      <c r="B274" s="3">
        <v>50.61</v>
      </c>
      <c r="C274" s="3">
        <v>51.27</v>
      </c>
      <c r="D274" s="3">
        <v>50.6</v>
      </c>
      <c r="E274" s="3">
        <v>50.63</v>
      </c>
      <c r="F274" s="3">
        <v>579998</v>
      </c>
      <c r="G274" s="3" t="s">
        <v>345</v>
      </c>
      <c r="H274" s="10">
        <f t="shared" si="3"/>
        <v>-3.9502271380609244E-4</v>
      </c>
    </row>
    <row r="275" spans="2:8">
      <c r="B275" s="3">
        <v>50.55</v>
      </c>
      <c r="C275" s="3">
        <v>51.064999999999998</v>
      </c>
      <c r="D275" s="3">
        <v>50.55</v>
      </c>
      <c r="E275" s="3">
        <v>50.6</v>
      </c>
      <c r="F275" s="3">
        <v>545156</v>
      </c>
      <c r="G275" s="3" t="s">
        <v>344</v>
      </c>
      <c r="H275" s="10">
        <f t="shared" si="3"/>
        <v>-9.8814229249022389E-4</v>
      </c>
    </row>
    <row r="276" spans="2:8">
      <c r="B276" s="3">
        <v>50.37</v>
      </c>
      <c r="C276" s="3">
        <v>51.4</v>
      </c>
      <c r="D276" s="3">
        <v>50.02</v>
      </c>
      <c r="E276" s="3">
        <v>51.34</v>
      </c>
      <c r="F276" s="3">
        <v>613282</v>
      </c>
      <c r="G276" s="3" t="s">
        <v>343</v>
      </c>
      <c r="H276" s="10">
        <f t="shared" si="3"/>
        <v>-1.8893650175301979E-2</v>
      </c>
    </row>
    <row r="277" spans="2:8">
      <c r="B277" s="3">
        <v>51.44</v>
      </c>
      <c r="C277" s="3">
        <v>51.99</v>
      </c>
      <c r="D277" s="3">
        <v>51.05</v>
      </c>
      <c r="E277" s="3">
        <v>51.08</v>
      </c>
      <c r="F277" s="3">
        <v>883839</v>
      </c>
      <c r="G277" s="3" t="s">
        <v>342</v>
      </c>
      <c r="H277" s="10">
        <f t="shared" si="3"/>
        <v>7.0477682067344727E-3</v>
      </c>
    </row>
    <row r="278" spans="2:8">
      <c r="B278" s="3">
        <v>51.27</v>
      </c>
      <c r="C278" s="3">
        <v>51.65</v>
      </c>
      <c r="D278" s="3">
        <v>51.02</v>
      </c>
      <c r="E278" s="3">
        <v>51.52</v>
      </c>
      <c r="F278" s="3">
        <v>900470</v>
      </c>
      <c r="G278" s="3" t="s">
        <v>341</v>
      </c>
      <c r="H278" s="10">
        <f t="shared" si="3"/>
        <v>-4.8524844720496674E-3</v>
      </c>
    </row>
    <row r="279" spans="2:8">
      <c r="B279" s="3">
        <v>51.25</v>
      </c>
      <c r="C279" s="3">
        <v>51.58</v>
      </c>
      <c r="D279" s="3">
        <v>50.462499999999999</v>
      </c>
      <c r="E279" s="3">
        <v>50.66</v>
      </c>
      <c r="F279" s="3">
        <v>967602</v>
      </c>
      <c r="G279" s="3" t="s">
        <v>340</v>
      </c>
      <c r="H279" s="10">
        <f t="shared" si="3"/>
        <v>1.1646269245953578E-2</v>
      </c>
    </row>
    <row r="280" spans="2:8">
      <c r="B280" s="3">
        <v>50.35</v>
      </c>
      <c r="C280" s="3">
        <v>51.56</v>
      </c>
      <c r="D280" s="3">
        <v>49.94</v>
      </c>
      <c r="E280" s="3">
        <v>51.03</v>
      </c>
      <c r="F280" s="3">
        <v>1059314</v>
      </c>
      <c r="G280" s="3" t="s">
        <v>339</v>
      </c>
      <c r="H280" s="10">
        <f t="shared" si="3"/>
        <v>-1.3325494806976312E-2</v>
      </c>
    </row>
    <row r="281" spans="2:8">
      <c r="B281" s="3">
        <v>50.75</v>
      </c>
      <c r="C281" s="3">
        <v>51.54</v>
      </c>
      <c r="D281" s="3">
        <v>50.65</v>
      </c>
      <c r="E281" s="3">
        <v>51.17</v>
      </c>
      <c r="F281" s="3">
        <v>969555</v>
      </c>
      <c r="G281" s="3" t="s">
        <v>338</v>
      </c>
      <c r="H281" s="10">
        <f t="shared" si="3"/>
        <v>-8.2079343365253354E-3</v>
      </c>
    </row>
    <row r="282" spans="2:8">
      <c r="B282" s="3">
        <v>51.2</v>
      </c>
      <c r="C282" s="3">
        <v>52.04</v>
      </c>
      <c r="D282" s="3">
        <v>51.1</v>
      </c>
      <c r="E282" s="3">
        <v>51.74</v>
      </c>
      <c r="F282" s="3">
        <v>1160564</v>
      </c>
      <c r="G282" s="3" t="s">
        <v>337</v>
      </c>
      <c r="H282" s="10">
        <f t="shared" si="3"/>
        <v>-1.0436799381522976E-2</v>
      </c>
    </row>
    <row r="283" spans="2:8">
      <c r="B283" s="3">
        <v>51.79</v>
      </c>
      <c r="C283" s="3">
        <v>52.02</v>
      </c>
      <c r="D283" s="3">
        <v>50.75</v>
      </c>
      <c r="E283" s="3">
        <v>51.74</v>
      </c>
      <c r="F283" s="3">
        <v>1091496</v>
      </c>
      <c r="G283" s="3" t="s">
        <v>336</v>
      </c>
      <c r="H283" s="10">
        <f t="shared" si="3"/>
        <v>9.6637031310398136E-4</v>
      </c>
    </row>
    <row r="284" spans="2:8">
      <c r="B284" s="3">
        <v>51.82</v>
      </c>
      <c r="C284" s="3">
        <v>52.84</v>
      </c>
      <c r="D284" s="3">
        <v>51.58</v>
      </c>
      <c r="E284" s="3">
        <v>52.22</v>
      </c>
      <c r="F284" s="3">
        <v>757042</v>
      </c>
      <c r="G284" s="3" t="s">
        <v>335</v>
      </c>
      <c r="H284" s="10">
        <f t="shared" si="3"/>
        <v>-7.6599004212944966E-3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Notes | Quant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2025-04-16T23:20:18Z</dcterms:modified>
</cp:coreProperties>
</file>