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A291A7FA-1CE0-4ED4-B65A-647B35CBDBD7}" xr6:coauthVersionLast="47" xr6:coauthVersionMax="47" xr10:uidLastSave="{00000000-0000-0000-0000-000000000000}"/>
  <bookViews>
    <workbookView xWindow="28702" yWindow="-98" windowWidth="28995" windowHeight="15675" firstSheet="1" activeTab="1" xr2:uid="{00000000-000D-0000-FFFF-FFFF00000000}"/>
  </bookViews>
  <sheets>
    <sheet name="Main" sheetId="1" r:id="rId1"/>
    <sheet name="Model" sheetId="2" r:id="rId2"/>
    <sheet name="Notes | Quant Analysis" sheetId="3" r:id="rId3"/>
    <sheet name="Markets | Product Lin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5" i="1"/>
  <c r="C8" i="1" l="1"/>
</calcChain>
</file>

<file path=xl/sharedStrings.xml><?xml version="1.0" encoding="utf-8"?>
<sst xmlns="http://schemas.openxmlformats.org/spreadsheetml/2006/main" count="42" uniqueCount="40">
  <si>
    <t xml:space="preserve">Price </t>
  </si>
  <si>
    <t>FQ1'25</t>
  </si>
  <si>
    <t>MC</t>
  </si>
  <si>
    <t>Cash</t>
  </si>
  <si>
    <t>Debt</t>
  </si>
  <si>
    <t>EV</t>
  </si>
  <si>
    <t>SO</t>
  </si>
  <si>
    <t>SYK</t>
  </si>
  <si>
    <t>Master</t>
  </si>
  <si>
    <t>2000s</t>
  </si>
  <si>
    <t>2010s</t>
  </si>
  <si>
    <t>2020s</t>
  </si>
  <si>
    <t>Institutional Ownership Snapshot (4/14/2025)</t>
  </si>
  <si>
    <t>Rev, Earnings, FCF graph</t>
  </si>
  <si>
    <t>1. Osteonics Corp. (1998) – Key acquisition that strengthened Stryker’s orthopedic implants business.</t>
  </si>
  <si>
    <t>2. Howmedica (1998, from Pfizer) – Purchased for ~$1.65B, significantly expanding Stryker’s joint replacement segment.</t>
  </si>
  <si>
    <t>3. SpineCore (2005) – Entry into the spinal disc replacement market.</t>
  </si>
  <si>
    <t>4. eTrauma (2006) – Added trauma-related software solutions.</t>
  </si>
  <si>
    <t>5. Orthovita (2011, ~$316M) – Biomaterials for spine and orthopedics.</t>
  </si>
  <si>
    <t>6. Memometal (2011, ~$150M) – French company specializing in small bone fixation.</t>
  </si>
  <si>
    <t>7. Concentric Medical (2011, ~$135M) – Neurovascular devices for stroke treatment.</t>
  </si>
  <si>
    <t>8. Neurovascular Division of Boston Scientific (2011, ~$1.5B) – Expanded Stryker’s stroke care portfolio.</t>
  </si>
  <si>
    <t>9. MAKO Surgical Corp. (2013, ~$1.65B) – Robotic-assisted surgery (ROSA platform).</t>
  </si>
  <si>
    <t>10. Berchtold Holding AG (2013, ~$172M) – Surgical equipment and tables.</t>
  </si>
  <si>
    <t>11. Patient Safety Technologies (2014, ~$120M) – Surgical safety solutions (SurgiCount).</t>
  </si>
  <si>
    <t>12. Small Bone Innovations (2014) – Enhanced foot &amp; ankle orthopedic offerings.</t>
  </si>
  <si>
    <t>13. Physio-Control (2016, ~$1.28B) – Defibrillators &amp; emergency medical products.</t>
  </si>
  <si>
    <t>14. Novadaq (2017, ~$701M) – Fluorescence imaging for surgeries (PINPOINT, SPY).</t>
  </si>
  <si>
    <t>15. Entellus Medical (2018, ~$662M) – Minimally invasive ENT (ear, nose, throat) devices.</t>
  </si>
  <si>
    <t>16. K2M (2018, ~$1.4B) – Strengthened spine surgery portfolio.</t>
  </si>
  <si>
    <t>17. Mobius Imaging &amp; Cardan Robotics (2019, ~$500M combined) – Advanced imaging &amp; robotics for spine procedures.</t>
  </si>
  <si>
    <t>18. Wright Medical (2020, ~$5.4B) – Major acquisition in extremities (shoulder, ankle, foot).</t>
  </si>
  <si>
    <t>19. Gauss Surgical (2021) – AI-based blood loss monitoring (Triton system).</t>
  </si>
  <si>
    <t>20. CareMomentum (2021) – Digital health &amp; patient engagement platform.</t>
  </si>
  <si>
    <t>21. Vocera Communications (2022, ~$3.09B) – Hospital communication systems.</t>
  </si>
  <si>
    <t>22. Cerus Endovascular (2023) – Neuro-interventional devices.</t>
  </si>
  <si>
    <t>23. Sight Sciences (2023, partial stake) – Glaucoma &amp; ocular surgery tech.</t>
  </si>
  <si>
    <t>24. Inari Medical (2025, ~$4.9B) – Thrombectomy &amp; embolism mechanical devices</t>
  </si>
  <si>
    <t>Stryker’s Major Acquisitions (1990s–Present)</t>
  </si>
  <si>
    <t>1990s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</si>
</sst>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u/>
      <sz val="11"/>
      <color theme="10"/>
      <name val="Calibri"/>
      <family val="2"/>
      <scheme val="minor"/>
    </font>
    <font>
      <u/>
      <sz val="11"/>
      <color rgb="FF00B0F0"/>
      <name val="Calib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0" applyNumberFormat="1" applyFont="1"/>
    <xf numFmtId="14" fontId="2" fillId="0" borderId="0" xfId="0" applyNumberFormat="1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0</xdr:colOff>
      <xdr:row>63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A48672-ADB2-456B-98E0-86A1F4EAB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36706" y="6006353"/>
          <a:ext cx="6051176" cy="5558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G23" sqref="G23"/>
    </sheetView>
  </sheetViews>
  <sheetFormatPr defaultColWidth="9.1328125" defaultRowHeight="13.5"/>
  <cols>
    <col min="1" max="1" width="3.265625" style="2" customWidth="1"/>
    <col min="2" max="2" width="7.59765625" style="2" customWidth="1"/>
    <col min="3" max="3" width="14.86328125" style="2" customWidth="1"/>
    <col min="4" max="4" width="10.1328125" style="2" bestFit="1" customWidth="1"/>
    <col min="5" max="16384" width="9.1328125" style="2"/>
  </cols>
  <sheetData>
    <row r="1" spans="1:4">
      <c r="A1" s="5" t="s">
        <v>8</v>
      </c>
    </row>
    <row r="2" spans="1:4" ht="13.9">
      <c r="B2" s="1" t="s">
        <v>7</v>
      </c>
    </row>
    <row r="3" spans="1:4">
      <c r="B3" s="2" t="s">
        <v>0</v>
      </c>
      <c r="C3" s="3">
        <v>353.88</v>
      </c>
      <c r="D3" s="4">
        <v>45747</v>
      </c>
    </row>
    <row r="4" spans="1:4">
      <c r="B4" s="2" t="s">
        <v>6</v>
      </c>
      <c r="C4" s="2">
        <v>381.57900000000001</v>
      </c>
      <c r="D4" s="2" t="s">
        <v>1</v>
      </c>
    </row>
    <row r="5" spans="1:4">
      <c r="B5" s="2" t="s">
        <v>2</v>
      </c>
      <c r="C5" s="3">
        <f>C3*C4</f>
        <v>135033.17652000001</v>
      </c>
    </row>
    <row r="6" spans="1:4">
      <c r="B6" s="2" t="s">
        <v>3</v>
      </c>
      <c r="C6" s="3">
        <f>3652+750+91</f>
        <v>4493</v>
      </c>
      <c r="D6" s="2" t="s">
        <v>1</v>
      </c>
    </row>
    <row r="7" spans="1:4">
      <c r="B7" s="2" t="s">
        <v>4</v>
      </c>
      <c r="C7" s="3">
        <f>1409+12188</f>
        <v>13597</v>
      </c>
      <c r="D7" s="2" t="s">
        <v>1</v>
      </c>
    </row>
    <row r="8" spans="1:4">
      <c r="B8" s="2" t="s">
        <v>5</v>
      </c>
      <c r="C8" s="3">
        <f>C5-C6+C7</f>
        <v>144137.17652000001</v>
      </c>
    </row>
  </sheetData>
  <hyperlinks>
    <hyperlink ref="A1" r:id="rId1" xr:uid="{64D13D01-27A7-4136-B78C-FE76118BBE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0D12-B16F-4BC5-8728-6B07C0E66DA0}">
  <dimension ref="A1"/>
  <sheetViews>
    <sheetView tabSelected="1" workbookViewId="0">
      <selection activeCell="C2" sqref="C2"/>
    </sheetView>
  </sheetViews>
  <sheetFormatPr defaultColWidth="9.1328125" defaultRowHeight="13.5"/>
  <cols>
    <col min="1" max="1" width="3.1328125" style="2" customWidth="1"/>
    <col min="2" max="16384" width="9.132812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CFE4-27B0-47D1-98A8-2BD6EC88FF38}">
  <dimension ref="A2:B93"/>
  <sheetViews>
    <sheetView zoomScale="85" zoomScaleNormal="85" workbookViewId="0">
      <selection activeCell="A67" sqref="A67"/>
    </sheetView>
  </sheetViews>
  <sheetFormatPr defaultColWidth="9.1328125" defaultRowHeight="13.5"/>
  <cols>
    <col min="1" max="1" width="3.265625" style="2" customWidth="1"/>
    <col min="2" max="39" width="9.1328125" style="2"/>
    <col min="40" max="40" width="3.3984375" style="2" customWidth="1"/>
    <col min="41" max="16384" width="9.1328125" style="2"/>
  </cols>
  <sheetData>
    <row r="2" spans="1:1">
      <c r="A2" s="2" t="s">
        <v>13</v>
      </c>
    </row>
    <row r="32" spans="1:1">
      <c r="A32" s="2" t="s">
        <v>12</v>
      </c>
    </row>
    <row r="65" spans="1:2">
      <c r="B65" s="2" t="s">
        <v>38</v>
      </c>
    </row>
    <row r="66" spans="1:2">
      <c r="A66" s="2" t="s">
        <v>39</v>
      </c>
    </row>
    <row r="67" spans="1:2">
      <c r="B67" s="2" t="s">
        <v>14</v>
      </c>
    </row>
    <row r="68" spans="1:2">
      <c r="B68" s="2" t="s">
        <v>15</v>
      </c>
    </row>
    <row r="69" spans="1:2">
      <c r="A69" s="2" t="s">
        <v>9</v>
      </c>
    </row>
    <row r="70" spans="1:2">
      <c r="B70" s="2" t="s">
        <v>16</v>
      </c>
    </row>
    <row r="71" spans="1:2">
      <c r="B71" s="2" t="s">
        <v>17</v>
      </c>
    </row>
    <row r="72" spans="1:2">
      <c r="B72" s="2" t="s">
        <v>18</v>
      </c>
    </row>
    <row r="73" spans="1:2">
      <c r="B73" s="2" t="s">
        <v>19</v>
      </c>
    </row>
    <row r="74" spans="1:2">
      <c r="B74" s="2" t="s">
        <v>20</v>
      </c>
    </row>
    <row r="75" spans="1:2">
      <c r="B75" s="2" t="s">
        <v>21</v>
      </c>
    </row>
    <row r="76" spans="1:2">
      <c r="A76" s="2" t="s">
        <v>10</v>
      </c>
    </row>
    <row r="77" spans="1:2">
      <c r="B77" s="2" t="s">
        <v>22</v>
      </c>
    </row>
    <row r="78" spans="1:2">
      <c r="B78" s="2" t="s">
        <v>23</v>
      </c>
    </row>
    <row r="79" spans="1:2">
      <c r="B79" s="2" t="s">
        <v>24</v>
      </c>
    </row>
    <row r="80" spans="1:2">
      <c r="B80" s="2" t="s">
        <v>25</v>
      </c>
    </row>
    <row r="81" spans="1:2">
      <c r="B81" s="2" t="s">
        <v>26</v>
      </c>
    </row>
    <row r="82" spans="1:2">
      <c r="B82" s="2" t="s">
        <v>27</v>
      </c>
    </row>
    <row r="83" spans="1:2">
      <c r="B83" s="2" t="s">
        <v>28</v>
      </c>
    </row>
    <row r="84" spans="1:2">
      <c r="B84" s="2" t="s">
        <v>29</v>
      </c>
    </row>
    <row r="85" spans="1:2">
      <c r="B85" s="2" t="s">
        <v>30</v>
      </c>
    </row>
    <row r="86" spans="1:2">
      <c r="A86" s="2" t="s">
        <v>11</v>
      </c>
    </row>
    <row r="87" spans="1:2">
      <c r="B87" s="2" t="s">
        <v>31</v>
      </c>
    </row>
    <row r="88" spans="1:2">
      <c r="B88" s="2" t="s">
        <v>32</v>
      </c>
    </row>
    <row r="89" spans="1:2">
      <c r="B89" s="2" t="s">
        <v>33</v>
      </c>
    </row>
    <row r="90" spans="1:2">
      <c r="B90" s="2" t="s">
        <v>34</v>
      </c>
    </row>
    <row r="91" spans="1:2">
      <c r="B91" s="2" t="s">
        <v>35</v>
      </c>
    </row>
    <row r="92" spans="1:2">
      <c r="B92" s="2" t="s">
        <v>36</v>
      </c>
    </row>
    <row r="93" spans="1:2">
      <c r="B93" s="2" t="s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2853-FB89-43C0-81CB-8DAD97F2765A}">
  <dimension ref="A1"/>
  <sheetViews>
    <sheetView workbookViewId="0">
      <selection activeCell="E34" sqref="E34"/>
    </sheetView>
  </sheetViews>
  <sheetFormatPr defaultColWidth="9.1328125" defaultRowHeight="13.5"/>
  <cols>
    <col min="1" max="1" width="2.9296875" style="2" customWidth="1"/>
    <col min="2" max="16384" width="9.13281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Notes | Quant Analysis</vt:lpstr>
      <vt:lpstr>Markets | Product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2025-04-16T22:45:19Z</dcterms:modified>
</cp:coreProperties>
</file>