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"/>
    </mc:Choice>
  </mc:AlternateContent>
  <xr:revisionPtr revIDLastSave="0" documentId="13_ncr:1_{1F623892-9D44-43DA-9E3D-DEFECC6E2C6D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Main" sheetId="1" r:id="rId1"/>
    <sheet name="Model" sheetId="2" r:id="rId2"/>
    <sheet name="Notes | Quant Analysis" sheetId="3" r:id="rId3"/>
    <sheet name="Markets | Product Lin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8" i="2" l="1"/>
  <c r="BW2" i="2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BV2" i="2"/>
  <c r="C6" i="1" l="1"/>
  <c r="C7" i="1"/>
  <c r="C5" i="1"/>
  <c r="C8" i="1" l="1"/>
</calcChain>
</file>

<file path=xl/sharedStrings.xml><?xml version="1.0" encoding="utf-8"?>
<sst xmlns="http://schemas.openxmlformats.org/spreadsheetml/2006/main" count="522" uniqueCount="498">
  <si>
    <t xml:space="preserve">Price </t>
  </si>
  <si>
    <t>FQ1'25</t>
  </si>
  <si>
    <t>MC</t>
  </si>
  <si>
    <t>Cash</t>
  </si>
  <si>
    <t>Debt</t>
  </si>
  <si>
    <t>EV</t>
  </si>
  <si>
    <t>SO</t>
  </si>
  <si>
    <t>SYK</t>
  </si>
  <si>
    <t>Master</t>
  </si>
  <si>
    <t>2000s</t>
  </si>
  <si>
    <t>2010s</t>
  </si>
  <si>
    <t>2020s</t>
  </si>
  <si>
    <t>Institutional Ownership Snapshot (4/14/2025)</t>
  </si>
  <si>
    <t>Rev, Earnings, FCF graph</t>
  </si>
  <si>
    <t>1. Osteonics Corp. (1998) – Key acquisition that strengthened Stryker’s orthopedic implants business.</t>
  </si>
  <si>
    <t>2. Howmedica (1998, from Pfizer) – Purchased for ~$1.65B, significantly expanding Stryker’s joint replacement segment.</t>
  </si>
  <si>
    <t>3. SpineCore (2005) – Entry into the spinal disc replacement market.</t>
  </si>
  <si>
    <t>4. eTrauma (2006) – Added trauma-related software solutions.</t>
  </si>
  <si>
    <t>5. Orthovita (2011, ~$316M) – Biomaterials for spine and orthopedics.</t>
  </si>
  <si>
    <t>6. Memometal (2011, ~$150M) – French company specializing in small bone fixation.</t>
  </si>
  <si>
    <t>7. Concentric Medical (2011, ~$135M) – Neurovascular devices for stroke treatment.</t>
  </si>
  <si>
    <t>8. Neurovascular Division of Boston Scientific (2011, ~$1.5B) – Expanded Stryker’s stroke care portfolio.</t>
  </si>
  <si>
    <t>9. MAKO Surgical Corp. (2013, ~$1.65B) – Robotic-assisted surgery (ROSA platform).</t>
  </si>
  <si>
    <t>10. Berchtold Holding AG (2013, ~$172M) – Surgical equipment and tables.</t>
  </si>
  <si>
    <t>11. Patient Safety Technologies (2014, ~$120M) – Surgical safety solutions (SurgiCount).</t>
  </si>
  <si>
    <t>12. Small Bone Innovations (2014) – Enhanced foot &amp; ankle orthopedic offerings.</t>
  </si>
  <si>
    <t>13. Physio-Control (2016, ~$1.28B) – Defibrillators &amp; emergency medical products.</t>
  </si>
  <si>
    <t>14. Novadaq (2017, ~$701M) – Fluorescence imaging for surgeries (PINPOINT, SPY).</t>
  </si>
  <si>
    <t>15. Entellus Medical (2018, ~$662M) – Minimally invasive ENT (ear, nose, throat) devices.</t>
  </si>
  <si>
    <t>16. K2M (2018, ~$1.4B) – Strengthened spine surgery portfolio.</t>
  </si>
  <si>
    <t>17. Mobius Imaging &amp; Cardan Robotics (2019, ~$500M combined) – Advanced imaging &amp; robotics for spine procedures.</t>
  </si>
  <si>
    <t>18. Wright Medical (2020, ~$5.4B) – Major acquisition in extremities (shoulder, ankle, foot).</t>
  </si>
  <si>
    <t>19. Gauss Surgical (2021) – AI-based blood loss monitoring (Triton system).</t>
  </si>
  <si>
    <t>20. CareMomentum (2021) – Digital health &amp; patient engagement platform.</t>
  </si>
  <si>
    <t>21. Vocera Communications (2022, ~$3.09B) – Hospital communication systems.</t>
  </si>
  <si>
    <t>22. Cerus Endovascular (2023) – Neuro-interventional devices.</t>
  </si>
  <si>
    <t>23. Sight Sciences (2023, partial stake) – Glaucoma &amp; ocular surgery tech.</t>
  </si>
  <si>
    <t>24. Inari Medical (2025, ~$4.9B) – Thrombectomy &amp; embolism mechanical devices</t>
  </si>
  <si>
    <t>Stryker’s Major Acquisitions (1990s–Present)</t>
  </si>
  <si>
    <t>1990s</t>
  </si>
  <si>
    <t>17.15%</t>
  </si>
  <si>
    <t>1.33%</t>
  </si>
  <si>
    <t>3.41%</t>
  </si>
  <si>
    <t>-9.84%</t>
  </si>
  <si>
    <t>18.46%</t>
  </si>
  <si>
    <t>-1.74%</t>
  </si>
  <si>
    <t>4.56%</t>
  </si>
  <si>
    <t>-8.15%</t>
  </si>
  <si>
    <t>16.14%</t>
  </si>
  <si>
    <t>-0.31%</t>
  </si>
  <si>
    <t>5.10%</t>
  </si>
  <si>
    <t>-9.06%</t>
  </si>
  <si>
    <t>13.00%</t>
  </si>
  <si>
    <t>-3.12%</t>
  </si>
  <si>
    <t>8.63%</t>
  </si>
  <si>
    <t>-7.25%</t>
  </si>
  <si>
    <t>14.05%</t>
  </si>
  <si>
    <t>35.20%</t>
  </si>
  <si>
    <t>-22.97%</t>
  </si>
  <si>
    <t>-13.14%</t>
  </si>
  <si>
    <t>15.17%</t>
  </si>
  <si>
    <t>-1.73%</t>
  </si>
  <si>
    <t>3.81%</t>
  </si>
  <si>
    <t>-7.38%</t>
  </si>
  <si>
    <t>17.09%</t>
  </si>
  <si>
    <t>-2.41%</t>
  </si>
  <si>
    <t>2.50%</t>
  </si>
  <si>
    <t>-6.63%</t>
  </si>
  <si>
    <t>15.47%</t>
  </si>
  <si>
    <t>-0.20%</t>
  </si>
  <si>
    <t>1.93%</t>
  </si>
  <si>
    <t>-6.40%</t>
  </si>
  <si>
    <t>11.44%</t>
  </si>
  <si>
    <t>-0.25%</t>
  </si>
  <si>
    <t>13.83%</t>
  </si>
  <si>
    <t>-8.10%</t>
  </si>
  <si>
    <t>12.19%</t>
  </si>
  <si>
    <t>-0.49%</t>
  </si>
  <si>
    <t>2.23%</t>
  </si>
  <si>
    <t>-9.13%</t>
  </si>
  <si>
    <t>9.59%</t>
  </si>
  <si>
    <t>1.10%</t>
  </si>
  <si>
    <t>2.52%</t>
  </si>
  <si>
    <t>-6.60%</t>
  </si>
  <si>
    <t>14.74%</t>
  </si>
  <si>
    <t>-2.76%</t>
  </si>
  <si>
    <t>1.00%</t>
  </si>
  <si>
    <t>-6.33%</t>
  </si>
  <si>
    <t>13.94%</t>
  </si>
  <si>
    <t>-2.56%</t>
  </si>
  <si>
    <t>-2.55%</t>
  </si>
  <si>
    <t>-2.44%</t>
  </si>
  <si>
    <t>9.06%</t>
  </si>
  <si>
    <t>-0.73%</t>
  </si>
  <si>
    <t>1.54%</t>
  </si>
  <si>
    <t>1.02%</t>
  </si>
  <si>
    <t>12.82%</t>
  </si>
  <si>
    <t>0.56%</t>
  </si>
  <si>
    <t>-2.27%</t>
  </si>
  <si>
    <t>-1.91%</t>
  </si>
  <si>
    <t>10.94%</t>
  </si>
  <si>
    <t>1.16%</t>
  </si>
  <si>
    <t>2.06%</t>
  </si>
  <si>
    <t>-3.13%</t>
  </si>
  <si>
    <t>-3.48%</t>
  </si>
  <si>
    <t>N/A</t>
  </si>
  <si>
    <t>Revenue QoQ Growth</t>
  </si>
  <si>
    <t>32.66%</t>
  </si>
  <si>
    <t>34.51%</t>
  </si>
  <si>
    <t>34.06%</t>
  </si>
  <si>
    <t>35.09%</t>
  </si>
  <si>
    <t>33.33%</t>
  </si>
  <si>
    <t>34.83%</t>
  </si>
  <si>
    <t>34.21%</t>
  </si>
  <si>
    <t>37.28%</t>
  </si>
  <si>
    <t>33.66%</t>
  </si>
  <si>
    <t>32.48%</t>
  </si>
  <si>
    <t>34.25%</t>
  </si>
  <si>
    <t>40.00%</t>
  </si>
  <si>
    <t>37.12%</t>
  </si>
  <si>
    <t>38.51%</t>
  </si>
  <si>
    <t>35.05%</t>
  </si>
  <si>
    <t>39.84%</t>
  </si>
  <si>
    <t>36.65%</t>
  </si>
  <si>
    <t>33.29%</t>
  </si>
  <si>
    <t>44.32%</t>
  </si>
  <si>
    <t>37.07%</t>
  </si>
  <si>
    <t>33.41%</t>
  </si>
  <si>
    <t>35.99%</t>
  </si>
  <si>
    <t>35.12%</t>
  </si>
  <si>
    <t>39.90%</t>
  </si>
  <si>
    <t>37.70%</t>
  </si>
  <si>
    <t>38.31%</t>
  </si>
  <si>
    <t>35.82%</t>
  </si>
  <si>
    <t>38.14%</t>
  </si>
  <si>
    <t>35.06%</t>
  </si>
  <si>
    <t>36.69%</t>
  </si>
  <si>
    <t>37.52%</t>
  </si>
  <si>
    <t>37.29%</t>
  </si>
  <si>
    <t>34.62%</t>
  </si>
  <si>
    <t>37.31%</t>
  </si>
  <si>
    <t>36.73%</t>
  </si>
  <si>
    <t>37.84%</t>
  </si>
  <si>
    <t>35.73%</t>
  </si>
  <si>
    <t>35.40%</t>
  </si>
  <si>
    <t>37.49%</t>
  </si>
  <si>
    <t>35.91%</t>
  </si>
  <si>
    <t>36.75%</t>
  </si>
  <si>
    <t>36.82%</t>
  </si>
  <si>
    <t>37.27%</t>
  </si>
  <si>
    <t>16.21%</t>
  </si>
  <si>
    <t>52.81%</t>
  </si>
  <si>
    <t>45.89%</t>
  </si>
  <si>
    <t>41.83%</t>
  </si>
  <si>
    <t>39.95%</t>
  </si>
  <si>
    <t>38.55%</t>
  </si>
  <si>
    <t>39.08%</t>
  </si>
  <si>
    <t>37.90%</t>
  </si>
  <si>
    <t>37.65%</t>
  </si>
  <si>
    <t>37.67%</t>
  </si>
  <si>
    <t>38.42%</t>
  </si>
  <si>
    <t>37.97%</t>
  </si>
  <si>
    <t>36.37%</t>
  </si>
  <si>
    <t>37.64%</t>
  </si>
  <si>
    <t>34.26%</t>
  </si>
  <si>
    <t>38.95%</t>
  </si>
  <si>
    <t>37.76%</t>
  </si>
  <si>
    <t>39.01%</t>
  </si>
  <si>
    <t>39.60%</t>
  </si>
  <si>
    <t>SG&amp;A as % of Revenue</t>
  </si>
  <si>
    <t>5.56%</t>
  </si>
  <si>
    <t>6.86%</t>
  </si>
  <si>
    <t>6.69%</t>
  </si>
  <si>
    <t>7.02%</t>
  </si>
  <si>
    <t>6.02%</t>
  </si>
  <si>
    <t>7.19%</t>
  </si>
  <si>
    <t>6.93%</t>
  </si>
  <si>
    <t>7.10%</t>
  </si>
  <si>
    <t>6.27%</t>
  </si>
  <si>
    <t>8.13%</t>
  </si>
  <si>
    <t>7.81%</t>
  </si>
  <si>
    <t>9.66%</t>
  </si>
  <si>
    <t>7.04%</t>
  </si>
  <si>
    <t>7.36%</t>
  </si>
  <si>
    <t>7.22%</t>
  </si>
  <si>
    <t>7.29%</t>
  </si>
  <si>
    <t>5.98%</t>
  </si>
  <si>
    <t>6.48%</t>
  </si>
  <si>
    <t>8.43%</t>
  </si>
  <si>
    <t>7.08%</t>
  </si>
  <si>
    <t>6.15%</t>
  </si>
  <si>
    <t>6.74%</t>
  </si>
  <si>
    <t>6.40%</t>
  </si>
  <si>
    <t>5.82%</t>
  </si>
  <si>
    <t>6.82%</t>
  </si>
  <si>
    <t>6.50%</t>
  </si>
  <si>
    <t>6.29%</t>
  </si>
  <si>
    <t>5.91%</t>
  </si>
  <si>
    <t>6.59%</t>
  </si>
  <si>
    <t>6.37%</t>
  </si>
  <si>
    <t>5.99%</t>
  </si>
  <si>
    <t>6.49%</t>
  </si>
  <si>
    <t>6.44%</t>
  </si>
  <si>
    <t>6.04%</t>
  </si>
  <si>
    <t>6.33%</t>
  </si>
  <si>
    <t>6.39%</t>
  </si>
  <si>
    <t>5.84%</t>
  </si>
  <si>
    <t>6.51%</t>
  </si>
  <si>
    <t>5.63%</t>
  </si>
  <si>
    <t>6.32%</t>
  </si>
  <si>
    <t>5.97%</t>
  </si>
  <si>
    <t>5.89%</t>
  </si>
  <si>
    <t>5.52%</t>
  </si>
  <si>
    <t>5.51%</t>
  </si>
  <si>
    <t>5.18%</t>
  </si>
  <si>
    <t>5.19%</t>
  </si>
  <si>
    <t>6.01%</t>
  </si>
  <si>
    <t>5.57%</t>
  </si>
  <si>
    <t>5.53%</t>
  </si>
  <si>
    <t>5.60%</t>
  </si>
  <si>
    <t>5.38%</t>
  </si>
  <si>
    <t>5.00%</t>
  </si>
  <si>
    <t>4.87%</t>
  </si>
  <si>
    <t>5.06%</t>
  </si>
  <si>
    <t>5.05%</t>
  </si>
  <si>
    <t>5.02%</t>
  </si>
  <si>
    <t>5.27%</t>
  </si>
  <si>
    <t>R&amp;D as % of Revenue</t>
  </si>
  <si>
    <t>8.48%</t>
  </si>
  <si>
    <t>15.18%</t>
  </si>
  <si>
    <t>15.22%</t>
  </si>
  <si>
    <t>15.03%</t>
  </si>
  <si>
    <t>19.66%</t>
  </si>
  <si>
    <t>14.10%</t>
  </si>
  <si>
    <t>14.77%</t>
  </si>
  <si>
    <t>12.39%</t>
  </si>
  <si>
    <t>10.82%</t>
  </si>
  <si>
    <t>18.22%</t>
  </si>
  <si>
    <t>14.60%</t>
  </si>
  <si>
    <t>7.56%</t>
  </si>
  <si>
    <t>14.08%</t>
  </si>
  <si>
    <t>10.53%</t>
  </si>
  <si>
    <t>13.79%</t>
  </si>
  <si>
    <t>7.64%</t>
  </si>
  <si>
    <t>13.33%</t>
  </si>
  <si>
    <t>16.62%</t>
  </si>
  <si>
    <t>-3.00%</t>
  </si>
  <si>
    <t>13.74%</t>
  </si>
  <si>
    <t>17.55%</t>
  </si>
  <si>
    <t>12.99%</t>
  </si>
  <si>
    <t>13.15%</t>
  </si>
  <si>
    <t>11.72%</t>
  </si>
  <si>
    <t>54.48%</t>
  </si>
  <si>
    <t>18.20%</t>
  </si>
  <si>
    <t>13.61%</t>
  </si>
  <si>
    <t>13.67%</t>
  </si>
  <si>
    <t>-7.17%</t>
  </si>
  <si>
    <t>14.44%</t>
  </si>
  <si>
    <t>12.98%</t>
  </si>
  <si>
    <t>16.15%</t>
  </si>
  <si>
    <t>12.53%</t>
  </si>
  <si>
    <t>13.38%</t>
  </si>
  <si>
    <t>16.11%</t>
  </si>
  <si>
    <t>19.23%</t>
  </si>
  <si>
    <t>12.44%</t>
  </si>
  <si>
    <t>16.12%</t>
  </si>
  <si>
    <t>9.42%</t>
  </si>
  <si>
    <t>9.93%</t>
  </si>
  <si>
    <t>2.39%</t>
  </si>
  <si>
    <t>5.42%</t>
  </si>
  <si>
    <t>3.04%</t>
  </si>
  <si>
    <t>15.64%</t>
  </si>
  <si>
    <t>4.79%</t>
  </si>
  <si>
    <t>9.63%</t>
  </si>
  <si>
    <t>13.88%</t>
  </si>
  <si>
    <t>11.55%</t>
  </si>
  <si>
    <t>17.20%</t>
  </si>
  <si>
    <t>15.43%</t>
  </si>
  <si>
    <t>16.20%</t>
  </si>
  <si>
    <t>18.10%</t>
  </si>
  <si>
    <t>16.10%</t>
  </si>
  <si>
    <t>15.15%</t>
  </si>
  <si>
    <t>15.24%</t>
  </si>
  <si>
    <t>14.80%</t>
  </si>
  <si>
    <t>19.06%</t>
  </si>
  <si>
    <t>18.14%</t>
  </si>
  <si>
    <t>17.88%</t>
  </si>
  <si>
    <t>16.66%</t>
  </si>
  <si>
    <t>13.85%</t>
  </si>
  <si>
    <t>17.82%</t>
  </si>
  <si>
    <t>16.56%</t>
  </si>
  <si>
    <t>17.86%</t>
  </si>
  <si>
    <t>Net Profit Margin</t>
  </si>
  <si>
    <t>9.03%</t>
  </si>
  <si>
    <t>19.75%</t>
  </si>
  <si>
    <t>19.38%</t>
  </si>
  <si>
    <t>18.54%</t>
  </si>
  <si>
    <t>21.62%</t>
  </si>
  <si>
    <t>18.97%</t>
  </si>
  <si>
    <t>19.32%</t>
  </si>
  <si>
    <t>15.38%</t>
  </si>
  <si>
    <t>15.65%</t>
  </si>
  <si>
    <t>18.04%</t>
  </si>
  <si>
    <t>17.18%</t>
  </si>
  <si>
    <t>10.46%</t>
  </si>
  <si>
    <t>17.42%</t>
  </si>
  <si>
    <t>13.80%</t>
  </si>
  <si>
    <t>17.05%</t>
  </si>
  <si>
    <t>11.61%</t>
  </si>
  <si>
    <t>17.57%</t>
  </si>
  <si>
    <t>22.99%</t>
  </si>
  <si>
    <t>-0.72%</t>
  </si>
  <si>
    <t>17.70%</t>
  </si>
  <si>
    <t>22.85%</t>
  </si>
  <si>
    <t>17.51%</t>
  </si>
  <si>
    <t>16.79%</t>
  </si>
  <si>
    <t>15.02%</t>
  </si>
  <si>
    <t>18.39%</t>
  </si>
  <si>
    <t>17.77%</t>
  </si>
  <si>
    <t>20.23%</t>
  </si>
  <si>
    <t>18.24%</t>
  </si>
  <si>
    <t>20.57%</t>
  </si>
  <si>
    <t>17.47%</t>
  </si>
  <si>
    <t>16.67%</t>
  </si>
  <si>
    <t>18.82%</t>
  </si>
  <si>
    <t>21.22%</t>
  </si>
  <si>
    <t>17.61%</t>
  </si>
  <si>
    <t>20.80%</t>
  </si>
  <si>
    <t>23.87%</t>
  </si>
  <si>
    <t>15.62%</t>
  </si>
  <si>
    <t>17.64%</t>
  </si>
  <si>
    <t>17.07%</t>
  </si>
  <si>
    <t>18.84%</t>
  </si>
  <si>
    <t>8.34%</t>
  </si>
  <si>
    <t>5.68%</t>
  </si>
  <si>
    <t>6.97%</t>
  </si>
  <si>
    <t>13.11%</t>
  </si>
  <si>
    <t>17.63%</t>
  </si>
  <si>
    <t>15.83%</t>
  </si>
  <si>
    <t>21.93%</t>
  </si>
  <si>
    <t>21.13%</t>
  </si>
  <si>
    <t>22.03%</t>
  </si>
  <si>
    <t>18.87%</t>
  </si>
  <si>
    <t>21.86%</t>
  </si>
  <si>
    <t>19.60%</t>
  </si>
  <si>
    <t>20.99%</t>
  </si>
  <si>
    <t>19.33%</t>
  </si>
  <si>
    <t>26.64%</t>
  </si>
  <si>
    <t>25.49%</t>
  </si>
  <si>
    <t>24.81%</t>
  </si>
  <si>
    <t>28.00%</t>
  </si>
  <si>
    <t>23.85%</t>
  </si>
  <si>
    <t>23.68%</t>
  </si>
  <si>
    <t>23.41%</t>
  </si>
  <si>
    <t>Operating Profit Margin</t>
  </si>
  <si>
    <t>64.85%</t>
  </si>
  <si>
    <t>64.02%</t>
  </si>
  <si>
    <t>63.00%</t>
  </si>
  <si>
    <t>63.57%</t>
  </si>
  <si>
    <t>63.68%</t>
  </si>
  <si>
    <t>64.33%</t>
  </si>
  <si>
    <t>63.67%</t>
  </si>
  <si>
    <t>63.12%</t>
  </si>
  <si>
    <t>62.21%</t>
  </si>
  <si>
    <t>62.11%</t>
  </si>
  <si>
    <t>62.90%</t>
  </si>
  <si>
    <t>63.95%</t>
  </si>
  <si>
    <t>64.77%</t>
  </si>
  <si>
    <t>63.51%</t>
  </si>
  <si>
    <t>64.56%</t>
  </si>
  <si>
    <t>63.47%</t>
  </si>
  <si>
    <t>63.75%</t>
  </si>
  <si>
    <t>65.85%</t>
  </si>
  <si>
    <t>56.01%</t>
  </si>
  <si>
    <t>64.97%</t>
  </si>
  <si>
    <t>65.43%</t>
  </si>
  <si>
    <t>64.96%</t>
  </si>
  <si>
    <t>65.21%</t>
  </si>
  <si>
    <t>64.93%</t>
  </si>
  <si>
    <t>64.70%</t>
  </si>
  <si>
    <t>66.47%</t>
  </si>
  <si>
    <t>65.92%</t>
  </si>
  <si>
    <t>65.94%</t>
  </si>
  <si>
    <t>66.00%</t>
  </si>
  <si>
    <t>66.10%</t>
  </si>
  <si>
    <t>66.46%</t>
  </si>
  <si>
    <t>66.36%</t>
  </si>
  <si>
    <t>66.11%</t>
  </si>
  <si>
    <t>64.86%</t>
  </si>
  <si>
    <t>67.90%</t>
  </si>
  <si>
    <t>67.03%</t>
  </si>
  <si>
    <t>67.11%</t>
  </si>
  <si>
    <t>65.28%</t>
  </si>
  <si>
    <t>65.66%</t>
  </si>
  <si>
    <t>65.30%</t>
  </si>
  <si>
    <t>65.51%</t>
  </si>
  <si>
    <t>66.33%</t>
  </si>
  <si>
    <t>64.47%</t>
  </si>
  <si>
    <t>68.29%</t>
  </si>
  <si>
    <t>67.00%</t>
  </si>
  <si>
    <t>67.44%</t>
  </si>
  <si>
    <t>68.14%</t>
  </si>
  <si>
    <t>68.08%</t>
  </si>
  <si>
    <t>68.09%</t>
  </si>
  <si>
    <t>67.19%</t>
  </si>
  <si>
    <t>66.59%</t>
  </si>
  <si>
    <t>67.06%</t>
  </si>
  <si>
    <t>65.15%</t>
  </si>
  <si>
    <t>65.81%</t>
  </si>
  <si>
    <t>68.70%</t>
  </si>
  <si>
    <t>69.40%</t>
  </si>
  <si>
    <t>69.33%</t>
  </si>
  <si>
    <t>67.68%</t>
  </si>
  <si>
    <t>67.64%</t>
  </si>
  <si>
    <t>67.42%</t>
  </si>
  <si>
    <t>67.18%</t>
  </si>
  <si>
    <t>67.81%</t>
  </si>
  <si>
    <t>67.23%</t>
  </si>
  <si>
    <t>68.87%</t>
  </si>
  <si>
    <t>Gross Profit Margin</t>
  </si>
  <si>
    <t>Net Income</t>
  </si>
  <si>
    <t>Income Taxes</t>
  </si>
  <si>
    <t>Pretax Income</t>
  </si>
  <si>
    <t>Other Income</t>
  </si>
  <si>
    <t>Operating Income</t>
  </si>
  <si>
    <t>Operating Expenses</t>
  </si>
  <si>
    <t>R&amp;D Expense</t>
  </si>
  <si>
    <t>SG&amp;A Expense</t>
  </si>
  <si>
    <t>Gross Profit</t>
  </si>
  <si>
    <t>COGS</t>
  </si>
  <si>
    <t>Revenue</t>
  </si>
  <si>
    <t>Q4 2024</t>
  </si>
  <si>
    <t>Q3 2024</t>
  </si>
  <si>
    <t>Q2 2024</t>
  </si>
  <si>
    <t>Q1 2024</t>
  </si>
  <si>
    <t>Q4 2023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</si>
  <si>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</si>
  <si>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</si>
  <si>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</si>
  <si>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</si>
  <si>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</si>
  <si>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</si>
  <si>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</si>
  <si>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</si>
  <si>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</si>
  <si>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</si>
  <si>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</si>
  <si>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</si>
  <si>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</si>
  <si>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</si>
  <si>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</si>
  <si>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</si>
  <si>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</si>
  <si>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</si>
  <si>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</si>
  <si>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</si>
  <si>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</si>
  <si>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</si>
  <si>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</si>
  <si>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</si>
  <si>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</si>
  <si>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</si>
  <si>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</si>
  <si>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</si>
  <si>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</si>
  <si>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</si>
  <si>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</si>
  <si>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</si>
  <si>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</si>
  <si>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</si>
  <si>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</si>
  <si>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</si>
  <si>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</si>
  <si>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</si>
  <si>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</si>
  <si>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</si>
  <si>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</si>
  <si>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</si>
  <si>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</si>
  <si>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</si>
  <si>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</si>
  <si>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</si>
  <si>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</si>
  <si>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</si>
  <si>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</si>
  <si>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</si>
  <si>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</si>
  <si>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Q4 2010</t>
  </si>
  <si>
    <t>Q3 2010</t>
  </si>
  <si>
    <t>Q2 2010</t>
  </si>
  <si>
    <t>Q1 2010</t>
  </si>
  <si>
    <t>Q4 2009</t>
  </si>
  <si>
    <t>Q3 2009</t>
  </si>
  <si>
    <t>Q2 2009</t>
  </si>
  <si>
    <t>Q1 2009</t>
  </si>
  <si>
    <t>Q3 2008</t>
  </si>
  <si>
    <t>Q2 2008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</si>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</sst>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e"/>
    </font>
    <font>
      <sz val="11"/>
      <color theme="1"/>
      <name val="Calibre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4" fontId="2" fillId="0" borderId="0" xfId="0" applyNumberFormat="1" applyFont="1"/>
    <xf numFmtId="14" fontId="2" fillId="0" borderId="0" xfId="0" applyNumberFormat="1" applyFont="1"/>
    <xf numFmtId="0" fontId="3" fillId="0" borderId="0" xfId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11</xdr:col>
      <xdr:colOff>0</xdr:colOff>
      <xdr:row>63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A48672-ADB2-456B-98E0-86A1F4EAB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36706" y="6006353"/>
          <a:ext cx="6051176" cy="5558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00%20Model%20Price%20Targets%2000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C2" sqref="C2"/>
    </sheetView>
  </sheetViews>
  <sheetFormatPr defaultColWidth="9.140625" defaultRowHeight="14.25"/>
  <cols>
    <col min="1" max="1" width="3.28515625" style="2" customWidth="1"/>
    <col min="2" max="2" width="7.5703125" style="2" customWidth="1"/>
    <col min="3" max="3" width="14.85546875" style="2" customWidth="1"/>
    <col min="4" max="4" width="10.140625" style="2" bestFit="1" customWidth="1"/>
    <col min="5" max="16384" width="9.140625" style="2"/>
  </cols>
  <sheetData>
    <row r="1" spans="1:4" ht="15">
      <c r="A1" s="5" t="s">
        <v>8</v>
      </c>
    </row>
    <row r="2" spans="1:4" ht="15">
      <c r="B2" s="1" t="s">
        <v>7</v>
      </c>
    </row>
    <row r="3" spans="1:4">
      <c r="B3" s="2" t="s">
        <v>0</v>
      </c>
      <c r="C3" s="3">
        <v>353.88</v>
      </c>
      <c r="D3" s="4">
        <v>45747</v>
      </c>
    </row>
    <row r="4" spans="1:4">
      <c r="B4" s="2" t="s">
        <v>6</v>
      </c>
      <c r="C4" s="2">
        <v>381.57900000000001</v>
      </c>
      <c r="D4" s="2" t="s">
        <v>1</v>
      </c>
    </row>
    <row r="5" spans="1:4">
      <c r="B5" s="2" t="s">
        <v>2</v>
      </c>
      <c r="C5" s="3">
        <f>C3*C4</f>
        <v>135033.17652000001</v>
      </c>
    </row>
    <row r="6" spans="1:4">
      <c r="B6" s="2" t="s">
        <v>3</v>
      </c>
      <c r="C6" s="3">
        <f>3652+750+91</f>
        <v>4493</v>
      </c>
      <c r="D6" s="2" t="s">
        <v>1</v>
      </c>
    </row>
    <row r="7" spans="1:4">
      <c r="B7" s="2" t="s">
        <v>4</v>
      </c>
      <c r="C7" s="3">
        <f>1409+12188</f>
        <v>13597</v>
      </c>
      <c r="D7" s="2" t="s">
        <v>1</v>
      </c>
    </row>
    <row r="8" spans="1:4">
      <c r="B8" s="2" t="s">
        <v>5</v>
      </c>
      <c r="C8" s="3">
        <f>C5-C6+C7</f>
        <v>144137.17652000001</v>
      </c>
    </row>
  </sheetData>
  <hyperlinks>
    <hyperlink ref="A1" r:id="rId1" xr:uid="{64D13D01-27A7-4136-B78C-FE76118BBE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0D12-B16F-4BC5-8728-6B07C0E66DA0}">
  <dimension ref="A2:EE55"/>
  <sheetViews>
    <sheetView tabSelected="1" workbookViewId="0">
      <pane xSplit="2" ySplit="2" topLeftCell="AY16" activePane="bottomRight" state="frozen"/>
      <selection pane="topRight" activeCell="C1" sqref="C1"/>
      <selection pane="bottomLeft" activeCell="A3" sqref="A3"/>
      <selection pane="bottomRight" activeCell="BW38" sqref="BW38"/>
    </sheetView>
  </sheetViews>
  <sheetFormatPr defaultColWidth="9.140625" defaultRowHeight="14.25"/>
  <cols>
    <col min="1" max="1" width="3.140625" style="2" customWidth="1"/>
    <col min="2" max="2" width="21" style="2" bestFit="1" customWidth="1"/>
    <col min="3" max="16384" width="9.140625" style="2"/>
  </cols>
  <sheetData>
    <row r="2" spans="2:135" s="7" customFormat="1" ht="12.75">
      <c r="B2" s="7" t="s">
        <v>497</v>
      </c>
      <c r="C2" s="7" t="s">
        <v>496</v>
      </c>
      <c r="D2" s="7" t="s">
        <v>495</v>
      </c>
      <c r="E2" s="7" t="s">
        <v>494</v>
      </c>
      <c r="F2" s="7" t="s">
        <v>493</v>
      </c>
      <c r="G2" s="7" t="s">
        <v>492</v>
      </c>
      <c r="H2" s="7" t="s">
        <v>491</v>
      </c>
      <c r="I2" s="7" t="s">
        <v>490</v>
      </c>
      <c r="J2" s="7" t="s">
        <v>489</v>
      </c>
      <c r="K2" s="7" t="s">
        <v>488</v>
      </c>
      <c r="L2" s="7" t="s">
        <v>487</v>
      </c>
      <c r="M2" s="7" t="s">
        <v>486</v>
      </c>
      <c r="N2" s="7" t="s">
        <v>485</v>
      </c>
      <c r="O2" s="7" t="s">
        <v>484</v>
      </c>
      <c r="P2" s="7" t="s">
        <v>483</v>
      </c>
      <c r="Q2" s="7" t="s">
        <v>482</v>
      </c>
      <c r="R2" s="7" t="s">
        <v>481</v>
      </c>
      <c r="S2" s="7" t="s">
        <v>480</v>
      </c>
      <c r="T2" s="7" t="s">
        <v>479</v>
      </c>
      <c r="U2" s="7" t="s">
        <v>478</v>
      </c>
      <c r="V2" s="7" t="s">
        <v>477</v>
      </c>
      <c r="W2" s="7" t="s">
        <v>476</v>
      </c>
      <c r="X2" s="7" t="s">
        <v>475</v>
      </c>
      <c r="Y2" s="7" t="s">
        <v>474</v>
      </c>
      <c r="Z2" s="7" t="s">
        <v>473</v>
      </c>
      <c r="AA2" s="7" t="s">
        <v>472</v>
      </c>
      <c r="AB2" s="7" t="s">
        <v>471</v>
      </c>
      <c r="AC2" s="7" t="s">
        <v>470</v>
      </c>
      <c r="AD2" s="7" t="s">
        <v>469</v>
      </c>
      <c r="AE2" s="7" t="s">
        <v>468</v>
      </c>
      <c r="AF2" s="7" t="s">
        <v>467</v>
      </c>
      <c r="AG2" s="7" t="s">
        <v>466</v>
      </c>
      <c r="AH2" s="7" t="s">
        <v>465</v>
      </c>
      <c r="AI2" s="7" t="s">
        <v>464</v>
      </c>
      <c r="AJ2" s="7" t="s">
        <v>463</v>
      </c>
      <c r="AK2" s="7" t="s">
        <v>462</v>
      </c>
      <c r="AL2" s="7" t="s">
        <v>461</v>
      </c>
      <c r="AM2" s="7" t="s">
        <v>460</v>
      </c>
      <c r="AN2" s="7" t="s">
        <v>459</v>
      </c>
      <c r="AO2" s="7" t="s">
        <v>458</v>
      </c>
      <c r="AP2" s="7" t="s">
        <v>457</v>
      </c>
      <c r="AQ2" s="7" t="s">
        <v>456</v>
      </c>
      <c r="AR2" s="7" t="s">
        <v>455</v>
      </c>
      <c r="AS2" s="7" t="s">
        <v>454</v>
      </c>
      <c r="AT2" s="7" t="s">
        <v>453</v>
      </c>
      <c r="AU2" s="7" t="s">
        <v>452</v>
      </c>
      <c r="AV2" s="7" t="s">
        <v>451</v>
      </c>
      <c r="AW2" s="7" t="s">
        <v>450</v>
      </c>
      <c r="AX2" s="7" t="s">
        <v>449</v>
      </c>
      <c r="AY2" s="7" t="s">
        <v>448</v>
      </c>
      <c r="AZ2" s="7" t="s">
        <v>447</v>
      </c>
      <c r="BA2" s="7" t="s">
        <v>446</v>
      </c>
      <c r="BB2" s="7" t="s">
        <v>445</v>
      </c>
      <c r="BC2" s="7" t="s">
        <v>444</v>
      </c>
      <c r="BD2" s="7" t="s">
        <v>443</v>
      </c>
      <c r="BE2" s="7" t="s">
        <v>442</v>
      </c>
      <c r="BF2" s="7" t="s">
        <v>441</v>
      </c>
      <c r="BG2" s="7" t="s">
        <v>440</v>
      </c>
      <c r="BH2" s="7" t="s">
        <v>439</v>
      </c>
      <c r="BI2" s="7" t="s">
        <v>438</v>
      </c>
      <c r="BJ2" s="7" t="s">
        <v>437</v>
      </c>
      <c r="BK2" s="7" t="s">
        <v>436</v>
      </c>
      <c r="BL2" s="7" t="s">
        <v>435</v>
      </c>
      <c r="BM2" s="7" t="s">
        <v>434</v>
      </c>
      <c r="BN2" s="7" t="s">
        <v>433</v>
      </c>
      <c r="BO2" s="7" t="s">
        <v>432</v>
      </c>
      <c r="BP2" s="7" t="s">
        <v>431</v>
      </c>
      <c r="BU2" s="7">
        <v>2008</v>
      </c>
      <c r="BV2" s="7">
        <f>BU2+1</f>
        <v>2009</v>
      </c>
      <c r="BW2" s="7">
        <f t="shared" ref="BW2:EE2" si="0">BV2+1</f>
        <v>2010</v>
      </c>
      <c r="BX2" s="7">
        <f t="shared" si="0"/>
        <v>2011</v>
      </c>
      <c r="BY2" s="7">
        <f t="shared" si="0"/>
        <v>2012</v>
      </c>
      <c r="BZ2" s="7">
        <f t="shared" si="0"/>
        <v>2013</v>
      </c>
      <c r="CA2" s="7">
        <f t="shared" si="0"/>
        <v>2014</v>
      </c>
      <c r="CB2" s="7">
        <f t="shared" si="0"/>
        <v>2015</v>
      </c>
      <c r="CC2" s="7">
        <f t="shared" si="0"/>
        <v>2016</v>
      </c>
      <c r="CD2" s="7">
        <f t="shared" si="0"/>
        <v>2017</v>
      </c>
      <c r="CE2" s="7">
        <f t="shared" si="0"/>
        <v>2018</v>
      </c>
      <c r="CF2" s="7">
        <f t="shared" si="0"/>
        <v>2019</v>
      </c>
      <c r="CG2" s="7">
        <f t="shared" si="0"/>
        <v>2020</v>
      </c>
      <c r="CH2" s="7">
        <f t="shared" si="0"/>
        <v>2021</v>
      </c>
      <c r="CI2" s="7">
        <f t="shared" si="0"/>
        <v>2022</v>
      </c>
      <c r="CJ2" s="7">
        <f t="shared" si="0"/>
        <v>2023</v>
      </c>
      <c r="CK2" s="7">
        <f t="shared" si="0"/>
        <v>2024</v>
      </c>
      <c r="CL2" s="7">
        <f t="shared" si="0"/>
        <v>2025</v>
      </c>
      <c r="CM2" s="7">
        <f t="shared" si="0"/>
        <v>2026</v>
      </c>
      <c r="CN2" s="7">
        <f t="shared" si="0"/>
        <v>2027</v>
      </c>
      <c r="CO2" s="7">
        <f t="shared" si="0"/>
        <v>2028</v>
      </c>
      <c r="CP2" s="7">
        <f t="shared" si="0"/>
        <v>2029</v>
      </c>
      <c r="CQ2" s="7">
        <f t="shared" si="0"/>
        <v>2030</v>
      </c>
      <c r="CR2" s="7">
        <f t="shared" si="0"/>
        <v>2031</v>
      </c>
      <c r="CS2" s="7">
        <f t="shared" si="0"/>
        <v>2032</v>
      </c>
      <c r="CT2" s="7">
        <f t="shared" si="0"/>
        <v>2033</v>
      </c>
      <c r="CU2" s="7">
        <f t="shared" si="0"/>
        <v>2034</v>
      </c>
      <c r="CV2" s="7">
        <f t="shared" si="0"/>
        <v>2035</v>
      </c>
      <c r="CW2" s="7">
        <f t="shared" si="0"/>
        <v>2036</v>
      </c>
      <c r="CX2" s="7">
        <f t="shared" si="0"/>
        <v>2037</v>
      </c>
      <c r="CY2" s="7">
        <f t="shared" si="0"/>
        <v>2038</v>
      </c>
      <c r="CZ2" s="7">
        <f t="shared" si="0"/>
        <v>2039</v>
      </c>
      <c r="DA2" s="7">
        <f t="shared" si="0"/>
        <v>2040</v>
      </c>
      <c r="DB2" s="7">
        <f t="shared" si="0"/>
        <v>2041</v>
      </c>
      <c r="DC2" s="7">
        <f t="shared" si="0"/>
        <v>2042</v>
      </c>
      <c r="DD2" s="7">
        <f t="shared" si="0"/>
        <v>2043</v>
      </c>
      <c r="DE2" s="7">
        <f t="shared" si="0"/>
        <v>2044</v>
      </c>
      <c r="DF2" s="7">
        <f t="shared" si="0"/>
        <v>2045</v>
      </c>
      <c r="DG2" s="7">
        <f t="shared" si="0"/>
        <v>2046</v>
      </c>
      <c r="DH2" s="7">
        <f t="shared" si="0"/>
        <v>2047</v>
      </c>
      <c r="DI2" s="7">
        <f t="shared" si="0"/>
        <v>2048</v>
      </c>
      <c r="DJ2" s="7">
        <f t="shared" si="0"/>
        <v>2049</v>
      </c>
      <c r="DK2" s="7">
        <f t="shared" si="0"/>
        <v>2050</v>
      </c>
      <c r="DL2" s="7">
        <f t="shared" si="0"/>
        <v>2051</v>
      </c>
      <c r="DM2" s="7">
        <f t="shared" si="0"/>
        <v>2052</v>
      </c>
      <c r="DN2" s="7">
        <f t="shared" si="0"/>
        <v>2053</v>
      </c>
      <c r="DO2" s="7">
        <f t="shared" si="0"/>
        <v>2054</v>
      </c>
      <c r="DP2" s="7">
        <f t="shared" si="0"/>
        <v>2055</v>
      </c>
      <c r="DQ2" s="7">
        <f t="shared" si="0"/>
        <v>2056</v>
      </c>
      <c r="DR2" s="7">
        <f t="shared" si="0"/>
        <v>2057</v>
      </c>
      <c r="DS2" s="7">
        <f t="shared" si="0"/>
        <v>2058</v>
      </c>
      <c r="DT2" s="7">
        <f t="shared" si="0"/>
        <v>2059</v>
      </c>
      <c r="DU2" s="7">
        <f t="shared" si="0"/>
        <v>2060</v>
      </c>
      <c r="DV2" s="7">
        <f t="shared" si="0"/>
        <v>2061</v>
      </c>
      <c r="DW2" s="7">
        <f t="shared" si="0"/>
        <v>2062</v>
      </c>
      <c r="DX2" s="7">
        <f t="shared" si="0"/>
        <v>2063</v>
      </c>
      <c r="DY2" s="7">
        <f t="shared" si="0"/>
        <v>2064</v>
      </c>
      <c r="DZ2" s="7">
        <f t="shared" si="0"/>
        <v>2065</v>
      </c>
      <c r="EA2" s="7">
        <f t="shared" si="0"/>
        <v>2066</v>
      </c>
      <c r="EB2" s="7">
        <f t="shared" si="0"/>
        <v>2067</v>
      </c>
      <c r="EC2" s="7">
        <f t="shared" si="0"/>
        <v>2068</v>
      </c>
      <c r="ED2" s="7">
        <f t="shared" si="0"/>
        <v>2069</v>
      </c>
      <c r="EE2" s="7">
        <f t="shared" si="0"/>
        <v>2070</v>
      </c>
    </row>
    <row r="3" spans="2:135" s="6" customFormat="1" ht="12.75"/>
    <row r="4" spans="2:135" s="6" customFormat="1" ht="12.75"/>
    <row r="5" spans="2:135" s="6" customFormat="1" ht="12.75"/>
    <row r="6" spans="2:135" s="6" customFormat="1" ht="12.75"/>
    <row r="7" spans="2:135" s="6" customFormat="1" ht="12.75"/>
    <row r="8" spans="2:135" s="6" customFormat="1" ht="12.75"/>
    <row r="9" spans="2:135" s="6" customFormat="1" ht="12.75"/>
    <row r="10" spans="2:135" s="6" customFormat="1" ht="12.75"/>
    <row r="11" spans="2:135" s="6" customFormat="1" ht="12.75"/>
    <row r="12" spans="2:135" s="6" customFormat="1" ht="12.75"/>
    <row r="13" spans="2:135" s="6" customFormat="1" ht="12.75"/>
    <row r="14" spans="2:135" s="6" customFormat="1" ht="12.75"/>
    <row r="15" spans="2:135" s="6" customFormat="1" ht="12.75"/>
    <row r="16" spans="2:135" s="6" customFormat="1" ht="12.75"/>
    <row r="17" spans="1:67" s="6" customFormat="1" ht="12.75"/>
    <row r="18" spans="1:67" s="6" customFormat="1" ht="12.75"/>
    <row r="19" spans="1:67" s="6" customFormat="1" ht="12.75"/>
    <row r="20" spans="1:67" customFormat="1" ht="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customFormat="1" ht="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38" spans="2:89">
      <c r="B38" s="7" t="s">
        <v>430</v>
      </c>
      <c r="C38" s="7">
        <v>1712.6</v>
      </c>
      <c r="D38" s="7">
        <v>1653</v>
      </c>
      <c r="E38" s="7">
        <v>1601.3</v>
      </c>
      <c r="F38" s="7">
        <v>1634.3</v>
      </c>
      <c r="G38" s="7">
        <v>1653.3</v>
      </c>
      <c r="H38" s="7">
        <v>1834.1</v>
      </c>
      <c r="I38" s="7">
        <v>1799.1</v>
      </c>
      <c r="J38" s="7">
        <v>1758.2</v>
      </c>
      <c r="K38" s="7">
        <v>1768</v>
      </c>
      <c r="L38" s="7">
        <v>1994.7</v>
      </c>
      <c r="M38" s="7">
        <v>2015</v>
      </c>
      <c r="N38" s="7">
        <v>2046</v>
      </c>
      <c r="O38" s="7">
        <v>2031</v>
      </c>
      <c r="P38" s="7">
        <v>2215</v>
      </c>
      <c r="Q38" s="7">
        <v>2161</v>
      </c>
      <c r="R38" s="7">
        <v>2106</v>
      </c>
      <c r="S38" s="7">
        <v>2052</v>
      </c>
      <c r="T38" s="7">
        <v>2338</v>
      </c>
      <c r="U38" s="7">
        <v>2190</v>
      </c>
      <c r="V38" s="7">
        <v>2212</v>
      </c>
      <c r="W38" s="7">
        <v>2151</v>
      </c>
      <c r="X38" s="7">
        <v>2468</v>
      </c>
      <c r="Y38" s="7">
        <v>2305</v>
      </c>
      <c r="Z38" s="7">
        <v>2363</v>
      </c>
      <c r="AA38" s="7">
        <v>2389</v>
      </c>
      <c r="AB38" s="7">
        <v>2618</v>
      </c>
      <c r="AC38" s="7">
        <v>2379</v>
      </c>
      <c r="AD38" s="7">
        <v>2432</v>
      </c>
      <c r="AE38" s="7">
        <v>2420</v>
      </c>
      <c r="AF38" s="7">
        <v>2715</v>
      </c>
      <c r="AG38" s="7">
        <v>2495</v>
      </c>
      <c r="AH38" s="7">
        <v>2840</v>
      </c>
      <c r="AI38" s="7">
        <v>2833</v>
      </c>
      <c r="AJ38" s="7">
        <v>3157</v>
      </c>
      <c r="AK38" s="7">
        <v>2955</v>
      </c>
      <c r="AL38" s="7">
        <v>3012</v>
      </c>
      <c r="AM38" s="7">
        <v>3006</v>
      </c>
      <c r="AN38" s="7">
        <v>3471</v>
      </c>
      <c r="AO38" s="7">
        <v>3241</v>
      </c>
      <c r="AP38" s="7">
        <v>3322</v>
      </c>
      <c r="AQ38" s="7">
        <v>3242</v>
      </c>
      <c r="AR38" s="7">
        <v>3796</v>
      </c>
      <c r="AS38" s="7">
        <v>3516</v>
      </c>
      <c r="AT38" s="7">
        <v>3650</v>
      </c>
      <c r="AU38" s="7">
        <v>3587</v>
      </c>
      <c r="AV38" s="7">
        <v>4131</v>
      </c>
      <c r="AW38" s="7">
        <v>3588</v>
      </c>
      <c r="AX38" s="7">
        <v>2764</v>
      </c>
      <c r="AY38" s="7">
        <v>3737</v>
      </c>
      <c r="AZ38" s="7">
        <v>4262</v>
      </c>
      <c r="BA38" s="7">
        <v>3953</v>
      </c>
      <c r="BB38" s="7">
        <v>4294</v>
      </c>
      <c r="BC38" s="7">
        <v>4160</v>
      </c>
      <c r="BD38" s="7">
        <v>4701</v>
      </c>
      <c r="BE38" s="7">
        <v>4275</v>
      </c>
      <c r="BF38" s="7">
        <v>4493</v>
      </c>
      <c r="BG38" s="7">
        <v>4479</v>
      </c>
      <c r="BH38" s="7">
        <v>5202</v>
      </c>
      <c r="BI38" s="7">
        <v>4778</v>
      </c>
      <c r="BJ38" s="7">
        <v>4996</v>
      </c>
      <c r="BK38" s="7">
        <v>4909</v>
      </c>
      <c r="BL38" s="7">
        <v>5815</v>
      </c>
      <c r="BM38" s="7">
        <v>5243</v>
      </c>
      <c r="BN38" s="7">
        <v>5422</v>
      </c>
      <c r="BO38" s="7">
        <v>5494</v>
      </c>
      <c r="BP38" s="7">
        <v>6436</v>
      </c>
      <c r="BV38" s="6">
        <f>SUM($C38:$F38)</f>
        <v>6601.2</v>
      </c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</row>
    <row r="39" spans="2:89">
      <c r="B39" s="6" t="s">
        <v>429</v>
      </c>
      <c r="C39" s="6">
        <v>533.20000000000005</v>
      </c>
      <c r="D39" s="6">
        <v>541.70000000000005</v>
      </c>
      <c r="E39" s="6">
        <v>515.5</v>
      </c>
      <c r="F39" s="6">
        <v>536.29999999999995</v>
      </c>
      <c r="G39" s="6">
        <v>538.70000000000005</v>
      </c>
      <c r="H39" s="6">
        <v>593.5</v>
      </c>
      <c r="I39" s="6">
        <v>581.4</v>
      </c>
      <c r="J39" s="6">
        <v>539.29999999999995</v>
      </c>
      <c r="K39" s="6">
        <v>541</v>
      </c>
      <c r="L39" s="6">
        <v>624.29999999999995</v>
      </c>
      <c r="M39" s="6">
        <v>689</v>
      </c>
      <c r="N39" s="6">
        <v>713</v>
      </c>
      <c r="O39" s="6">
        <v>669</v>
      </c>
      <c r="P39" s="6">
        <v>740</v>
      </c>
      <c r="Q39" s="6">
        <v>709</v>
      </c>
      <c r="R39" s="6">
        <v>672</v>
      </c>
      <c r="S39" s="6">
        <v>655</v>
      </c>
      <c r="T39" s="6">
        <v>745</v>
      </c>
      <c r="U39" s="6">
        <v>713</v>
      </c>
      <c r="V39" s="6">
        <v>730</v>
      </c>
      <c r="W39" s="6">
        <v>682</v>
      </c>
      <c r="X39" s="6">
        <v>877</v>
      </c>
      <c r="Y39" s="6">
        <v>776</v>
      </c>
      <c r="Z39" s="6">
        <v>815</v>
      </c>
      <c r="AA39" s="6">
        <v>829</v>
      </c>
      <c r="AB39" s="6">
        <v>899</v>
      </c>
      <c r="AC39" s="6">
        <v>826</v>
      </c>
      <c r="AD39" s="6">
        <v>827</v>
      </c>
      <c r="AE39" s="6">
        <v>796</v>
      </c>
      <c r="AF39" s="6">
        <v>895</v>
      </c>
      <c r="AG39" s="6">
        <v>801</v>
      </c>
      <c r="AH39" s="6">
        <v>998</v>
      </c>
      <c r="AI39" s="6">
        <v>960</v>
      </c>
      <c r="AJ39" s="6">
        <v>1062</v>
      </c>
      <c r="AK39" s="6">
        <v>991</v>
      </c>
      <c r="AL39" s="6">
        <v>1021</v>
      </c>
      <c r="AM39" s="6">
        <v>1022</v>
      </c>
      <c r="AN39" s="6">
        <v>1230</v>
      </c>
      <c r="AO39" s="6">
        <v>1104</v>
      </c>
      <c r="AP39" s="6">
        <v>1132</v>
      </c>
      <c r="AQ39" s="6">
        <v>1087</v>
      </c>
      <c r="AR39" s="6">
        <v>1340</v>
      </c>
      <c r="AS39" s="6">
        <v>1233</v>
      </c>
      <c r="AT39" s="6">
        <v>1270</v>
      </c>
      <c r="AU39" s="6">
        <v>1257</v>
      </c>
      <c r="AV39" s="6">
        <v>1428</v>
      </c>
      <c r="AW39" s="6">
        <v>1257</v>
      </c>
      <c r="AX39" s="6">
        <v>1216</v>
      </c>
      <c r="AY39" s="6">
        <v>1276</v>
      </c>
      <c r="AZ39" s="6">
        <v>1545</v>
      </c>
      <c r="BA39" s="6">
        <v>1444</v>
      </c>
      <c r="BB39" s="6">
        <v>1522</v>
      </c>
      <c r="BC39" s="6">
        <v>1518</v>
      </c>
      <c r="BD39" s="6">
        <v>1656</v>
      </c>
      <c r="BE39" s="6">
        <v>1541</v>
      </c>
      <c r="BF39" s="6">
        <v>1667</v>
      </c>
      <c r="BG39" s="6">
        <v>1697</v>
      </c>
      <c r="BH39" s="6">
        <v>1966</v>
      </c>
      <c r="BI39" s="6">
        <v>1762</v>
      </c>
      <c r="BJ39" s="6">
        <v>1815</v>
      </c>
      <c r="BK39" s="6">
        <v>1751</v>
      </c>
      <c r="BL39" s="6">
        <v>2112</v>
      </c>
      <c r="BM39" s="6">
        <v>1910</v>
      </c>
      <c r="BN39" s="6">
        <v>2006</v>
      </c>
      <c r="BO39" s="6">
        <v>1977</v>
      </c>
      <c r="BP39" s="6">
        <v>2262</v>
      </c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</row>
    <row r="40" spans="2:89">
      <c r="B40" s="6" t="s">
        <v>428</v>
      </c>
      <c r="C40" s="6">
        <v>1179.4000000000001</v>
      </c>
      <c r="D40" s="6">
        <v>1111.3</v>
      </c>
      <c r="E40" s="6">
        <v>1085.8</v>
      </c>
      <c r="F40" s="6">
        <v>1098</v>
      </c>
      <c r="G40" s="6">
        <v>1114.5999999999999</v>
      </c>
      <c r="H40" s="6">
        <v>1240.5999999999999</v>
      </c>
      <c r="I40" s="6">
        <v>1217.7</v>
      </c>
      <c r="J40" s="6">
        <v>1218.9000000000001</v>
      </c>
      <c r="K40" s="6">
        <v>1227</v>
      </c>
      <c r="L40" s="6">
        <v>1370.4</v>
      </c>
      <c r="M40" s="6">
        <v>1326</v>
      </c>
      <c r="N40" s="6">
        <v>1333</v>
      </c>
      <c r="O40" s="6">
        <v>1362</v>
      </c>
      <c r="P40" s="6">
        <v>1475</v>
      </c>
      <c r="Q40" s="6">
        <v>1452</v>
      </c>
      <c r="R40" s="6">
        <v>1434</v>
      </c>
      <c r="S40" s="6">
        <v>1397</v>
      </c>
      <c r="T40" s="6">
        <v>1593</v>
      </c>
      <c r="U40" s="6">
        <v>1477</v>
      </c>
      <c r="V40" s="6">
        <v>1482</v>
      </c>
      <c r="W40" s="6">
        <v>1469</v>
      </c>
      <c r="X40" s="6">
        <v>1591</v>
      </c>
      <c r="Y40" s="6">
        <v>1529</v>
      </c>
      <c r="Z40" s="6">
        <v>1548</v>
      </c>
      <c r="AA40" s="6">
        <v>1560</v>
      </c>
      <c r="AB40" s="6">
        <v>1719</v>
      </c>
      <c r="AC40" s="6">
        <v>1553</v>
      </c>
      <c r="AD40" s="6">
        <v>1605</v>
      </c>
      <c r="AE40" s="6">
        <v>1624</v>
      </c>
      <c r="AF40" s="6">
        <v>1820</v>
      </c>
      <c r="AG40" s="6">
        <v>1694</v>
      </c>
      <c r="AH40" s="6">
        <v>1842</v>
      </c>
      <c r="AI40" s="6">
        <v>1873</v>
      </c>
      <c r="AJ40" s="6">
        <v>2095</v>
      </c>
      <c r="AK40" s="6">
        <v>1964</v>
      </c>
      <c r="AL40" s="6">
        <v>1991</v>
      </c>
      <c r="AM40" s="6">
        <v>1984</v>
      </c>
      <c r="AN40" s="6">
        <v>2241</v>
      </c>
      <c r="AO40" s="6">
        <v>2137</v>
      </c>
      <c r="AP40" s="6">
        <v>2190</v>
      </c>
      <c r="AQ40" s="6">
        <v>2155</v>
      </c>
      <c r="AR40" s="6">
        <v>2456</v>
      </c>
      <c r="AS40" s="6">
        <v>2283</v>
      </c>
      <c r="AT40" s="6">
        <v>2380</v>
      </c>
      <c r="AU40" s="6">
        <v>2330</v>
      </c>
      <c r="AV40" s="6">
        <v>2703</v>
      </c>
      <c r="AW40" s="6">
        <v>2331</v>
      </c>
      <c r="AX40" s="6">
        <v>1548</v>
      </c>
      <c r="AY40" s="6">
        <v>2461</v>
      </c>
      <c r="AZ40" s="6">
        <v>2717</v>
      </c>
      <c r="BA40" s="6">
        <v>2509</v>
      </c>
      <c r="BB40" s="6">
        <v>2772</v>
      </c>
      <c r="BC40" s="6">
        <v>2642</v>
      </c>
      <c r="BD40" s="6">
        <v>3045</v>
      </c>
      <c r="BE40" s="6">
        <v>2734</v>
      </c>
      <c r="BF40" s="6">
        <v>2826</v>
      </c>
      <c r="BG40" s="6">
        <v>2782</v>
      </c>
      <c r="BH40" s="6">
        <v>3236</v>
      </c>
      <c r="BI40" s="6">
        <v>3016</v>
      </c>
      <c r="BJ40" s="6">
        <v>3181</v>
      </c>
      <c r="BK40" s="6">
        <v>3158</v>
      </c>
      <c r="BL40" s="6">
        <v>3703</v>
      </c>
      <c r="BM40" s="6">
        <v>3333</v>
      </c>
      <c r="BN40" s="6">
        <v>3416</v>
      </c>
      <c r="BO40" s="6">
        <v>3517</v>
      </c>
      <c r="BP40" s="6">
        <v>4174</v>
      </c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</row>
    <row r="41" spans="2:89">
      <c r="B41" s="6" t="s">
        <v>427</v>
      </c>
      <c r="C41" s="6">
        <v>678.2</v>
      </c>
      <c r="D41" s="6">
        <v>644.79999999999995</v>
      </c>
      <c r="E41" s="6">
        <v>616.6</v>
      </c>
      <c r="F41" s="6">
        <v>617.1</v>
      </c>
      <c r="G41" s="6">
        <v>643.9</v>
      </c>
      <c r="H41" s="6">
        <v>628.4</v>
      </c>
      <c r="I41" s="6">
        <v>667.8</v>
      </c>
      <c r="J41" s="6">
        <v>661.8</v>
      </c>
      <c r="K41" s="6">
        <v>643</v>
      </c>
      <c r="L41" s="6">
        <v>734.4</v>
      </c>
      <c r="M41" s="6">
        <v>765</v>
      </c>
      <c r="N41" s="6">
        <v>786</v>
      </c>
      <c r="O41" s="6">
        <v>765</v>
      </c>
      <c r="P41" s="6">
        <v>834</v>
      </c>
      <c r="Q41" s="6">
        <v>819</v>
      </c>
      <c r="R41" s="6">
        <v>823</v>
      </c>
      <c r="S41" s="6">
        <v>791</v>
      </c>
      <c r="T41" s="6">
        <v>934</v>
      </c>
      <c r="U41" s="6">
        <v>916</v>
      </c>
      <c r="V41" s="6">
        <v>1015</v>
      </c>
      <c r="W41" s="6">
        <v>1136</v>
      </c>
      <c r="X41" s="6">
        <v>400</v>
      </c>
      <c r="Y41" s="6">
        <v>859</v>
      </c>
      <c r="Z41" s="6">
        <v>870</v>
      </c>
      <c r="AA41" s="6">
        <v>878</v>
      </c>
      <c r="AB41" s="6">
        <v>940</v>
      </c>
      <c r="AC41" s="6">
        <v>892</v>
      </c>
      <c r="AD41" s="6">
        <v>861</v>
      </c>
      <c r="AE41" s="6">
        <v>887</v>
      </c>
      <c r="AF41" s="6">
        <v>970</v>
      </c>
      <c r="AG41" s="6">
        <v>944</v>
      </c>
      <c r="AH41" s="6">
        <v>1043</v>
      </c>
      <c r="AI41" s="6">
        <v>1057</v>
      </c>
      <c r="AJ41" s="6">
        <v>1093</v>
      </c>
      <c r="AK41" s="6">
        <v>1102</v>
      </c>
      <c r="AL41" s="6">
        <v>1130</v>
      </c>
      <c r="AM41" s="6">
        <v>1103</v>
      </c>
      <c r="AN41" s="6">
        <v>1217</v>
      </c>
      <c r="AO41" s="6">
        <v>1236</v>
      </c>
      <c r="AP41" s="6">
        <v>1190</v>
      </c>
      <c r="AQ41" s="6">
        <v>1242</v>
      </c>
      <c r="AR41" s="6">
        <v>1431</v>
      </c>
      <c r="AS41" s="6">
        <v>1403</v>
      </c>
      <c r="AT41" s="6">
        <v>1282</v>
      </c>
      <c r="AU41" s="6">
        <v>1291</v>
      </c>
      <c r="AV41" s="6">
        <v>1380</v>
      </c>
      <c r="AW41" s="6">
        <v>1330</v>
      </c>
      <c r="AX41" s="6">
        <v>1225</v>
      </c>
      <c r="AY41" s="6">
        <v>1244</v>
      </c>
      <c r="AZ41" s="6">
        <v>1562</v>
      </c>
      <c r="BA41" s="6">
        <v>1575</v>
      </c>
      <c r="BB41" s="6">
        <v>1505</v>
      </c>
      <c r="BC41" s="6">
        <v>1602</v>
      </c>
      <c r="BD41" s="6">
        <v>1745</v>
      </c>
      <c r="BE41" s="6">
        <v>1710</v>
      </c>
      <c r="BF41" s="6">
        <v>1539</v>
      </c>
      <c r="BG41" s="6">
        <v>1455</v>
      </c>
      <c r="BH41" s="6">
        <v>1751</v>
      </c>
      <c r="BI41" s="6">
        <v>1781</v>
      </c>
      <c r="BJ41" s="6">
        <v>1709</v>
      </c>
      <c r="BK41" s="6">
        <v>1710</v>
      </c>
      <c r="BL41" s="6">
        <v>1938</v>
      </c>
      <c r="BM41" s="6">
        <v>1840</v>
      </c>
      <c r="BN41" s="6">
        <v>1847</v>
      </c>
      <c r="BO41" s="6">
        <v>1896</v>
      </c>
      <c r="BP41" s="6">
        <v>2102</v>
      </c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</row>
    <row r="42" spans="2:89">
      <c r="B42" s="6" t="s">
        <v>426</v>
      </c>
      <c r="C42" s="6">
        <v>90.3</v>
      </c>
      <c r="D42" s="6">
        <v>92.6</v>
      </c>
      <c r="E42" s="6">
        <v>80.400000000000006</v>
      </c>
      <c r="F42" s="6">
        <v>82.6</v>
      </c>
      <c r="G42" s="6">
        <v>83.7</v>
      </c>
      <c r="H42" s="6">
        <v>89.3</v>
      </c>
      <c r="I42" s="6">
        <v>90</v>
      </c>
      <c r="J42" s="6">
        <v>94.6</v>
      </c>
      <c r="K42" s="6">
        <v>99</v>
      </c>
      <c r="L42" s="6">
        <v>110.4</v>
      </c>
      <c r="M42" s="6">
        <v>111</v>
      </c>
      <c r="N42" s="6">
        <v>114</v>
      </c>
      <c r="O42" s="6">
        <v>122</v>
      </c>
      <c r="P42" s="6">
        <v>115</v>
      </c>
      <c r="Q42" s="6">
        <v>112</v>
      </c>
      <c r="R42" s="6">
        <v>116</v>
      </c>
      <c r="S42" s="6">
        <v>114</v>
      </c>
      <c r="T42" s="6">
        <v>129</v>
      </c>
      <c r="U42" s="6">
        <v>129</v>
      </c>
      <c r="V42" s="6">
        <v>132</v>
      </c>
      <c r="W42" s="6">
        <v>136</v>
      </c>
      <c r="X42" s="6">
        <v>139</v>
      </c>
      <c r="Y42" s="6">
        <v>150</v>
      </c>
      <c r="Z42" s="6">
        <v>158</v>
      </c>
      <c r="AA42" s="6">
        <v>153</v>
      </c>
      <c r="AB42" s="6">
        <v>153</v>
      </c>
      <c r="AC42" s="6">
        <v>152</v>
      </c>
      <c r="AD42" s="6">
        <v>154</v>
      </c>
      <c r="AE42" s="6">
        <v>155</v>
      </c>
      <c r="AF42" s="6">
        <v>164</v>
      </c>
      <c r="AG42" s="6">
        <v>159</v>
      </c>
      <c r="AH42" s="6">
        <v>183</v>
      </c>
      <c r="AI42" s="6">
        <v>184</v>
      </c>
      <c r="AJ42" s="6">
        <v>189</v>
      </c>
      <c r="AK42" s="6">
        <v>192</v>
      </c>
      <c r="AL42" s="6">
        <v>192</v>
      </c>
      <c r="AM42" s="6">
        <v>198</v>
      </c>
      <c r="AN42" s="6">
        <v>205</v>
      </c>
      <c r="AO42" s="6">
        <v>204</v>
      </c>
      <c r="AP42" s="6">
        <v>216</v>
      </c>
      <c r="AQ42" s="6">
        <v>221</v>
      </c>
      <c r="AR42" s="6">
        <v>221</v>
      </c>
      <c r="AS42" s="6">
        <v>225</v>
      </c>
      <c r="AT42" s="6">
        <v>246</v>
      </c>
      <c r="AU42" s="6">
        <v>246</v>
      </c>
      <c r="AV42" s="6">
        <v>254</v>
      </c>
      <c r="AW42" s="6">
        <v>254</v>
      </c>
      <c r="AX42" s="6">
        <v>233</v>
      </c>
      <c r="AY42" s="6">
        <v>242</v>
      </c>
      <c r="AZ42" s="6">
        <v>255</v>
      </c>
      <c r="BA42" s="6">
        <v>288</v>
      </c>
      <c r="BB42" s="6">
        <v>310</v>
      </c>
      <c r="BC42" s="6">
        <v>306</v>
      </c>
      <c r="BD42" s="6">
        <v>331</v>
      </c>
      <c r="BE42" s="6">
        <v>413</v>
      </c>
      <c r="BF42" s="6">
        <v>351</v>
      </c>
      <c r="BG42" s="6">
        <v>364</v>
      </c>
      <c r="BH42" s="6">
        <v>326</v>
      </c>
      <c r="BI42" s="6">
        <v>339</v>
      </c>
      <c r="BJ42" s="6">
        <v>346</v>
      </c>
      <c r="BK42" s="6">
        <v>353</v>
      </c>
      <c r="BL42" s="6">
        <v>350</v>
      </c>
      <c r="BM42" s="6">
        <v>368</v>
      </c>
      <c r="BN42" s="6">
        <v>363</v>
      </c>
      <c r="BO42" s="6">
        <v>377</v>
      </c>
      <c r="BP42" s="6">
        <v>358</v>
      </c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</row>
    <row r="43" spans="2:89">
      <c r="B43" s="6" t="s">
        <v>425</v>
      </c>
      <c r="C43" s="6">
        <v>778.5</v>
      </c>
      <c r="D43" s="6">
        <v>747.2</v>
      </c>
      <c r="E43" s="6">
        <v>706.6</v>
      </c>
      <c r="F43" s="6">
        <v>708.2</v>
      </c>
      <c r="G43" s="6">
        <v>803.2</v>
      </c>
      <c r="H43" s="6">
        <v>727</v>
      </c>
      <c r="I43" s="6">
        <v>771.3</v>
      </c>
      <c r="J43" s="6">
        <v>770.8</v>
      </c>
      <c r="K43" s="6">
        <v>756</v>
      </c>
      <c r="L43" s="6">
        <v>984.9</v>
      </c>
      <c r="M43" s="6">
        <v>903</v>
      </c>
      <c r="N43" s="6">
        <v>932</v>
      </c>
      <c r="O43" s="6">
        <v>918</v>
      </c>
      <c r="P43" s="6">
        <v>1057</v>
      </c>
      <c r="Q43" s="6">
        <v>976</v>
      </c>
      <c r="R43" s="6">
        <v>989</v>
      </c>
      <c r="S43" s="6">
        <v>947</v>
      </c>
      <c r="T43" s="6">
        <v>1223</v>
      </c>
      <c r="U43" s="6">
        <v>1091</v>
      </c>
      <c r="V43" s="6">
        <v>1192</v>
      </c>
      <c r="W43" s="6">
        <v>1319</v>
      </c>
      <c r="X43" s="6">
        <v>1161</v>
      </c>
      <c r="Y43" s="6">
        <v>1398</v>
      </c>
      <c r="Z43" s="6">
        <v>1351</v>
      </c>
      <c r="AA43" s="6">
        <v>1110</v>
      </c>
      <c r="AB43" s="6">
        <v>1251</v>
      </c>
      <c r="AC43" s="6">
        <v>1147</v>
      </c>
      <c r="AD43" s="6">
        <v>1176</v>
      </c>
      <c r="AE43" s="6">
        <v>1246</v>
      </c>
      <c r="AF43" s="6">
        <v>1172</v>
      </c>
      <c r="AG43" s="6">
        <v>1175</v>
      </c>
      <c r="AH43" s="6">
        <v>1342</v>
      </c>
      <c r="AI43" s="6">
        <v>1387</v>
      </c>
      <c r="AJ43" s="6">
        <v>1425</v>
      </c>
      <c r="AK43" s="6">
        <v>1408</v>
      </c>
      <c r="AL43" s="6">
        <v>1489</v>
      </c>
      <c r="AM43" s="6">
        <v>1459</v>
      </c>
      <c r="AN43" s="6">
        <v>1527</v>
      </c>
      <c r="AO43" s="6">
        <v>1546</v>
      </c>
      <c r="AP43" s="6">
        <v>1518</v>
      </c>
      <c r="AQ43" s="6">
        <v>1579</v>
      </c>
      <c r="AR43" s="6">
        <v>1758</v>
      </c>
      <c r="AS43" s="6">
        <v>1755</v>
      </c>
      <c r="AT43" s="6">
        <v>1767</v>
      </c>
      <c r="AU43" s="6">
        <v>1702</v>
      </c>
      <c r="AV43" s="6">
        <v>1759</v>
      </c>
      <c r="AW43" s="6">
        <v>1696</v>
      </c>
      <c r="AX43" s="6">
        <v>1568</v>
      </c>
      <c r="AY43" s="6">
        <v>1602</v>
      </c>
      <c r="AZ43" s="6">
        <v>1968</v>
      </c>
      <c r="BA43" s="6">
        <v>2050</v>
      </c>
      <c r="BB43" s="6">
        <v>2040</v>
      </c>
      <c r="BC43" s="6">
        <v>2068</v>
      </c>
      <c r="BD43" s="6">
        <v>2226</v>
      </c>
      <c r="BE43" s="6">
        <v>2287</v>
      </c>
      <c r="BF43" s="6">
        <v>2054</v>
      </c>
      <c r="BG43" s="6">
        <v>1974</v>
      </c>
      <c r="BH43" s="6">
        <v>2422</v>
      </c>
      <c r="BI43" s="6">
        <v>2281</v>
      </c>
      <c r="BJ43" s="6">
        <v>2216</v>
      </c>
      <c r="BK43" s="6">
        <v>2227</v>
      </c>
      <c r="BL43" s="6">
        <v>2446</v>
      </c>
      <c r="BM43" s="6">
        <v>2361</v>
      </c>
      <c r="BN43" s="6">
        <v>2365</v>
      </c>
      <c r="BO43" s="6">
        <v>2432</v>
      </c>
      <c r="BP43" s="6">
        <v>3593</v>
      </c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</row>
    <row r="44" spans="2:89">
      <c r="B44" s="6" t="s">
        <v>424</v>
      </c>
      <c r="C44" s="6">
        <v>400.9</v>
      </c>
      <c r="D44" s="6">
        <v>364.1</v>
      </c>
      <c r="E44" s="6">
        <v>379.2</v>
      </c>
      <c r="F44" s="6">
        <v>389.8</v>
      </c>
      <c r="G44" s="6">
        <v>311.39999999999998</v>
      </c>
      <c r="H44" s="6">
        <v>513.6</v>
      </c>
      <c r="I44" s="6">
        <v>446.4</v>
      </c>
      <c r="J44" s="6">
        <v>448.1</v>
      </c>
      <c r="K44" s="6">
        <v>471</v>
      </c>
      <c r="L44" s="6">
        <v>385.5</v>
      </c>
      <c r="M44" s="6">
        <v>423</v>
      </c>
      <c r="N44" s="6">
        <v>401</v>
      </c>
      <c r="O44" s="6">
        <v>444</v>
      </c>
      <c r="P44" s="6">
        <v>418</v>
      </c>
      <c r="Q44" s="6">
        <v>476</v>
      </c>
      <c r="R44" s="6">
        <v>445</v>
      </c>
      <c r="S44" s="6">
        <v>450</v>
      </c>
      <c r="T44" s="6">
        <v>370</v>
      </c>
      <c r="U44" s="6">
        <v>386</v>
      </c>
      <c r="V44" s="6">
        <v>290</v>
      </c>
      <c r="W44" s="6">
        <v>150</v>
      </c>
      <c r="X44" s="6">
        <v>430</v>
      </c>
      <c r="Y44" s="6">
        <v>131</v>
      </c>
      <c r="Z44" s="6">
        <v>197</v>
      </c>
      <c r="AA44" s="6">
        <v>450</v>
      </c>
      <c r="AB44" s="6">
        <v>468</v>
      </c>
      <c r="AC44" s="6">
        <v>406</v>
      </c>
      <c r="AD44" s="6">
        <v>429</v>
      </c>
      <c r="AE44" s="6">
        <v>378</v>
      </c>
      <c r="AF44" s="6">
        <v>648</v>
      </c>
      <c r="AG44" s="6">
        <v>519</v>
      </c>
      <c r="AH44" s="6">
        <v>500</v>
      </c>
      <c r="AI44" s="6">
        <v>486</v>
      </c>
      <c r="AJ44" s="6">
        <v>670</v>
      </c>
      <c r="AK44" s="6">
        <v>556</v>
      </c>
      <c r="AL44" s="6">
        <v>502</v>
      </c>
      <c r="AM44" s="6">
        <v>525</v>
      </c>
      <c r="AN44" s="6">
        <v>714</v>
      </c>
      <c r="AO44" s="6">
        <v>591</v>
      </c>
      <c r="AP44" s="6">
        <v>672</v>
      </c>
      <c r="AQ44" s="6">
        <v>576</v>
      </c>
      <c r="AR44" s="6">
        <v>698</v>
      </c>
      <c r="AS44" s="6">
        <v>528</v>
      </c>
      <c r="AT44" s="6">
        <v>613</v>
      </c>
      <c r="AU44" s="6">
        <v>628</v>
      </c>
      <c r="AV44" s="6">
        <v>944</v>
      </c>
      <c r="AW44" s="6">
        <v>635</v>
      </c>
      <c r="AX44" s="6">
        <v>-20</v>
      </c>
      <c r="AY44" s="6">
        <v>859</v>
      </c>
      <c r="AZ44" s="6">
        <v>749</v>
      </c>
      <c r="BA44" s="6">
        <v>459</v>
      </c>
      <c r="BB44" s="6">
        <v>732</v>
      </c>
      <c r="BC44" s="6">
        <v>574</v>
      </c>
      <c r="BD44" s="6">
        <v>819</v>
      </c>
      <c r="BE44" s="6">
        <v>447</v>
      </c>
      <c r="BF44" s="6">
        <v>772</v>
      </c>
      <c r="BG44" s="6">
        <v>808</v>
      </c>
      <c r="BH44" s="6">
        <v>814</v>
      </c>
      <c r="BI44" s="6">
        <v>735</v>
      </c>
      <c r="BJ44" s="6">
        <v>965</v>
      </c>
      <c r="BK44" s="6">
        <v>931</v>
      </c>
      <c r="BL44" s="6">
        <v>1257</v>
      </c>
      <c r="BM44" s="6">
        <v>972</v>
      </c>
      <c r="BN44" s="6">
        <v>1051</v>
      </c>
      <c r="BO44" s="6">
        <v>1085</v>
      </c>
      <c r="BP44" s="6">
        <v>581</v>
      </c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</row>
    <row r="45" spans="2:89">
      <c r="B45" s="6" t="s">
        <v>423</v>
      </c>
      <c r="C45" s="6">
        <v>19.2</v>
      </c>
      <c r="D45" s="6">
        <v>11.9</v>
      </c>
      <c r="E45" s="6">
        <v>7.2</v>
      </c>
      <c r="F45" s="6">
        <v>10.199999999999999</v>
      </c>
      <c r="G45" s="6">
        <v>3</v>
      </c>
      <c r="H45" s="6">
        <v>9.6</v>
      </c>
      <c r="I45" s="6">
        <v>-0.6</v>
      </c>
      <c r="J45" s="6">
        <v>-5.5</v>
      </c>
      <c r="K45" s="6">
        <v>-9</v>
      </c>
      <c r="L45" s="6">
        <v>-6.9</v>
      </c>
      <c r="M45" s="6">
        <v>-12</v>
      </c>
      <c r="N45" s="6">
        <v>10</v>
      </c>
      <c r="O45" s="6">
        <v>-13</v>
      </c>
      <c r="P45" s="6">
        <v>15</v>
      </c>
      <c r="Q45" s="6">
        <v>-8</v>
      </c>
      <c r="R45" s="6">
        <v>-10</v>
      </c>
      <c r="S45" s="6">
        <v>-6</v>
      </c>
      <c r="T45" s="6">
        <v>-12</v>
      </c>
      <c r="U45" s="6">
        <v>-11</v>
      </c>
      <c r="V45" s="6">
        <v>-21</v>
      </c>
      <c r="W45" s="6">
        <v>-13</v>
      </c>
      <c r="X45" s="6">
        <v>1</v>
      </c>
      <c r="Y45" s="6">
        <v>-24</v>
      </c>
      <c r="Z45" s="6">
        <v>-30</v>
      </c>
      <c r="AA45" s="6">
        <v>-25</v>
      </c>
      <c r="AB45" s="6">
        <v>-7</v>
      </c>
      <c r="AC45" s="6">
        <v>-29</v>
      </c>
      <c r="AD45" s="6">
        <v>-28</v>
      </c>
      <c r="AE45" s="6">
        <v>-33</v>
      </c>
      <c r="AF45" s="6">
        <v>-36</v>
      </c>
      <c r="AG45" s="6">
        <v>-38</v>
      </c>
      <c r="AH45" s="6">
        <v>-67</v>
      </c>
      <c r="AI45" s="6">
        <v>-67</v>
      </c>
      <c r="AJ45" s="6">
        <v>-82</v>
      </c>
      <c r="AK45" s="6">
        <v>-57</v>
      </c>
      <c r="AL45" s="6">
        <v>-58</v>
      </c>
      <c r="AM45" s="6">
        <v>-54</v>
      </c>
      <c r="AN45" s="6">
        <v>-65</v>
      </c>
      <c r="AO45" s="6">
        <v>-49</v>
      </c>
      <c r="AP45" s="6">
        <v>-49</v>
      </c>
      <c r="AQ45" s="6">
        <v>-42</v>
      </c>
      <c r="AR45" s="6">
        <v>-41</v>
      </c>
      <c r="AS45" s="6">
        <v>-48</v>
      </c>
      <c r="AT45" s="6">
        <v>-48</v>
      </c>
      <c r="AU45" s="6">
        <v>-47</v>
      </c>
      <c r="AV45" s="6">
        <v>-8</v>
      </c>
      <c r="AW45" s="6">
        <v>-45</v>
      </c>
      <c r="AX45" s="6">
        <v>-67</v>
      </c>
      <c r="AY45" s="6">
        <v>-79</v>
      </c>
      <c r="AZ45" s="6">
        <v>-78</v>
      </c>
      <c r="BA45" s="6">
        <v>-92</v>
      </c>
      <c r="BB45" s="6">
        <v>-70</v>
      </c>
      <c r="BC45" s="6">
        <v>-79</v>
      </c>
      <c r="BD45" s="6">
        <v>-62</v>
      </c>
      <c r="BE45" s="6">
        <v>-61</v>
      </c>
      <c r="BF45" s="6">
        <v>-52</v>
      </c>
      <c r="BG45" s="6">
        <v>8</v>
      </c>
      <c r="BH45" s="6">
        <v>-53</v>
      </c>
      <c r="BI45" s="6">
        <v>-56</v>
      </c>
      <c r="BJ45" s="6">
        <v>-66</v>
      </c>
      <c r="BK45" s="6">
        <v>-62</v>
      </c>
      <c r="BL45" s="6">
        <v>-31</v>
      </c>
      <c r="BM45" s="6">
        <v>-49</v>
      </c>
      <c r="BN45" s="6">
        <v>-53</v>
      </c>
      <c r="BO45" s="6">
        <v>-42</v>
      </c>
      <c r="BP45" s="6">
        <v>-53</v>
      </c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</row>
    <row r="46" spans="2:89">
      <c r="B46" s="6" t="s">
        <v>422</v>
      </c>
      <c r="C46" s="6">
        <v>420.1</v>
      </c>
      <c r="D46" s="6">
        <v>376</v>
      </c>
      <c r="E46" s="6">
        <v>386.4</v>
      </c>
      <c r="F46" s="6">
        <v>400</v>
      </c>
      <c r="G46" s="6">
        <v>314.39999999999998</v>
      </c>
      <c r="H46" s="6">
        <v>523.20000000000005</v>
      </c>
      <c r="I46" s="6">
        <v>445.8</v>
      </c>
      <c r="J46" s="6">
        <v>442.6</v>
      </c>
      <c r="K46" s="6">
        <v>462</v>
      </c>
      <c r="L46" s="6">
        <v>378.6</v>
      </c>
      <c r="M46" s="6">
        <v>411</v>
      </c>
      <c r="N46" s="6">
        <v>411</v>
      </c>
      <c r="O46" s="6">
        <v>431</v>
      </c>
      <c r="P46" s="6">
        <v>433</v>
      </c>
      <c r="Q46" s="6">
        <v>468</v>
      </c>
      <c r="R46" s="6">
        <v>435</v>
      </c>
      <c r="S46" s="6">
        <v>444</v>
      </c>
      <c r="T46" s="6">
        <v>358</v>
      </c>
      <c r="U46" s="6">
        <v>375</v>
      </c>
      <c r="V46" s="6">
        <v>269</v>
      </c>
      <c r="W46" s="6">
        <v>137</v>
      </c>
      <c r="X46" s="6">
        <v>431</v>
      </c>
      <c r="Y46" s="6">
        <v>107</v>
      </c>
      <c r="Z46" s="6">
        <v>167</v>
      </c>
      <c r="AA46" s="6">
        <v>425</v>
      </c>
      <c r="AB46" s="6">
        <v>461</v>
      </c>
      <c r="AC46" s="6">
        <v>377</v>
      </c>
      <c r="AD46" s="6">
        <v>401</v>
      </c>
      <c r="AE46" s="6">
        <v>345</v>
      </c>
      <c r="AF46" s="6">
        <v>612</v>
      </c>
      <c r="AG46" s="6">
        <v>481</v>
      </c>
      <c r="AH46" s="6">
        <v>433</v>
      </c>
      <c r="AI46" s="6">
        <v>419</v>
      </c>
      <c r="AJ46" s="6">
        <v>588</v>
      </c>
      <c r="AK46" s="6">
        <v>499</v>
      </c>
      <c r="AL46" s="6">
        <v>444</v>
      </c>
      <c r="AM46" s="6">
        <v>471</v>
      </c>
      <c r="AN46" s="6">
        <v>649</v>
      </c>
      <c r="AO46" s="6">
        <v>542</v>
      </c>
      <c r="AP46" s="6">
        <v>623</v>
      </c>
      <c r="AQ46" s="6">
        <v>534</v>
      </c>
      <c r="AR46" s="6">
        <v>657</v>
      </c>
      <c r="AS46" s="6">
        <v>480</v>
      </c>
      <c r="AT46" s="6">
        <v>565</v>
      </c>
      <c r="AU46" s="6">
        <v>581</v>
      </c>
      <c r="AV46" s="6">
        <v>936</v>
      </c>
      <c r="AW46" s="6">
        <v>590</v>
      </c>
      <c r="AX46" s="6">
        <v>-87</v>
      </c>
      <c r="AY46" s="6">
        <v>780</v>
      </c>
      <c r="AZ46" s="6">
        <v>671</v>
      </c>
      <c r="BA46" s="6">
        <v>367</v>
      </c>
      <c r="BB46" s="6">
        <v>662</v>
      </c>
      <c r="BC46" s="6">
        <v>495</v>
      </c>
      <c r="BD46" s="6">
        <v>757</v>
      </c>
      <c r="BE46" s="6">
        <v>386</v>
      </c>
      <c r="BF46" s="6">
        <v>720</v>
      </c>
      <c r="BG46" s="6">
        <v>816</v>
      </c>
      <c r="BH46" s="6">
        <v>761</v>
      </c>
      <c r="BI46" s="6">
        <v>679</v>
      </c>
      <c r="BJ46" s="6">
        <v>899</v>
      </c>
      <c r="BK46" s="6">
        <v>869</v>
      </c>
      <c r="BL46" s="6">
        <v>1226</v>
      </c>
      <c r="BM46" s="6">
        <v>923</v>
      </c>
      <c r="BN46" s="6">
        <v>998</v>
      </c>
      <c r="BO46" s="6">
        <v>1043</v>
      </c>
      <c r="BP46" s="6">
        <v>528</v>
      </c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</row>
    <row r="47" spans="2:89">
      <c r="B47" s="6" t="s">
        <v>421</v>
      </c>
      <c r="C47" s="6">
        <v>114.3</v>
      </c>
      <c r="D47" s="6">
        <v>102.2</v>
      </c>
      <c r="E47" s="6">
        <v>105.3</v>
      </c>
      <c r="F47" s="6">
        <v>108.7</v>
      </c>
      <c r="G47" s="6">
        <v>85.4</v>
      </c>
      <c r="H47" s="6">
        <v>217.6</v>
      </c>
      <c r="I47" s="6">
        <v>124.1</v>
      </c>
      <c r="J47" s="6">
        <v>123.6</v>
      </c>
      <c r="K47" s="6">
        <v>125</v>
      </c>
      <c r="L47" s="6">
        <v>83.3</v>
      </c>
      <c r="M47" s="6">
        <v>104</v>
      </c>
      <c r="N47" s="6">
        <v>101</v>
      </c>
      <c r="O47" s="6">
        <v>104</v>
      </c>
      <c r="P47" s="6">
        <v>32</v>
      </c>
      <c r="Q47" s="6">
        <v>118</v>
      </c>
      <c r="R47" s="6">
        <v>110</v>
      </c>
      <c r="S47" s="6">
        <v>91</v>
      </c>
      <c r="T47" s="6">
        <v>88</v>
      </c>
      <c r="U47" s="6">
        <v>71</v>
      </c>
      <c r="V47" s="6">
        <v>56</v>
      </c>
      <c r="W47" s="6">
        <v>34</v>
      </c>
      <c r="X47" s="6">
        <v>45</v>
      </c>
      <c r="Y47" s="6">
        <v>37</v>
      </c>
      <c r="Z47" s="6">
        <v>39</v>
      </c>
      <c r="AA47" s="6">
        <v>368</v>
      </c>
      <c r="AB47" s="6">
        <v>201</v>
      </c>
      <c r="AC47" s="6">
        <v>153</v>
      </c>
      <c r="AD47" s="6">
        <v>9</v>
      </c>
      <c r="AE47" s="6">
        <v>44</v>
      </c>
      <c r="AF47" s="6">
        <v>90</v>
      </c>
      <c r="AG47" s="6">
        <v>79</v>
      </c>
      <c r="AH47" s="6">
        <v>53</v>
      </c>
      <c r="AI47" s="6">
        <v>64</v>
      </c>
      <c r="AJ47" s="6">
        <v>78</v>
      </c>
      <c r="AK47" s="6">
        <v>55</v>
      </c>
      <c r="AL47" s="6">
        <v>53</v>
      </c>
      <c r="AM47" s="6">
        <v>37</v>
      </c>
      <c r="AN47" s="6">
        <v>898</v>
      </c>
      <c r="AO47" s="6">
        <v>99</v>
      </c>
      <c r="AP47" s="6">
        <v>171</v>
      </c>
      <c r="AQ47" s="6">
        <v>-56</v>
      </c>
      <c r="AR47" s="6">
        <v>-1411</v>
      </c>
      <c r="AS47" s="6">
        <v>68</v>
      </c>
      <c r="AT47" s="6">
        <v>85</v>
      </c>
      <c r="AU47" s="6">
        <v>115</v>
      </c>
      <c r="AV47" s="6">
        <v>211</v>
      </c>
      <c r="AW47" s="6">
        <v>97</v>
      </c>
      <c r="AX47" s="6">
        <v>-4</v>
      </c>
      <c r="AY47" s="6">
        <v>159</v>
      </c>
      <c r="AZ47" s="6">
        <v>103</v>
      </c>
      <c r="BA47" s="6">
        <v>65</v>
      </c>
      <c r="BB47" s="6">
        <v>70</v>
      </c>
      <c r="BC47" s="6">
        <v>57</v>
      </c>
      <c r="BD47" s="6">
        <v>95</v>
      </c>
      <c r="BE47" s="6">
        <v>63</v>
      </c>
      <c r="BF47" s="6">
        <v>64</v>
      </c>
      <c r="BG47" s="6">
        <v>0</v>
      </c>
      <c r="BH47" s="6">
        <v>198</v>
      </c>
      <c r="BI47" s="6">
        <v>87</v>
      </c>
      <c r="BJ47" s="6">
        <v>161</v>
      </c>
      <c r="BK47" s="6">
        <v>177</v>
      </c>
      <c r="BL47" s="6">
        <v>83</v>
      </c>
      <c r="BM47" s="6">
        <v>135</v>
      </c>
      <c r="BN47" s="6">
        <v>173</v>
      </c>
      <c r="BO47" s="6">
        <v>209</v>
      </c>
      <c r="BP47" s="6">
        <v>-18</v>
      </c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</row>
    <row r="48" spans="2:89">
      <c r="B48" s="7" t="s">
        <v>420</v>
      </c>
      <c r="C48" s="7">
        <v>305.8</v>
      </c>
      <c r="D48" s="7">
        <v>273.8</v>
      </c>
      <c r="E48" s="7">
        <v>281.10000000000002</v>
      </c>
      <c r="F48" s="7">
        <v>291.3</v>
      </c>
      <c r="G48" s="7">
        <v>229</v>
      </c>
      <c r="H48" s="7">
        <v>305.60000000000002</v>
      </c>
      <c r="I48" s="7">
        <v>321.7</v>
      </c>
      <c r="J48" s="7">
        <v>319</v>
      </c>
      <c r="K48" s="7">
        <v>337</v>
      </c>
      <c r="L48" s="7">
        <v>295.3</v>
      </c>
      <c r="M48" s="7">
        <v>307</v>
      </c>
      <c r="N48" s="7">
        <v>310</v>
      </c>
      <c r="O48" s="7">
        <v>327</v>
      </c>
      <c r="P48" s="7">
        <v>401</v>
      </c>
      <c r="Q48" s="7">
        <v>350</v>
      </c>
      <c r="R48" s="7">
        <v>325</v>
      </c>
      <c r="S48" s="7">
        <v>353</v>
      </c>
      <c r="T48" s="7">
        <v>270</v>
      </c>
      <c r="U48" s="7">
        <v>304</v>
      </c>
      <c r="V48" s="7">
        <v>213</v>
      </c>
      <c r="W48" s="7">
        <v>103</v>
      </c>
      <c r="X48" s="7">
        <v>386</v>
      </c>
      <c r="Y48" s="7">
        <v>70</v>
      </c>
      <c r="Z48" s="7">
        <v>128</v>
      </c>
      <c r="AA48" s="7">
        <v>57</v>
      </c>
      <c r="AB48" s="7">
        <v>260</v>
      </c>
      <c r="AC48" s="7">
        <v>224</v>
      </c>
      <c r="AD48" s="7">
        <v>392</v>
      </c>
      <c r="AE48" s="7">
        <v>301</v>
      </c>
      <c r="AF48" s="7">
        <v>522</v>
      </c>
      <c r="AG48" s="7">
        <v>402</v>
      </c>
      <c r="AH48" s="7">
        <v>380</v>
      </c>
      <c r="AI48" s="7">
        <v>355</v>
      </c>
      <c r="AJ48" s="7">
        <v>510</v>
      </c>
      <c r="AK48" s="7">
        <v>444</v>
      </c>
      <c r="AL48" s="7">
        <v>391</v>
      </c>
      <c r="AM48" s="7">
        <v>434</v>
      </c>
      <c r="AN48" s="7">
        <v>-249</v>
      </c>
      <c r="AO48" s="7">
        <v>443</v>
      </c>
      <c r="AP48" s="7">
        <v>452</v>
      </c>
      <c r="AQ48" s="7">
        <v>590</v>
      </c>
      <c r="AR48" s="7">
        <v>2068</v>
      </c>
      <c r="AS48" s="7">
        <v>412</v>
      </c>
      <c r="AT48" s="7">
        <v>480</v>
      </c>
      <c r="AU48" s="7">
        <v>466</v>
      </c>
      <c r="AV48" s="7">
        <v>725</v>
      </c>
      <c r="AW48" s="7">
        <v>493</v>
      </c>
      <c r="AX48" s="7">
        <v>-83</v>
      </c>
      <c r="AY48" s="7">
        <v>621</v>
      </c>
      <c r="AZ48" s="7">
        <v>568</v>
      </c>
      <c r="BA48" s="7">
        <v>302</v>
      </c>
      <c r="BB48" s="7">
        <v>592</v>
      </c>
      <c r="BC48" s="7">
        <v>438</v>
      </c>
      <c r="BD48" s="7">
        <v>662</v>
      </c>
      <c r="BE48" s="7">
        <v>323</v>
      </c>
      <c r="BF48" s="7">
        <v>656</v>
      </c>
      <c r="BG48" s="7">
        <v>816</v>
      </c>
      <c r="BH48" s="7">
        <v>563</v>
      </c>
      <c r="BI48" s="7">
        <v>592</v>
      </c>
      <c r="BJ48" s="7">
        <v>738</v>
      </c>
      <c r="BK48" s="7">
        <v>692</v>
      </c>
      <c r="BL48" s="7">
        <v>1143</v>
      </c>
      <c r="BM48" s="7">
        <v>788</v>
      </c>
      <c r="BN48" s="7">
        <v>825</v>
      </c>
      <c r="BO48" s="7">
        <v>834</v>
      </c>
      <c r="BP48" s="7">
        <v>546</v>
      </c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</row>
    <row r="49" spans="2:68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</row>
    <row r="50" spans="2:68">
      <c r="B50" s="6" t="s">
        <v>419</v>
      </c>
      <c r="C50" s="6" t="s">
        <v>418</v>
      </c>
      <c r="D50" s="6" t="s">
        <v>417</v>
      </c>
      <c r="E50" s="6" t="s">
        <v>416</v>
      </c>
      <c r="F50" s="6" t="s">
        <v>415</v>
      </c>
      <c r="G50" s="6" t="s">
        <v>414</v>
      </c>
      <c r="H50" s="6" t="s">
        <v>413</v>
      </c>
      <c r="I50" s="6" t="s">
        <v>412</v>
      </c>
      <c r="J50" s="6" t="s">
        <v>411</v>
      </c>
      <c r="K50" s="6" t="s">
        <v>410</v>
      </c>
      <c r="L50" s="6" t="s">
        <v>409</v>
      </c>
      <c r="M50" s="6" t="s">
        <v>408</v>
      </c>
      <c r="N50" s="6" t="s">
        <v>407</v>
      </c>
      <c r="O50" s="6" t="s">
        <v>406</v>
      </c>
      <c r="P50" s="6" t="s">
        <v>405</v>
      </c>
      <c r="Q50" s="6" t="s">
        <v>404</v>
      </c>
      <c r="R50" s="6" t="s">
        <v>403</v>
      </c>
      <c r="S50" s="6" t="s">
        <v>402</v>
      </c>
      <c r="T50" s="6" t="s">
        <v>401</v>
      </c>
      <c r="U50" s="6" t="s">
        <v>400</v>
      </c>
      <c r="V50" s="6" t="s">
        <v>399</v>
      </c>
      <c r="W50" s="6" t="s">
        <v>398</v>
      </c>
      <c r="X50" s="6" t="s">
        <v>397</v>
      </c>
      <c r="Y50" s="6" t="s">
        <v>396</v>
      </c>
      <c r="Z50" s="6" t="s">
        <v>395</v>
      </c>
      <c r="AA50" s="6" t="s">
        <v>394</v>
      </c>
      <c r="AB50" s="6" t="s">
        <v>393</v>
      </c>
      <c r="AC50" s="6" t="s">
        <v>392</v>
      </c>
      <c r="AD50" s="6" t="s">
        <v>383</v>
      </c>
      <c r="AE50" s="6" t="s">
        <v>391</v>
      </c>
      <c r="AF50" s="6" t="s">
        <v>390</v>
      </c>
      <c r="AG50" s="6" t="s">
        <v>389</v>
      </c>
      <c r="AH50" s="6" t="s">
        <v>388</v>
      </c>
      <c r="AI50" s="6" t="s">
        <v>387</v>
      </c>
      <c r="AJ50" s="6" t="s">
        <v>386</v>
      </c>
      <c r="AK50" s="6" t="s">
        <v>385</v>
      </c>
      <c r="AL50" s="6" t="s">
        <v>384</v>
      </c>
      <c r="AM50" s="6" t="s">
        <v>383</v>
      </c>
      <c r="AN50" s="6" t="s">
        <v>369</v>
      </c>
      <c r="AO50" s="6" t="s">
        <v>382</v>
      </c>
      <c r="AP50" s="6" t="s">
        <v>381</v>
      </c>
      <c r="AQ50" s="6" t="s">
        <v>380</v>
      </c>
      <c r="AR50" s="6" t="s">
        <v>379</v>
      </c>
      <c r="AS50" s="6" t="s">
        <v>378</v>
      </c>
      <c r="AT50" s="6" t="s">
        <v>377</v>
      </c>
      <c r="AU50" s="6" t="s">
        <v>376</v>
      </c>
      <c r="AV50" s="6" t="s">
        <v>375</v>
      </c>
      <c r="AW50" s="6" t="s">
        <v>374</v>
      </c>
      <c r="AX50" s="6" t="s">
        <v>373</v>
      </c>
      <c r="AY50" s="6" t="s">
        <v>372</v>
      </c>
      <c r="AZ50" s="6" t="s">
        <v>371</v>
      </c>
      <c r="BA50" s="6" t="s">
        <v>370</v>
      </c>
      <c r="BB50" s="6" t="s">
        <v>369</v>
      </c>
      <c r="BC50" s="6" t="s">
        <v>368</v>
      </c>
      <c r="BD50" s="6" t="s">
        <v>367</v>
      </c>
      <c r="BE50" s="6" t="s">
        <v>366</v>
      </c>
      <c r="BF50" s="6" t="s">
        <v>365</v>
      </c>
      <c r="BG50" s="6" t="s">
        <v>364</v>
      </c>
      <c r="BH50" s="6" t="s">
        <v>363</v>
      </c>
      <c r="BI50" s="6" t="s">
        <v>362</v>
      </c>
      <c r="BJ50" s="6" t="s">
        <v>361</v>
      </c>
      <c r="BK50" s="6" t="s">
        <v>360</v>
      </c>
      <c r="BL50" s="6" t="s">
        <v>359</v>
      </c>
      <c r="BM50" s="6" t="s">
        <v>358</v>
      </c>
      <c r="BN50" s="6" t="s">
        <v>357</v>
      </c>
      <c r="BO50" s="6" t="s">
        <v>356</v>
      </c>
      <c r="BP50" s="6" t="s">
        <v>355</v>
      </c>
    </row>
    <row r="51" spans="2:68">
      <c r="B51" s="6" t="s">
        <v>354</v>
      </c>
      <c r="C51" s="6" t="s">
        <v>353</v>
      </c>
      <c r="D51" s="6" t="s">
        <v>341</v>
      </c>
      <c r="E51" s="6" t="s">
        <v>352</v>
      </c>
      <c r="F51" s="6" t="s">
        <v>351</v>
      </c>
      <c r="G51" s="6" t="s">
        <v>332</v>
      </c>
      <c r="H51" s="6" t="s">
        <v>350</v>
      </c>
      <c r="I51" s="6" t="s">
        <v>349</v>
      </c>
      <c r="J51" s="6" t="s">
        <v>348</v>
      </c>
      <c r="K51" s="6" t="s">
        <v>347</v>
      </c>
      <c r="L51" s="6" t="s">
        <v>346</v>
      </c>
      <c r="M51" s="6" t="s">
        <v>345</v>
      </c>
      <c r="N51" s="6" t="s">
        <v>344</v>
      </c>
      <c r="O51" s="6" t="s">
        <v>343</v>
      </c>
      <c r="P51" s="6" t="s">
        <v>342</v>
      </c>
      <c r="Q51" s="6" t="s">
        <v>341</v>
      </c>
      <c r="R51" s="6" t="s">
        <v>340</v>
      </c>
      <c r="S51" s="6" t="s">
        <v>339</v>
      </c>
      <c r="T51" s="6" t="s">
        <v>338</v>
      </c>
      <c r="U51" s="6" t="s">
        <v>337</v>
      </c>
      <c r="V51" s="6" t="s">
        <v>336</v>
      </c>
      <c r="W51" s="6" t="s">
        <v>335</v>
      </c>
      <c r="X51" s="6" t="s">
        <v>305</v>
      </c>
      <c r="Y51" s="6" t="s">
        <v>334</v>
      </c>
      <c r="Z51" s="6" t="s">
        <v>333</v>
      </c>
      <c r="AA51" s="6" t="s">
        <v>332</v>
      </c>
      <c r="AB51" s="6" t="s">
        <v>286</v>
      </c>
      <c r="AC51" s="6" t="s">
        <v>331</v>
      </c>
      <c r="AD51" s="6" t="s">
        <v>330</v>
      </c>
      <c r="AE51" s="6" t="s">
        <v>329</v>
      </c>
      <c r="AF51" s="6" t="s">
        <v>328</v>
      </c>
      <c r="AG51" s="6" t="s">
        <v>327</v>
      </c>
      <c r="AH51" s="6" t="s">
        <v>326</v>
      </c>
      <c r="AI51" s="6" t="s">
        <v>40</v>
      </c>
      <c r="AJ51" s="6" t="s">
        <v>325</v>
      </c>
      <c r="AK51" s="6" t="s">
        <v>324</v>
      </c>
      <c r="AL51" s="6" t="s">
        <v>323</v>
      </c>
      <c r="AM51" s="6" t="s">
        <v>322</v>
      </c>
      <c r="AN51" s="6" t="s">
        <v>321</v>
      </c>
      <c r="AO51" s="6" t="s">
        <v>320</v>
      </c>
      <c r="AP51" s="6" t="s">
        <v>319</v>
      </c>
      <c r="AQ51" s="6" t="s">
        <v>318</v>
      </c>
      <c r="AR51" s="6" t="s">
        <v>317</v>
      </c>
      <c r="AS51" s="6" t="s">
        <v>316</v>
      </c>
      <c r="AT51" s="6" t="s">
        <v>315</v>
      </c>
      <c r="AU51" s="6" t="s">
        <v>314</v>
      </c>
      <c r="AV51" s="6" t="s">
        <v>313</v>
      </c>
      <c r="AW51" s="6" t="s">
        <v>312</v>
      </c>
      <c r="AX51" s="6" t="s">
        <v>311</v>
      </c>
      <c r="AY51" s="6" t="s">
        <v>310</v>
      </c>
      <c r="AZ51" s="6" t="s">
        <v>309</v>
      </c>
      <c r="BA51" s="6" t="s">
        <v>308</v>
      </c>
      <c r="BB51" s="6" t="s">
        <v>307</v>
      </c>
      <c r="BC51" s="6" t="s">
        <v>306</v>
      </c>
      <c r="BD51" s="6" t="s">
        <v>305</v>
      </c>
      <c r="BE51" s="6" t="s">
        <v>304</v>
      </c>
      <c r="BF51" s="6" t="s">
        <v>303</v>
      </c>
      <c r="BG51" s="6" t="s">
        <v>302</v>
      </c>
      <c r="BH51" s="6" t="s">
        <v>301</v>
      </c>
      <c r="BI51" s="6" t="s">
        <v>300</v>
      </c>
      <c r="BJ51" s="6" t="s">
        <v>299</v>
      </c>
      <c r="BK51" s="6" t="s">
        <v>298</v>
      </c>
      <c r="BL51" s="6" t="s">
        <v>297</v>
      </c>
      <c r="BM51" s="6" t="s">
        <v>296</v>
      </c>
      <c r="BN51" s="6" t="s">
        <v>295</v>
      </c>
      <c r="BO51" s="6" t="s">
        <v>294</v>
      </c>
      <c r="BP51" s="6" t="s">
        <v>293</v>
      </c>
    </row>
    <row r="52" spans="2:68">
      <c r="B52" s="6" t="s">
        <v>292</v>
      </c>
      <c r="C52" s="6" t="s">
        <v>291</v>
      </c>
      <c r="D52" s="6" t="s">
        <v>290</v>
      </c>
      <c r="E52" s="6" t="s">
        <v>248</v>
      </c>
      <c r="F52" s="6" t="s">
        <v>289</v>
      </c>
      <c r="G52" s="6" t="s">
        <v>288</v>
      </c>
      <c r="H52" s="6" t="s">
        <v>287</v>
      </c>
      <c r="I52" s="6" t="s">
        <v>286</v>
      </c>
      <c r="J52" s="6" t="s">
        <v>285</v>
      </c>
      <c r="K52" s="6" t="s">
        <v>284</v>
      </c>
      <c r="L52" s="6" t="s">
        <v>283</v>
      </c>
      <c r="M52" s="6" t="s">
        <v>282</v>
      </c>
      <c r="N52" s="6" t="s">
        <v>281</v>
      </c>
      <c r="O52" s="6" t="s">
        <v>280</v>
      </c>
      <c r="P52" s="6" t="s">
        <v>279</v>
      </c>
      <c r="Q52" s="6" t="s">
        <v>278</v>
      </c>
      <c r="R52" s="6" t="s">
        <v>277</v>
      </c>
      <c r="S52" s="6" t="s">
        <v>276</v>
      </c>
      <c r="T52" s="6" t="s">
        <v>275</v>
      </c>
      <c r="U52" s="6" t="s">
        <v>274</v>
      </c>
      <c r="V52" s="6" t="s">
        <v>273</v>
      </c>
      <c r="W52" s="6" t="s">
        <v>272</v>
      </c>
      <c r="X52" s="6" t="s">
        <v>271</v>
      </c>
      <c r="Y52" s="6" t="s">
        <v>270</v>
      </c>
      <c r="Z52" s="6" t="s">
        <v>269</v>
      </c>
      <c r="AA52" s="6" t="s">
        <v>268</v>
      </c>
      <c r="AB52" s="6" t="s">
        <v>267</v>
      </c>
      <c r="AC52" s="6" t="s">
        <v>266</v>
      </c>
      <c r="AD52" s="6" t="s">
        <v>265</v>
      </c>
      <c r="AE52" s="6" t="s">
        <v>264</v>
      </c>
      <c r="AF52" s="6" t="s">
        <v>263</v>
      </c>
      <c r="AG52" s="6" t="s">
        <v>262</v>
      </c>
      <c r="AH52" s="6" t="s">
        <v>261</v>
      </c>
      <c r="AI52" s="6" t="s">
        <v>260</v>
      </c>
      <c r="AJ52" s="6" t="s">
        <v>259</v>
      </c>
      <c r="AK52" s="6" t="s">
        <v>231</v>
      </c>
      <c r="AL52" s="6" t="s">
        <v>258</v>
      </c>
      <c r="AM52" s="6" t="s">
        <v>257</v>
      </c>
      <c r="AN52" s="6" t="s">
        <v>256</v>
      </c>
      <c r="AO52" s="6" t="s">
        <v>255</v>
      </c>
      <c r="AP52" s="6" t="s">
        <v>254</v>
      </c>
      <c r="AQ52" s="6" t="s">
        <v>253</v>
      </c>
      <c r="AR52" s="6" t="s">
        <v>252</v>
      </c>
      <c r="AS52" s="6" t="s">
        <v>251</v>
      </c>
      <c r="AT52" s="6" t="s">
        <v>250</v>
      </c>
      <c r="AU52" s="6" t="s">
        <v>249</v>
      </c>
      <c r="AV52" s="6" t="s">
        <v>248</v>
      </c>
      <c r="AW52" s="6" t="s">
        <v>247</v>
      </c>
      <c r="AX52" s="6" t="s">
        <v>246</v>
      </c>
      <c r="AY52" s="6" t="s">
        <v>245</v>
      </c>
      <c r="AZ52" s="6" t="s">
        <v>244</v>
      </c>
      <c r="BA52" s="6" t="s">
        <v>243</v>
      </c>
      <c r="BB52" s="6" t="s">
        <v>242</v>
      </c>
      <c r="BC52" s="6" t="s">
        <v>241</v>
      </c>
      <c r="BD52" s="6" t="s">
        <v>240</v>
      </c>
      <c r="BE52" s="6" t="s">
        <v>239</v>
      </c>
      <c r="BF52" s="6" t="s">
        <v>238</v>
      </c>
      <c r="BG52" s="6" t="s">
        <v>237</v>
      </c>
      <c r="BH52" s="6" t="s">
        <v>236</v>
      </c>
      <c r="BI52" s="6" t="s">
        <v>235</v>
      </c>
      <c r="BJ52" s="6" t="s">
        <v>234</v>
      </c>
      <c r="BK52" s="6" t="s">
        <v>233</v>
      </c>
      <c r="BL52" s="6" t="s">
        <v>232</v>
      </c>
      <c r="BM52" s="6" t="s">
        <v>231</v>
      </c>
      <c r="BN52" s="6" t="s">
        <v>230</v>
      </c>
      <c r="BO52" s="6" t="s">
        <v>229</v>
      </c>
      <c r="BP52" s="6" t="s">
        <v>228</v>
      </c>
    </row>
    <row r="53" spans="2:68">
      <c r="B53" s="6" t="s">
        <v>227</v>
      </c>
      <c r="C53" s="6" t="s">
        <v>226</v>
      </c>
      <c r="D53" s="6" t="s">
        <v>219</v>
      </c>
      <c r="E53" s="6" t="s">
        <v>225</v>
      </c>
      <c r="F53" s="6" t="s">
        <v>224</v>
      </c>
      <c r="G53" s="6" t="s">
        <v>223</v>
      </c>
      <c r="H53" s="6" t="s">
        <v>222</v>
      </c>
      <c r="I53" s="6" t="s">
        <v>221</v>
      </c>
      <c r="J53" s="6" t="s">
        <v>220</v>
      </c>
      <c r="K53" s="6" t="s">
        <v>219</v>
      </c>
      <c r="L53" s="6" t="s">
        <v>218</v>
      </c>
      <c r="M53" s="6" t="s">
        <v>213</v>
      </c>
      <c r="N53" s="6" t="s">
        <v>217</v>
      </c>
      <c r="O53" s="6" t="s">
        <v>216</v>
      </c>
      <c r="P53" s="6" t="s">
        <v>215</v>
      </c>
      <c r="Q53" s="6" t="s">
        <v>214</v>
      </c>
      <c r="R53" s="6" t="s">
        <v>213</v>
      </c>
      <c r="S53" s="6" t="s">
        <v>170</v>
      </c>
      <c r="T53" s="6" t="s">
        <v>212</v>
      </c>
      <c r="U53" s="6" t="s">
        <v>211</v>
      </c>
      <c r="V53" s="6" t="s">
        <v>210</v>
      </c>
      <c r="W53" s="6" t="s">
        <v>209</v>
      </c>
      <c r="X53" s="6" t="s">
        <v>208</v>
      </c>
      <c r="Y53" s="6" t="s">
        <v>207</v>
      </c>
      <c r="Z53" s="6" t="s">
        <v>172</v>
      </c>
      <c r="AA53" s="6" t="s">
        <v>192</v>
      </c>
      <c r="AB53" s="6" t="s">
        <v>206</v>
      </c>
      <c r="AC53" s="6" t="s">
        <v>205</v>
      </c>
      <c r="AD53" s="6" t="s">
        <v>204</v>
      </c>
      <c r="AE53" s="6" t="s">
        <v>192</v>
      </c>
      <c r="AF53" s="6" t="s">
        <v>203</v>
      </c>
      <c r="AG53" s="6" t="s">
        <v>199</v>
      </c>
      <c r="AH53" s="6" t="s">
        <v>202</v>
      </c>
      <c r="AI53" s="6" t="s">
        <v>201</v>
      </c>
      <c r="AJ53" s="6" t="s">
        <v>200</v>
      </c>
      <c r="AK53" s="6" t="s">
        <v>195</v>
      </c>
      <c r="AL53" s="6" t="s">
        <v>199</v>
      </c>
      <c r="AM53" s="6" t="s">
        <v>198</v>
      </c>
      <c r="AN53" s="6" t="s">
        <v>197</v>
      </c>
      <c r="AO53" s="6" t="s">
        <v>196</v>
      </c>
      <c r="AP53" s="6" t="s">
        <v>195</v>
      </c>
      <c r="AQ53" s="6" t="s">
        <v>194</v>
      </c>
      <c r="AR53" s="6" t="s">
        <v>193</v>
      </c>
      <c r="AS53" s="6" t="s">
        <v>192</v>
      </c>
      <c r="AT53" s="6" t="s">
        <v>191</v>
      </c>
      <c r="AU53" s="6" t="s">
        <v>171</v>
      </c>
      <c r="AV53" s="6" t="s">
        <v>190</v>
      </c>
      <c r="AW53" s="6" t="s">
        <v>189</v>
      </c>
      <c r="AX53" s="6" t="s">
        <v>188</v>
      </c>
      <c r="AY53" s="6" t="s">
        <v>187</v>
      </c>
      <c r="AZ53" s="6" t="s">
        <v>186</v>
      </c>
      <c r="BA53" s="6" t="s">
        <v>185</v>
      </c>
      <c r="BB53" s="6" t="s">
        <v>184</v>
      </c>
      <c r="BC53" s="6" t="s">
        <v>183</v>
      </c>
      <c r="BD53" s="6" t="s">
        <v>182</v>
      </c>
      <c r="BE53" s="6" t="s">
        <v>181</v>
      </c>
      <c r="BF53" s="6" t="s">
        <v>180</v>
      </c>
      <c r="BG53" s="6" t="s">
        <v>179</v>
      </c>
      <c r="BH53" s="6" t="s">
        <v>178</v>
      </c>
      <c r="BI53" s="6" t="s">
        <v>177</v>
      </c>
      <c r="BJ53" s="6" t="s">
        <v>176</v>
      </c>
      <c r="BK53" s="6" t="s">
        <v>175</v>
      </c>
      <c r="BL53" s="6" t="s">
        <v>174</v>
      </c>
      <c r="BM53" s="6" t="s">
        <v>173</v>
      </c>
      <c r="BN53" s="6" t="s">
        <v>172</v>
      </c>
      <c r="BO53" s="6" t="s">
        <v>171</v>
      </c>
      <c r="BP53" s="6" t="s">
        <v>170</v>
      </c>
    </row>
    <row r="54" spans="2:68">
      <c r="B54" s="6" t="s">
        <v>169</v>
      </c>
      <c r="C54" s="6" t="s">
        <v>168</v>
      </c>
      <c r="D54" s="6" t="s">
        <v>167</v>
      </c>
      <c r="E54" s="6" t="s">
        <v>120</v>
      </c>
      <c r="F54" s="6" t="s">
        <v>166</v>
      </c>
      <c r="G54" s="6" t="s">
        <v>165</v>
      </c>
      <c r="H54" s="6" t="s">
        <v>164</v>
      </c>
      <c r="I54" s="6" t="s">
        <v>119</v>
      </c>
      <c r="J54" s="6" t="s">
        <v>163</v>
      </c>
      <c r="K54" s="6" t="s">
        <v>162</v>
      </c>
      <c r="L54" s="6" t="s">
        <v>148</v>
      </c>
      <c r="M54" s="6" t="s">
        <v>161</v>
      </c>
      <c r="N54" s="6" t="s">
        <v>160</v>
      </c>
      <c r="O54" s="6" t="s">
        <v>159</v>
      </c>
      <c r="P54" s="6" t="s">
        <v>158</v>
      </c>
      <c r="Q54" s="6" t="s">
        <v>157</v>
      </c>
      <c r="R54" s="6" t="s">
        <v>156</v>
      </c>
      <c r="S54" s="6" t="s">
        <v>155</v>
      </c>
      <c r="T54" s="6" t="s">
        <v>154</v>
      </c>
      <c r="U54" s="6" t="s">
        <v>153</v>
      </c>
      <c r="V54" s="6" t="s">
        <v>152</v>
      </c>
      <c r="W54" s="6" t="s">
        <v>151</v>
      </c>
      <c r="X54" s="6" t="s">
        <v>150</v>
      </c>
      <c r="Y54" s="6" t="s">
        <v>149</v>
      </c>
      <c r="Z54" s="6" t="s">
        <v>148</v>
      </c>
      <c r="AA54" s="6" t="s">
        <v>147</v>
      </c>
      <c r="AB54" s="6" t="s">
        <v>146</v>
      </c>
      <c r="AC54" s="6" t="s">
        <v>145</v>
      </c>
      <c r="AD54" s="6" t="s">
        <v>144</v>
      </c>
      <c r="AE54" s="6" t="s">
        <v>123</v>
      </c>
      <c r="AF54" s="6" t="s">
        <v>143</v>
      </c>
      <c r="AG54" s="6" t="s">
        <v>142</v>
      </c>
      <c r="AH54" s="6" t="s">
        <v>141</v>
      </c>
      <c r="AI54" s="6" t="s">
        <v>140</v>
      </c>
      <c r="AJ54" s="6" t="s">
        <v>139</v>
      </c>
      <c r="AK54" s="6" t="s">
        <v>138</v>
      </c>
      <c r="AL54" s="6" t="s">
        <v>137</v>
      </c>
      <c r="AM54" s="6" t="s">
        <v>136</v>
      </c>
      <c r="AN54" s="6" t="s">
        <v>135</v>
      </c>
      <c r="AO54" s="6" t="s">
        <v>134</v>
      </c>
      <c r="AP54" s="6" t="s">
        <v>133</v>
      </c>
      <c r="AQ54" s="6" t="s">
        <v>132</v>
      </c>
      <c r="AR54" s="6" t="s">
        <v>131</v>
      </c>
      <c r="AS54" s="6" t="s">
        <v>130</v>
      </c>
      <c r="AT54" s="6" t="s">
        <v>129</v>
      </c>
      <c r="AU54" s="6" t="s">
        <v>128</v>
      </c>
      <c r="AV54" s="6" t="s">
        <v>127</v>
      </c>
      <c r="AW54" s="6" t="s">
        <v>126</v>
      </c>
      <c r="AX54" s="6" t="s">
        <v>125</v>
      </c>
      <c r="AY54" s="6" t="s">
        <v>124</v>
      </c>
      <c r="AZ54" s="6" t="s">
        <v>123</v>
      </c>
      <c r="BA54" s="6" t="s">
        <v>122</v>
      </c>
      <c r="BB54" s="6" t="s">
        <v>121</v>
      </c>
      <c r="BC54" s="6" t="s">
        <v>120</v>
      </c>
      <c r="BD54" s="6" t="s">
        <v>119</v>
      </c>
      <c r="BE54" s="6" t="s">
        <v>118</v>
      </c>
      <c r="BF54" s="6" t="s">
        <v>117</v>
      </c>
      <c r="BG54" s="6" t="s">
        <v>116</v>
      </c>
      <c r="BH54" s="6" t="s">
        <v>115</v>
      </c>
      <c r="BI54" s="6" t="s">
        <v>114</v>
      </c>
      <c r="BJ54" s="6" t="s">
        <v>113</v>
      </c>
      <c r="BK54" s="6" t="s">
        <v>112</v>
      </c>
      <c r="BL54" s="6" t="s">
        <v>111</v>
      </c>
      <c r="BM54" s="6" t="s">
        <v>110</v>
      </c>
      <c r="BN54" s="6" t="s">
        <v>109</v>
      </c>
      <c r="BO54" s="6" t="s">
        <v>108</v>
      </c>
      <c r="BP54" s="6" t="s">
        <v>107</v>
      </c>
    </row>
    <row r="55" spans="2:68">
      <c r="B55" s="6" t="s">
        <v>106</v>
      </c>
      <c r="C55" s="6" t="s">
        <v>105</v>
      </c>
      <c r="D55" s="6" t="s">
        <v>104</v>
      </c>
      <c r="E55" s="6" t="s">
        <v>103</v>
      </c>
      <c r="F55" s="6" t="s">
        <v>102</v>
      </c>
      <c r="G55" s="6" t="s">
        <v>101</v>
      </c>
      <c r="H55" s="6" t="s">
        <v>100</v>
      </c>
      <c r="I55" s="6" t="s">
        <v>99</v>
      </c>
      <c r="J55" s="6" t="s">
        <v>98</v>
      </c>
      <c r="K55" s="6" t="s">
        <v>97</v>
      </c>
      <c r="L55" s="6" t="s">
        <v>96</v>
      </c>
      <c r="M55" s="6" t="s">
        <v>95</v>
      </c>
      <c r="N55" s="6" t="s">
        <v>94</v>
      </c>
      <c r="O55" s="6" t="s">
        <v>93</v>
      </c>
      <c r="P55" s="6" t="s">
        <v>92</v>
      </c>
      <c r="Q55" s="6" t="s">
        <v>91</v>
      </c>
      <c r="R55" s="6" t="s">
        <v>90</v>
      </c>
      <c r="S55" s="6" t="s">
        <v>89</v>
      </c>
      <c r="T55" s="6" t="s">
        <v>88</v>
      </c>
      <c r="U55" s="6" t="s">
        <v>87</v>
      </c>
      <c r="V55" s="6" t="s">
        <v>86</v>
      </c>
      <c r="W55" s="6" t="s">
        <v>85</v>
      </c>
      <c r="X55" s="6" t="s">
        <v>84</v>
      </c>
      <c r="Y55" s="6" t="s">
        <v>83</v>
      </c>
      <c r="Z55" s="6" t="s">
        <v>82</v>
      </c>
      <c r="AA55" s="6" t="s">
        <v>81</v>
      </c>
      <c r="AB55" s="6" t="s">
        <v>80</v>
      </c>
      <c r="AC55" s="6" t="s">
        <v>79</v>
      </c>
      <c r="AD55" s="6" t="s">
        <v>78</v>
      </c>
      <c r="AE55" s="6" t="s">
        <v>77</v>
      </c>
      <c r="AF55" s="6" t="s">
        <v>76</v>
      </c>
      <c r="AG55" s="6" t="s">
        <v>75</v>
      </c>
      <c r="AH55" s="6" t="s">
        <v>74</v>
      </c>
      <c r="AI55" s="6" t="s">
        <v>73</v>
      </c>
      <c r="AJ55" s="6" t="s">
        <v>72</v>
      </c>
      <c r="AK55" s="6" t="s">
        <v>71</v>
      </c>
      <c r="AL55" s="6" t="s">
        <v>70</v>
      </c>
      <c r="AM55" s="6" t="s">
        <v>69</v>
      </c>
      <c r="AN55" s="6" t="s">
        <v>68</v>
      </c>
      <c r="AO55" s="6" t="s">
        <v>67</v>
      </c>
      <c r="AP55" s="6" t="s">
        <v>66</v>
      </c>
      <c r="AQ55" s="6" t="s">
        <v>65</v>
      </c>
      <c r="AR55" s="6" t="s">
        <v>64</v>
      </c>
      <c r="AS55" s="6" t="s">
        <v>63</v>
      </c>
      <c r="AT55" s="6" t="s">
        <v>62</v>
      </c>
      <c r="AU55" s="6" t="s">
        <v>61</v>
      </c>
      <c r="AV55" s="6" t="s">
        <v>60</v>
      </c>
      <c r="AW55" s="6" t="s">
        <v>59</v>
      </c>
      <c r="AX55" s="6" t="s">
        <v>58</v>
      </c>
      <c r="AY55" s="6" t="s">
        <v>57</v>
      </c>
      <c r="AZ55" s="6" t="s">
        <v>56</v>
      </c>
      <c r="BA55" s="6" t="s">
        <v>55</v>
      </c>
      <c r="BB55" s="6" t="s">
        <v>54</v>
      </c>
      <c r="BC55" s="6" t="s">
        <v>53</v>
      </c>
      <c r="BD55" s="6" t="s">
        <v>52</v>
      </c>
      <c r="BE55" s="6" t="s">
        <v>51</v>
      </c>
      <c r="BF55" s="6" t="s">
        <v>50</v>
      </c>
      <c r="BG55" s="6" t="s">
        <v>49</v>
      </c>
      <c r="BH55" s="6" t="s">
        <v>48</v>
      </c>
      <c r="BI55" s="6" t="s">
        <v>47</v>
      </c>
      <c r="BJ55" s="6" t="s">
        <v>46</v>
      </c>
      <c r="BK55" s="6" t="s">
        <v>45</v>
      </c>
      <c r="BL55" s="6" t="s">
        <v>44</v>
      </c>
      <c r="BM55" s="6" t="s">
        <v>43</v>
      </c>
      <c r="BN55" s="6" t="s">
        <v>42</v>
      </c>
      <c r="BO55" s="6" t="s">
        <v>41</v>
      </c>
      <c r="BP55" s="6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CFE4-27B0-47D1-98A8-2BD6EC88FF38}">
  <dimension ref="A2:B93"/>
  <sheetViews>
    <sheetView zoomScale="85" zoomScaleNormal="85" workbookViewId="0">
      <selection activeCell="A67" sqref="A67"/>
    </sheetView>
  </sheetViews>
  <sheetFormatPr defaultColWidth="9.140625" defaultRowHeight="14.25"/>
  <cols>
    <col min="1" max="1" width="3.28515625" style="2" customWidth="1"/>
    <col min="2" max="39" width="9.140625" style="2"/>
    <col min="40" max="40" width="3.42578125" style="2" customWidth="1"/>
    <col min="41" max="16384" width="9.140625" style="2"/>
  </cols>
  <sheetData>
    <row r="2" spans="1:1">
      <c r="A2" s="2" t="s">
        <v>13</v>
      </c>
    </row>
    <row r="32" spans="1:1">
      <c r="A32" s="2" t="s">
        <v>12</v>
      </c>
    </row>
    <row r="65" spans="1:2">
      <c r="B65" s="2" t="s">
        <v>38</v>
      </c>
    </row>
    <row r="66" spans="1:2">
      <c r="A66" s="2" t="s">
        <v>39</v>
      </c>
    </row>
    <row r="67" spans="1:2">
      <c r="B67" s="2" t="s">
        <v>14</v>
      </c>
    </row>
    <row r="68" spans="1:2">
      <c r="B68" s="2" t="s">
        <v>15</v>
      </c>
    </row>
    <row r="69" spans="1:2">
      <c r="A69" s="2" t="s">
        <v>9</v>
      </c>
    </row>
    <row r="70" spans="1:2">
      <c r="B70" s="2" t="s">
        <v>16</v>
      </c>
    </row>
    <row r="71" spans="1:2">
      <c r="B71" s="2" t="s">
        <v>17</v>
      </c>
    </row>
    <row r="72" spans="1:2">
      <c r="B72" s="2" t="s">
        <v>18</v>
      </c>
    </row>
    <row r="73" spans="1:2">
      <c r="B73" s="2" t="s">
        <v>19</v>
      </c>
    </row>
    <row r="74" spans="1:2">
      <c r="B74" s="2" t="s">
        <v>20</v>
      </c>
    </row>
    <row r="75" spans="1:2">
      <c r="B75" s="2" t="s">
        <v>21</v>
      </c>
    </row>
    <row r="76" spans="1:2">
      <c r="A76" s="2" t="s">
        <v>10</v>
      </c>
    </row>
    <row r="77" spans="1:2">
      <c r="B77" s="2" t="s">
        <v>22</v>
      </c>
    </row>
    <row r="78" spans="1:2">
      <c r="B78" s="2" t="s">
        <v>23</v>
      </c>
    </row>
    <row r="79" spans="1:2">
      <c r="B79" s="2" t="s">
        <v>24</v>
      </c>
    </row>
    <row r="80" spans="1:2">
      <c r="B80" s="2" t="s">
        <v>25</v>
      </c>
    </row>
    <row r="81" spans="1:2">
      <c r="B81" s="2" t="s">
        <v>26</v>
      </c>
    </row>
    <row r="82" spans="1:2">
      <c r="B82" s="2" t="s">
        <v>27</v>
      </c>
    </row>
    <row r="83" spans="1:2">
      <c r="B83" s="2" t="s">
        <v>28</v>
      </c>
    </row>
    <row r="84" spans="1:2">
      <c r="B84" s="2" t="s">
        <v>29</v>
      </c>
    </row>
    <row r="85" spans="1:2">
      <c r="B85" s="2" t="s">
        <v>30</v>
      </c>
    </row>
    <row r="86" spans="1:2">
      <c r="A86" s="2" t="s">
        <v>11</v>
      </c>
    </row>
    <row r="87" spans="1:2">
      <c r="B87" s="2" t="s">
        <v>31</v>
      </c>
    </row>
    <row r="88" spans="1:2">
      <c r="B88" s="2" t="s">
        <v>32</v>
      </c>
    </row>
    <row r="89" spans="1:2">
      <c r="B89" s="2" t="s">
        <v>33</v>
      </c>
    </row>
    <row r="90" spans="1:2">
      <c r="B90" s="2" t="s">
        <v>34</v>
      </c>
    </row>
    <row r="91" spans="1:2">
      <c r="B91" s="2" t="s">
        <v>35</v>
      </c>
    </row>
    <row r="92" spans="1:2">
      <c r="B92" s="2" t="s">
        <v>36</v>
      </c>
    </row>
    <row r="93" spans="1:2">
      <c r="B93" s="2" t="s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2853-FB89-43C0-81CB-8DAD97F2765A}">
  <dimension ref="A1"/>
  <sheetViews>
    <sheetView workbookViewId="0">
      <selection activeCell="E34" sqref="E34"/>
    </sheetView>
  </sheetViews>
  <sheetFormatPr defaultColWidth="9.140625" defaultRowHeight="14.25"/>
  <cols>
    <col min="1" max="1" width="3" style="2" customWidth="1"/>
    <col min="2" max="16384" width="9.14062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Notes | Quant Analysis</vt:lpstr>
      <vt:lpstr>Markets | Product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2025-04-20T07:49:52Z</dcterms:modified>
</cp:coreProperties>
</file>