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2BFDA4A0-AEDF-4CF1-B54F-EB0EB00328C1}"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3" i="2" l="1"/>
  <c r="EJ3" i="2" s="1"/>
  <c r="EK3" i="2" s="1"/>
  <c r="EL3" i="2" s="1"/>
  <c r="EM3" i="2" s="1"/>
  <c r="EN3" i="2" s="1"/>
  <c r="EO3" i="2" s="1"/>
  <c r="EP3" i="2" s="1"/>
  <c r="EQ3" i="2" s="1"/>
  <c r="CV87" i="2" l="1"/>
  <c r="CV89" i="2" s="1"/>
  <c r="CZ63" i="2"/>
  <c r="CY63" i="2"/>
  <c r="CY57" i="2"/>
  <c r="CZ57" i="2" s="1"/>
  <c r="DA57" i="2" s="1"/>
  <c r="DB57" i="2" s="1"/>
  <c r="DC57" i="2" s="1"/>
  <c r="CY56" i="2"/>
  <c r="CZ56" i="2" s="1"/>
  <c r="DA56" i="2" s="1"/>
  <c r="DB56" i="2" s="1"/>
  <c r="DC56" i="2" s="1"/>
  <c r="CY55" i="2"/>
  <c r="CZ55" i="2" s="1"/>
  <c r="DA55" i="2" s="1"/>
  <c r="DB55" i="2" s="1"/>
  <c r="DC55" i="2" s="1"/>
  <c r="CY10" i="2"/>
  <c r="CZ10" i="2" s="1"/>
  <c r="DA10" i="2" s="1"/>
  <c r="DB10" i="2" s="1"/>
  <c r="DC10" i="2" s="1"/>
  <c r="CY8" i="2"/>
  <c r="C78" i="2"/>
  <c r="BB78" i="2"/>
  <c r="AX78" i="2"/>
  <c r="CP80" i="2"/>
  <c r="CP72" i="2"/>
  <c r="CP48" i="2"/>
  <c r="CP79" i="2"/>
  <c r="CS80" i="2"/>
  <c r="CR80" i="2"/>
  <c r="BQ80" i="2"/>
  <c r="BP80" i="2"/>
  <c r="BO80" i="2"/>
  <c r="BN80" i="2"/>
  <c r="BM80" i="2"/>
  <c r="BL80" i="2"/>
  <c r="BK80" i="2"/>
  <c r="BJ80" i="2"/>
  <c r="BI80" i="2"/>
  <c r="BH80" i="2"/>
  <c r="BG80" i="2"/>
  <c r="BF80" i="2"/>
  <c r="BE80" i="2"/>
  <c r="BD80" i="2"/>
  <c r="BC80" i="2"/>
  <c r="BB80" i="2"/>
  <c r="BA80" i="2"/>
  <c r="AZ80" i="2"/>
  <c r="AY80" i="2"/>
  <c r="AX80" i="2"/>
  <c r="CV92" i="2"/>
  <c r="CT55" i="2"/>
  <c r="CU55" i="2" s="1"/>
  <c r="CV55" i="2" s="1"/>
  <c r="CW55" i="2" s="1"/>
  <c r="CX55" i="2" s="1"/>
  <c r="CT57" i="2"/>
  <c r="CU57" i="2" s="1"/>
  <c r="CV57" i="2" s="1"/>
  <c r="CW57" i="2" s="1"/>
  <c r="CX57" i="2" s="1"/>
  <c r="CO71" i="2"/>
  <c r="CP71" i="2"/>
  <c r="CQ71" i="2"/>
  <c r="CR71" i="2"/>
  <c r="CS71" i="2"/>
  <c r="CT63" i="2"/>
  <c r="CU63" i="2" s="1"/>
  <c r="CV63" i="2" s="1"/>
  <c r="CW63" i="2" s="1"/>
  <c r="CX63" i="2" s="1"/>
  <c r="DA63" i="2" l="1"/>
  <c r="CZ8" i="2"/>
  <c r="CQ80" i="2"/>
  <c r="DB63" i="2" l="1"/>
  <c r="DA8" i="2"/>
  <c r="BQ27" i="2"/>
  <c r="BO27" i="2"/>
  <c r="BN27" i="2"/>
  <c r="BM27" i="2"/>
  <c r="BK27" i="2"/>
  <c r="BJ27" i="2"/>
  <c r="BI27" i="2"/>
  <c r="BG27" i="2"/>
  <c r="BF27" i="2"/>
  <c r="BE27" i="2"/>
  <c r="BC27" i="2"/>
  <c r="BB27" i="2"/>
  <c r="BA27" i="2"/>
  <c r="DC63" i="2" l="1"/>
  <c r="DB8" i="2"/>
  <c r="DC8" i="2" l="1"/>
  <c r="CN37" i="2" l="1"/>
  <c r="CN12" i="2"/>
  <c r="CN14" i="2" s="1"/>
  <c r="CN7" i="2"/>
  <c r="CN15" i="2" l="1"/>
  <c r="BQ114"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6" i="2"/>
  <c r="BQ103" i="2"/>
  <c r="BQ93" i="2"/>
  <c r="BQ47" i="2"/>
  <c r="BQ46" i="2"/>
  <c r="BQ45" i="2"/>
  <c r="BQ44" i="2"/>
  <c r="BQ37" i="2"/>
  <c r="BQ50" i="2" s="1"/>
  <c r="BQ14" i="2"/>
  <c r="BQ7" i="2"/>
  <c r="AW114" i="2"/>
  <c r="AX114" i="2" s="1"/>
  <c r="AX113" i="2"/>
  <c r="BA114" i="2"/>
  <c r="BB114" i="2" s="1"/>
  <c r="BC114" i="2" s="1"/>
  <c r="AZ116" i="2"/>
  <c r="AY116" i="2"/>
  <c r="AX116" i="2"/>
  <c r="AW116"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3" i="2"/>
  <c r="BC113" i="2" s="1"/>
  <c r="BF113" i="2"/>
  <c r="BG113" i="2" s="1"/>
  <c r="BD116" i="2"/>
  <c r="BC116" i="2"/>
  <c r="BB116" i="2"/>
  <c r="BA116"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CP13" i="2"/>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5" i="2"/>
  <c r="BA117" i="2" s="1"/>
  <c r="AW15" i="2"/>
  <c r="AW18" i="2" s="1"/>
  <c r="AY113" i="2"/>
  <c r="AZ113" i="2" s="1"/>
  <c r="BH37" i="2"/>
  <c r="BH50" i="2" s="1"/>
  <c r="BH52" i="2" s="1"/>
  <c r="BH62" i="2" s="1"/>
  <c r="BH65" i="2" s="1"/>
  <c r="BH67" i="2" s="1"/>
  <c r="BH70" i="2" s="1"/>
  <c r="BH72" i="2" s="1"/>
  <c r="AW115" i="2"/>
  <c r="AW117" i="2" s="1"/>
  <c r="AY114" i="2"/>
  <c r="AZ114" i="2" s="1"/>
  <c r="AX15" i="2"/>
  <c r="AX18" i="2" s="1"/>
  <c r="AY15" i="2"/>
  <c r="AY18" i="2" s="1"/>
  <c r="AZ7" i="2"/>
  <c r="BH113" i="2"/>
  <c r="BD113" i="2"/>
  <c r="BD114" i="2"/>
  <c r="AZ12" i="2"/>
  <c r="AZ14" i="2" s="1"/>
  <c r="BD12" i="2"/>
  <c r="BD28" i="2" s="1"/>
  <c r="BH12" i="2"/>
  <c r="BH7" i="2"/>
  <c r="BH23" i="2" s="1"/>
  <c r="BB115" i="2"/>
  <c r="BB117" i="2" s="1"/>
  <c r="BD23" i="2" l="1"/>
  <c r="BH14" i="2"/>
  <c r="BH30" i="2" s="1"/>
  <c r="BH28" i="2"/>
  <c r="CO14" i="2"/>
  <c r="CO30" i="2" s="1"/>
  <c r="CO28" i="2"/>
  <c r="CQ12" i="2"/>
  <c r="BH29" i="2"/>
  <c r="BH78" i="2"/>
  <c r="BD14" i="2"/>
  <c r="CP12" i="2"/>
  <c r="CQ7" i="2"/>
  <c r="CP7" i="2"/>
  <c r="CP23" i="2" s="1"/>
  <c r="CO15" i="2"/>
  <c r="BH15" i="2"/>
  <c r="BQ18" i="2"/>
  <c r="BQ17" i="2"/>
  <c r="BQ74" i="2"/>
  <c r="BQ62" i="2"/>
  <c r="AZ15" i="2"/>
  <c r="AY115" i="2"/>
  <c r="AY117" i="2" s="1"/>
  <c r="AX115" i="2"/>
  <c r="AX117" i="2" s="1"/>
  <c r="AW17" i="2"/>
  <c r="AX17" i="2"/>
  <c r="AY17" i="2"/>
  <c r="BC115" i="2"/>
  <c r="BC117" i="2" s="1"/>
  <c r="CQ23" i="2" l="1"/>
  <c r="CQ14" i="2"/>
  <c r="CQ28" i="2"/>
  <c r="CP14" i="2"/>
  <c r="CP30" i="2" s="1"/>
  <c r="CP28" i="2"/>
  <c r="BD15" i="2"/>
  <c r="BD31" i="2" s="1"/>
  <c r="BD30" i="2"/>
  <c r="BQ65" i="2"/>
  <c r="BQ77" i="2"/>
  <c r="AZ115" i="2"/>
  <c r="AZ117" i="2" s="1"/>
  <c r="BD115" i="2"/>
  <c r="BD117" i="2" s="1"/>
  <c r="CP15" i="2" l="1"/>
  <c r="CQ30" i="2"/>
  <c r="BH31" i="2"/>
  <c r="CQ15" i="2"/>
  <c r="BQ67" i="2"/>
  <c r="BQ78" i="2"/>
  <c r="BQ70" i="2"/>
  <c r="BQ72" i="2" s="1"/>
  <c r="BQ79" i="2"/>
  <c r="BH116" i="2" l="1"/>
  <c r="BG116" i="2"/>
  <c r="BF116" i="2"/>
  <c r="BE116" i="2"/>
  <c r="BE114" i="2"/>
  <c r="BE115" i="2" s="1"/>
  <c r="BJ113" i="2"/>
  <c r="BK113" i="2" s="1"/>
  <c r="BL113" i="2" s="1"/>
  <c r="BN113" i="2"/>
  <c r="BO113" i="2" s="1"/>
  <c r="BM114" i="2"/>
  <c r="BN114" i="2" s="1"/>
  <c r="BO114" i="2" s="1"/>
  <c r="BI114" i="2"/>
  <c r="BJ114" i="2" s="1"/>
  <c r="BL116" i="2"/>
  <c r="BP116" i="2"/>
  <c r="BI116" i="2"/>
  <c r="BM116"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6" i="2"/>
  <c r="BN116" i="2"/>
  <c r="BN103" i="2"/>
  <c r="BK116" i="2"/>
  <c r="BO116"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7" i="2"/>
  <c r="CO116" i="2"/>
  <c r="CO115" i="2"/>
  <c r="CO114" i="2"/>
  <c r="CO113" i="2"/>
  <c r="CP117" i="2"/>
  <c r="CP116" i="2"/>
  <c r="CP115" i="2"/>
  <c r="CP114" i="2"/>
  <c r="CP113"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BP26" i="2"/>
  <c r="CR13" i="2"/>
  <c r="CR29" i="2" s="1"/>
  <c r="BL29" i="2"/>
  <c r="CS8" i="2"/>
  <c r="CT8" i="2" s="1"/>
  <c r="CU8" i="2" s="1"/>
  <c r="CV8" i="2" s="1"/>
  <c r="CW8" i="2" s="1"/>
  <c r="CX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7" i="2"/>
  <c r="BP113" i="2"/>
  <c r="CS113" i="2" s="1"/>
  <c r="BI115" i="2"/>
  <c r="BI117" i="2" s="1"/>
  <c r="BO115" i="2"/>
  <c r="BO117" i="2" s="1"/>
  <c r="BK114" i="2"/>
  <c r="BL114" i="2" s="1"/>
  <c r="BF114" i="2"/>
  <c r="BF115" i="2" s="1"/>
  <c r="CQ116" i="2"/>
  <c r="CQ113" i="2"/>
  <c r="CR113" i="2"/>
  <c r="BP114" i="2"/>
  <c r="CS114" i="2" s="1"/>
  <c r="BN115" i="2"/>
  <c r="BN117" i="2" s="1"/>
  <c r="BM115" i="2"/>
  <c r="BM117" i="2" s="1"/>
  <c r="BJ115" i="2"/>
  <c r="BJ117" i="2" s="1"/>
  <c r="CS116" i="2"/>
  <c r="CR116"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U56" i="2" s="1"/>
  <c r="CV56" i="2" s="1"/>
  <c r="CW56" i="2" s="1"/>
  <c r="CX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Z13" i="2" l="1"/>
  <c r="BF23" i="2"/>
  <c r="BJ14" i="2"/>
  <c r="BJ28" i="2"/>
  <c r="BC14" i="2"/>
  <c r="BC30" i="2" s="1"/>
  <c r="BC28" i="2"/>
  <c r="BM14" i="2"/>
  <c r="BM15" i="2" s="1"/>
  <c r="BM28" i="2"/>
  <c r="BQ28" i="2"/>
  <c r="BL14" i="2"/>
  <c r="BL30" i="2" s="1"/>
  <c r="BL28" i="2"/>
  <c r="BG23" i="2"/>
  <c r="BI23" i="2"/>
  <c r="BE14" i="2"/>
  <c r="BE30" i="2" s="1"/>
  <c r="BE28" i="2"/>
  <c r="BN14" i="2"/>
  <c r="BN30" i="2" s="1"/>
  <c r="BN28" i="2"/>
  <c r="BM23" i="2"/>
  <c r="BQ23" i="2"/>
  <c r="BP14" i="2"/>
  <c r="BP28" i="2"/>
  <c r="BJ23" i="2"/>
  <c r="BF14" i="2"/>
  <c r="BF30" i="2" s="1"/>
  <c r="BF28" i="2"/>
  <c r="BO14" i="2"/>
  <c r="BO30" i="2" s="1"/>
  <c r="BO28" i="2"/>
  <c r="BA14" i="2"/>
  <c r="BA30" i="2" s="1"/>
  <c r="BA28" i="2"/>
  <c r="BK23" i="2"/>
  <c r="BG14" i="2"/>
  <c r="BG30" i="2" s="1"/>
  <c r="BG28" i="2"/>
  <c r="BP23" i="2"/>
  <c r="BK14" i="2"/>
  <c r="BK30" i="2" s="1"/>
  <c r="BK28" i="2"/>
  <c r="BB14" i="2"/>
  <c r="BB30" i="2" s="1"/>
  <c r="BB28" i="2"/>
  <c r="BI14" i="2"/>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4" i="2"/>
  <c r="BG115" i="2" s="1"/>
  <c r="BG117" i="2" s="1"/>
  <c r="BK115" i="2"/>
  <c r="BK117" i="2" s="1"/>
  <c r="BA15" i="2"/>
  <c r="BA31" i="2" s="1"/>
  <c r="CR114" i="2"/>
  <c r="AX40" i="2"/>
  <c r="CN41" i="2"/>
  <c r="BF117" i="2"/>
  <c r="BL115" i="2"/>
  <c r="BL117" i="2" s="1"/>
  <c r="BP115" i="2"/>
  <c r="BP117" i="2" s="1"/>
  <c r="CS117"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E42" i="2"/>
  <c r="BE50" i="2"/>
  <c r="BE52" i="2" s="1"/>
  <c r="BE62" i="2" s="1"/>
  <c r="BE65" i="2" s="1"/>
  <c r="AX42" i="2"/>
  <c r="AX50" i="2"/>
  <c r="AX52" i="2" s="1"/>
  <c r="AX62" i="2" s="1"/>
  <c r="AX65"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I15" i="2"/>
  <c r="BJ15" i="2"/>
  <c r="BB15" i="2"/>
  <c r="BB31" i="2" s="1"/>
  <c r="BC15" i="2"/>
  <c r="BC31" i="2" s="1"/>
  <c r="DA13" i="2" l="1"/>
  <c r="BF15" i="2"/>
  <c r="BF17" i="2" s="1"/>
  <c r="BJ31" i="2"/>
  <c r="BO15" i="2"/>
  <c r="BL15" i="2"/>
  <c r="BL31" i="2" s="1"/>
  <c r="CS28" i="2"/>
  <c r="BK15" i="2"/>
  <c r="CR14" i="2"/>
  <c r="CR30" i="2" s="1"/>
  <c r="CR28" i="2"/>
  <c r="BE15" i="2"/>
  <c r="BE18" i="2" s="1"/>
  <c r="BM30" i="2"/>
  <c r="BQ30" i="2"/>
  <c r="BI30" i="2"/>
  <c r="BG15" i="2"/>
  <c r="BP30" i="2"/>
  <c r="CT23" i="2"/>
  <c r="BJ30" i="2"/>
  <c r="CU23" i="2"/>
  <c r="CU14" i="2"/>
  <c r="CU15" i="2" s="1"/>
  <c r="CU28" i="2"/>
  <c r="CT14" i="2"/>
  <c r="CT28" i="2"/>
  <c r="BK31" i="2"/>
  <c r="BO31" i="2"/>
  <c r="CR15" i="2"/>
  <c r="BA67" i="2"/>
  <c r="BA70" i="2" s="1"/>
  <c r="BA72" i="2" s="1"/>
  <c r="BA78" i="2"/>
  <c r="BD67" i="2"/>
  <c r="BD70" i="2" s="1"/>
  <c r="BD72" i="2" s="1"/>
  <c r="BD78" i="2"/>
  <c r="BG31" i="2"/>
  <c r="AY67" i="2"/>
  <c r="AY70" i="2" s="1"/>
  <c r="AY72" i="2" s="1"/>
  <c r="AY78" i="2"/>
  <c r="BI67" i="2"/>
  <c r="BI70" i="2" s="1"/>
  <c r="BI72" i="2" s="1"/>
  <c r="BI78" i="2"/>
  <c r="BF67" i="2"/>
  <c r="BF70" i="2" s="1"/>
  <c r="BF72" i="2" s="1"/>
  <c r="BF78" i="2"/>
  <c r="BN31" i="2"/>
  <c r="BF31" i="2"/>
  <c r="BP31" i="2"/>
  <c r="AX67" i="2"/>
  <c r="AX70" i="2" s="1"/>
  <c r="AX72" i="2" s="1"/>
  <c r="BP67" i="2"/>
  <c r="BP70" i="2" s="1"/>
  <c r="BP72" i="2" s="1"/>
  <c r="BP78" i="2"/>
  <c r="CV7" i="2"/>
  <c r="CV23" i="2" s="1"/>
  <c r="CW4" i="2"/>
  <c r="BM67" i="2"/>
  <c r="BM70" i="2" s="1"/>
  <c r="BM72" i="2" s="1"/>
  <c r="BM78" i="2"/>
  <c r="BG67" i="2"/>
  <c r="BG70" i="2" s="1"/>
  <c r="BG72" i="2" s="1"/>
  <c r="BG78" i="2"/>
  <c r="BE67" i="2"/>
  <c r="BE70" i="2" s="1"/>
  <c r="BE78" i="2"/>
  <c r="BC67" i="2"/>
  <c r="BC70" i="2" s="1"/>
  <c r="BC72" i="2" s="1"/>
  <c r="BC78" i="2"/>
  <c r="BB67" i="2"/>
  <c r="BB70" i="2" s="1"/>
  <c r="BB72" i="2" s="1"/>
  <c r="BM31" i="2"/>
  <c r="BQ31" i="2"/>
  <c r="BL67" i="2"/>
  <c r="BL70" i="2" s="1"/>
  <c r="BL72" i="2" s="1"/>
  <c r="BL78" i="2"/>
  <c r="CW9" i="2"/>
  <c r="CV12" i="2"/>
  <c r="BG18" i="2"/>
  <c r="BP18" i="2"/>
  <c r="BK17" i="2"/>
  <c r="BN18" i="2"/>
  <c r="CS14" i="2"/>
  <c r="BO18" i="2"/>
  <c r="CR117" i="2"/>
  <c r="BH114" i="2"/>
  <c r="CQ114" i="2" s="1"/>
  <c r="BQ115" i="2"/>
  <c r="BQ117" i="2" s="1"/>
  <c r="CR115" i="2"/>
  <c r="CS115" i="2"/>
  <c r="BM18" i="2"/>
  <c r="AZ52" i="2"/>
  <c r="AZ62" i="2" s="1"/>
  <c r="AZ65" i="2" s="1"/>
  <c r="BN52" i="2"/>
  <c r="BN74" i="2" s="1"/>
  <c r="BJ52" i="2"/>
  <c r="BJ62" i="2" s="1"/>
  <c r="BO52" i="2"/>
  <c r="BO74" i="2" s="1"/>
  <c r="CN42" i="2"/>
  <c r="CN40" i="2"/>
  <c r="CO48" i="2"/>
  <c r="BF1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9" i="2"/>
  <c r="AY76" i="2"/>
  <c r="AY74" i="2"/>
  <c r="BB75" i="2"/>
  <c r="BB76" i="2"/>
  <c r="BB77" i="2"/>
  <c r="BB74" i="2"/>
  <c r="BA75" i="2"/>
  <c r="BA79"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DB13" i="2" l="1"/>
  <c r="BB79" i="2"/>
  <c r="CQ70" i="2"/>
  <c r="BI31" i="2"/>
  <c r="BE17" i="2"/>
  <c r="CS15" i="2"/>
  <c r="CS31" i="2" s="1"/>
  <c r="CS30" i="2"/>
  <c r="BE31" i="2"/>
  <c r="CT30" i="2"/>
  <c r="CU18" i="2"/>
  <c r="CU50" i="2"/>
  <c r="CT15" i="2"/>
  <c r="CV14" i="2"/>
  <c r="CV30" i="2" s="1"/>
  <c r="CV28" i="2"/>
  <c r="CU30" i="2"/>
  <c r="BP79" i="2"/>
  <c r="BE72" i="2"/>
  <c r="CQ72" i="2" s="1"/>
  <c r="BL79" i="2"/>
  <c r="BE79" i="2"/>
  <c r="BC79" i="2"/>
  <c r="BF79" i="2"/>
  <c r="CP70" i="2"/>
  <c r="BD79" i="2"/>
  <c r="CW7" i="2"/>
  <c r="CW23" i="2" s="1"/>
  <c r="CX4" i="2"/>
  <c r="CY4" i="2" s="1"/>
  <c r="BH115" i="2"/>
  <c r="BH117" i="2" s="1"/>
  <c r="CQ117" i="2" s="1"/>
  <c r="AX79" i="2"/>
  <c r="BI79" i="2"/>
  <c r="BG79" i="2"/>
  <c r="CX9" i="2"/>
  <c r="CY9" i="2" s="1"/>
  <c r="CW12" i="2"/>
  <c r="CU17" i="2"/>
  <c r="AZ67" i="2"/>
  <c r="AZ70" i="2" s="1"/>
  <c r="AZ72" i="2" s="1"/>
  <c r="CO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Z9" i="2" l="1"/>
  <c r="CY12" i="2"/>
  <c r="DC13" i="2"/>
  <c r="CY7" i="2"/>
  <c r="CZ4" i="2"/>
  <c r="CV15" i="2"/>
  <c r="CV18" i="2" s="1"/>
  <c r="CS18" i="2"/>
  <c r="CS17" i="2"/>
  <c r="CT31" i="2"/>
  <c r="CU51" i="2"/>
  <c r="CU52" i="2" s="1"/>
  <c r="CU54" i="2"/>
  <c r="CU53" i="2"/>
  <c r="CW14" i="2"/>
  <c r="CW30" i="2" s="1"/>
  <c r="CW28" i="2"/>
  <c r="BK67" i="2"/>
  <c r="BK78" i="2"/>
  <c r="BO67" i="2"/>
  <c r="BO70" i="2" s="1"/>
  <c r="BO78" i="2"/>
  <c r="CQ115" i="2"/>
  <c r="CX7" i="2"/>
  <c r="CX23" i="2" s="1"/>
  <c r="BJ67" i="2"/>
  <c r="BJ70" i="2" s="1"/>
  <c r="BJ72" i="2" s="1"/>
  <c r="BJ78" i="2"/>
  <c r="CO70" i="2"/>
  <c r="AZ79" i="2"/>
  <c r="CX12" i="2"/>
  <c r="CS62" i="2"/>
  <c r="CS77" i="2" s="1"/>
  <c r="BO77" i="2"/>
  <c r="BN77" i="2"/>
  <c r="BN65" i="2"/>
  <c r="BN78" i="2" s="1"/>
  <c r="BK70" i="2"/>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CY53" i="2" l="1"/>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2" i="2" s="1"/>
  <c r="CR70" i="2"/>
  <c r="DC9" i="2" l="1"/>
  <c r="DC12" i="2" s="1"/>
  <c r="DB12" i="2"/>
  <c r="DA28" i="2"/>
  <c r="DA14" i="2"/>
  <c r="DA30" i="2" s="1"/>
  <c r="CZ15" i="2"/>
  <c r="CZ50" i="2" s="1"/>
  <c r="CY31" i="2"/>
  <c r="CX31" i="2"/>
  <c r="CV62" i="2"/>
  <c r="CV77" i="2" s="1"/>
  <c r="DC4" i="2"/>
  <c r="DC7" i="2" s="1"/>
  <c r="DB7" i="2"/>
  <c r="DA23" i="2"/>
  <c r="DA15" i="2"/>
  <c r="CZ17" i="2"/>
  <c r="CW62" i="2"/>
  <c r="CW77" i="2" s="1"/>
  <c r="CX18" i="2"/>
  <c r="CX50" i="2"/>
  <c r="CX17" i="2"/>
  <c r="BN72" i="2"/>
  <c r="CS72" i="2" s="1"/>
  <c r="CS70" i="2"/>
  <c r="DA17" i="2" l="1"/>
  <c r="DA50" i="2"/>
  <c r="CZ53" i="2"/>
  <c r="CZ51" i="2"/>
  <c r="CZ54" i="2"/>
  <c r="CZ52" i="2"/>
  <c r="CZ31" i="2"/>
  <c r="CZ18" i="2"/>
  <c r="DB28" i="2"/>
  <c r="DB14" i="2"/>
  <c r="DB30" i="2" s="1"/>
  <c r="DC28" i="2"/>
  <c r="DC14" i="2"/>
  <c r="DA31" i="2"/>
  <c r="DA18" i="2"/>
  <c r="DB23" i="2"/>
  <c r="DB15" i="2"/>
  <c r="DC23" i="2"/>
  <c r="CX53" i="2"/>
  <c r="CX51" i="2"/>
  <c r="CX52" i="2" s="1"/>
  <c r="CX54" i="2"/>
  <c r="C8" i="1"/>
  <c r="CZ62" i="2" l="1"/>
  <c r="CZ77" i="2" s="1"/>
  <c r="DC30" i="2"/>
  <c r="DB17" i="2"/>
  <c r="DB50" i="2"/>
  <c r="DC15" i="2"/>
  <c r="DC18" i="2" s="1"/>
  <c r="DA53" i="2"/>
  <c r="DA51" i="2"/>
  <c r="DA54" i="2"/>
  <c r="DA52"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78" i="2" s="1"/>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C7" i="1"/>
  <c r="C6" i="1"/>
  <c r="DA62" i="2" l="1"/>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<sst xmlns="http://schemas.openxmlformats.org/spreadsheetml/2006/main" count="2462" uniqueCount="2378">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</sst>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Model!$AW$115:$BQ$115</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121</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121</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15" zoomScale="85" zoomScaleNormal="85" workbookViewId="0">
      <selection activeCell="G123" sqref="G123"/>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2360</v>
      </c>
    </row>
    <row r="7" spans="1:18">
      <c r="B7" s="1" t="s">
        <v>3</v>
      </c>
      <c r="C7" s="4">
        <f>2502</f>
        <v>2502</v>
      </c>
      <c r="D7" s="1" t="s">
        <v>88</v>
      </c>
      <c r="O7" s="1" t="s">
        <v>91</v>
      </c>
      <c r="R7" s="58" t="s">
        <v>233</v>
      </c>
    </row>
    <row r="8" spans="1:18">
      <c r="B8" s="1" t="s">
        <v>4</v>
      </c>
      <c r="C8" s="6">
        <f>1652+9233</f>
        <v>10885</v>
      </c>
      <c r="D8" s="1" t="s">
        <v>88</v>
      </c>
      <c r="O8" s="1" t="s">
        <v>2365</v>
      </c>
      <c r="R8" s="58" t="s">
        <v>2367</v>
      </c>
    </row>
    <row r="9" spans="1:18">
      <c r="B9" s="1" t="s">
        <v>5</v>
      </c>
      <c r="C9" s="4">
        <f>C6-C7+C8</f>
        <v>150352.84359999999</v>
      </c>
      <c r="P9" s="1" t="s">
        <v>2377</v>
      </c>
      <c r="R9" s="58" t="s">
        <v>2368</v>
      </c>
    </row>
    <row r="10" spans="1:18">
      <c r="O10" s="1" t="s">
        <v>2361</v>
      </c>
      <c r="R10" s="58" t="s">
        <v>2369</v>
      </c>
    </row>
    <row r="11" spans="1:18" ht="15">
      <c r="B11" s="3" t="s">
        <v>89</v>
      </c>
      <c r="O11" s="1" t="s">
        <v>234</v>
      </c>
      <c r="R11" s="58" t="s">
        <v>2370</v>
      </c>
    </row>
    <row r="12" spans="1:18">
      <c r="O12" s="1" t="s">
        <v>2366</v>
      </c>
      <c r="R12" s="58" t="s">
        <v>2371</v>
      </c>
    </row>
    <row r="13" spans="1:18">
      <c r="B13" s="1" t="s">
        <v>97</v>
      </c>
      <c r="F13" s="1" t="s">
        <v>90</v>
      </c>
      <c r="O13" s="1" t="s">
        <v>2362</v>
      </c>
      <c r="R13" s="58" t="s">
        <v>2372</v>
      </c>
    </row>
    <row r="14" spans="1:18" ht="15">
      <c r="B14" s="1" t="s">
        <v>92</v>
      </c>
      <c r="F14" s="1" t="s">
        <v>95</v>
      </c>
      <c r="O14" s="57"/>
      <c r="P14" s="1" t="s">
        <v>2376</v>
      </c>
      <c r="Q14" s="2"/>
      <c r="R14" s="58" t="s">
        <v>2373</v>
      </c>
    </row>
    <row r="15" spans="1:18">
      <c r="B15" s="1" t="s">
        <v>93</v>
      </c>
      <c r="O15" s="1" t="s">
        <v>2363</v>
      </c>
      <c r="R15" s="58" t="s">
        <v>2374</v>
      </c>
    </row>
    <row r="16" spans="1:18">
      <c r="B16" s="1" t="s">
        <v>94</v>
      </c>
      <c r="O16" s="1" t="s">
        <v>2364</v>
      </c>
      <c r="R16" s="58" t="s">
        <v>2375</v>
      </c>
    </row>
    <row r="18" spans="1:6" ht="15">
      <c r="A18" s="3" t="s">
        <v>96</v>
      </c>
    </row>
    <row r="19" spans="1:6" ht="15">
      <c r="B19" s="1" t="s">
        <v>2313</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113</v>
      </c>
    </row>
    <row r="31" spans="1:6">
      <c r="B31" s="1" t="s">
        <v>111</v>
      </c>
    </row>
    <row r="32" spans="1:6">
      <c r="C32" s="1" t="s">
        <v>112</v>
      </c>
    </row>
    <row r="33" spans="4:7" ht="15">
      <c r="D33" s="3" t="s">
        <v>99</v>
      </c>
      <c r="F33" s="1" t="s">
        <v>120</v>
      </c>
    </row>
    <row r="34" spans="4:7" ht="14.25" customHeight="1">
      <c r="D34" s="3"/>
      <c r="G34" s="1" t="s">
        <v>121</v>
      </c>
    </row>
    <row r="35" spans="4:7" ht="14.25" customHeight="1">
      <c r="D35" s="3"/>
      <c r="F35" s="1" t="s">
        <v>122</v>
      </c>
    </row>
    <row r="36" spans="4:7" ht="14.25" customHeight="1">
      <c r="D36" s="3"/>
      <c r="G36" s="1" t="s">
        <v>123</v>
      </c>
    </row>
    <row r="37" spans="4:7" ht="14.25" customHeight="1">
      <c r="D37" s="3"/>
      <c r="F37" s="1" t="s">
        <v>124</v>
      </c>
    </row>
    <row r="38" spans="4:7" ht="14.25" customHeight="1">
      <c r="D38" s="3"/>
      <c r="G38" s="1" t="s">
        <v>125</v>
      </c>
    </row>
    <row r="39" spans="4:7" ht="14.25" customHeight="1">
      <c r="D39" s="3"/>
      <c r="F39" s="1" t="s">
        <v>126</v>
      </c>
    </row>
    <row r="40" spans="4:7" ht="14.25" customHeight="1">
      <c r="D40" s="3"/>
      <c r="G40" s="1" t="s">
        <v>127</v>
      </c>
    </row>
    <row r="41" spans="4:7" ht="14.25" customHeight="1">
      <c r="D41" s="3"/>
      <c r="F41" s="1" t="s">
        <v>2329</v>
      </c>
    </row>
    <row r="42" spans="4:7" ht="14.25" customHeight="1">
      <c r="D42" s="3"/>
      <c r="G42" s="1" t="s">
        <v>2330</v>
      </c>
    </row>
    <row r="43" spans="4:7" ht="14.25" customHeight="1">
      <c r="D43" s="3"/>
      <c r="G43" s="1" t="s">
        <v>2333</v>
      </c>
    </row>
    <row r="44" spans="4:7" ht="14.25" customHeight="1">
      <c r="D44" s="3"/>
    </row>
    <row r="45" spans="4:7" ht="14.25" customHeight="1">
      <c r="D45" s="3" t="s">
        <v>100</v>
      </c>
      <c r="F45" s="1" t="s">
        <v>128</v>
      </c>
    </row>
    <row r="46" spans="4:7" ht="14.25" customHeight="1">
      <c r="D46" s="3"/>
      <c r="G46" s="1" t="s">
        <v>129</v>
      </c>
    </row>
    <row r="47" spans="4:7" ht="14.25" customHeight="1">
      <c r="D47" s="3"/>
      <c r="F47" s="1" t="s">
        <v>130</v>
      </c>
    </row>
    <row r="48" spans="4:7" ht="14.25" customHeight="1">
      <c r="D48" s="3"/>
      <c r="G48" s="1" t="s">
        <v>131</v>
      </c>
    </row>
    <row r="49" spans="4:8" ht="15">
      <c r="D49" s="3"/>
      <c r="F49" s="1" t="s">
        <v>132</v>
      </c>
    </row>
    <row r="50" spans="4:8" ht="15">
      <c r="D50" s="3"/>
      <c r="G50" s="1" t="s">
        <v>133</v>
      </c>
    </row>
    <row r="51" spans="4:8" ht="15">
      <c r="D51" s="3"/>
      <c r="F51" s="1" t="s">
        <v>134</v>
      </c>
    </row>
    <row r="52" spans="4:8" ht="15">
      <c r="D52" s="3"/>
      <c r="G52" s="1" t="s">
        <v>2344</v>
      </c>
    </row>
    <row r="53" spans="4:8" ht="15">
      <c r="D53" s="3"/>
      <c r="F53" s="1" t="s">
        <v>135</v>
      </c>
    </row>
    <row r="54" spans="4:8" ht="15">
      <c r="D54" s="3"/>
      <c r="G54" s="1" t="s">
        <v>2343</v>
      </c>
    </row>
    <row r="55" spans="4:8" ht="15">
      <c r="D55" s="3"/>
      <c r="H55" s="3" t="s">
        <v>2331</v>
      </c>
    </row>
    <row r="56" spans="4:8" ht="15">
      <c r="D56" s="3"/>
      <c r="H56" s="1" t="s">
        <v>136</v>
      </c>
    </row>
    <row r="57" spans="4:8" ht="15">
      <c r="D57" s="3"/>
      <c r="F57" s="1" t="s">
        <v>137</v>
      </c>
    </row>
    <row r="58" spans="4:8" ht="15">
      <c r="D58" s="3"/>
      <c r="G58" s="1" t="s">
        <v>2342</v>
      </c>
    </row>
    <row r="59" spans="4:8" ht="15">
      <c r="D59" s="3"/>
      <c r="H59" s="1" t="s">
        <v>2340</v>
      </c>
    </row>
    <row r="60" spans="4:8" ht="15">
      <c r="D60" s="3"/>
      <c r="H60" s="1" t="s">
        <v>2341</v>
      </c>
    </row>
    <row r="61" spans="4:8" ht="15">
      <c r="D61" s="3"/>
      <c r="G61" s="1" t="s">
        <v>150</v>
      </c>
    </row>
    <row r="62" spans="4:8" ht="15">
      <c r="D62" s="3"/>
    </row>
    <row r="63" spans="4:8" ht="15">
      <c r="D63" s="3" t="s">
        <v>101</v>
      </c>
      <c r="F63" s="1" t="s">
        <v>138</v>
      </c>
    </row>
    <row r="64" spans="4:8" ht="15">
      <c r="D64" s="3"/>
      <c r="G64" s="1" t="s">
        <v>139</v>
      </c>
    </row>
    <row r="65" spans="4:7" ht="15">
      <c r="D65" s="3"/>
      <c r="G65" s="1" t="s">
        <v>140</v>
      </c>
    </row>
    <row r="66" spans="4:7" ht="15">
      <c r="D66" s="3"/>
      <c r="F66" s="1" t="s">
        <v>141</v>
      </c>
    </row>
    <row r="67" spans="4:7" ht="15">
      <c r="D67" s="3"/>
      <c r="G67" s="1" t="s">
        <v>142</v>
      </c>
    </row>
    <row r="68" spans="4:7" ht="15">
      <c r="D68" s="3"/>
      <c r="F68" s="1" t="s">
        <v>143</v>
      </c>
    </row>
    <row r="69" spans="4:7" ht="15">
      <c r="D69" s="3"/>
      <c r="G69" s="1" t="s">
        <v>144</v>
      </c>
    </row>
    <row r="70" spans="4:7" ht="15">
      <c r="D70" s="3"/>
      <c r="F70" s="1" t="s">
        <v>145</v>
      </c>
    </row>
    <row r="71" spans="4:7" ht="15">
      <c r="D71" s="3"/>
      <c r="G71" s="1" t="s">
        <v>146</v>
      </c>
    </row>
    <row r="72" spans="4:7" ht="15">
      <c r="D72" s="3"/>
      <c r="F72" s="1" t="s">
        <v>2332</v>
      </c>
    </row>
    <row r="73" spans="4:7" ht="15">
      <c r="G73" s="1" t="s">
        <v>147</v>
      </c>
    </row>
    <row r="74" spans="4:7" ht="15">
      <c r="G74" s="1" t="s">
        <v>2339</v>
      </c>
    </row>
    <row r="75" spans="4:7" ht="15">
      <c r="G75" s="1" t="s">
        <v>2338</v>
      </c>
    </row>
    <row r="76" spans="4:7" ht="15">
      <c r="F76" s="1" t="s">
        <v>148</v>
      </c>
    </row>
    <row r="77" spans="4:7" ht="15">
      <c r="G77" s="1" t="s">
        <v>2337</v>
      </c>
    </row>
    <row r="78" spans="4:7" ht="15">
      <c r="G78" s="1" t="s">
        <v>149</v>
      </c>
    </row>
    <row r="79" spans="4:7" ht="15">
      <c r="F79" s="1" t="s">
        <v>2328</v>
      </c>
    </row>
    <row r="80" spans="4:7" ht="15">
      <c r="G80" s="1" t="s">
        <v>2336</v>
      </c>
    </row>
    <row r="81" spans="1:8" ht="15">
      <c r="F81" s="1" t="s">
        <v>2322</v>
      </c>
    </row>
    <row r="82" spans="1:8" ht="15">
      <c r="G82" s="1" t="s">
        <v>2335</v>
      </c>
    </row>
    <row r="83" spans="1:8" ht="15">
      <c r="G83" s="3" t="s">
        <v>2326</v>
      </c>
    </row>
    <row r="84" spans="1:8" ht="15">
      <c r="F84" s="1" t="s">
        <v>2327</v>
      </c>
    </row>
    <row r="86" spans="1:8" ht="15">
      <c r="G86" s="1" t="s">
        <v>2320</v>
      </c>
    </row>
    <row r="87" spans="1:8" ht="15">
      <c r="H87" s="1" t="s">
        <v>2334</v>
      </c>
    </row>
    <row r="88" spans="1:8" ht="15">
      <c r="F88" s="1" t="s">
        <v>2325</v>
      </c>
    </row>
    <row r="89" spans="1:8" ht="15">
      <c r="G89" s="1" t="s">
        <v>2321</v>
      </c>
    </row>
    <row r="90" spans="1:8" ht="15">
      <c r="F90" s="1" t="s">
        <v>2323</v>
      </c>
    </row>
    <row r="91" spans="1:8" ht="15">
      <c r="G91" s="1" t="s">
        <v>2324</v>
      </c>
    </row>
    <row r="92" spans="1:8" ht="15">
      <c r="A92" s="3" t="s">
        <v>151</v>
      </c>
    </row>
    <row r="94" spans="1:8">
      <c r="B94" s="1" t="s">
        <v>152</v>
      </c>
    </row>
    <row r="95" spans="1:8" ht="15">
      <c r="C95" s="3" t="s">
        <v>153</v>
      </c>
    </row>
    <row r="97" spans="2:4" ht="15">
      <c r="B97" s="11" t="s">
        <v>154</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1"/>
  <sheetViews>
    <sheetView zoomScale="85" zoomScaleNormal="85" workbookViewId="0">
      <pane xSplit="2" ySplit="3" topLeftCell="CL63" activePane="bottomRight" state="frozen"/>
      <selection pane="topRight" activeCell="C1" sqref="C1"/>
      <selection pane="bottomLeft" activeCell="A3" sqref="A3"/>
      <selection pane="bottomRight" activeCell="CV93" sqref="CV93"/>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236</v>
      </c>
    </row>
    <row r="2" spans="2:148">
      <c r="B2" s="1" t="s">
        <v>84</v>
      </c>
      <c r="E2" s="1" t="s">
        <v>228</v>
      </c>
      <c r="F2" s="1" t="s">
        <v>229</v>
      </c>
      <c r="G2" s="1" t="s">
        <v>230</v>
      </c>
      <c r="H2" s="1" t="s">
        <v>231</v>
      </c>
      <c r="I2" s="1" t="s">
        <v>228</v>
      </c>
      <c r="J2" s="1" t="s">
        <v>229</v>
      </c>
      <c r="K2" s="1" t="s">
        <v>230</v>
      </c>
      <c r="L2" s="1" t="s">
        <v>231</v>
      </c>
      <c r="M2" s="1" t="s">
        <v>228</v>
      </c>
      <c r="N2" s="1" t="s">
        <v>229</v>
      </c>
      <c r="O2" s="1" t="s">
        <v>230</v>
      </c>
      <c r="P2" s="1" t="s">
        <v>231</v>
      </c>
      <c r="Q2" s="1" t="s">
        <v>228</v>
      </c>
      <c r="R2" s="1" t="s">
        <v>229</v>
      </c>
      <c r="S2" s="1" t="s">
        <v>230</v>
      </c>
      <c r="T2" s="1" t="s">
        <v>231</v>
      </c>
      <c r="U2" s="1" t="s">
        <v>228</v>
      </c>
      <c r="V2" s="1" t="s">
        <v>229</v>
      </c>
      <c r="W2" s="1" t="s">
        <v>230</v>
      </c>
      <c r="X2" s="1" t="s">
        <v>231</v>
      </c>
      <c r="Y2" s="1" t="s">
        <v>228</v>
      </c>
      <c r="Z2" s="1" t="s">
        <v>229</v>
      </c>
      <c r="AA2" s="1" t="s">
        <v>230</v>
      </c>
      <c r="AB2" s="1" t="s">
        <v>231</v>
      </c>
      <c r="AC2" s="1" t="s">
        <v>228</v>
      </c>
      <c r="AD2" s="1" t="s">
        <v>229</v>
      </c>
      <c r="AE2" s="1" t="s">
        <v>230</v>
      </c>
      <c r="AF2" s="1" t="s">
        <v>231</v>
      </c>
      <c r="AG2" s="1" t="s">
        <v>228</v>
      </c>
      <c r="AH2" s="1" t="s">
        <v>229</v>
      </c>
      <c r="AI2" s="1" t="s">
        <v>230</v>
      </c>
      <c r="AJ2" s="1" t="s">
        <v>231</v>
      </c>
      <c r="AK2" s="1" t="s">
        <v>228</v>
      </c>
      <c r="AL2" s="1" t="s">
        <v>229</v>
      </c>
      <c r="AM2" s="1" t="s">
        <v>230</v>
      </c>
      <c r="AN2" s="1" t="s">
        <v>231</v>
      </c>
      <c r="AO2" s="1" t="s">
        <v>228</v>
      </c>
      <c r="AP2" s="1" t="s">
        <v>229</v>
      </c>
      <c r="AQ2" s="1" t="s">
        <v>230</v>
      </c>
      <c r="AR2" s="1" t="s">
        <v>231</v>
      </c>
      <c r="AS2" s="1" t="s">
        <v>228</v>
      </c>
      <c r="AT2" s="1" t="s">
        <v>229</v>
      </c>
      <c r="AU2" s="1" t="s">
        <v>230</v>
      </c>
      <c r="AV2" s="1" t="s">
        <v>231</v>
      </c>
      <c r="AW2" s="1" t="s">
        <v>228</v>
      </c>
      <c r="AX2" s="1" t="s">
        <v>229</v>
      </c>
      <c r="AY2" s="1" t="s">
        <v>230</v>
      </c>
      <c r="AZ2" s="1" t="s">
        <v>231</v>
      </c>
      <c r="BA2" s="1" t="s">
        <v>228</v>
      </c>
      <c r="BB2" s="1" t="s">
        <v>229</v>
      </c>
      <c r="BC2" s="1" t="s">
        <v>230</v>
      </c>
      <c r="BD2" s="1" t="s">
        <v>231</v>
      </c>
      <c r="BE2" s="1" t="s">
        <v>228</v>
      </c>
      <c r="BF2" s="1" t="s">
        <v>229</v>
      </c>
      <c r="BG2" s="1" t="s">
        <v>230</v>
      </c>
      <c r="BH2" s="1" t="s">
        <v>231</v>
      </c>
      <c r="BI2" s="1" t="s">
        <v>228</v>
      </c>
      <c r="BJ2" s="1" t="s">
        <v>229</v>
      </c>
      <c r="BK2" s="1" t="s">
        <v>230</v>
      </c>
      <c r="BL2" s="1" t="s">
        <v>231</v>
      </c>
      <c r="BM2" s="1" t="s">
        <v>228</v>
      </c>
      <c r="BN2" s="1" t="s">
        <v>229</v>
      </c>
      <c r="BO2" s="1" t="s">
        <v>230</v>
      </c>
      <c r="BP2" s="1" t="s">
        <v>231</v>
      </c>
      <c r="BQ2" s="1" t="s">
        <v>228</v>
      </c>
      <c r="BR2" s="1" t="s">
        <v>229</v>
      </c>
      <c r="BS2" s="1" t="s">
        <v>230</v>
      </c>
      <c r="BT2" s="1" t="s">
        <v>231</v>
      </c>
      <c r="BU2" s="1" t="s">
        <v>228</v>
      </c>
      <c r="BV2" s="1" t="s">
        <v>229</v>
      </c>
      <c r="BW2" s="1" t="s">
        <v>230</v>
      </c>
      <c r="BX2" s="1" t="s">
        <v>231</v>
      </c>
    </row>
    <row r="3" spans="2:148" s="3" customFormat="1" ht="15">
      <c r="B3" s="3" t="s">
        <v>155</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236</v>
      </c>
      <c r="BR3" s="20" t="s">
        <v>237</v>
      </c>
      <c r="BS3" s="20" t="s">
        <v>238</v>
      </c>
      <c r="BT3" s="20" t="s">
        <v>239</v>
      </c>
      <c r="BU3" s="20" t="s">
        <v>240</v>
      </c>
      <c r="BV3" s="20" t="s">
        <v>241</v>
      </c>
      <c r="BW3" s="20" t="s">
        <v>242</v>
      </c>
      <c r="BX3" s="20" t="s">
        <v>243</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171</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172</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173</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174</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258</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175</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176</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177</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197</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178</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179</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180</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181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256</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257</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259</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2345</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2315</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2316</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2317</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2318</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2346</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2319</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2347</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196</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184</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185</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186</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187</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180</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190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191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195</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196</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155</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170</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169</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6878.65309875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166</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167</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168</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156</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157</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158</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183</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159</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3623.7830537499995</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160</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CT63*1.035</f>
        <v>-326.72362499999991</v>
      </c>
      <c r="CV63" s="41">
        <f>CU63*1.035</f>
        <v>-338.1589518749999</v>
      </c>
      <c r="CW63" s="41">
        <f t="shared" ref="CW63:CX63" si="156">CV63*1.035</f>
        <v>-349.9945151906249</v>
      </c>
      <c r="CX63" s="41">
        <f t="shared" si="156"/>
        <v>-362.24432322229671</v>
      </c>
      <c r="CY63" s="41">
        <f t="shared" ref="CY63" si="157">CX63*1.035</f>
        <v>-374.92287453507709</v>
      </c>
      <c r="CZ63" s="41">
        <f t="shared" ref="CZ63" si="158">CY63*1.035</f>
        <v>-388.04517514380473</v>
      </c>
      <c r="DA63" s="41">
        <f t="shared" ref="DA63" si="159">CZ63*1.035</f>
        <v>-401.62675627383788</v>
      </c>
      <c r="DB63" s="41">
        <f t="shared" ref="DB63" si="160">DA63*1.035</f>
        <v>-415.68369274342217</v>
      </c>
      <c r="DC63" s="41">
        <f t="shared" ref="DC63" si="161">DB63*1.035</f>
        <v>-430.2326219894419</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39.234999999999999</v>
      </c>
      <c r="CU64" s="41">
        <f>CT82*($CV$84)</f>
        <v>306.35297568925</v>
      </c>
      <c r="CV64" s="41">
        <f>CU82*($CV$84)</f>
        <v>635.66291506747518</v>
      </c>
      <c r="CW64" s="41">
        <f t="shared" ref="CW64:CX64" si="162">CV82*($CV$84)</f>
        <v>1029.4399114892904</v>
      </c>
      <c r="CX64" s="41">
        <f t="shared" si="162"/>
        <v>1495.1486475177569</v>
      </c>
      <c r="CY64" s="41">
        <f t="shared" ref="CY64" si="163">CX82*($CV$84)</f>
        <v>2037.7094696513816</v>
      </c>
      <c r="CZ64" s="41">
        <f t="shared" ref="CZ64" si="164">CY82*($CV$84)</f>
        <v>2658.1904716110953</v>
      </c>
      <c r="DA64" s="41">
        <f t="shared" ref="DA64" si="165">CZ82*($CV$84)</f>
        <v>3360.8209226015301</v>
      </c>
      <c r="DB64" s="41">
        <f t="shared" ref="DB64" si="166">DA82*($CV$84)</f>
        <v>4146.5544994654765</v>
      </c>
      <c r="DC64" s="41">
        <f t="shared" ref="DC64" si="167">DB82*($CV$84)</f>
        <v>5052.2616315245059</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3347.3430537499994</v>
      </c>
      <c r="CU65" s="41">
        <f>CU62+SUM(CU63:CU64)</f>
        <v>4227.3419689117482</v>
      </c>
      <c r="CV65" s="41">
        <f>CV62+SUM(CV63:CV64)</f>
        <v>5117.3098950203384</v>
      </c>
      <c r="CW65" s="41">
        <f t="shared" ref="CW65:CX65" si="170">CW62+SUM(CW63:CW64)</f>
        <v>6052.0953350028149</v>
      </c>
      <c r="CX65" s="41">
        <f t="shared" si="170"/>
        <v>7050.8228997222168</v>
      </c>
      <c r="CY65" s="41">
        <f t="shared" ref="CY65:DC65" si="171">CY62+SUM(CY63:CY64)</f>
        <v>8063.430824687639</v>
      </c>
      <c r="CZ65" s="41">
        <f t="shared" si="171"/>
        <v>9131.0000128711472</v>
      </c>
      <c r="DA65" s="41">
        <f t="shared" si="171"/>
        <v>10210.962662299495</v>
      </c>
      <c r="DB65" s="41">
        <f t="shared" si="171"/>
        <v>11349.713434323676</v>
      </c>
      <c r="DC65" s="41">
        <f t="shared" si="171"/>
        <v>12561.871037148689</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165</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535.57488859999989</v>
      </c>
      <c r="CU66" s="41">
        <f>CU65*CU78</f>
        <v>760.92155440411466</v>
      </c>
      <c r="CV66" s="41">
        <f>CV65*CV78</f>
        <v>972.28888005386432</v>
      </c>
      <c r="CW66" s="41">
        <f t="shared" ref="CW66:CX66" si="172">CW65*CW78</f>
        <v>1149.8981136505349</v>
      </c>
      <c r="CX66" s="41">
        <f t="shared" si="172"/>
        <v>1339.6563509472212</v>
      </c>
      <c r="CY66" s="41">
        <f t="shared" ref="CY66:DC66" si="173">CY65*CY78</f>
        <v>1532.0518566906514</v>
      </c>
      <c r="CZ66" s="41">
        <f t="shared" si="173"/>
        <v>1734.8900024455179</v>
      </c>
      <c r="DA66" s="41">
        <f t="shared" si="173"/>
        <v>1940.082905836904</v>
      </c>
      <c r="DB66" s="41">
        <f t="shared" si="173"/>
        <v>1815.9541494917883</v>
      </c>
      <c r="DC66" s="41">
        <f t="shared" si="173"/>
        <v>2009.8993659437901</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2811.7681651499997</v>
      </c>
      <c r="CU67" s="41">
        <f>CU65-CU66</f>
        <v>3466.4204145076337</v>
      </c>
      <c r="CV67" s="41">
        <f>CV65-CV66</f>
        <v>4145.0210149664745</v>
      </c>
      <c r="CW67" s="41">
        <f t="shared" ref="CW67:CX67" si="176">CW65-CW66</f>
        <v>4902.1972213522804</v>
      </c>
      <c r="CX67" s="41">
        <f t="shared" si="176"/>
        <v>5711.166548774996</v>
      </c>
      <c r="CY67" s="41">
        <f t="shared" ref="CY67:DC67" si="177">CY65-CY66</f>
        <v>6531.3789679969877</v>
      </c>
      <c r="CZ67" s="41">
        <f t="shared" si="177"/>
        <v>7396.1100104256293</v>
      </c>
      <c r="DA67" s="41">
        <f t="shared" si="177"/>
        <v>8270.8797564625911</v>
      </c>
      <c r="DB67" s="41">
        <f t="shared" si="177"/>
        <v>9533.7592848318873</v>
      </c>
      <c r="DC67" s="41">
        <f t="shared" si="177"/>
        <v>10551.971671204898</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161</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163</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162</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2811.7681651499997</v>
      </c>
      <c r="CU70" s="42">
        <f>CU67-SUM(CU68:CU69)</f>
        <v>3466.4204145076337</v>
      </c>
      <c r="CV70" s="42">
        <f>CV67-SUM(CV68:CV69)</f>
        <v>4145.0210149664745</v>
      </c>
      <c r="CW70" s="42">
        <f t="shared" ref="CW70:DC70" si="238">CW67-SUM(CW68:CW69)</f>
        <v>4902.1972213522804</v>
      </c>
      <c r="CX70" s="42">
        <f t="shared" si="238"/>
        <v>5711.166548774996</v>
      </c>
      <c r="CY70" s="42">
        <f t="shared" si="238"/>
        <v>6531.3789679969877</v>
      </c>
      <c r="CZ70" s="42">
        <f t="shared" si="238"/>
        <v>7396.1100104256293</v>
      </c>
      <c r="DA70" s="42">
        <f t="shared" si="238"/>
        <v>8270.8797564625911</v>
      </c>
      <c r="DB70" s="42">
        <f t="shared" si="238"/>
        <v>9533.7592848318873</v>
      </c>
      <c r="DC70" s="42">
        <f t="shared" si="238"/>
        <v>10551.971671204898</v>
      </c>
      <c r="DD70" s="42">
        <f>DC70*(1+$CV$85)</f>
        <v>10894.910750519057</v>
      </c>
      <c r="DE70" s="42">
        <f>DD70*(1+$CV$85)</f>
        <v>11248.995349910925</v>
      </c>
      <c r="DF70" s="42">
        <f t="shared" ref="DF70:EH70" si="239">DE70*(1+$CV$85)</f>
        <v>11614.587698783031</v>
      </c>
      <c r="DG70" s="42">
        <f t="shared" si="239"/>
        <v>11992.061798993478</v>
      </c>
      <c r="DH70" s="42">
        <f t="shared" si="239"/>
        <v>12381.803807460767</v>
      </c>
      <c r="DI70" s="42">
        <f t="shared" si="239"/>
        <v>12784.212431203241</v>
      </c>
      <c r="DJ70" s="42">
        <f t="shared" si="239"/>
        <v>13199.699335217347</v>
      </c>
      <c r="DK70" s="42">
        <f t="shared" si="239"/>
        <v>13628.68956361191</v>
      </c>
      <c r="DL70" s="42">
        <f t="shared" si="239"/>
        <v>14071.621974429296</v>
      </c>
      <c r="DM70" s="42">
        <f t="shared" si="239"/>
        <v>14528.949688598248</v>
      </c>
      <c r="DN70" s="42">
        <f t="shared" si="239"/>
        <v>15001.140553477691</v>
      </c>
      <c r="DO70" s="42">
        <f t="shared" si="239"/>
        <v>15488.677621465717</v>
      </c>
      <c r="DP70" s="42">
        <f t="shared" si="239"/>
        <v>15992.059644163352</v>
      </c>
      <c r="DQ70" s="42">
        <f t="shared" si="239"/>
        <v>16511.801582598659</v>
      </c>
      <c r="DR70" s="42">
        <f t="shared" si="239"/>
        <v>17048.435134033116</v>
      </c>
      <c r="DS70" s="42">
        <f t="shared" si="239"/>
        <v>17602.509275889191</v>
      </c>
      <c r="DT70" s="42">
        <f t="shared" si="239"/>
        <v>18174.590827355591</v>
      </c>
      <c r="DU70" s="42">
        <f t="shared" si="239"/>
        <v>18765.265029244645</v>
      </c>
      <c r="DV70" s="42">
        <f t="shared" si="239"/>
        <v>19375.136142695097</v>
      </c>
      <c r="DW70" s="42">
        <f t="shared" si="239"/>
        <v>20004.828067332688</v>
      </c>
      <c r="DX70" s="42">
        <f t="shared" si="239"/>
        <v>20654.984979520999</v>
      </c>
      <c r="DY70" s="42">
        <f t="shared" si="239"/>
        <v>21326.271991355432</v>
      </c>
      <c r="DZ70" s="42">
        <f t="shared" si="239"/>
        <v>22019.375831074482</v>
      </c>
      <c r="EA70" s="42">
        <f t="shared" si="239"/>
        <v>22735.005545584401</v>
      </c>
      <c r="EB70" s="42">
        <f t="shared" si="239"/>
        <v>23473.893225815893</v>
      </c>
      <c r="EC70" s="42">
        <f t="shared" si="239"/>
        <v>24236.794755654908</v>
      </c>
      <c r="ED70" s="42">
        <f t="shared" si="239"/>
        <v>25024.490585213691</v>
      </c>
      <c r="EE70" s="42">
        <f t="shared" si="239"/>
        <v>25837.786529233133</v>
      </c>
      <c r="EF70" s="42">
        <f t="shared" si="239"/>
        <v>26677.51459143321</v>
      </c>
      <c r="EG70" s="42">
        <f t="shared" si="239"/>
        <v>27544.533815654788</v>
      </c>
      <c r="EH70" s="42">
        <f t="shared" si="239"/>
        <v>28439.731164663568</v>
      </c>
      <c r="EI70" s="42">
        <f t="shared" ref="EI70" si="240">EH70*(1+$CV$85)</f>
        <v>29364.022427515134</v>
      </c>
      <c r="EJ70" s="42">
        <f t="shared" ref="EJ70" si="241">EI70*(1+$CV$85)</f>
        <v>30318.353156409376</v>
      </c>
      <c r="EK70" s="42">
        <f t="shared" ref="EK70" si="242">EJ70*(1+$CV$85)</f>
        <v>31303.699633992681</v>
      </c>
      <c r="EL70" s="42">
        <f t="shared" ref="EL70" si="243">EK70*(1+$CV$85)</f>
        <v>32321.069872097443</v>
      </c>
      <c r="EM70" s="42">
        <f t="shared" ref="EM70" si="244">EL70*(1+$CV$85)</f>
        <v>33371.504642940607</v>
      </c>
      <c r="EN70" s="42">
        <f t="shared" ref="EN70" si="245">EM70*(1+$CV$85)</f>
        <v>34456.078543836178</v>
      </c>
      <c r="EO70" s="42">
        <f t="shared" ref="EO70" si="246">EN70*(1+$CV$85)</f>
        <v>35575.901096510854</v>
      </c>
      <c r="EP70" s="42">
        <f t="shared" ref="EP70" si="247">EO70*(1+$CV$85)</f>
        <v>36732.117882147453</v>
      </c>
      <c r="EQ70" s="42">
        <f t="shared" ref="EQ70" si="248">EP70*(1+$CV$85)</f>
        <v>37925.911713317248</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c r="CU71" s="47"/>
      <c r="CV71" s="47"/>
      <c r="CW71" s="47"/>
      <c r="CX71" s="47"/>
      <c r="CY71" s="47"/>
      <c r="CZ71" s="47"/>
      <c r="DA71" s="47"/>
      <c r="DB71" s="47"/>
      <c r="DC71" s="47"/>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164</v>
      </c>
      <c r="AW72" s="12">
        <f t="shared" ref="AW72:BH72" si="249">AW70/AW71</f>
        <v>7.8717618434235009E-3</v>
      </c>
      <c r="AX72" s="12">
        <f t="shared" si="249"/>
        <v>-0.10773265291657806</v>
      </c>
      <c r="AY72" s="12">
        <f t="shared" si="249"/>
        <v>-0.11810748479977635</v>
      </c>
      <c r="AZ72" s="12">
        <f t="shared" si="249"/>
        <v>0.13834968588974378</v>
      </c>
      <c r="BA72" s="12">
        <f t="shared" si="249"/>
        <v>0.23049270458870796</v>
      </c>
      <c r="BB72" s="12">
        <f t="shared" si="249"/>
        <v>0.12101597129388589</v>
      </c>
      <c r="BC72" s="12">
        <f t="shared" si="249"/>
        <v>0.28445006321112515</v>
      </c>
      <c r="BD72" s="12">
        <f t="shared" si="249"/>
        <v>5.6246923996343949E-2</v>
      </c>
      <c r="BE72" s="12">
        <f t="shared" si="249"/>
        <v>6.7936685810337585E-2</v>
      </c>
      <c r="BF72" s="12">
        <f t="shared" si="249"/>
        <v>0.1720640693851857</v>
      </c>
      <c r="BG72" s="12">
        <f t="shared" si="249"/>
        <v>0.12154233025984913</v>
      </c>
      <c r="BH72" s="12">
        <f t="shared" si="249"/>
        <v>8.6682977979727363E-2</v>
      </c>
      <c r="BI72" s="12">
        <f t="shared" ref="BI72:BQ72" si="250">BI70/BI71</f>
        <v>0.20894274968658588</v>
      </c>
      <c r="BJ72" s="12">
        <f t="shared" si="250"/>
        <v>0.18047296362882034</v>
      </c>
      <c r="BK72" s="12">
        <f t="shared" si="250"/>
        <v>0.34414475930351657</v>
      </c>
      <c r="BL72" s="12">
        <f t="shared" si="250"/>
        <v>0.34686854783207155</v>
      </c>
      <c r="BM72" s="12">
        <f t="shared" si="250"/>
        <v>0.33710160719150095</v>
      </c>
      <c r="BN72" s="12">
        <f t="shared" si="250"/>
        <v>0.22031823745410037</v>
      </c>
      <c r="BO72" s="12">
        <f t="shared" si="250"/>
        <v>0.31778366266041963</v>
      </c>
      <c r="BP72" s="12">
        <f t="shared" si="250"/>
        <v>0.3839619435949711</v>
      </c>
      <c r="BQ72" s="12">
        <f t="shared" si="250"/>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1">C52/C50</f>
        <v>0.70158102766798414</v>
      </c>
      <c r="D74" s="18">
        <f t="shared" si="251"/>
        <v>0.66885743174924162</v>
      </c>
      <c r="E74" s="18">
        <f t="shared" si="251"/>
        <v>0.69800995024875623</v>
      </c>
      <c r="F74" s="18">
        <f t="shared" si="251"/>
        <v>0.6962391513982642</v>
      </c>
      <c r="G74" s="18">
        <f t="shared" si="251"/>
        <v>0.68938271604938273</v>
      </c>
      <c r="H74" s="18">
        <f t="shared" si="251"/>
        <v>0.65848965848965846</v>
      </c>
      <c r="I74" s="18">
        <f t="shared" si="251"/>
        <v>0.66173469387755102</v>
      </c>
      <c r="J74" s="18">
        <f t="shared" si="251"/>
        <v>0.66078838174273857</v>
      </c>
      <c r="K74" s="18">
        <f t="shared" si="251"/>
        <v>0.67484342379958251</v>
      </c>
      <c r="L74" s="18">
        <f t="shared" si="251"/>
        <v>0.67082917082917082</v>
      </c>
      <c r="M74" s="18">
        <f t="shared" si="251"/>
        <v>0.67220779220779225</v>
      </c>
      <c r="N74" s="18">
        <f t="shared" si="251"/>
        <v>0.65164556962025322</v>
      </c>
      <c r="O74" s="18">
        <f t="shared" si="251"/>
        <v>0.63713980789754532</v>
      </c>
      <c r="P74" s="18">
        <f t="shared" si="251"/>
        <v>0.6428571428571429</v>
      </c>
      <c r="Q74" s="18">
        <f t="shared" si="251"/>
        <v>0.66184351554126475</v>
      </c>
      <c r="R74" s="18">
        <f t="shared" si="251"/>
        <v>0.6838074398249453</v>
      </c>
      <c r="S74" s="18">
        <f t="shared" si="251"/>
        <v>0.67838616714697408</v>
      </c>
      <c r="T74" s="18">
        <f t="shared" si="251"/>
        <v>0.68021978021978025</v>
      </c>
      <c r="U74" s="18">
        <f t="shared" si="251"/>
        <v>0.67177739920499713</v>
      </c>
      <c r="V74" s="18">
        <f t="shared" si="251"/>
        <v>0.70702045328911001</v>
      </c>
      <c r="W74" s="18">
        <f t="shared" si="251"/>
        <v>0.70605187319884721</v>
      </c>
      <c r="X74" s="18">
        <f t="shared" si="251"/>
        <v>0.69749727965179542</v>
      </c>
      <c r="Y74" s="18">
        <f t="shared" si="251"/>
        <v>0.69729425028184888</v>
      </c>
      <c r="Z74" s="18">
        <f t="shared" si="251"/>
        <v>0.69941270688734647</v>
      </c>
      <c r="AA74" s="18">
        <f t="shared" si="251"/>
        <v>0.70205850487540633</v>
      </c>
      <c r="AB74" s="18">
        <f t="shared" si="251"/>
        <v>0.70323264440911504</v>
      </c>
      <c r="AC74" s="18">
        <f t="shared" si="251"/>
        <v>0.70588235294117652</v>
      </c>
      <c r="AD74" s="18">
        <f t="shared" si="251"/>
        <v>0.70699945740640258</v>
      </c>
      <c r="AE74" s="18">
        <f t="shared" si="251"/>
        <v>0.71451271186440679</v>
      </c>
      <c r="AF74" s="18">
        <f t="shared" si="251"/>
        <v>0.70980788675429729</v>
      </c>
      <c r="AG74" s="18">
        <f t="shared" si="251"/>
        <v>0.7082484725050916</v>
      </c>
      <c r="AH74" s="18">
        <f t="shared" si="251"/>
        <v>0.69943555973659455</v>
      </c>
      <c r="AI74" s="18">
        <f t="shared" si="251"/>
        <v>0.71781472684085512</v>
      </c>
      <c r="AJ74" s="18">
        <f t="shared" si="251"/>
        <v>0.71793701506161567</v>
      </c>
      <c r="AK74" s="18">
        <f t="shared" si="251"/>
        <v>0.69907407407407407</v>
      </c>
      <c r="AL74" s="18">
        <f t="shared" si="251"/>
        <v>0.71998227735932652</v>
      </c>
      <c r="AM74" s="18">
        <f t="shared" si="251"/>
        <v>0.71332133213321336</v>
      </c>
      <c r="AN74" s="18">
        <f t="shared" si="251"/>
        <v>0.72021585720215853</v>
      </c>
      <c r="AO74" s="18">
        <f t="shared" si="251"/>
        <v>0.71752837326607821</v>
      </c>
      <c r="AP74" s="18">
        <f t="shared" si="251"/>
        <v>0.70321285140562251</v>
      </c>
      <c r="AQ74" s="18">
        <f t="shared" si="251"/>
        <v>0.7191809444212286</v>
      </c>
      <c r="AR74" s="18">
        <f t="shared" si="251"/>
        <v>0.71495509566575555</v>
      </c>
      <c r="AS74" s="18">
        <f t="shared" si="251"/>
        <v>0.70718010429201761</v>
      </c>
      <c r="AT74" s="18">
        <f t="shared" si="251"/>
        <v>0.71189661725579623</v>
      </c>
      <c r="AU74" s="18">
        <f t="shared" si="251"/>
        <v>0.71296638345031405</v>
      </c>
      <c r="AV74" s="18">
        <f t="shared" si="251"/>
        <v>0.70695592286501374</v>
      </c>
      <c r="AW74" s="18">
        <f t="shared" si="251"/>
        <v>0.68305151395988994</v>
      </c>
      <c r="AX74" s="18">
        <f t="shared" si="251"/>
        <v>0.60509236145781331</v>
      </c>
      <c r="AY74" s="18">
        <f t="shared" si="251"/>
        <v>0.67318540804813842</v>
      </c>
      <c r="AZ74" s="18">
        <f t="shared" si="251"/>
        <v>0.63109305760709011</v>
      </c>
      <c r="BA74" s="18">
        <f t="shared" si="251"/>
        <v>0.67514534883720934</v>
      </c>
      <c r="BB74" s="18">
        <f t="shared" si="251"/>
        <v>0.69288267793305169</v>
      </c>
      <c r="BC74" s="18">
        <f t="shared" si="251"/>
        <v>0.69304229195088674</v>
      </c>
      <c r="BD74" s="18">
        <f t="shared" si="251"/>
        <v>0.68915893827950114</v>
      </c>
      <c r="BE74" s="18">
        <f t="shared" si="251"/>
        <v>0.68440185062789161</v>
      </c>
      <c r="BF74" s="18">
        <f t="shared" si="251"/>
        <v>0.68834771886559798</v>
      </c>
      <c r="BG74" s="18">
        <f t="shared" si="251"/>
        <v>0.69116719242902214</v>
      </c>
      <c r="BH74" s="18">
        <f t="shared" si="251"/>
        <v>0.68815545959284397</v>
      </c>
      <c r="BI74" s="18">
        <f t="shared" si="251"/>
        <v>0.69312481557981709</v>
      </c>
      <c r="BJ74" s="18">
        <f t="shared" si="251"/>
        <v>0.70602945262572936</v>
      </c>
      <c r="BK74" s="18">
        <f t="shared" si="251"/>
        <v>0.68783668840374257</v>
      </c>
      <c r="BL74" s="18">
        <f t="shared" si="251"/>
        <v>0.69234899328859056</v>
      </c>
      <c r="BM74" s="18">
        <f t="shared" si="251"/>
        <v>0.68654394607207669</v>
      </c>
      <c r="BN74" s="18">
        <f t="shared" si="251"/>
        <v>0.69174757281553401</v>
      </c>
      <c r="BO74" s="18">
        <f t="shared" ref="BO74:BQ74" si="252">BO52/BO50</f>
        <v>0.68828700403896415</v>
      </c>
      <c r="BP74" s="18">
        <f>BP52/BP50</f>
        <v>0.67857925893444415</v>
      </c>
      <c r="BQ74" s="18">
        <f t="shared" si="252"/>
        <v>0.68839802702123098</v>
      </c>
      <c r="BR74" s="21"/>
      <c r="BS74" s="21"/>
      <c r="BT74" s="21"/>
      <c r="BU74" s="19"/>
      <c r="BV74" s="19"/>
      <c r="BW74" s="19"/>
      <c r="BX74" s="19"/>
      <c r="CD74" s="18">
        <f t="shared" ref="CD74:CS74" si="253">CD52/CD50</f>
        <v>0.6853932584269663</v>
      </c>
      <c r="CE74" s="18">
        <f t="shared" si="253"/>
        <v>0.66705098642070204</v>
      </c>
      <c r="CF74" s="18">
        <f t="shared" si="253"/>
        <v>0.65114143269483071</v>
      </c>
      <c r="CG74" s="18">
        <f t="shared" si="253"/>
        <v>0.67595530417988692</v>
      </c>
      <c r="CH74" s="18">
        <f t="shared" si="253"/>
        <v>0.69564608707825848</v>
      </c>
      <c r="CI74" s="18">
        <f t="shared" si="253"/>
        <v>0.70054200542005418</v>
      </c>
      <c r="CJ74" s="18">
        <f t="shared" si="253"/>
        <v>0.709375417948375</v>
      </c>
      <c r="CK74" s="18">
        <f t="shared" si="253"/>
        <v>0.7109468161221083</v>
      </c>
      <c r="CL74" s="18">
        <f t="shared" si="253"/>
        <v>0.71341732979664019</v>
      </c>
      <c r="CM74" s="18">
        <f t="shared" si="253"/>
        <v>0.71363127354168787</v>
      </c>
      <c r="CN74" s="18">
        <f t="shared" si="253"/>
        <v>0.70973451327433623</v>
      </c>
      <c r="CO74" s="18">
        <f t="shared" si="253"/>
        <v>0.65045899324119838</v>
      </c>
      <c r="CP74" s="18">
        <f t="shared" si="253"/>
        <v>0.68783647375504708</v>
      </c>
      <c r="CQ74" s="18">
        <f t="shared" si="253"/>
        <v>0.68806181990222359</v>
      </c>
      <c r="CR74" s="18">
        <f t="shared" si="253"/>
        <v>0.694873595505618</v>
      </c>
      <c r="CS74" s="18">
        <f t="shared" si="253"/>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4">C53/C50</f>
        <v>0.32361660079051385</v>
      </c>
      <c r="D75" s="18">
        <f t="shared" si="254"/>
        <v>0.30839231547017187</v>
      </c>
      <c r="E75" s="18">
        <f t="shared" si="254"/>
        <v>0.32388059701492539</v>
      </c>
      <c r="F75" s="18">
        <f t="shared" si="254"/>
        <v>0.3235294117647059</v>
      </c>
      <c r="G75" s="18">
        <f t="shared" si="254"/>
        <v>0.32839506172839505</v>
      </c>
      <c r="H75" s="18">
        <f t="shared" si="254"/>
        <v>0.31168831168831168</v>
      </c>
      <c r="I75" s="18">
        <f t="shared" si="254"/>
        <v>0.32040816326530613</v>
      </c>
      <c r="J75" s="18">
        <f t="shared" si="254"/>
        <v>0.32883817427385892</v>
      </c>
      <c r="K75" s="18">
        <f t="shared" si="254"/>
        <v>0.33089770354906056</v>
      </c>
      <c r="L75" s="18">
        <f t="shared" si="254"/>
        <v>0.34265734265734266</v>
      </c>
      <c r="M75" s="18">
        <f t="shared" si="254"/>
        <v>0.31272727272727274</v>
      </c>
      <c r="N75" s="18">
        <f t="shared" si="254"/>
        <v>0.32860759493670888</v>
      </c>
      <c r="O75" s="18">
        <f t="shared" si="254"/>
        <v>0.33884738527214514</v>
      </c>
      <c r="P75" s="18">
        <f t="shared" si="254"/>
        <v>0.32900432900432902</v>
      </c>
      <c r="Q75" s="18">
        <f t="shared" si="254"/>
        <v>0.35852090032154343</v>
      </c>
      <c r="R75" s="18">
        <f t="shared" si="254"/>
        <v>0.35503282275711162</v>
      </c>
      <c r="S75" s="18">
        <f t="shared" si="254"/>
        <v>0.32795389048991352</v>
      </c>
      <c r="T75" s="18">
        <f t="shared" si="254"/>
        <v>0.35274725274725277</v>
      </c>
      <c r="U75" s="18">
        <f t="shared" si="254"/>
        <v>0.34525837592277114</v>
      </c>
      <c r="V75" s="18">
        <f t="shared" si="254"/>
        <v>0.36539524599226092</v>
      </c>
      <c r="W75" s="18">
        <f t="shared" si="254"/>
        <v>0.37925072046109509</v>
      </c>
      <c r="X75" s="18">
        <f t="shared" si="254"/>
        <v>0.40859630032644179</v>
      </c>
      <c r="Y75" s="18">
        <f t="shared" si="254"/>
        <v>0.37542277339346108</v>
      </c>
      <c r="Z75" s="18">
        <f t="shared" si="254"/>
        <v>0.39668980245595303</v>
      </c>
      <c r="AA75" s="18">
        <f t="shared" si="254"/>
        <v>0.40140845070422537</v>
      </c>
      <c r="AB75" s="18">
        <f t="shared" si="254"/>
        <v>0.39851616322204558</v>
      </c>
      <c r="AC75" s="18">
        <f t="shared" si="254"/>
        <v>0.37782805429864252</v>
      </c>
      <c r="AD75" s="18">
        <f t="shared" si="254"/>
        <v>0.37981551817688552</v>
      </c>
      <c r="AE75" s="18">
        <f t="shared" si="254"/>
        <v>0.3861228813559322</v>
      </c>
      <c r="AF75" s="18">
        <f t="shared" si="254"/>
        <v>0.39231547017189078</v>
      </c>
      <c r="AG75" s="18">
        <f t="shared" si="254"/>
        <v>0.36456211812627293</v>
      </c>
      <c r="AH75" s="18">
        <f t="shared" si="254"/>
        <v>0.36641580432737536</v>
      </c>
      <c r="AI75" s="18">
        <f t="shared" ref="AI75:BQ75" si="255">AI53/AI50</f>
        <v>0.36674584323040382</v>
      </c>
      <c r="AJ75" s="18">
        <f t="shared" si="255"/>
        <v>0.37973528069374712</v>
      </c>
      <c r="AK75" s="18">
        <f t="shared" si="255"/>
        <v>0.36759259259259258</v>
      </c>
      <c r="AL75" s="18">
        <f t="shared" si="255"/>
        <v>0.36109880372175457</v>
      </c>
      <c r="AM75" s="18">
        <f t="shared" si="255"/>
        <v>0.36003600360036003</v>
      </c>
      <c r="AN75" s="18">
        <f t="shared" si="255"/>
        <v>0.36737235367372356</v>
      </c>
      <c r="AO75" s="18">
        <f t="shared" si="255"/>
        <v>0.36149642707019758</v>
      </c>
      <c r="AP75" s="18">
        <f t="shared" si="255"/>
        <v>0.35582329317269074</v>
      </c>
      <c r="AQ75" s="18">
        <f t="shared" si="255"/>
        <v>0.36356038445465944</v>
      </c>
      <c r="AR75" s="18">
        <f t="shared" si="255"/>
        <v>0.37212026552128075</v>
      </c>
      <c r="AS75" s="18">
        <f t="shared" si="255"/>
        <v>0.34857601283594064</v>
      </c>
      <c r="AT75" s="18">
        <f t="shared" si="255"/>
        <v>0.36792094260737362</v>
      </c>
      <c r="AU75" s="18">
        <f t="shared" si="255"/>
        <v>0.37384558551902475</v>
      </c>
      <c r="AV75" s="18">
        <f t="shared" si="255"/>
        <v>0.37603305785123969</v>
      </c>
      <c r="AW75" s="18">
        <f t="shared" si="255"/>
        <v>0.38458513566653557</v>
      </c>
      <c r="AX75" s="18">
        <f t="shared" si="255"/>
        <v>0.39840239640539193</v>
      </c>
      <c r="AY75" s="18">
        <f t="shared" si="255"/>
        <v>0.37006393380970287</v>
      </c>
      <c r="AZ75" s="18">
        <f t="shared" si="255"/>
        <v>0.37924667651403249</v>
      </c>
      <c r="BA75" s="18">
        <f t="shared" si="255"/>
        <v>0.37027616279069769</v>
      </c>
      <c r="BB75" s="18">
        <f t="shared" si="255"/>
        <v>0.36431589210269744</v>
      </c>
      <c r="BC75" s="18">
        <f t="shared" si="255"/>
        <v>0.36357435197817189</v>
      </c>
      <c r="BD75" s="18">
        <f t="shared" si="255"/>
        <v>0.36872401662935722</v>
      </c>
      <c r="BE75" s="18">
        <f t="shared" si="255"/>
        <v>0.35029742233972239</v>
      </c>
      <c r="BF75" s="18">
        <f t="shared" si="255"/>
        <v>0.35912453760789148</v>
      </c>
      <c r="BG75" s="18">
        <f t="shared" si="255"/>
        <v>0.35709779179810724</v>
      </c>
      <c r="BH75" s="18">
        <f t="shared" si="255"/>
        <v>0.35872917951881556</v>
      </c>
      <c r="BI75" s="18">
        <f t="shared" si="255"/>
        <v>0.35851283564473296</v>
      </c>
      <c r="BJ75" s="18">
        <f t="shared" si="255"/>
        <v>0.37621561544873577</v>
      </c>
      <c r="BK75" s="18">
        <f t="shared" si="255"/>
        <v>0.3521406294301106</v>
      </c>
      <c r="BL75" s="18">
        <f t="shared" si="255"/>
        <v>0.37020134228187918</v>
      </c>
      <c r="BM75" s="18">
        <f t="shared" si="255"/>
        <v>0.35364272750842624</v>
      </c>
      <c r="BN75" s="18">
        <f t="shared" si="255"/>
        <v>0.35097087378640779</v>
      </c>
      <c r="BO75" s="18">
        <f t="shared" si="255"/>
        <v>0.37110952720361129</v>
      </c>
      <c r="BP75" s="18">
        <f t="shared" si="255"/>
        <v>0.3534312650734488</v>
      </c>
      <c r="BQ75" s="18">
        <f t="shared" si="255"/>
        <v>0.34248337979841303</v>
      </c>
      <c r="BR75" s="21"/>
      <c r="BS75" s="21"/>
      <c r="BT75" s="21"/>
      <c r="BU75" s="19"/>
      <c r="BV75" s="19"/>
      <c r="BW75" s="19"/>
      <c r="BX75" s="19"/>
      <c r="CD75" s="18">
        <f t="shared" ref="CD75:CS75" si="256">CD53/CD50</f>
        <v>0.32181240840254033</v>
      </c>
      <c r="CE75" s="18">
        <f t="shared" si="256"/>
        <v>0.33077120163976426</v>
      </c>
      <c r="CF75" s="18">
        <f t="shared" si="256"/>
        <v>0.32721070585148254</v>
      </c>
      <c r="CG75" s="18">
        <f t="shared" si="256"/>
        <v>0.34887570699406817</v>
      </c>
      <c r="CH75" s="18">
        <f t="shared" si="256"/>
        <v>0.37491250174996499</v>
      </c>
      <c r="CI75" s="18">
        <f t="shared" si="256"/>
        <v>0.39322493224932248</v>
      </c>
      <c r="CJ75" s="18">
        <f t="shared" si="256"/>
        <v>0.38424501805536981</v>
      </c>
      <c r="CK75" s="18">
        <f t="shared" si="256"/>
        <v>0.36954447889339376</v>
      </c>
      <c r="CL75" s="18">
        <f t="shared" si="256"/>
        <v>0.36405835543766579</v>
      </c>
      <c r="CM75" s="18">
        <f t="shared" si="256"/>
        <v>0.36333095795581799</v>
      </c>
      <c r="CN75" s="18">
        <f t="shared" si="256"/>
        <v>0.36711690731252911</v>
      </c>
      <c r="CO75" s="18">
        <f t="shared" si="256"/>
        <v>0.38202360536669022</v>
      </c>
      <c r="CP75" s="18">
        <f t="shared" si="256"/>
        <v>0.36667227456258411</v>
      </c>
      <c r="CQ75" s="18">
        <f t="shared" si="256"/>
        <v>0.35641066077905692</v>
      </c>
      <c r="CR75" s="18">
        <f t="shared" si="256"/>
        <v>0.36446629213483145</v>
      </c>
      <c r="CS75" s="18">
        <f t="shared" si="256"/>
        <v>0.35731772854839672</v>
      </c>
      <c r="CT75" s="46">
        <v>0.35249999999999998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7">C54/C50</f>
        <v>0.13290513833992096</v>
      </c>
      <c r="D76" s="18">
        <f t="shared" si="257"/>
        <v>0.12335692618806876</v>
      </c>
      <c r="E76" s="18">
        <f t="shared" si="257"/>
        <v>0.12786069651741294</v>
      </c>
      <c r="F76" s="18">
        <f t="shared" si="257"/>
        <v>0.13500482160077146</v>
      </c>
      <c r="G76" s="18">
        <f t="shared" si="257"/>
        <v>0.12740740740740741</v>
      </c>
      <c r="H76" s="18">
        <f t="shared" si="257"/>
        <v>0.12554112554112554</v>
      </c>
      <c r="I76" s="18">
        <f t="shared" si="257"/>
        <v>0.12908163265306122</v>
      </c>
      <c r="J76" s="18">
        <f t="shared" si="257"/>
        <v>0.12033195020746888</v>
      </c>
      <c r="K76" s="18">
        <f t="shared" si="257"/>
        <v>0.12004175365344467</v>
      </c>
      <c r="L76" s="18">
        <f t="shared" si="257"/>
        <v>0.11188811188811189</v>
      </c>
      <c r="M76" s="18">
        <f t="shared" si="257"/>
        <v>0.11012987012987013</v>
      </c>
      <c r="N76" s="18">
        <f t="shared" si="257"/>
        <v>0.11291139240506329</v>
      </c>
      <c r="O76" s="18">
        <f t="shared" si="257"/>
        <v>0.12219850586979722</v>
      </c>
      <c r="P76" s="18">
        <f t="shared" si="257"/>
        <v>0.125</v>
      </c>
      <c r="Q76" s="18">
        <f t="shared" si="257"/>
        <v>0.11521972132904609</v>
      </c>
      <c r="R76" s="18">
        <f t="shared" si="257"/>
        <v>0.11652078774617068</v>
      </c>
      <c r="S76" s="18">
        <f t="shared" si="257"/>
        <v>0.12680115273775217</v>
      </c>
      <c r="T76" s="18">
        <f t="shared" si="257"/>
        <v>0.13076923076923078</v>
      </c>
      <c r="U76" s="18">
        <f t="shared" si="257"/>
        <v>0.11584327086882454</v>
      </c>
      <c r="V76" s="18">
        <f t="shared" si="257"/>
        <v>0.12327252625760088</v>
      </c>
      <c r="W76" s="18">
        <f t="shared" si="257"/>
        <v>0.12507204610951009</v>
      </c>
      <c r="X76" s="18">
        <f t="shared" si="257"/>
        <v>0.11806311207834602</v>
      </c>
      <c r="Y76" s="18">
        <f t="shared" si="257"/>
        <v>0.10766629086809471</v>
      </c>
      <c r="Z76" s="18">
        <f t="shared" si="257"/>
        <v>0.10998398291510945</v>
      </c>
      <c r="AA76" s="18">
        <f t="shared" si="257"/>
        <v>0.11484290357529794</v>
      </c>
      <c r="AB76" s="18">
        <f t="shared" si="257"/>
        <v>0.11022787493375728</v>
      </c>
      <c r="AC76" s="18">
        <f t="shared" si="257"/>
        <v>0.10859728506787331</v>
      </c>
      <c r="AD76" s="18">
        <f t="shared" si="257"/>
        <v>0.11937059142702117</v>
      </c>
      <c r="AE76" s="18">
        <f t="shared" si="257"/>
        <v>0.11705508474576271</v>
      </c>
      <c r="AF76" s="18">
        <f t="shared" si="257"/>
        <v>0.12285136501516683</v>
      </c>
      <c r="AG76" s="18">
        <f t="shared" si="257"/>
        <v>0.10692464358452139</v>
      </c>
      <c r="AH76" s="18">
        <f t="shared" si="257"/>
        <v>0.10442144873000941</v>
      </c>
      <c r="AI76" s="18">
        <f t="shared" si="257"/>
        <v>0.11021377672209026</v>
      </c>
      <c r="AJ76" s="18">
        <f t="shared" si="257"/>
        <v>0.11684162482884528</v>
      </c>
      <c r="AK76" s="18">
        <f t="shared" si="257"/>
        <v>0.10879629629629629</v>
      </c>
      <c r="AL76" s="18">
        <f t="shared" si="257"/>
        <v>0.10810810810810811</v>
      </c>
      <c r="AM76" s="18">
        <f t="shared" si="257"/>
        <v>0.11431143114311432</v>
      </c>
      <c r="AN76" s="18">
        <f t="shared" si="257"/>
        <v>0.1095890410958904</v>
      </c>
      <c r="AO76" s="18">
        <f t="shared" si="257"/>
        <v>0.10970996216897856</v>
      </c>
      <c r="AP76" s="18">
        <f t="shared" si="257"/>
        <v>0.11044176706827309</v>
      </c>
      <c r="AQ76" s="18">
        <f t="shared" si="257"/>
        <v>0.12076890931884664</v>
      </c>
      <c r="AR76" s="18">
        <f t="shared" si="257"/>
        <v>0.11245607184693479</v>
      </c>
      <c r="AS76" s="18">
        <f t="shared" si="257"/>
        <v>0.11231448054552748</v>
      </c>
      <c r="AT76" s="18">
        <f t="shared" si="257"/>
        <v>0.1064234131508932</v>
      </c>
      <c r="AU76" s="18">
        <f t="shared" si="257"/>
        <v>0.11304026597709642</v>
      </c>
      <c r="AV76" s="18">
        <f t="shared" si="257"/>
        <v>0.10606060606060606</v>
      </c>
      <c r="AW76" s="18">
        <f t="shared" si="257"/>
        <v>0.11797090051120723</v>
      </c>
      <c r="AX76" s="18">
        <f t="shared" si="257"/>
        <v>0.12081877184223665</v>
      </c>
      <c r="AY76" s="18">
        <f t="shared" si="257"/>
        <v>0.11846558856713051</v>
      </c>
      <c r="AZ76" s="18">
        <f t="shared" si="257"/>
        <v>0.10561299852289513</v>
      </c>
      <c r="BA76" s="18">
        <f t="shared" si="257"/>
        <v>0.1002906976744186</v>
      </c>
      <c r="BB76" s="18">
        <f t="shared" si="257"/>
        <v>9.684757881052973E-2</v>
      </c>
      <c r="BC76" s="18">
        <f t="shared" si="257"/>
        <v>0.10572987721691678</v>
      </c>
      <c r="BD76" s="18">
        <f t="shared" si="257"/>
        <v>0.10233450591621363</v>
      </c>
      <c r="BE76" s="18">
        <f t="shared" si="257"/>
        <v>0.10541969596827495</v>
      </c>
      <c r="BF76" s="18">
        <f t="shared" si="257"/>
        <v>0.1032675709001233</v>
      </c>
      <c r="BG76" s="18">
        <f t="shared" si="257"/>
        <v>0.10694006309148266</v>
      </c>
      <c r="BH76" s="18">
        <f t="shared" si="257"/>
        <v>0.10178901912399753</v>
      </c>
      <c r="BI76" s="18">
        <f t="shared" si="257"/>
        <v>9.9439362643847742E-2</v>
      </c>
      <c r="BJ76" s="18">
        <f t="shared" si="257"/>
        <v>9.9749930536260079E-2</v>
      </c>
      <c r="BK76" s="18">
        <f t="shared" si="257"/>
        <v>0.10093563935355826</v>
      </c>
      <c r="BL76" s="18">
        <f t="shared" si="257"/>
        <v>9.7181208053691279E-2</v>
      </c>
      <c r="BM76" s="18">
        <f t="shared" si="257"/>
        <v>9.4892403422348975E-2</v>
      </c>
      <c r="BN76" s="18">
        <f t="shared" si="257"/>
        <v>9.2961165048543695E-2</v>
      </c>
      <c r="BO76" s="18">
        <f t="shared" ref="BO76:BQ76" si="258">BO54/BO50</f>
        <v>9.6697552862912803E-2</v>
      </c>
      <c r="BP76" s="18">
        <f>BP54/BP50</f>
        <v>0.10063582547686911</v>
      </c>
      <c r="BQ76" s="18">
        <f t="shared" si="258"/>
        <v>9.5003216813210375E-2</v>
      </c>
      <c r="BR76" s="21"/>
      <c r="BS76" s="21"/>
      <c r="BT76" s="21"/>
      <c r="BU76" s="19"/>
      <c r="BV76" s="19"/>
      <c r="BW76" s="19"/>
      <c r="BX76" s="19"/>
      <c r="CD76" s="18">
        <f t="shared" ref="CD76:CS76" si="259">CD54/CD50</f>
        <v>0.12896922325354176</v>
      </c>
      <c r="CE76" s="18">
        <f t="shared" si="259"/>
        <v>0.12029208301306688</v>
      </c>
      <c r="CF76" s="18">
        <f t="shared" si="259"/>
        <v>0.11742324849120965</v>
      </c>
      <c r="CG76" s="18">
        <f t="shared" si="259"/>
        <v>0.12222375500068976</v>
      </c>
      <c r="CH76" s="18">
        <f t="shared" si="259"/>
        <v>0.12053758924821503</v>
      </c>
      <c r="CI76" s="18">
        <f t="shared" si="259"/>
        <v>0.11070460704607046</v>
      </c>
      <c r="CJ76" s="18">
        <f t="shared" si="259"/>
        <v>0.11715928848468637</v>
      </c>
      <c r="CK76" s="18">
        <f t="shared" si="259"/>
        <v>0.10970665394705462</v>
      </c>
      <c r="CL76" s="18">
        <f t="shared" si="259"/>
        <v>0.11019009725906277</v>
      </c>
      <c r="CM76" s="18">
        <f t="shared" si="259"/>
        <v>0.11330550748243917</v>
      </c>
      <c r="CN76" s="18">
        <f t="shared" si="259"/>
        <v>0.10936190032603633</v>
      </c>
      <c r="CO76" s="18">
        <f t="shared" si="259"/>
        <v>0.11530313729446182</v>
      </c>
      <c r="CP76" s="18">
        <f t="shared" si="259"/>
        <v>0.10127860026917901</v>
      </c>
      <c r="CQ76" s="18">
        <f t="shared" si="259"/>
        <v>0.10432108500236556</v>
      </c>
      <c r="CR76" s="18">
        <f t="shared" si="259"/>
        <v>9.9297752808988768E-2</v>
      </c>
      <c r="CS76" s="18">
        <f t="shared" si="259"/>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0">C62/C50</f>
        <v>0.14970355731225296</v>
      </c>
      <c r="D77" s="18">
        <f t="shared" si="260"/>
        <v>1.4155712841253791E-2</v>
      </c>
      <c r="E77" s="18">
        <f t="shared" si="260"/>
        <v>5.4726368159203984E-3</v>
      </c>
      <c r="F77" s="18">
        <f t="shared" si="260"/>
        <v>0.13259402121504341</v>
      </c>
      <c r="G77" s="18">
        <f t="shared" si="260"/>
        <v>2.5185185185185185E-2</v>
      </c>
      <c r="H77" s="18">
        <f t="shared" si="260"/>
        <v>-0.59211159211159214</v>
      </c>
      <c r="I77" s="18">
        <f t="shared" si="260"/>
        <v>-0.75816326530612244</v>
      </c>
      <c r="J77" s="18">
        <f t="shared" si="260"/>
        <v>0.11981327800829876</v>
      </c>
      <c r="K77" s="18">
        <f t="shared" si="260"/>
        <v>0.13100208768267224</v>
      </c>
      <c r="L77" s="18">
        <f t="shared" si="260"/>
        <v>0.17382617382617382</v>
      </c>
      <c r="M77" s="18">
        <f t="shared" si="260"/>
        <v>0.16727272727272727</v>
      </c>
      <c r="N77" s="18">
        <f t="shared" si="260"/>
        <v>0.12</v>
      </c>
      <c r="O77" s="18">
        <f t="shared" si="260"/>
        <v>9.2849519743863393E-2</v>
      </c>
      <c r="P77" s="18">
        <f t="shared" si="260"/>
        <v>9.2532467532467536E-2</v>
      </c>
      <c r="Q77" s="18">
        <f t="shared" si="260"/>
        <v>0.10503751339764202</v>
      </c>
      <c r="R77" s="18">
        <f t="shared" si="260"/>
        <v>-1.9622538293216629</v>
      </c>
      <c r="S77" s="18">
        <f t="shared" si="260"/>
        <v>-0.34236311239193085</v>
      </c>
      <c r="T77" s="18">
        <f t="shared" si="260"/>
        <v>6.4285714285714279E-2</v>
      </c>
      <c r="U77" s="18">
        <f t="shared" si="260"/>
        <v>-0.18739352640545145</v>
      </c>
      <c r="V77" s="18">
        <f t="shared" si="260"/>
        <v>0.12161415146489774</v>
      </c>
      <c r="W77" s="18">
        <f t="shared" si="260"/>
        <v>5.936599423631124E-2</v>
      </c>
      <c r="X77" s="18">
        <f t="shared" si="260"/>
        <v>6.9096844396082699E-2</v>
      </c>
      <c r="Y77" s="18">
        <f t="shared" si="260"/>
        <v>0.11104847801578353</v>
      </c>
      <c r="Z77" s="18">
        <f t="shared" si="260"/>
        <v>-3.6839295248264813E-2</v>
      </c>
      <c r="AA77" s="18">
        <f t="shared" si="260"/>
        <v>3.4669555796316358E-2</v>
      </c>
      <c r="AB77" s="18">
        <f t="shared" si="260"/>
        <v>-0.26126126126126126</v>
      </c>
      <c r="AC77" s="18">
        <f t="shared" si="260"/>
        <v>1.3574660633484163E-2</v>
      </c>
      <c r="AD77" s="18">
        <f t="shared" si="260"/>
        <v>0.11882799782962561</v>
      </c>
      <c r="AE77" s="18">
        <f t="shared" si="260"/>
        <v>-0.1583686440677966</v>
      </c>
      <c r="AF77" s="18">
        <f t="shared" si="260"/>
        <v>-0.1147623862487361</v>
      </c>
      <c r="AG77" s="18">
        <f t="shared" si="260"/>
        <v>0.14918533604887985</v>
      </c>
      <c r="AH77" s="18">
        <f t="shared" si="260"/>
        <v>-0.15710253998118531</v>
      </c>
      <c r="AI77" s="18">
        <f t="shared" si="260"/>
        <v>0.16532066508313539</v>
      </c>
      <c r="AJ77" s="18">
        <f t="shared" si="260"/>
        <v>6.3897763578274758E-2</v>
      </c>
      <c r="AK77" s="18">
        <f t="shared" si="260"/>
        <v>0.16851851851851851</v>
      </c>
      <c r="AL77" s="18">
        <f t="shared" si="260"/>
        <v>9.9689853788214447E-2</v>
      </c>
      <c r="AM77" s="18">
        <f t="shared" si="260"/>
        <v>0.16966696669666967</v>
      </c>
      <c r="AN77" s="18">
        <f t="shared" si="260"/>
        <v>0.13242009132420091</v>
      </c>
      <c r="AO77" s="18">
        <f t="shared" si="260"/>
        <v>0.1710802858343842</v>
      </c>
      <c r="AP77" s="18">
        <f t="shared" si="260"/>
        <v>0.157429718875502</v>
      </c>
      <c r="AQ77" s="18">
        <f t="shared" si="260"/>
        <v>0.16213957375679064</v>
      </c>
      <c r="AR77" s="18">
        <f t="shared" si="260"/>
        <v>0.12456071846934791</v>
      </c>
      <c r="AS77" s="18">
        <f t="shared" si="260"/>
        <v>0.21700762133975129</v>
      </c>
      <c r="AT77" s="18">
        <f t="shared" si="260"/>
        <v>0.1459521094640821</v>
      </c>
      <c r="AU77" s="18">
        <f t="shared" si="260"/>
        <v>0.14148503878832655</v>
      </c>
      <c r="AV77" s="18">
        <f t="shared" si="260"/>
        <v>7.2314049586776855E-2</v>
      </c>
      <c r="AW77" s="18">
        <f t="shared" si="260"/>
        <v>5.7412504915454188E-2</v>
      </c>
      <c r="AX77" s="18">
        <f t="shared" si="260"/>
        <v>-3.5446829755366949E-2</v>
      </c>
      <c r="AY77" s="18">
        <f t="shared" si="260"/>
        <v>-7.7096652877021443E-2</v>
      </c>
      <c r="AZ77" s="18">
        <f t="shared" si="260"/>
        <v>1.8463810930576072E-2</v>
      </c>
      <c r="BA77" s="18">
        <f t="shared" si="260"/>
        <v>0.13444767441860464</v>
      </c>
      <c r="BB77" s="18">
        <f t="shared" si="260"/>
        <v>8.5147871303217423E-2</v>
      </c>
      <c r="BC77" s="18">
        <f t="shared" si="260"/>
        <v>0.13199181446111868</v>
      </c>
      <c r="BD77" s="18">
        <f t="shared" si="260"/>
        <v>5.7243364246881999E-2</v>
      </c>
      <c r="BE77" s="18">
        <f t="shared" si="260"/>
        <v>0.15399867812293458</v>
      </c>
      <c r="BF77" s="18">
        <f t="shared" si="260"/>
        <v>0.13039457459926018</v>
      </c>
      <c r="BG77" s="18">
        <f t="shared" si="260"/>
        <v>0.11293375394321767</v>
      </c>
      <c r="BH77" s="18">
        <f t="shared" si="260"/>
        <v>0.12338062924120913</v>
      </c>
      <c r="BI77" s="18">
        <f t="shared" si="260"/>
        <v>0.16287990557686632</v>
      </c>
      <c r="BJ77" s="18">
        <f t="shared" si="260"/>
        <v>0.14281744929146986</v>
      </c>
      <c r="BK77" s="18">
        <f t="shared" si="260"/>
        <v>0.19648426424723561</v>
      </c>
      <c r="BL77" s="18">
        <f t="shared" si="260"/>
        <v>0.15677852348993288</v>
      </c>
      <c r="BM77" s="18">
        <f t="shared" si="260"/>
        <v>0.17500648172154523</v>
      </c>
      <c r="BN77" s="18">
        <f t="shared" si="260"/>
        <v>0.12621359223300971</v>
      </c>
      <c r="BO77" s="18">
        <f t="shared" ref="BO77:BQ77" si="261">BO62/BO50</f>
        <v>0.17415062960323116</v>
      </c>
      <c r="BP77" s="18">
        <f>BP62/BP50</f>
        <v>0.14843236132427098</v>
      </c>
      <c r="BQ77" s="18">
        <f t="shared" si="261"/>
        <v>0.19751233111730646</v>
      </c>
      <c r="BR77" s="21"/>
      <c r="BS77" s="21"/>
      <c r="BT77" s="21"/>
      <c r="BU77" s="19"/>
      <c r="BV77" s="19"/>
      <c r="BW77" s="19"/>
      <c r="BX77" s="19"/>
      <c r="CD77" s="18">
        <f t="shared" ref="CD77:CS77" si="262">CD62/CD50</f>
        <v>-0.10918417195896434</v>
      </c>
      <c r="CE77" s="18">
        <f t="shared" si="262"/>
        <v>-8.4037919549064824E-2</v>
      </c>
      <c r="CF77" s="18">
        <f t="shared" si="262"/>
        <v>0.11860404093413802</v>
      </c>
      <c r="CG77" s="18">
        <f t="shared" si="262"/>
        <v>-0.5335908401158781</v>
      </c>
      <c r="CH77" s="18">
        <f t="shared" si="262"/>
        <v>1.6799664006719867E-2</v>
      </c>
      <c r="CI77" s="18">
        <f t="shared" si="262"/>
        <v>-4.0785907859078589E-2</v>
      </c>
      <c r="CJ77" s="18">
        <f t="shared" si="262"/>
        <v>-3.7849404841513973E-2</v>
      </c>
      <c r="CK77" s="18">
        <f t="shared" si="262"/>
        <v>5.3303124254710232E-2</v>
      </c>
      <c r="CL77" s="18">
        <f t="shared" si="262"/>
        <v>0.14202033598585323</v>
      </c>
      <c r="CM77" s="18">
        <f t="shared" si="262"/>
        <v>0.15331365163392038</v>
      </c>
      <c r="CN77" s="18">
        <f t="shared" si="262"/>
        <v>0.14140661387983233</v>
      </c>
      <c r="CO77" s="18">
        <f t="shared" si="262"/>
        <v>-8.0702108342580441E-3</v>
      </c>
      <c r="CP77" s="18">
        <f t="shared" si="262"/>
        <v>0.10077388963660834</v>
      </c>
      <c r="CQ77" s="18">
        <f t="shared" si="262"/>
        <v>0.12986910581927141</v>
      </c>
      <c r="CR77" s="18">
        <f t="shared" si="262"/>
        <v>0.16453651685393259</v>
      </c>
      <c r="CS77" s="18">
        <f t="shared" si="262"/>
        <v>0.15555024780557711</v>
      </c>
      <c r="CT77" s="22">
        <f>CT62/CT50</f>
        <v>0.18570256532910534</v>
      </c>
      <c r="CU77" s="22">
        <f t="shared" ref="CU77:CX77" si="263">CU62/CU50</f>
        <v>0.1964071037955393</v>
      </c>
      <c r="CV77" s="22">
        <f t="shared" si="263"/>
        <v>0.20367308958694783</v>
      </c>
      <c r="CW77" s="22">
        <f t="shared" si="263"/>
        <v>0.20932626304642057</v>
      </c>
      <c r="CX77" s="22">
        <f t="shared" si="263"/>
        <v>0.21444939320523254</v>
      </c>
      <c r="CY77" s="22">
        <f t="shared" ref="CY77:DC77" si="264">CY62/CY50</f>
        <v>0.21802270884100355</v>
      </c>
      <c r="CZ77" s="22">
        <f t="shared" si="264"/>
        <v>0.22124388456858896</v>
      </c>
      <c r="DA77" s="22">
        <f t="shared" si="264"/>
        <v>0.22311366636958352</v>
      </c>
      <c r="DB77" s="22">
        <f t="shared" si="264"/>
        <v>0.22476473648297138</v>
      </c>
      <c r="DC77" s="22">
        <f t="shared" si="264"/>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2307</v>
      </c>
      <c r="C78" s="18">
        <f>C66/C65</f>
        <v>0.02</v>
      </c>
      <c r="D78" s="18">
        <f t="shared" ref="D78:AK78" si="265">D66/D65</f>
        <v>8.8235294117647065E-2</v>
      </c>
      <c r="E78" s="18">
        <f t="shared" si="265"/>
        <v>0.865979381443299</v>
      </c>
      <c r="F78" s="18">
        <f t="shared" si="265"/>
        <v>0.12222222222222222</v>
      </c>
      <c r="G78" s="18">
        <f t="shared" si="265"/>
        <v>-1.1363636363636365</v>
      </c>
      <c r="H78" s="18">
        <f t="shared" si="265"/>
        <v>0.2011878247958426</v>
      </c>
      <c r="I78" s="18">
        <f t="shared" si="265"/>
        <v>-8.8888888888888889E-3</v>
      </c>
      <c r="J78" s="18">
        <f t="shared" si="265"/>
        <v>0.17647058823529413</v>
      </c>
      <c r="K78" s="18">
        <f t="shared" si="265"/>
        <v>-0.16564417177914109</v>
      </c>
      <c r="L78" s="18">
        <f t="shared" si="265"/>
        <v>-2.6086956521739129E-2</v>
      </c>
      <c r="M78" s="18">
        <f t="shared" si="265"/>
        <v>0.83150183150183155</v>
      </c>
      <c r="N78" s="18">
        <f t="shared" si="265"/>
        <v>7.5949367088607597E-2</v>
      </c>
      <c r="O78" s="18">
        <f t="shared" si="265"/>
        <v>-0.27927927927927926</v>
      </c>
      <c r="P78" s="18">
        <f t="shared" si="265"/>
        <v>-7.0000000000000007E-2</v>
      </c>
      <c r="Q78" s="18">
        <f t="shared" si="265"/>
        <v>8.1300813008130079E-2</v>
      </c>
      <c r="R78" s="18">
        <f t="shared" si="265"/>
        <v>1.1055831951354339E-2</v>
      </c>
      <c r="S78" s="18">
        <f t="shared" si="265"/>
        <v>-1.5082956259426848E-3</v>
      </c>
      <c r="T78" s="18">
        <f t="shared" si="265"/>
        <v>-0.19607843137254902</v>
      </c>
      <c r="U78" s="18">
        <f t="shared" si="265"/>
        <v>0.10152284263959391</v>
      </c>
      <c r="V78" s="18">
        <f t="shared" si="265"/>
        <v>0.14473684210526316</v>
      </c>
      <c r="W78" s="18">
        <f t="shared" si="265"/>
        <v>0.875</v>
      </c>
      <c r="X78" s="18">
        <f t="shared" si="265"/>
        <v>-0.83050847457627119</v>
      </c>
      <c r="Y78" s="18">
        <f t="shared" si="265"/>
        <v>8.9041095890410954E-2</v>
      </c>
      <c r="Z78" s="18">
        <f t="shared" si="265"/>
        <v>1.0384615384615385</v>
      </c>
      <c r="AA78" s="18">
        <f t="shared" si="265"/>
        <v>-13.333333333333334</v>
      </c>
      <c r="AB78" s="18">
        <f t="shared" si="265"/>
        <v>0.46028880866425992</v>
      </c>
      <c r="AC78" s="18">
        <f t="shared" si="265"/>
        <v>0.98039215686274506</v>
      </c>
      <c r="AD78" s="18">
        <f t="shared" si="265"/>
        <v>2.8571428571428571E-2</v>
      </c>
      <c r="AE78" s="18">
        <f t="shared" si="265"/>
        <v>0.46049046321525888</v>
      </c>
      <c r="AF78" s="18">
        <f t="shared" si="265"/>
        <v>0.57863501483679525</v>
      </c>
      <c r="AG78" s="18">
        <f t="shared" si="265"/>
        <v>0.11403508771929824</v>
      </c>
      <c r="AH78" s="18">
        <f t="shared" si="265"/>
        <v>0.47858942065491183</v>
      </c>
      <c r="AI78" s="18">
        <f t="shared" si="265"/>
        <v>0.11284046692607004</v>
      </c>
      <c r="AJ78" s="18">
        <f t="shared" si="265"/>
        <v>-0.39325842696629215</v>
      </c>
      <c r="AK78" s="18">
        <f t="shared" si="265"/>
        <v>4.9180327868852458E-2</v>
      </c>
      <c r="AL78" s="18">
        <f t="shared" ref="AL78:BQ78" si="266">AL66/AL65</f>
        <v>-0.60439560439560436</v>
      </c>
      <c r="AM78" s="18">
        <f t="shared" si="266"/>
        <v>8.4142394822006472E-2</v>
      </c>
      <c r="AN78" s="18">
        <f t="shared" si="266"/>
        <v>3.7092511013215859</v>
      </c>
      <c r="AO78" s="18">
        <f t="shared" si="266"/>
        <v>8.0495356037151702E-2</v>
      </c>
      <c r="AP78" s="18">
        <f t="shared" si="266"/>
        <v>-0.60230547550432278</v>
      </c>
      <c r="AQ78" s="18">
        <f t="shared" si="266"/>
        <v>5.2631578947368418E-2</v>
      </c>
      <c r="AR78" s="18">
        <f t="shared" si="266"/>
        <v>-0.30508474576271188</v>
      </c>
      <c r="AS78" s="18">
        <f t="shared" si="266"/>
        <v>7.2210065645514229E-2</v>
      </c>
      <c r="AT78" s="18">
        <f t="shared" si="266"/>
        <v>-6.2068965517241378E-2</v>
      </c>
      <c r="AU78" s="18">
        <f t="shared" si="266"/>
        <v>-0.38461538461538464</v>
      </c>
      <c r="AV78" s="56">
        <f t="shared" si="266"/>
        <v>667</v>
      </c>
      <c r="AW78" s="18">
        <f t="shared" si="266"/>
        <v>0.5</v>
      </c>
      <c r="AX78" s="18">
        <f>AX66/AX65</f>
        <v>0.18333333333333332</v>
      </c>
      <c r="AY78" s="18">
        <f t="shared" si="266"/>
        <v>0.31718061674008813</v>
      </c>
      <c r="AZ78" s="18">
        <f t="shared" si="266"/>
        <v>0.31372549019607843</v>
      </c>
      <c r="BA78" s="18">
        <f t="shared" si="266"/>
        <v>-4.9230769230769231E-2</v>
      </c>
      <c r="BB78" s="18">
        <f>BB66/BB65</f>
        <v>-0.24832214765100671</v>
      </c>
      <c r="BC78" s="18">
        <f t="shared" si="266"/>
        <v>0.13070539419087138</v>
      </c>
      <c r="BD78" s="18">
        <f t="shared" si="266"/>
        <v>0.21848739495798319</v>
      </c>
      <c r="BE78" s="18">
        <f t="shared" si="266"/>
        <v>0.28846153846153844</v>
      </c>
      <c r="BF78" s="18">
        <f t="shared" si="266"/>
        <v>0.24637681159420291</v>
      </c>
      <c r="BG78" s="18">
        <f t="shared" si="266"/>
        <v>0.23265306122448978</v>
      </c>
      <c r="BH78" s="18">
        <f t="shared" si="266"/>
        <v>0.65139949109414763</v>
      </c>
      <c r="BI78" s="18">
        <f t="shared" si="266"/>
        <v>0.2927927927927928</v>
      </c>
      <c r="BJ78" s="18">
        <f t="shared" si="266"/>
        <v>0.36619718309859156</v>
      </c>
      <c r="BK78" s="18">
        <f t="shared" si="266"/>
        <v>0.17377049180327869</v>
      </c>
      <c r="BL78" s="18">
        <f t="shared" si="266"/>
        <v>1.9801980198019802E-3</v>
      </c>
      <c r="BM78" s="18">
        <f t="shared" si="266"/>
        <v>0.18914473684210525</v>
      </c>
      <c r="BN78" s="18">
        <f t="shared" si="266"/>
        <v>0.23333333333333334</v>
      </c>
      <c r="BO78" s="18">
        <f t="shared" si="266"/>
        <v>0.29940119760479039</v>
      </c>
      <c r="BP78" s="18">
        <f t="shared" si="266"/>
        <v>3.9115646258503403E-2</v>
      </c>
      <c r="BQ78" s="18">
        <f t="shared" si="266"/>
        <v>0.16521739130434782</v>
      </c>
      <c r="BR78" s="21"/>
      <c r="BS78" s="21"/>
      <c r="BT78" s="21"/>
      <c r="BU78" s="19"/>
      <c r="BV78" s="19"/>
      <c r="BW78" s="19"/>
      <c r="BX78" s="19"/>
      <c r="CD78" s="18">
        <f t="shared" ref="CD78:CR78" si="267">CD66/CD65</f>
        <v>0.21636085626911314</v>
      </c>
      <c r="CE78" s="18">
        <f t="shared" si="267"/>
        <v>-1.8814675446848542E-3</v>
      </c>
      <c r="CF78" s="18">
        <f t="shared" si="267"/>
        <v>0.31308411214953269</v>
      </c>
      <c r="CG78" s="18">
        <f t="shared" si="267"/>
        <v>9.4959824689554422E-3</v>
      </c>
      <c r="CH78" s="18">
        <f t="shared" si="267"/>
        <v>0.45739910313901344</v>
      </c>
      <c r="CI78" s="18">
        <f t="shared" si="267"/>
        <v>0.76620825147347738</v>
      </c>
      <c r="CJ78" s="18">
        <f t="shared" si="267"/>
        <v>0.63230769230769235</v>
      </c>
      <c r="CK78" s="18">
        <f t="shared" si="267"/>
        <v>-0.96045197740112997</v>
      </c>
      <c r="CL78" s="18">
        <f t="shared" si="267"/>
        <v>0.88841201716738194</v>
      </c>
      <c r="CM78" s="18">
        <f t="shared" si="267"/>
        <v>-0.17522871217452499</v>
      </c>
      <c r="CN78" s="18">
        <f t="shared" si="267"/>
        <v>-5.8413391557496359</v>
      </c>
      <c r="CO78" s="18">
        <f t="shared" si="267"/>
        <v>-2.5316455696202531E-2</v>
      </c>
      <c r="CP78" s="18">
        <f t="shared" si="267"/>
        <v>3.3488372093023258E-2</v>
      </c>
      <c r="CQ78" s="18">
        <f t="shared" si="267"/>
        <v>0.38893766461808604</v>
      </c>
      <c r="CR78" s="18">
        <f t="shared" si="267"/>
        <v>0.19798488664987404</v>
      </c>
      <c r="CS78" s="18">
        <f>CS66/CS65</f>
        <v>0.19089316987740806</v>
      </c>
      <c r="CT78" s="22">
        <v>0.16</v>
      </c>
      <c r="CU78" s="22">
        <v>0.18</v>
      </c>
      <c r="CV78" s="22">
        <v>0.19</v>
      </c>
      <c r="CW78" s="22">
        <v>0.19</v>
      </c>
      <c r="CX78" s="22">
        <v>0.19</v>
      </c>
      <c r="CY78" s="22">
        <v>0.19</v>
      </c>
      <c r="CZ78" s="22">
        <v>0.19</v>
      </c>
      <c r="DA78" s="22">
        <v>0.19</v>
      </c>
      <c r="DB78" s="22">
        <v>0.16</v>
      </c>
      <c r="DC78" s="22">
        <v>0.16</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8">C67/C50</f>
        <v>4.8418972332015808E-2</v>
      </c>
      <c r="D79" s="18">
        <f t="shared" si="268"/>
        <v>-3.1344792719919107E-2</v>
      </c>
      <c r="E79" s="18">
        <f t="shared" si="268"/>
        <v>-6.4676616915422883E-3</v>
      </c>
      <c r="F79" s="18">
        <f t="shared" si="268"/>
        <v>7.6181292189006752E-2</v>
      </c>
      <c r="G79" s="18">
        <f t="shared" si="268"/>
        <v>-4.6419753086419754E-2</v>
      </c>
      <c r="H79" s="18">
        <f t="shared" si="268"/>
        <v>-0.51755651755651755</v>
      </c>
      <c r="I79" s="18">
        <f t="shared" si="268"/>
        <v>-0.81071428571428572</v>
      </c>
      <c r="J79" s="18">
        <f t="shared" si="268"/>
        <v>5.0829875518672199E-2</v>
      </c>
      <c r="K79" s="18">
        <f t="shared" si="268"/>
        <v>9.916492693110647E-2</v>
      </c>
      <c r="L79" s="18">
        <f t="shared" si="268"/>
        <v>0.11788211788211789</v>
      </c>
      <c r="M79" s="18">
        <f t="shared" si="268"/>
        <v>2.3896103896103898E-2</v>
      </c>
      <c r="N79" s="18">
        <f t="shared" si="268"/>
        <v>7.3924050632911395E-2</v>
      </c>
      <c r="O79" s="18">
        <f t="shared" si="268"/>
        <v>7.577374599786553E-2</v>
      </c>
      <c r="P79" s="18">
        <f t="shared" si="268"/>
        <v>5.7900432900432904E-2</v>
      </c>
      <c r="Q79" s="18">
        <f t="shared" si="268"/>
        <v>6.0557341907824226E-2</v>
      </c>
      <c r="R79" s="18">
        <f t="shared" si="268"/>
        <v>-1.9573304157549234</v>
      </c>
      <c r="S79" s="18">
        <f t="shared" si="268"/>
        <v>-0.38270893371757925</v>
      </c>
      <c r="T79" s="18">
        <f t="shared" si="268"/>
        <v>3.3516483516483515E-2</v>
      </c>
      <c r="U79" s="18">
        <f t="shared" si="268"/>
        <v>-0.20102214650766609</v>
      </c>
      <c r="V79" s="18">
        <f t="shared" si="268"/>
        <v>7.1862907683803212E-2</v>
      </c>
      <c r="W79" s="18">
        <f t="shared" si="268"/>
        <v>-2.881844380403458E-3</v>
      </c>
      <c r="X79" s="18">
        <f t="shared" si="268"/>
        <v>5.8759521218715999E-2</v>
      </c>
      <c r="Y79" s="18">
        <f t="shared" si="268"/>
        <v>7.4971815107102588E-2</v>
      </c>
      <c r="Z79" s="18">
        <f t="shared" si="268"/>
        <v>2.1356113187399892E-3</v>
      </c>
      <c r="AA79" s="18">
        <f t="shared" si="268"/>
        <v>2.3293607800650054E-2</v>
      </c>
      <c r="AB79" s="18">
        <f t="shared" si="268"/>
        <v>-0.1584525702172761</v>
      </c>
      <c r="AC79" s="18">
        <f t="shared" si="268"/>
        <v>-5.6561085972850684E-4</v>
      </c>
      <c r="AD79" s="18">
        <f t="shared" si="268"/>
        <v>5.5344546934346171E-2</v>
      </c>
      <c r="AE79" s="18">
        <f t="shared" si="268"/>
        <v>-0.1048728813559322</v>
      </c>
      <c r="AF79" s="18">
        <f t="shared" si="268"/>
        <v>-7.1789686552072796E-2</v>
      </c>
      <c r="AG79" s="18">
        <f t="shared" si="268"/>
        <v>0.10285132382892057</v>
      </c>
      <c r="AH79" s="18">
        <f t="shared" si="268"/>
        <v>-9.7365945437441204E-2</v>
      </c>
      <c r="AI79" s="18">
        <f t="shared" si="268"/>
        <v>0.10831353919239906</v>
      </c>
      <c r="AJ79" s="18">
        <f t="shared" si="268"/>
        <v>5.6595162026471933E-2</v>
      </c>
      <c r="AK79" s="18">
        <f t="shared" si="268"/>
        <v>0.13425925925925927</v>
      </c>
      <c r="AL79" s="18">
        <f t="shared" si="268"/>
        <v>6.4687638458130262E-2</v>
      </c>
      <c r="AM79" s="18">
        <f t="shared" si="268"/>
        <v>0.12736273627362737</v>
      </c>
      <c r="AN79" s="18">
        <f t="shared" si="268"/>
        <v>-0.25529265255292655</v>
      </c>
      <c r="AO79" s="18">
        <f t="shared" si="268"/>
        <v>0.12484237074401008</v>
      </c>
      <c r="AP79" s="18">
        <f t="shared" si="268"/>
        <v>0.22329317269076304</v>
      </c>
      <c r="AQ79" s="18">
        <f t="shared" si="268"/>
        <v>0.18052653572921021</v>
      </c>
      <c r="AR79" s="18">
        <f t="shared" si="268"/>
        <v>0.15033190160093712</v>
      </c>
      <c r="AS79" s="18">
        <f t="shared" si="268"/>
        <v>0.17007621339751303</v>
      </c>
      <c r="AT79" s="18">
        <f t="shared" si="268"/>
        <v>5.8532877232991255E-2</v>
      </c>
      <c r="AU79" s="18">
        <f t="shared" si="268"/>
        <v>4.6545991872922056E-2</v>
      </c>
      <c r="AV79" s="18">
        <f t="shared" si="268"/>
        <v>1.3760330578512396</v>
      </c>
      <c r="AW79" s="18">
        <f t="shared" si="268"/>
        <v>4.3255996854109323E-3</v>
      </c>
      <c r="AX79" s="18">
        <f t="shared" si="268"/>
        <v>-7.3389915127309038E-2</v>
      </c>
      <c r="AY79" s="18">
        <f t="shared" si="268"/>
        <v>-5.8292591199699137E-2</v>
      </c>
      <c r="AZ79" s="18">
        <f t="shared" si="268"/>
        <v>7.7548005908419496E-2</v>
      </c>
      <c r="BA79" s="18">
        <f t="shared" si="268"/>
        <v>0.12390988372093023</v>
      </c>
      <c r="BB79" s="18">
        <f t="shared" si="268"/>
        <v>6.0448488787780308E-2</v>
      </c>
      <c r="BC79" s="18">
        <f t="shared" si="268"/>
        <v>0.14290586630286495</v>
      </c>
      <c r="BD79" s="18">
        <f t="shared" si="268"/>
        <v>2.9740965781899584E-2</v>
      </c>
      <c r="BE79" s="18">
        <f t="shared" si="268"/>
        <v>3.6682088565763382E-2</v>
      </c>
      <c r="BF79" s="18">
        <f t="shared" si="268"/>
        <v>8.0147965474722568E-2</v>
      </c>
      <c r="BG79" s="18">
        <f t="shared" si="268"/>
        <v>5.9305993690851738E-2</v>
      </c>
      <c r="BH79" s="18">
        <f t="shared" si="268"/>
        <v>4.2257865515114131E-2</v>
      </c>
      <c r="BI79" s="18">
        <f t="shared" si="268"/>
        <v>9.2652699911478315E-2</v>
      </c>
      <c r="BJ79" s="18">
        <f t="shared" si="268"/>
        <v>7.5020839121978322E-2</v>
      </c>
      <c r="BK79" s="18">
        <f t="shared" si="268"/>
        <v>0.14289764672526226</v>
      </c>
      <c r="BL79" s="18">
        <f t="shared" si="268"/>
        <v>0.13530201342281878</v>
      </c>
      <c r="BM79" s="18">
        <f t="shared" si="268"/>
        <v>0.12781954887218044</v>
      </c>
      <c r="BN79" s="18">
        <f t="shared" si="268"/>
        <v>7.8155339805825244E-2</v>
      </c>
      <c r="BO79" s="18">
        <f t="shared" ref="BO79:BQ79" si="269">BO67/BO50</f>
        <v>0.11119030648610122</v>
      </c>
      <c r="BP79" s="18">
        <f>BP67/BP50</f>
        <v>0.12387634290725719</v>
      </c>
      <c r="BQ79" s="18">
        <f t="shared" si="269"/>
        <v>0.14411323182500535</v>
      </c>
      <c r="BR79" s="21"/>
      <c r="BS79" s="21"/>
      <c r="BT79" s="21"/>
      <c r="BU79" s="19"/>
      <c r="BV79" s="19"/>
      <c r="BW79" s="19"/>
      <c r="BX79" s="19"/>
      <c r="CD79" s="18">
        <f t="shared" ref="CD79:CX79" si="270">CD67/CD50</f>
        <v>-0.12518319491939423</v>
      </c>
      <c r="CE79" s="18">
        <f t="shared" si="270"/>
        <v>-0.13643351268255188</v>
      </c>
      <c r="CF79" s="18">
        <f t="shared" si="270"/>
        <v>5.7858829703489899E-2</v>
      </c>
      <c r="CG79" s="18">
        <f t="shared" si="270"/>
        <v>-0.56118085253138361</v>
      </c>
      <c r="CH79" s="18">
        <f t="shared" si="270"/>
        <v>-1.6939661206775865E-2</v>
      </c>
      <c r="CI79" s="18">
        <f t="shared" si="270"/>
        <v>-1.6124661246612465E-2</v>
      </c>
      <c r="CJ79" s="18">
        <f t="shared" si="270"/>
        <v>-3.1964691721278589E-2</v>
      </c>
      <c r="CK79" s="18">
        <f t="shared" si="270"/>
        <v>4.1378487956117337E-2</v>
      </c>
      <c r="CL79" s="18">
        <f t="shared" si="270"/>
        <v>1.1494252873563218E-2</v>
      </c>
      <c r="CM79" s="18">
        <f t="shared" si="270"/>
        <v>0.17000916217041637</v>
      </c>
      <c r="CN79" s="18">
        <f t="shared" si="270"/>
        <v>0.43782021425244527</v>
      </c>
      <c r="CO79" s="18">
        <f t="shared" si="270"/>
        <v>-8.1710884696862707E-3</v>
      </c>
      <c r="CP79" s="18">
        <f>CP67/CP50</f>
        <v>8.7399057873485869E-2</v>
      </c>
      <c r="CQ79" s="18">
        <f t="shared" si="270"/>
        <v>5.4880933606686645E-2</v>
      </c>
      <c r="CR79" s="18">
        <f t="shared" si="270"/>
        <v>0.11179775280898877</v>
      </c>
      <c r="CS79" s="18">
        <f t="shared" si="270"/>
        <v>0.11034812205171075</v>
      </c>
      <c r="CT79" s="22">
        <f t="shared" si="270"/>
        <v>0.1440904584060923</v>
      </c>
      <c r="CU79" s="22">
        <f t="shared" si="270"/>
        <v>0.16028146330579157</v>
      </c>
      <c r="CV79" s="22">
        <f t="shared" si="270"/>
        <v>0.17515834630314311</v>
      </c>
      <c r="CW79" s="22">
        <f t="shared" si="270"/>
        <v>0.19099674029939176</v>
      </c>
      <c r="CX79" s="22">
        <f t="shared" si="270"/>
        <v>0.20695725790558037</v>
      </c>
      <c r="CY79" s="22">
        <f t="shared" ref="CY79:DC79" si="271">CY67/CY50</f>
        <v>0.22247587648926853</v>
      </c>
      <c r="CZ79" s="22">
        <f t="shared" si="271"/>
        <v>0.238504410462271</v>
      </c>
      <c r="DA79" s="22">
        <f t="shared" si="271"/>
        <v>0.25446845243217375</v>
      </c>
      <c r="DB79" s="22">
        <f t="shared" si="271"/>
        <v>0.28125700950747706</v>
      </c>
      <c r="DC79" s="22">
        <f t="shared" si="271"/>
        <v>0.3005305125897535</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2">AY72/AX72-1</f>
        <v>9.6301646736871582E-2</v>
      </c>
      <c r="AZ80" s="18">
        <f t="shared" si="272"/>
        <v>-2.1713879617729845</v>
      </c>
      <c r="BA80" s="18">
        <f t="shared" si="272"/>
        <v>0.6660153805654212</v>
      </c>
      <c r="BB80" s="18">
        <f t="shared" si="272"/>
        <v>-0.47496832270753542</v>
      </c>
      <c r="BC80" s="18">
        <f t="shared" si="272"/>
        <v>1.3505167141975125</v>
      </c>
      <c r="BD80" s="18">
        <f t="shared" si="272"/>
        <v>-0.80226081386174197</v>
      </c>
      <c r="BE80" s="18">
        <f t="shared" si="272"/>
        <v>0.20782935285053927</v>
      </c>
      <c r="BF80" s="18">
        <f t="shared" si="272"/>
        <v>1.5327121470945166</v>
      </c>
      <c r="BG80" s="18">
        <f t="shared" si="272"/>
        <v>-0.29362166840444592</v>
      </c>
      <c r="BH80" s="18">
        <f t="shared" si="272"/>
        <v>-0.2868083260012777</v>
      </c>
      <c r="BI80" s="18">
        <f t="shared" si="272"/>
        <v>1.4104242211827511</v>
      </c>
      <c r="BJ80" s="18">
        <f t="shared" si="272"/>
        <v>-0.13625639607246587</v>
      </c>
      <c r="BK80" s="18">
        <f t="shared" si="272"/>
        <v>0.90690479273848923</v>
      </c>
      <c r="BL80" s="18">
        <f t="shared" si="272"/>
        <v>7.9146593255332576E-3</v>
      </c>
      <c r="BM80" s="18">
        <f t="shared" si="272"/>
        <v>-2.8157469743549712E-2</v>
      </c>
      <c r="BN80" s="18">
        <f t="shared" si="272"/>
        <v>-0.34643373762100815</v>
      </c>
      <c r="BO80" s="18">
        <f t="shared" si="272"/>
        <v>0.44238473551979363</v>
      </c>
      <c r="BP80" s="18">
        <f t="shared" si="272"/>
        <v>0.2082494750690469</v>
      </c>
      <c r="BQ80" s="18">
        <f t="shared" si="272"/>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3">CQ72/CP72-1</f>
        <v>-0.35246692228118759</v>
      </c>
      <c r="CR80" s="18">
        <f t="shared" si="273"/>
        <v>1.4104555905804292</v>
      </c>
      <c r="CS80" s="18">
        <f t="shared" si="273"/>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198</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3224.7681651499997</v>
      </c>
      <c r="CU82" s="41">
        <f t="shared" ref="CU82:CX82" si="274">CT82+CU70</f>
        <v>6691.1885796576335</v>
      </c>
      <c r="CV82" s="41">
        <f t="shared" si="274"/>
        <v>10836.209594624108</v>
      </c>
      <c r="CW82" s="41">
        <f t="shared" si="274"/>
        <v>15738.406815976388</v>
      </c>
      <c r="CX82" s="41">
        <f t="shared" si="274"/>
        <v>21449.573364751384</v>
      </c>
      <c r="CY82" s="41">
        <f t="shared" ref="CY82" si="275">CX82+CY70</f>
        <v>27980.952332748373</v>
      </c>
      <c r="CZ82" s="41">
        <f t="shared" ref="CZ82" si="276">CY82+CZ70</f>
        <v>35377.062343174002</v>
      </c>
      <c r="DA82" s="41">
        <f t="shared" ref="DA82" si="277">CZ82+DA70</f>
        <v>43647.942099636595</v>
      </c>
      <c r="DB82" s="41">
        <f t="shared" ref="DB82" si="278">DA82+DB70</f>
        <v>53181.701384468484</v>
      </c>
      <c r="DC82" s="41">
        <f t="shared" ref="DC82" si="279">DB82+DC70</f>
        <v>63733.673055673382</v>
      </c>
    </row>
    <row r="83" spans="2:107">
      <c r="B83" s="1" t="s">
        <v>199</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0">AZ83</f>
        <v>1531</v>
      </c>
      <c r="CP83" s="1">
        <f t="shared" ref="CP83:CP93" si="281">BD83</f>
        <v>1778</v>
      </c>
      <c r="CQ83" s="1">
        <f t="shared" ref="CQ83:CQ93" si="282">BH83</f>
        <v>1970</v>
      </c>
      <c r="CR83" s="1">
        <f t="shared" ref="CR83:CR93" si="283">BL83</f>
        <v>2229</v>
      </c>
      <c r="CS83" s="1">
        <f t="shared" ref="CS83:CS93" si="284">BP83</f>
        <v>2558</v>
      </c>
    </row>
    <row r="84" spans="2:107" ht="15" customHeight="1">
      <c r="B84" s="1" t="s">
        <v>200</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0"/>
        <v>1351</v>
      </c>
      <c r="CP84" s="1">
        <f t="shared" si="281"/>
        <v>1610</v>
      </c>
      <c r="CQ84" s="1">
        <f t="shared" si="282"/>
        <v>1867</v>
      </c>
      <c r="CR84" s="1">
        <f t="shared" si="283"/>
        <v>2484</v>
      </c>
      <c r="CS84" s="1">
        <f t="shared" si="284"/>
        <v>2810</v>
      </c>
      <c r="CU84" s="51" t="s">
        <v>2348</v>
      </c>
      <c r="CV84" s="52">
        <v>9.5000000000000001E-2</v>
      </c>
    </row>
    <row r="85" spans="2:107" ht="15" customHeight="1">
      <c r="B85" s="1" t="s">
        <v>201</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0"/>
        <v>194</v>
      </c>
      <c r="CP85" s="1">
        <f t="shared" si="281"/>
        <v>205</v>
      </c>
      <c r="CQ85" s="1">
        <f t="shared" si="282"/>
        <v>264</v>
      </c>
      <c r="CR85" s="1">
        <f t="shared" si="283"/>
        <v>315</v>
      </c>
      <c r="CS85" s="1">
        <f t="shared" si="284"/>
        <v>307</v>
      </c>
      <c r="CU85" s="51" t="s">
        <v>2349</v>
      </c>
      <c r="CV85" s="52">
        <v>3.2500000000000001E-2</v>
      </c>
    </row>
    <row r="86" spans="2:107" ht="15" customHeight="1">
      <c r="B86" s="1" t="s">
        <v>235</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0"/>
        <v>1133</v>
      </c>
      <c r="CP86" s="1">
        <v>0</v>
      </c>
      <c r="CQ86" s="1">
        <v>0</v>
      </c>
      <c r="CR86" s="1">
        <v>0</v>
      </c>
      <c r="CS86" s="1">
        <v>0</v>
      </c>
      <c r="CU86" s="51" t="s">
        <v>2350</v>
      </c>
      <c r="CV86" s="52">
        <v>4.3799999999999999E-2</v>
      </c>
    </row>
    <row r="87" spans="2:107" ht="15" customHeight="1">
      <c r="B87" s="1" t="s">
        <v>202</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0"/>
        <v>751</v>
      </c>
      <c r="CP87" s="1">
        <f t="shared" si="281"/>
        <v>799</v>
      </c>
      <c r="CQ87" s="1">
        <f t="shared" si="282"/>
        <v>731</v>
      </c>
      <c r="CR87" s="1">
        <f t="shared" si="283"/>
        <v>621</v>
      </c>
      <c r="CS87" s="1">
        <f t="shared" si="284"/>
        <v>831</v>
      </c>
      <c r="CU87" s="51" t="s">
        <v>2351</v>
      </c>
      <c r="CV87" s="52">
        <f>8%-CV86</f>
        <v>3.6200000000000003E-2</v>
      </c>
    </row>
    <row r="88" spans="2:107" ht="15" customHeight="1">
      <c r="B88" s="1" t="s">
        <v>203</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0"/>
        <v>2084</v>
      </c>
      <c r="CP88" s="1">
        <f t="shared" si="281"/>
        <v>2252</v>
      </c>
      <c r="CQ88" s="1">
        <f t="shared" si="282"/>
        <v>2446</v>
      </c>
      <c r="CR88" s="1">
        <f t="shared" si="283"/>
        <v>2859</v>
      </c>
      <c r="CS88" s="1">
        <f t="shared" si="284"/>
        <v>3294</v>
      </c>
      <c r="CU88" s="51" t="s">
        <v>2352</v>
      </c>
      <c r="CV88" s="53">
        <v>0.69</v>
      </c>
    </row>
    <row r="89" spans="2:107" ht="15" customHeight="1">
      <c r="B89" s="1" t="s">
        <v>204</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0"/>
        <v>9951</v>
      </c>
      <c r="CP89" s="1">
        <f t="shared" si="281"/>
        <v>11988</v>
      </c>
      <c r="CQ89" s="1">
        <f t="shared" si="282"/>
        <v>12920</v>
      </c>
      <c r="CR89" s="1">
        <f t="shared" si="283"/>
        <v>14387</v>
      </c>
      <c r="CS89" s="1">
        <f t="shared" si="284"/>
        <v>17089</v>
      </c>
      <c r="CU89" s="51" t="s">
        <v>2353</v>
      </c>
      <c r="CV89" s="52">
        <f>+CV86+(CV87*CV88)</f>
        <v>6.8778000000000006E-2</v>
      </c>
    </row>
    <row r="90" spans="2:107" ht="15" customHeight="1">
      <c r="B90" s="1" t="s">
        <v>205</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0"/>
        <v>5917</v>
      </c>
      <c r="CP90" s="1">
        <f t="shared" si="281"/>
        <v>6121</v>
      </c>
      <c r="CQ90" s="1">
        <f t="shared" si="282"/>
        <v>5902</v>
      </c>
      <c r="CR90" s="1">
        <f t="shared" si="283"/>
        <v>6003</v>
      </c>
      <c r="CS90" s="1">
        <f t="shared" si="284"/>
        <v>6684</v>
      </c>
      <c r="CU90" s="51"/>
      <c r="CV90" s="53"/>
    </row>
    <row r="91" spans="2:107" ht="15" customHeight="1">
      <c r="B91" s="1" t="s">
        <v>206</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0"/>
        <v>4210</v>
      </c>
      <c r="CP91" s="1">
        <f t="shared" si="281"/>
        <v>4142</v>
      </c>
      <c r="CQ91" s="1">
        <f t="shared" si="282"/>
        <v>3942</v>
      </c>
      <c r="CR91" s="1">
        <f t="shared" si="283"/>
        <v>3841</v>
      </c>
      <c r="CS91" s="1">
        <f t="shared" si="284"/>
        <v>3655</v>
      </c>
      <c r="CU91" s="51" t="s">
        <v>2354</v>
      </c>
      <c r="CV91" s="54">
        <f>NPV(CV89,CT70:ER70)</f>
        <v>157083.74609071898</v>
      </c>
    </row>
    <row r="92" spans="2:107" ht="15" customHeight="1">
      <c r="B92" s="1" t="s">
        <v>207</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0"/>
        <v>1921</v>
      </c>
      <c r="CP92" s="1">
        <f t="shared" si="281"/>
        <v>1409</v>
      </c>
      <c r="CQ92" s="1">
        <f t="shared" si="282"/>
        <v>1500</v>
      </c>
      <c r="CR92" s="1">
        <f t="shared" si="283"/>
        <v>1531</v>
      </c>
      <c r="CS92" s="1">
        <f t="shared" si="284"/>
        <v>1753</v>
      </c>
      <c r="CU92" s="51" t="s">
        <v>1</v>
      </c>
      <c r="CV92" s="54">
        <f>'Main | Overview'!C5</f>
        <v>1475.778</v>
      </c>
    </row>
    <row r="93" spans="2:107" ht="15" customHeight="1">
      <c r="B93" s="1" t="s">
        <v>208</v>
      </c>
      <c r="AZ93" s="1">
        <f t="shared" ref="AZ93:BQ93" si="285">SUM(AZ82:AZ92)</f>
        <v>30777</v>
      </c>
      <c r="BA93" s="1">
        <f t="shared" si="285"/>
        <v>30900</v>
      </c>
      <c r="BB93" s="1">
        <f t="shared" si="285"/>
        <v>31168</v>
      </c>
      <c r="BC93" s="1">
        <f t="shared" si="285"/>
        <v>31877</v>
      </c>
      <c r="BD93" s="1">
        <f t="shared" si="285"/>
        <v>32229</v>
      </c>
      <c r="BE93" s="1">
        <f t="shared" si="285"/>
        <v>32337</v>
      </c>
      <c r="BF93" s="1">
        <f t="shared" si="285"/>
        <v>32189</v>
      </c>
      <c r="BG93" s="1">
        <f t="shared" si="285"/>
        <v>31947</v>
      </c>
      <c r="BH93" s="1">
        <f t="shared" si="285"/>
        <v>32470</v>
      </c>
      <c r="BI93" s="1">
        <f t="shared" si="285"/>
        <v>32892</v>
      </c>
      <c r="BJ93" s="1">
        <f t="shared" si="285"/>
        <v>33602</v>
      </c>
      <c r="BK93" s="1">
        <f t="shared" si="285"/>
        <v>34042</v>
      </c>
      <c r="BL93" s="1">
        <f t="shared" si="285"/>
        <v>35136</v>
      </c>
      <c r="BM93" s="1">
        <f t="shared" si="285"/>
        <v>36669</v>
      </c>
      <c r="BN93" s="1">
        <f t="shared" si="285"/>
        <v>37108</v>
      </c>
      <c r="BO93" s="1">
        <f t="shared" si="285"/>
        <v>38079</v>
      </c>
      <c r="BP93" s="1">
        <f>SUM(BP82:BP92)</f>
        <v>39394</v>
      </c>
      <c r="BQ93" s="1">
        <f t="shared" si="285"/>
        <v>40140</v>
      </c>
      <c r="CO93" s="1">
        <f t="shared" si="280"/>
        <v>30777</v>
      </c>
      <c r="CP93" s="1">
        <f t="shared" si="281"/>
        <v>32229</v>
      </c>
      <c r="CQ93" s="1">
        <f t="shared" si="282"/>
        <v>32470</v>
      </c>
      <c r="CR93" s="1">
        <f t="shared" si="283"/>
        <v>35136</v>
      </c>
      <c r="CS93" s="1">
        <f t="shared" si="284"/>
        <v>39394</v>
      </c>
      <c r="CU93" s="51" t="s">
        <v>2355</v>
      </c>
      <c r="CV93" s="55">
        <f>CV91/CV92</f>
        <v>106.44131169506456</v>
      </c>
    </row>
    <row r="94" spans="2:107" ht="15" customHeight="1">
      <c r="BQ94" s="1"/>
      <c r="CU94" s="51" t="s">
        <v>2356</v>
      </c>
      <c r="CV94" s="55">
        <v>102.64</v>
      </c>
    </row>
    <row r="95" spans="2:107" ht="15" customHeight="1">
      <c r="B95" s="1" t="s">
        <v>209</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6">AZ95</f>
        <v>13</v>
      </c>
      <c r="CP95" s="1">
        <f t="shared" ref="CP95:CP103" si="287">BD95</f>
        <v>260</v>
      </c>
      <c r="CQ95" s="1">
        <f t="shared" ref="CQ95:CQ103" si="288">BH95</f>
        <v>20</v>
      </c>
      <c r="CR95" s="1">
        <f t="shared" ref="CR95:CR103" si="289">BL95</f>
        <v>531</v>
      </c>
      <c r="CS95" s="1">
        <f t="shared" ref="CS95:CS103" si="290">BP95</f>
        <v>1778</v>
      </c>
      <c r="CU95" s="51" t="s">
        <v>2357</v>
      </c>
      <c r="CV95" s="52">
        <f>CV93/CV94-1</f>
        <v>3.7035382843575215E-2</v>
      </c>
    </row>
    <row r="96" spans="2:107">
      <c r="B96" s="1" t="s">
        <v>210</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6"/>
        <v>513</v>
      </c>
      <c r="CP96" s="1">
        <f t="shared" si="287"/>
        <v>794</v>
      </c>
      <c r="CQ96" s="1">
        <f t="shared" si="288"/>
        <v>862</v>
      </c>
      <c r="CR96" s="1">
        <f t="shared" si="289"/>
        <v>943</v>
      </c>
      <c r="CS96" s="1">
        <f t="shared" si="290"/>
        <v>960</v>
      </c>
    </row>
    <row r="97" spans="2:97">
      <c r="B97" s="1" t="s">
        <v>211</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6"/>
        <v>2197</v>
      </c>
      <c r="CP97" s="1">
        <f t="shared" si="287"/>
        <v>2436</v>
      </c>
      <c r="CQ97" s="1">
        <f t="shared" si="288"/>
        <v>2160</v>
      </c>
      <c r="CR97" s="1">
        <f t="shared" si="289"/>
        <v>2646</v>
      </c>
      <c r="CS97" s="1">
        <f t="shared" si="290"/>
        <v>2773</v>
      </c>
    </row>
    <row r="98" spans="2:97">
      <c r="B98" s="1" t="s">
        <v>212</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6"/>
        <v>958</v>
      </c>
      <c r="CP98" s="1">
        <f t="shared" si="287"/>
        <v>783</v>
      </c>
      <c r="CQ98" s="1">
        <f t="shared" si="288"/>
        <v>761</v>
      </c>
      <c r="CR98" s="1">
        <f t="shared" si="289"/>
        <v>814</v>
      </c>
      <c r="CS98" s="1">
        <f t="shared" si="290"/>
        <v>887</v>
      </c>
    </row>
    <row r="99" spans="2:97">
      <c r="B99" s="1" t="s">
        <v>215</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6"/>
        <v>9130</v>
      </c>
      <c r="CP99" s="1">
        <f t="shared" si="287"/>
        <v>8804</v>
      </c>
      <c r="CQ99" s="1">
        <f t="shared" si="288"/>
        <v>8915</v>
      </c>
      <c r="CR99" s="1">
        <f t="shared" si="289"/>
        <v>8571</v>
      </c>
      <c r="CS99" s="1">
        <f t="shared" si="290"/>
        <v>8968</v>
      </c>
    </row>
    <row r="100" spans="2:97">
      <c r="B100" s="1" t="s">
        <v>213</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6"/>
        <v>330</v>
      </c>
      <c r="CP100" s="1">
        <f t="shared" si="287"/>
        <v>310</v>
      </c>
      <c r="CQ100" s="1">
        <f t="shared" si="288"/>
        <v>144</v>
      </c>
      <c r="CR100" s="1">
        <f t="shared" si="289"/>
        <v>134</v>
      </c>
      <c r="CS100" s="1">
        <f t="shared" si="290"/>
        <v>155</v>
      </c>
    </row>
    <row r="101" spans="2:97">
      <c r="B101" s="1" t="s">
        <v>214</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6"/>
        <v>2309</v>
      </c>
      <c r="CP101" s="1">
        <f t="shared" si="287"/>
        <v>2220</v>
      </c>
      <c r="CQ101" s="1">
        <f t="shared" si="288"/>
        <v>2035</v>
      </c>
      <c r="CR101" s="1">
        <f t="shared" si="289"/>
        <v>1967</v>
      </c>
      <c r="CS101" s="1">
        <f t="shared" si="290"/>
        <v>1870</v>
      </c>
    </row>
    <row r="102" spans="2:97">
      <c r="B102" s="1" t="s">
        <v>216</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6"/>
        <v>15327</v>
      </c>
      <c r="CP102" s="1">
        <f t="shared" si="287"/>
        <v>16622</v>
      </c>
      <c r="CQ102" s="1">
        <f t="shared" si="288"/>
        <v>17573</v>
      </c>
      <c r="CR102" s="1">
        <f t="shared" si="289"/>
        <v>19530</v>
      </c>
      <c r="CS102" s="1">
        <f t="shared" si="290"/>
        <v>22003</v>
      </c>
    </row>
    <row r="103" spans="2:97">
      <c r="B103" s="1" t="s">
        <v>217</v>
      </c>
      <c r="AZ103" s="1">
        <f t="shared" ref="AZ103:BK103" si="291">SUM(AZ95:AZ102)</f>
        <v>30777</v>
      </c>
      <c r="BA103" s="1">
        <f t="shared" si="291"/>
        <v>30900</v>
      </c>
      <c r="BB103" s="1">
        <f t="shared" si="291"/>
        <v>31168</v>
      </c>
      <c r="BC103" s="1">
        <f t="shared" si="291"/>
        <v>31877</v>
      </c>
      <c r="BD103" s="1">
        <f t="shared" si="291"/>
        <v>32229</v>
      </c>
      <c r="BE103" s="1">
        <f t="shared" si="291"/>
        <v>32337</v>
      </c>
      <c r="BF103" s="1">
        <f t="shared" si="291"/>
        <v>32189</v>
      </c>
      <c r="BG103" s="1">
        <f t="shared" si="291"/>
        <v>31947</v>
      </c>
      <c r="BH103" s="1">
        <f t="shared" si="291"/>
        <v>32470</v>
      </c>
      <c r="BI103" s="1">
        <f t="shared" si="291"/>
        <v>32892</v>
      </c>
      <c r="BJ103" s="1">
        <f t="shared" si="291"/>
        <v>33602</v>
      </c>
      <c r="BK103" s="1">
        <f t="shared" si="291"/>
        <v>34043</v>
      </c>
      <c r="BL103" s="1">
        <f t="shared" ref="BL103:BQ103" si="292">SUM(BL95:BL102)</f>
        <v>35136</v>
      </c>
      <c r="BM103" s="1">
        <f t="shared" si="292"/>
        <v>36669</v>
      </c>
      <c r="BN103" s="1">
        <f t="shared" si="292"/>
        <v>37108</v>
      </c>
      <c r="BO103" s="1">
        <f t="shared" si="292"/>
        <v>38079</v>
      </c>
      <c r="BP103" s="1">
        <f t="shared" si="292"/>
        <v>39394</v>
      </c>
      <c r="BQ103" s="1">
        <f t="shared" si="292"/>
        <v>40140</v>
      </c>
      <c r="CO103" s="1">
        <f t="shared" si="286"/>
        <v>30777</v>
      </c>
      <c r="CP103" s="1">
        <f t="shared" si="287"/>
        <v>32229</v>
      </c>
      <c r="CQ103" s="1">
        <f t="shared" si="288"/>
        <v>32470</v>
      </c>
      <c r="CR103" s="1">
        <f t="shared" si="289"/>
        <v>35136</v>
      </c>
      <c r="CS103" s="1">
        <f t="shared" si="290"/>
        <v>39394</v>
      </c>
    </row>
    <row r="104" spans="2:97">
      <c r="BQ104" s="1"/>
    </row>
    <row r="105" spans="2:97" hidden="1">
      <c r="B105" s="1" t="s">
        <v>218</v>
      </c>
      <c r="BQ105" s="1"/>
    </row>
    <row r="106" spans="2:97" hidden="1">
      <c r="B106" s="1" t="s">
        <v>219</v>
      </c>
      <c r="BQ106" s="1"/>
    </row>
    <row r="107" spans="2:97" hidden="1">
      <c r="B107" s="1" t="s">
        <v>220</v>
      </c>
      <c r="BQ107" s="1"/>
    </row>
    <row r="108" spans="2:97" hidden="1">
      <c r="B108" s="1" t="s">
        <v>221</v>
      </c>
      <c r="BQ108" s="1"/>
    </row>
    <row r="109" spans="2:97" hidden="1">
      <c r="B109" s="1" t="s">
        <v>222</v>
      </c>
      <c r="BQ109" s="1"/>
    </row>
    <row r="110" spans="2:97" hidden="1">
      <c r="B110" s="1" t="s">
        <v>223</v>
      </c>
      <c r="BQ110" s="1"/>
    </row>
    <row r="111" spans="2:97" hidden="1">
      <c r="B111" s="1" t="s">
        <v>224</v>
      </c>
      <c r="BQ111" s="1"/>
    </row>
    <row r="112" spans="2:97" hidden="1">
      <c r="BQ112" s="1"/>
    </row>
    <row r="113" spans="2:97">
      <c r="B113" s="1" t="s">
        <v>225</v>
      </c>
      <c r="AW113" s="1">
        <v>-77</v>
      </c>
      <c r="AX113" s="1">
        <f>192-AW113</f>
        <v>269</v>
      </c>
      <c r="AY113" s="1">
        <f>835-SUM(AW113:AX113)</f>
        <v>643</v>
      </c>
      <c r="AZ113" s="1">
        <f>1508-SUM(AW113:AY113)</f>
        <v>673</v>
      </c>
      <c r="BA113" s="1">
        <v>284</v>
      </c>
      <c r="BB113" s="1">
        <f>927-BA113</f>
        <v>643</v>
      </c>
      <c r="BC113" s="1">
        <f>1392-SUM(BA113:BB113)</f>
        <v>465</v>
      </c>
      <c r="BD113" s="1">
        <f>1870-SUM(BA113:BC113)</f>
        <v>478</v>
      </c>
      <c r="BE113" s="1">
        <v>190</v>
      </c>
      <c r="BF113" s="1">
        <f>249-BE113</f>
        <v>59</v>
      </c>
      <c r="BG113" s="1">
        <f>719-SUM(BE113:BF113)</f>
        <v>470</v>
      </c>
      <c r="BH113" s="1">
        <f>1526-SUM(BE113:BG113)</f>
        <v>807</v>
      </c>
      <c r="BI113" s="1">
        <v>190</v>
      </c>
      <c r="BJ113" s="1">
        <f>848-BI113</f>
        <v>658</v>
      </c>
      <c r="BK113" s="1">
        <f>1546-SUM(BI113:BJ113)</f>
        <v>698</v>
      </c>
      <c r="BL113" s="1">
        <f>2503-SUM(BI113:BK113)</f>
        <v>957</v>
      </c>
      <c r="BM113" s="1">
        <v>164</v>
      </c>
      <c r="BN113" s="1">
        <f>977-BM113</f>
        <v>813</v>
      </c>
      <c r="BO113" s="1">
        <f>1979-SUM(BM113:BN113)</f>
        <v>1002</v>
      </c>
      <c r="BP113" s="1">
        <f>3435-SUM(BM113:BO113)</f>
        <v>1456</v>
      </c>
      <c r="BQ113" s="1">
        <v>541</v>
      </c>
      <c r="CN113" s="9"/>
      <c r="CO113" s="9">
        <f t="shared" ref="CO113:CO117" si="293">SUM(AW113:AZ113)</f>
        <v>1508</v>
      </c>
      <c r="CP113" s="9">
        <f t="shared" ref="CP113:CP117" si="294">SUM(BA113:BD113)</f>
        <v>1870</v>
      </c>
      <c r="CQ113" s="9">
        <f t="shared" ref="CQ113:CQ117" si="295">SUM(BE113:BH113)</f>
        <v>1526</v>
      </c>
      <c r="CR113" s="9">
        <f>SUM(BI113:BK113)</f>
        <v>1546</v>
      </c>
      <c r="CS113" s="9">
        <f t="shared" ref="CS113:CS117" si="296">SUM(BM113:BP113)</f>
        <v>3435</v>
      </c>
    </row>
    <row r="114" spans="2:97">
      <c r="B114" s="1" t="s">
        <v>232</v>
      </c>
      <c r="AW114" s="1">
        <f>-100+3</f>
        <v>-97</v>
      </c>
      <c r="AX114" s="1">
        <f>-168+4-AW114</f>
        <v>-67</v>
      </c>
      <c r="AY114" s="1">
        <f>-217+6-SUM(AW114:AX114)</f>
        <v>-47</v>
      </c>
      <c r="AZ114" s="1">
        <f>-376+12-SUM(AW114:AY114)</f>
        <v>-153</v>
      </c>
      <c r="BA114" s="1">
        <f>-75+4</f>
        <v>-71</v>
      </c>
      <c r="BB114" s="1">
        <f>-181+7-BA114</f>
        <v>-103</v>
      </c>
      <c r="BC114" s="1">
        <f>-288+10-SUM(BA114:BB114)</f>
        <v>-104</v>
      </c>
      <c r="BD114" s="1">
        <f>-554+14-SUM(BA114:BC114)</f>
        <v>-262</v>
      </c>
      <c r="BE114" s="1">
        <f>-111+3</f>
        <v>-108</v>
      </c>
      <c r="BF114" s="1">
        <f>-226+9-BE114</f>
        <v>-109</v>
      </c>
      <c r="BG114" s="1">
        <f>-376+10-SUM(BE114:BF114)</f>
        <v>-149</v>
      </c>
      <c r="BH114" s="1">
        <f>-588+12-SUM(BE114:BG114)</f>
        <v>-210</v>
      </c>
      <c r="BI114" s="1">
        <f>-111+3</f>
        <v>-108</v>
      </c>
      <c r="BJ114" s="1">
        <f>-254+3-BI114</f>
        <v>-143</v>
      </c>
      <c r="BK114" s="1">
        <f>-444+4-SUM(BI114:BJ114)</f>
        <v>-189</v>
      </c>
      <c r="BL114" s="1">
        <f>-711+4-SUM(BI114:BK114)</f>
        <v>-267</v>
      </c>
      <c r="BM114" s="1">
        <f>-179+1</f>
        <v>-178</v>
      </c>
      <c r="BN114" s="1">
        <f>-334+1-BM114</f>
        <v>-155</v>
      </c>
      <c r="BO114" s="1">
        <f>-513+1-SUM(BM114:BN114)</f>
        <v>-179</v>
      </c>
      <c r="BP114" s="1">
        <f>-790+3-SUM(BM114:BO114)</f>
        <v>-275</v>
      </c>
      <c r="BQ114" s="1">
        <f>-187</f>
        <v>-187</v>
      </c>
      <c r="CN114" s="9"/>
      <c r="CO114" s="9">
        <f t="shared" si="293"/>
        <v>-364</v>
      </c>
      <c r="CP114" s="9">
        <f t="shared" si="294"/>
        <v>-540</v>
      </c>
      <c r="CQ114" s="9">
        <f t="shared" si="295"/>
        <v>-576</v>
      </c>
      <c r="CR114" s="9">
        <f>SUM(BI114:BK114)</f>
        <v>-440</v>
      </c>
      <c r="CS114" s="9">
        <f t="shared" si="296"/>
        <v>-787</v>
      </c>
    </row>
    <row r="115" spans="2:97">
      <c r="B115" s="1" t="s">
        <v>226</v>
      </c>
      <c r="AW115" s="1">
        <f t="shared" ref="AW115" si="297">AW113+AW114</f>
        <v>-174</v>
      </c>
      <c r="AX115" s="1">
        <f t="shared" ref="AX115" si="298">AX113+AX114</f>
        <v>202</v>
      </c>
      <c r="AY115" s="1">
        <f>AY113+AY114</f>
        <v>596</v>
      </c>
      <c r="AZ115" s="1">
        <f t="shared" ref="AZ115" si="299">AZ113+AZ114</f>
        <v>520</v>
      </c>
      <c r="BA115" s="1">
        <f t="shared" ref="BA115" si="300">BA113+BA114</f>
        <v>213</v>
      </c>
      <c r="BB115" s="1">
        <f t="shared" ref="BB115" si="301">BB113+BB114</f>
        <v>540</v>
      </c>
      <c r="BC115" s="1">
        <f>BC113+BC114</f>
        <v>361</v>
      </c>
      <c r="BD115" s="1">
        <f t="shared" ref="BD115" si="302">BD113+BD114</f>
        <v>216</v>
      </c>
      <c r="BE115" s="1">
        <f t="shared" ref="BE115" si="303">BE113+BE114</f>
        <v>82</v>
      </c>
      <c r="BF115" s="1">
        <f t="shared" ref="BF115" si="304">BF113+BF114</f>
        <v>-50</v>
      </c>
      <c r="BG115" s="1">
        <f>BG113+BG114</f>
        <v>321</v>
      </c>
      <c r="BH115" s="1">
        <f t="shared" ref="BH115" si="305">BH113+BH114</f>
        <v>597</v>
      </c>
      <c r="BI115" s="1">
        <f t="shared" ref="BI115:BN115" si="306">BI113+BI114</f>
        <v>82</v>
      </c>
      <c r="BJ115" s="1">
        <f t="shared" si="306"/>
        <v>515</v>
      </c>
      <c r="BK115" s="1">
        <f>BK113+BK114</f>
        <v>509</v>
      </c>
      <c r="BL115" s="1">
        <f t="shared" si="306"/>
        <v>690</v>
      </c>
      <c r="BM115" s="1">
        <f t="shared" si="306"/>
        <v>-14</v>
      </c>
      <c r="BN115" s="1">
        <f t="shared" si="306"/>
        <v>658</v>
      </c>
      <c r="BO115" s="1">
        <f>BO113+BO114</f>
        <v>823</v>
      </c>
      <c r="BP115" s="1">
        <f>BP113+BP114</f>
        <v>1181</v>
      </c>
      <c r="BQ115" s="1">
        <f>BQ113+BQ114</f>
        <v>354</v>
      </c>
      <c r="CN115" s="9"/>
      <c r="CO115" s="9">
        <f t="shared" si="293"/>
        <v>1144</v>
      </c>
      <c r="CP115" s="9">
        <f t="shared" si="294"/>
        <v>1330</v>
      </c>
      <c r="CQ115" s="9">
        <f t="shared" si="295"/>
        <v>950</v>
      </c>
      <c r="CR115" s="9">
        <f>SUM(BI115:BK115)</f>
        <v>1106</v>
      </c>
      <c r="CS115" s="9">
        <f t="shared" si="296"/>
        <v>2648</v>
      </c>
    </row>
    <row r="116" spans="2:97">
      <c r="B116" s="1" t="s">
        <v>1</v>
      </c>
      <c r="AW116" s="1">
        <f t="shared" ref="AW116:BQ116" si="307">AW71</f>
        <v>1397.4</v>
      </c>
      <c r="AX116" s="1">
        <f t="shared" si="307"/>
        <v>1410.9</v>
      </c>
      <c r="AY116" s="1">
        <f t="shared" si="307"/>
        <v>1430.9</v>
      </c>
      <c r="AZ116" s="1">
        <f t="shared" si="307"/>
        <v>1416.7</v>
      </c>
      <c r="BA116" s="1">
        <f t="shared" si="307"/>
        <v>1418.7</v>
      </c>
      <c r="BB116" s="1">
        <f t="shared" si="307"/>
        <v>1421.3</v>
      </c>
      <c r="BC116" s="1">
        <f t="shared" si="307"/>
        <v>1423.8</v>
      </c>
      <c r="BD116" s="1">
        <f t="shared" si="307"/>
        <v>1422.3</v>
      </c>
      <c r="BE116" s="1">
        <f t="shared" si="307"/>
        <v>1427.8</v>
      </c>
      <c r="BF116" s="1">
        <f t="shared" si="307"/>
        <v>1429.7</v>
      </c>
      <c r="BG116" s="1">
        <f t="shared" si="307"/>
        <v>1431.6</v>
      </c>
      <c r="BH116" s="1">
        <f t="shared" si="307"/>
        <v>1430.5</v>
      </c>
      <c r="BI116" s="1">
        <f t="shared" si="307"/>
        <v>1435.8</v>
      </c>
      <c r="BJ116" s="1">
        <f t="shared" si="307"/>
        <v>1446.2</v>
      </c>
      <c r="BK116" s="1">
        <f t="shared" si="307"/>
        <v>1464.5</v>
      </c>
      <c r="BL116" s="1">
        <f t="shared" si="307"/>
        <v>1453</v>
      </c>
      <c r="BM116" s="1">
        <f t="shared" si="307"/>
        <v>1468.4</v>
      </c>
      <c r="BN116" s="1">
        <f t="shared" si="307"/>
        <v>1470.6</v>
      </c>
      <c r="BO116" s="1">
        <f t="shared" si="307"/>
        <v>1472.7</v>
      </c>
      <c r="BP116" s="1">
        <f t="shared" si="307"/>
        <v>1471.5</v>
      </c>
      <c r="BQ116" s="1">
        <f t="shared" si="307"/>
        <v>1477.2</v>
      </c>
      <c r="CN116" s="9"/>
      <c r="CO116" s="9">
        <f t="shared" si="293"/>
        <v>5655.9000000000005</v>
      </c>
      <c r="CP116" s="9">
        <f t="shared" si="294"/>
        <v>5686.1</v>
      </c>
      <c r="CQ116" s="9">
        <f t="shared" si="295"/>
        <v>5719.6</v>
      </c>
      <c r="CR116" s="9">
        <f>SUM(BI116:BK116)</f>
        <v>4346.5</v>
      </c>
      <c r="CS116" s="9">
        <f t="shared" si="296"/>
        <v>5883.2</v>
      </c>
    </row>
    <row r="117" spans="2:97">
      <c r="B117" s="1" t="s">
        <v>227</v>
      </c>
      <c r="AW117" s="16">
        <f t="shared" ref="AW117:BQ117" si="308">AW115/AW116</f>
        <v>-0.124516960068699</v>
      </c>
      <c r="AX117" s="16">
        <f t="shared" si="308"/>
        <v>0.14317102558650505</v>
      </c>
      <c r="AY117" s="16">
        <f t="shared" si="308"/>
        <v>0.41652107065483257</v>
      </c>
      <c r="AZ117" s="16">
        <f t="shared" si="308"/>
        <v>0.36705018705442222</v>
      </c>
      <c r="BA117" s="16">
        <f t="shared" si="308"/>
        <v>0.15013744977796573</v>
      </c>
      <c r="BB117" s="16">
        <f t="shared" si="308"/>
        <v>0.37993386336452545</v>
      </c>
      <c r="BC117" s="16">
        <f t="shared" si="308"/>
        <v>0.25354684646720044</v>
      </c>
      <c r="BD117" s="16">
        <f t="shared" si="308"/>
        <v>0.15186669479012868</v>
      </c>
      <c r="BE117" s="16">
        <f t="shared" si="308"/>
        <v>5.7431012746883316E-2</v>
      </c>
      <c r="BF117" s="16">
        <f t="shared" si="308"/>
        <v>-3.4972371826257252E-2</v>
      </c>
      <c r="BG117" s="16">
        <f t="shared" si="308"/>
        <v>0.2242246437552389</v>
      </c>
      <c r="BH117" s="16">
        <f t="shared" si="308"/>
        <v>0.41733659559594549</v>
      </c>
      <c r="BI117" s="16">
        <f t="shared" si="308"/>
        <v>5.711101824766681E-2</v>
      </c>
      <c r="BJ117" s="16">
        <f t="shared" si="308"/>
        <v>0.3561056562024616</v>
      </c>
      <c r="BK117" s="16">
        <f t="shared" si="308"/>
        <v>0.34755889382041655</v>
      </c>
      <c r="BL117" s="16">
        <f t="shared" si="308"/>
        <v>0.47487955953200273</v>
      </c>
      <c r="BM117" s="16">
        <f t="shared" si="308"/>
        <v>-9.5341868700626522E-3</v>
      </c>
      <c r="BN117" s="16">
        <f t="shared" si="308"/>
        <v>0.44743642050863597</v>
      </c>
      <c r="BO117" s="16">
        <f t="shared" si="308"/>
        <v>0.5588375093365926</v>
      </c>
      <c r="BP117" s="16">
        <f t="shared" si="308"/>
        <v>0.80258239891267413</v>
      </c>
      <c r="BQ117" s="16">
        <f t="shared" si="308"/>
        <v>0.239642567018684</v>
      </c>
      <c r="BR117" s="23"/>
      <c r="BS117" s="23"/>
      <c r="BT117" s="23"/>
      <c r="CN117" s="12"/>
      <c r="CO117" s="12">
        <f t="shared" si="293"/>
        <v>0.80222532322706086</v>
      </c>
      <c r="CP117" s="12">
        <f t="shared" si="294"/>
        <v>0.93548485439982032</v>
      </c>
      <c r="CQ117" s="12">
        <f t="shared" si="295"/>
        <v>0.66401988027181047</v>
      </c>
      <c r="CR117" s="12">
        <f>SUM(BI117:BL117)</f>
        <v>1.2356551278025476</v>
      </c>
      <c r="CS117" s="12">
        <f t="shared" si="296"/>
        <v>1.79932214188784</v>
      </c>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24" zoomScale="70" zoomScaleNormal="70" workbookViewId="0">
      <selection activeCell="Y175" sqref="Y175"/>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261</v>
      </c>
      <c r="AG2" s="1" t="s">
        <v>244</v>
      </c>
    </row>
    <row r="3" spans="8:75">
      <c r="AH3" s="1" t="s">
        <v>245</v>
      </c>
    </row>
    <row r="4" spans="8:75">
      <c r="AH4" s="1" t="s">
        <v>246</v>
      </c>
    </row>
    <row r="5" spans="8:75">
      <c r="AH5" s="1" t="s">
        <v>247</v>
      </c>
    </row>
    <row r="7" spans="8:75">
      <c r="AH7" s="1" t="s">
        <v>248</v>
      </c>
    </row>
    <row r="9" spans="8:75">
      <c r="AG9" s="1" t="s">
        <v>255</v>
      </c>
    </row>
    <row r="10" spans="8:75">
      <c r="AH10" s="1" t="s">
        <v>249</v>
      </c>
    </row>
    <row r="11" spans="8:75">
      <c r="AH11" s="1" t="s">
        <v>250</v>
      </c>
    </row>
    <row r="12" spans="8:75">
      <c r="AI12" s="1" t="s">
        <v>251</v>
      </c>
    </row>
    <row r="13" spans="8:75">
      <c r="AH13" s="1" t="s">
        <v>252</v>
      </c>
    </row>
    <row r="14" spans="8:75">
      <c r="AI14" s="1" t="s">
        <v>253</v>
      </c>
    </row>
    <row r="15" spans="8:75">
      <c r="AH15" s="1" t="s">
        <v>254</v>
      </c>
    </row>
    <row r="17" spans="33:33" ht="15">
      <c r="AG17" s="3" t="s">
        <v>260</v>
      </c>
    </row>
    <row r="34" spans="8:8" ht="15">
      <c r="H34" s="3" t="s">
        <v>2358</v>
      </c>
    </row>
    <row r="69" spans="8:8" ht="15">
      <c r="H69" s="3" t="s">
        <v>2312</v>
      </c>
    </row>
    <row r="82" spans="33:33" ht="15">
      <c r="AG82" s="3" t="s">
        <v>2304</v>
      </c>
    </row>
    <row r="104" spans="1:25" ht="15">
      <c r="H104" s="3" t="s">
        <v>2291</v>
      </c>
    </row>
    <row r="106" spans="1:25" ht="15">
      <c r="A106" s="25" t="s">
        <v>517</v>
      </c>
      <c r="B106" s="25" t="s">
        <v>516</v>
      </c>
      <c r="C106" s="25" t="s">
        <v>515</v>
      </c>
      <c r="D106" s="25" t="s">
        <v>514</v>
      </c>
      <c r="E106" s="25" t="s">
        <v>513</v>
      </c>
      <c r="F106" s="25" t="s">
        <v>512</v>
      </c>
      <c r="G106" s="25" t="s">
        <v>2288</v>
      </c>
      <c r="Y106"/>
    </row>
    <row r="107" spans="1:25">
      <c r="A107" s="24">
        <v>102.74</v>
      </c>
      <c r="B107" s="24">
        <v>103.2</v>
      </c>
      <c r="C107" s="24">
        <v>101.61499999999999</v>
      </c>
      <c r="D107" s="24">
        <v>102.4</v>
      </c>
      <c r="E107" s="24">
        <v>5280884</v>
      </c>
      <c r="F107" s="24" t="s">
        <v>511</v>
      </c>
      <c r="G107" s="29">
        <f>A107/D107-1</f>
        <v>3.3203124999998668E-3</v>
      </c>
      <c r="Y107" s="24"/>
    </row>
    <row r="108" spans="1:25" ht="15" customHeight="1">
      <c r="A108" s="24">
        <v>102.18</v>
      </c>
      <c r="B108" s="24">
        <v>102.95</v>
      </c>
      <c r="C108" s="24">
        <v>101.5039</v>
      </c>
      <c r="D108" s="24">
        <v>102.5</v>
      </c>
      <c r="E108" s="24">
        <v>7815974</v>
      </c>
      <c r="F108" s="24" t="s">
        <v>510</v>
      </c>
      <c r="G108" s="29">
        <f t="shared" ref="G108:G171" si="0">A108/D108-1</f>
        <v>-3.1219512195120869E-3</v>
      </c>
      <c r="Y108" s="24"/>
    </row>
    <row r="109" spans="1:25">
      <c r="A109" s="24">
        <v>101.9</v>
      </c>
      <c r="B109" s="24">
        <v>102.15</v>
      </c>
      <c r="C109" s="24">
        <v>100.82</v>
      </c>
      <c r="D109" s="24">
        <v>101.39</v>
      </c>
      <c r="E109" s="24">
        <v>5380394</v>
      </c>
      <c r="F109" s="24" t="s">
        <v>509</v>
      </c>
      <c r="G109" s="29">
        <f t="shared" si="0"/>
        <v>5.0300818621167309E-3</v>
      </c>
      <c r="Y109" s="24"/>
    </row>
    <row r="110" spans="1:25" ht="15" customHeight="1">
      <c r="A110" s="24">
        <v>101.14</v>
      </c>
      <c r="B110" s="24">
        <v>101.675</v>
      </c>
      <c r="C110" s="24">
        <v>98.93</v>
      </c>
      <c r="D110" s="24">
        <v>99.03</v>
      </c>
      <c r="E110" s="24">
        <v>8984700</v>
      </c>
      <c r="F110" s="24" t="s">
        <v>508</v>
      </c>
      <c r="G110" s="29">
        <f t="shared" si="0"/>
        <v>2.1306674745026788E-2</v>
      </c>
    </row>
    <row r="111" spans="1:25">
      <c r="A111" s="24">
        <v>98.92</v>
      </c>
      <c r="B111" s="24">
        <v>102.37</v>
      </c>
      <c r="C111" s="24">
        <v>98.424999999999997</v>
      </c>
      <c r="D111" s="24">
        <v>100</v>
      </c>
      <c r="E111" s="24">
        <v>12865357</v>
      </c>
      <c r="F111" s="24" t="s">
        <v>507</v>
      </c>
      <c r="G111" s="29">
        <f t="shared" si="0"/>
        <v>-1.0800000000000032E-2</v>
      </c>
    </row>
    <row r="112" spans="1:25">
      <c r="A112" s="24">
        <v>95.05</v>
      </c>
      <c r="B112" s="24">
        <v>95.61</v>
      </c>
      <c r="C112" s="24">
        <v>93.35</v>
      </c>
      <c r="D112" s="24">
        <v>93.9</v>
      </c>
      <c r="E112" s="24">
        <v>8610950</v>
      </c>
      <c r="F112" s="24" t="s">
        <v>506</v>
      </c>
      <c r="G112" s="29">
        <f t="shared" si="0"/>
        <v>1.224707135250247E-2</v>
      </c>
    </row>
    <row r="113" spans="1:7">
      <c r="A113" s="24">
        <v>93.58</v>
      </c>
      <c r="B113" s="24">
        <v>95.18</v>
      </c>
      <c r="C113" s="24">
        <v>92.7</v>
      </c>
      <c r="D113" s="24">
        <v>95.05</v>
      </c>
      <c r="E113" s="24">
        <v>9990446</v>
      </c>
      <c r="F113" s="24" t="s">
        <v>505</v>
      </c>
      <c r="G113" s="29">
        <f t="shared" si="0"/>
        <v>-1.5465544450289359E-2</v>
      </c>
    </row>
    <row r="114" spans="1:7">
      <c r="A114" s="24">
        <v>95.12</v>
      </c>
      <c r="B114" s="24">
        <v>96.061499999999995</v>
      </c>
      <c r="C114" s="24">
        <v>94.67</v>
      </c>
      <c r="D114" s="24">
        <v>95.6</v>
      </c>
      <c r="E114" s="24">
        <v>6673145</v>
      </c>
      <c r="F114" s="24" t="s">
        <v>504</v>
      </c>
      <c r="G114" s="29">
        <f t="shared" si="0"/>
        <v>-5.0209205020919079E-3</v>
      </c>
    </row>
    <row r="115" spans="1:7" ht="15" customHeight="1">
      <c r="A115" s="24">
        <v>95.25</v>
      </c>
      <c r="B115" s="24">
        <v>96.69</v>
      </c>
      <c r="C115" s="24">
        <v>94.04</v>
      </c>
      <c r="D115" s="24">
        <v>94.78</v>
      </c>
      <c r="E115" s="24">
        <v>7874220</v>
      </c>
      <c r="F115" s="24" t="s">
        <v>503</v>
      </c>
      <c r="G115" s="29">
        <f t="shared" si="0"/>
        <v>4.9588520784975554E-3</v>
      </c>
    </row>
    <row r="116" spans="1:7" ht="15" customHeight="1">
      <c r="A116" s="24">
        <v>94.23</v>
      </c>
      <c r="B116" s="24">
        <v>95.12</v>
      </c>
      <c r="C116" s="24">
        <v>93.69</v>
      </c>
      <c r="D116" s="24">
        <v>94.66</v>
      </c>
      <c r="E116" s="24">
        <v>6615643</v>
      </c>
      <c r="F116" s="24" t="s">
        <v>502</v>
      </c>
      <c r="G116" s="29">
        <f t="shared" si="0"/>
        <v>-4.5425734206633317E-3</v>
      </c>
    </row>
    <row r="117" spans="1:7">
      <c r="A117" s="24">
        <v>94.27</v>
      </c>
      <c r="B117" s="24">
        <v>95.63</v>
      </c>
      <c r="C117" s="24">
        <v>93.65</v>
      </c>
      <c r="D117" s="24">
        <v>95.28</v>
      </c>
      <c r="E117" s="24">
        <v>7877155</v>
      </c>
      <c r="F117" s="24" t="s">
        <v>501</v>
      </c>
      <c r="G117" s="29">
        <f t="shared" si="0"/>
        <v>-1.0600335852225085E-2</v>
      </c>
    </row>
    <row r="118" spans="1:7">
      <c r="A118" s="24">
        <v>93.67</v>
      </c>
      <c r="B118" s="24">
        <v>94.48</v>
      </c>
      <c r="C118" s="24">
        <v>91.89</v>
      </c>
      <c r="D118" s="24">
        <v>93.06</v>
      </c>
      <c r="E118" s="24">
        <v>8303735</v>
      </c>
      <c r="F118" s="24" t="s">
        <v>500</v>
      </c>
      <c r="G118" s="29">
        <f t="shared" si="0"/>
        <v>6.5549108102298526E-3</v>
      </c>
    </row>
    <row r="119" spans="1:7">
      <c r="A119" s="24">
        <v>92.64</v>
      </c>
      <c r="B119" s="24">
        <v>95.57</v>
      </c>
      <c r="C119" s="24">
        <v>91.01</v>
      </c>
      <c r="D119" s="24">
        <v>95.23</v>
      </c>
      <c r="E119" s="24">
        <v>11632212</v>
      </c>
      <c r="F119" s="24" t="s">
        <v>499</v>
      </c>
      <c r="G119" s="29">
        <f t="shared" si="0"/>
        <v>-2.7197311771500643E-2</v>
      </c>
    </row>
    <row r="120" spans="1:7">
      <c r="A120" s="24">
        <v>96.77</v>
      </c>
      <c r="B120" s="24">
        <v>97.654899999999998</v>
      </c>
      <c r="C120" s="24">
        <v>86.77</v>
      </c>
      <c r="D120" s="24">
        <v>90.22</v>
      </c>
      <c r="E120" s="24">
        <v>23603259</v>
      </c>
      <c r="F120" s="24" t="s">
        <v>498</v>
      </c>
      <c r="G120" s="29">
        <f t="shared" si="0"/>
        <v>7.260031035247172E-2</v>
      </c>
    </row>
    <row r="121" spans="1:7">
      <c r="A121" s="24">
        <v>90.64</v>
      </c>
      <c r="B121" s="24">
        <v>95.045000000000002</v>
      </c>
      <c r="C121" s="24">
        <v>89.05</v>
      </c>
      <c r="D121" s="24">
        <v>94.5</v>
      </c>
      <c r="E121" s="24">
        <v>10816090</v>
      </c>
      <c r="F121" s="24" t="s">
        <v>497</v>
      </c>
      <c r="G121" s="29">
        <f t="shared" si="0"/>
        <v>-4.0846560846560798E-2</v>
      </c>
    </row>
    <row r="122" spans="1:7">
      <c r="A122" s="24">
        <v>91.54</v>
      </c>
      <c r="B122" s="24">
        <v>93.89</v>
      </c>
      <c r="C122" s="24">
        <v>85.98</v>
      </c>
      <c r="D122" s="24">
        <v>87.04</v>
      </c>
      <c r="E122" s="24">
        <v>14289982</v>
      </c>
      <c r="F122" s="24" t="s">
        <v>496</v>
      </c>
      <c r="G122" s="29">
        <f t="shared" si="0"/>
        <v>5.1700367647058876E-2</v>
      </c>
    </row>
    <row r="123" spans="1:7">
      <c r="A123" s="24">
        <v>89.7</v>
      </c>
      <c r="B123" s="24">
        <v>95.89</v>
      </c>
      <c r="C123" s="24">
        <v>89.650099999999995</v>
      </c>
      <c r="D123" s="24">
        <v>94.73</v>
      </c>
      <c r="E123" s="24">
        <v>22572502</v>
      </c>
      <c r="F123" s="24" t="s">
        <v>495</v>
      </c>
      <c r="G123" s="29">
        <f t="shared" si="0"/>
        <v>-5.3098279320173081E-2</v>
      </c>
    </row>
    <row r="124" spans="1:7">
      <c r="A124" s="24">
        <v>98.5</v>
      </c>
      <c r="B124" s="24">
        <v>99.86</v>
      </c>
      <c r="C124" s="24">
        <v>96.65</v>
      </c>
      <c r="D124" s="24">
        <v>96.94</v>
      </c>
      <c r="E124" s="24">
        <v>10996680</v>
      </c>
      <c r="F124" s="24" t="s">
        <v>494</v>
      </c>
      <c r="G124" s="29">
        <f t="shared" si="0"/>
        <v>1.6092428306168749E-2</v>
      </c>
    </row>
    <row r="125" spans="1:7">
      <c r="A125" s="24">
        <v>100.05</v>
      </c>
      <c r="B125" s="24">
        <v>101.02</v>
      </c>
      <c r="C125" s="24">
        <v>98.44</v>
      </c>
      <c r="D125" s="24">
        <v>99.71</v>
      </c>
      <c r="E125" s="24">
        <v>11755566</v>
      </c>
      <c r="F125" s="24" t="s">
        <v>493</v>
      </c>
      <c r="G125" s="29">
        <f t="shared" si="0"/>
        <v>3.4098886771638526E-3</v>
      </c>
    </row>
    <row r="126" spans="1:7">
      <c r="A126" s="24">
        <v>101.24</v>
      </c>
      <c r="B126" s="24">
        <v>101.28</v>
      </c>
      <c r="C126" s="24">
        <v>99.46</v>
      </c>
      <c r="D126" s="24">
        <v>100.4</v>
      </c>
      <c r="E126" s="24">
        <v>5958004</v>
      </c>
      <c r="F126" s="24" t="s">
        <v>492</v>
      </c>
      <c r="G126" s="29">
        <f t="shared" si="0"/>
        <v>8.3665338645417808E-3</v>
      </c>
    </row>
    <row r="127" spans="1:7">
      <c r="A127" s="24">
        <v>100.88</v>
      </c>
      <c r="B127" s="24">
        <v>101.25</v>
      </c>
      <c r="C127" s="24">
        <v>97.85</v>
      </c>
      <c r="D127" s="24">
        <v>98.56</v>
      </c>
      <c r="E127" s="24">
        <v>8522514</v>
      </c>
      <c r="F127" s="24" t="s">
        <v>491</v>
      </c>
      <c r="G127" s="29">
        <f t="shared" si="0"/>
        <v>2.3538961038960915E-2</v>
      </c>
    </row>
    <row r="128" spans="1:7">
      <c r="A128" s="24">
        <v>99.36</v>
      </c>
      <c r="B128" s="24">
        <v>100.42</v>
      </c>
      <c r="C128" s="24">
        <v>98.02</v>
      </c>
      <c r="D128" s="24">
        <v>99.94</v>
      </c>
      <c r="E128" s="24">
        <v>7404062</v>
      </c>
      <c r="F128" s="24" t="s">
        <v>490</v>
      </c>
      <c r="G128" s="29">
        <f t="shared" si="0"/>
        <v>-5.8034820892535199E-3</v>
      </c>
    </row>
    <row r="129" spans="1:33">
      <c r="A129" s="24">
        <v>100.8</v>
      </c>
      <c r="B129" s="24">
        <v>102.24</v>
      </c>
      <c r="C129" s="24">
        <v>100.26</v>
      </c>
      <c r="D129" s="24">
        <v>102.23</v>
      </c>
      <c r="E129" s="24">
        <v>7610638</v>
      </c>
      <c r="F129" s="24" t="s">
        <v>489</v>
      </c>
      <c r="G129" s="29">
        <f t="shared" si="0"/>
        <v>-1.3988066125403598E-2</v>
      </c>
    </row>
    <row r="130" spans="1:33">
      <c r="A130" s="24">
        <v>102.34</v>
      </c>
      <c r="B130" s="24">
        <v>103.48</v>
      </c>
      <c r="C130" s="24">
        <v>101.02</v>
      </c>
      <c r="D130" s="24">
        <v>103.12</v>
      </c>
      <c r="E130" s="24">
        <v>6645989</v>
      </c>
      <c r="F130" s="24" t="s">
        <v>488</v>
      </c>
      <c r="G130" s="29">
        <f t="shared" si="0"/>
        <v>-7.5640031031807275E-3</v>
      </c>
    </row>
    <row r="131" spans="1:33">
      <c r="A131" s="24">
        <v>103.08</v>
      </c>
      <c r="B131" s="24">
        <v>104.35</v>
      </c>
      <c r="C131" s="24">
        <v>102.6</v>
      </c>
      <c r="D131" s="24">
        <v>102.86</v>
      </c>
      <c r="E131" s="24">
        <v>9346683</v>
      </c>
      <c r="F131" s="24" t="s">
        <v>487</v>
      </c>
      <c r="G131" s="29">
        <f t="shared" si="0"/>
        <v>2.13882947695887E-3</v>
      </c>
    </row>
    <row r="132" spans="1:33">
      <c r="A132" s="24">
        <v>102.67</v>
      </c>
      <c r="B132" s="24">
        <v>102.92</v>
      </c>
      <c r="C132" s="24">
        <v>101.23</v>
      </c>
      <c r="D132" s="24">
        <v>101.72</v>
      </c>
      <c r="E132" s="24">
        <v>5831187</v>
      </c>
      <c r="F132" s="24" t="s">
        <v>486</v>
      </c>
      <c r="G132" s="29">
        <f t="shared" si="0"/>
        <v>9.3393629571372205E-3</v>
      </c>
    </row>
    <row r="133" spans="1:33">
      <c r="A133" s="24">
        <v>100.69</v>
      </c>
      <c r="B133" s="24">
        <v>101</v>
      </c>
      <c r="C133" s="24">
        <v>99.3</v>
      </c>
      <c r="D133" s="24">
        <v>100.85</v>
      </c>
      <c r="E133" s="24">
        <v>8617197</v>
      </c>
      <c r="F133" s="24" t="s">
        <v>485</v>
      </c>
      <c r="G133" s="29">
        <f t="shared" si="0"/>
        <v>-1.586514625681712E-3</v>
      </c>
    </row>
    <row r="134" spans="1:33">
      <c r="A134" s="24">
        <v>101.51</v>
      </c>
      <c r="B134" s="24">
        <v>102.01</v>
      </c>
      <c r="C134" s="24">
        <v>100.101</v>
      </c>
      <c r="D134" s="24">
        <v>100.41</v>
      </c>
      <c r="E134" s="24">
        <v>6282279</v>
      </c>
      <c r="F134" s="24" t="s">
        <v>484</v>
      </c>
      <c r="G134" s="29">
        <f t="shared" si="0"/>
        <v>1.0955084154964823E-2</v>
      </c>
    </row>
    <row r="135" spans="1:33">
      <c r="A135" s="24">
        <v>100.73</v>
      </c>
      <c r="B135" s="24">
        <v>101.49</v>
      </c>
      <c r="C135" s="24">
        <v>98.94</v>
      </c>
      <c r="D135" s="24">
        <v>99.93</v>
      </c>
      <c r="E135" s="24">
        <v>5504731</v>
      </c>
      <c r="F135" s="24" t="s">
        <v>483</v>
      </c>
      <c r="G135" s="29">
        <f t="shared" si="0"/>
        <v>8.005603922745852E-3</v>
      </c>
    </row>
    <row r="136" spans="1:33" ht="15">
      <c r="A136" s="24">
        <v>99.22</v>
      </c>
      <c r="B136" s="24">
        <v>99.41</v>
      </c>
      <c r="C136" s="24">
        <v>97.93</v>
      </c>
      <c r="D136" s="24">
        <v>98.36</v>
      </c>
      <c r="E136" s="24">
        <v>5370082</v>
      </c>
      <c r="F136" s="24" t="s">
        <v>482</v>
      </c>
      <c r="G136" s="29">
        <f t="shared" si="0"/>
        <v>8.74339162261073E-3</v>
      </c>
      <c r="AG136" s="3" t="s">
        <v>2305</v>
      </c>
    </row>
    <row r="137" spans="1:33">
      <c r="A137" s="24">
        <v>98.9</v>
      </c>
      <c r="B137" s="24">
        <v>99.41</v>
      </c>
      <c r="C137" s="24">
        <v>96.52</v>
      </c>
      <c r="D137" s="24">
        <v>96.76</v>
      </c>
      <c r="E137" s="24">
        <v>5703044</v>
      </c>
      <c r="F137" s="24" t="s">
        <v>481</v>
      </c>
      <c r="G137" s="29">
        <f t="shared" si="0"/>
        <v>2.2116577097974321E-2</v>
      </c>
    </row>
    <row r="138" spans="1:33">
      <c r="A138" s="24">
        <v>97.16</v>
      </c>
      <c r="B138" s="24">
        <v>97.385000000000005</v>
      </c>
      <c r="C138" s="24">
        <v>95.56</v>
      </c>
      <c r="D138" s="24">
        <v>96.07</v>
      </c>
      <c r="E138" s="24">
        <v>4924639</v>
      </c>
      <c r="F138" s="24" t="s">
        <v>480</v>
      </c>
      <c r="G138" s="29">
        <f t="shared" si="0"/>
        <v>1.1345893619236103E-2</v>
      </c>
    </row>
    <row r="139" spans="1:33">
      <c r="A139" s="24">
        <v>95.37</v>
      </c>
      <c r="B139" s="24">
        <v>96.64</v>
      </c>
      <c r="C139" s="24">
        <v>94.85</v>
      </c>
      <c r="D139" s="24">
        <v>96.64</v>
      </c>
      <c r="E139" s="24">
        <v>8056893</v>
      </c>
      <c r="F139" s="24" t="s">
        <v>479</v>
      </c>
      <c r="G139" s="29">
        <f t="shared" si="0"/>
        <v>-1.3141556291390688E-2</v>
      </c>
    </row>
    <row r="140" spans="1:33">
      <c r="A140" s="24">
        <v>96.42</v>
      </c>
      <c r="B140" s="24">
        <v>98.564999999999998</v>
      </c>
      <c r="C140" s="24">
        <v>96.01</v>
      </c>
      <c r="D140" s="24">
        <v>98.04</v>
      </c>
      <c r="E140" s="24">
        <v>8790915</v>
      </c>
      <c r="F140" s="24" t="s">
        <v>478</v>
      </c>
      <c r="G140" s="29">
        <f t="shared" si="0"/>
        <v>-1.6523867809057569E-2</v>
      </c>
    </row>
    <row r="141" spans="1:33">
      <c r="A141" s="24">
        <v>95.52</v>
      </c>
      <c r="B141" s="24">
        <v>96.27</v>
      </c>
      <c r="C141" s="24">
        <v>93.905000000000001</v>
      </c>
      <c r="D141" s="24">
        <v>94.13</v>
      </c>
      <c r="E141" s="24">
        <v>11910727</v>
      </c>
      <c r="F141" s="24" t="s">
        <v>477</v>
      </c>
      <c r="G141" s="29">
        <f t="shared" si="0"/>
        <v>1.4766811855943862E-2</v>
      </c>
      <c r="I141" s="26"/>
      <c r="J141" s="26" t="s">
        <v>519</v>
      </c>
      <c r="K141" s="27">
        <f>MIN(G107:G2117)</f>
        <v>-7.1428571428571508E-2</v>
      </c>
      <c r="L141" s="1" t="s">
        <v>2302</v>
      </c>
    </row>
    <row r="142" spans="1:33">
      <c r="A142" s="24">
        <v>94.13</v>
      </c>
      <c r="B142" s="24">
        <v>97.77</v>
      </c>
      <c r="C142" s="24">
        <v>93.290999999999997</v>
      </c>
      <c r="D142" s="24">
        <v>97.765000000000001</v>
      </c>
      <c r="E142" s="24">
        <v>17009291</v>
      </c>
      <c r="F142" s="24" t="s">
        <v>476</v>
      </c>
      <c r="G142" s="29">
        <f t="shared" si="0"/>
        <v>-3.7180995243696668E-2</v>
      </c>
      <c r="I142" s="26"/>
      <c r="J142" s="26" t="s">
        <v>518</v>
      </c>
      <c r="K142" s="27">
        <f>MAX(G107:G2117)</f>
        <v>7.3506412261495235E-2</v>
      </c>
      <c r="L142" s="1" t="s">
        <v>520</v>
      </c>
    </row>
    <row r="143" spans="1:33">
      <c r="A143" s="24">
        <v>99.13</v>
      </c>
      <c r="B143" s="24">
        <v>100.61</v>
      </c>
      <c r="C143" s="24">
        <v>97.04</v>
      </c>
      <c r="D143" s="24">
        <v>100.61</v>
      </c>
      <c r="E143" s="24">
        <v>12987190</v>
      </c>
      <c r="F143" s="24" t="s">
        <v>475</v>
      </c>
      <c r="G143" s="29">
        <f t="shared" si="0"/>
        <v>-1.4710267369048791E-2</v>
      </c>
      <c r="I143" s="26"/>
      <c r="J143" s="26" t="s">
        <v>2298</v>
      </c>
      <c r="K143" s="27">
        <f>AVERAGE(G107:G2117)</f>
        <v>1.6453031938258063E-4</v>
      </c>
    </row>
    <row r="144" spans="1:33">
      <c r="A144" s="24">
        <v>100.8</v>
      </c>
      <c r="B144" s="24">
        <v>103.51</v>
      </c>
      <c r="C144" s="24">
        <v>100.5397</v>
      </c>
      <c r="D144" s="24">
        <v>103.31</v>
      </c>
      <c r="E144" s="24">
        <v>9723019</v>
      </c>
      <c r="F144" s="24" t="s">
        <v>474</v>
      </c>
      <c r="G144" s="29">
        <f t="shared" si="0"/>
        <v>-2.4295808731003787E-2</v>
      </c>
      <c r="I144" s="26"/>
      <c r="J144" s="26" t="s">
        <v>2292</v>
      </c>
      <c r="K144" s="27">
        <f>MEDIAN(G108:G2118)</f>
        <v>4.770449626962936E-4</v>
      </c>
    </row>
    <row r="145" spans="1:24" ht="15">
      <c r="A145" s="24">
        <v>104.71</v>
      </c>
      <c r="B145" s="24">
        <v>105.21</v>
      </c>
      <c r="C145" s="24">
        <v>103.07</v>
      </c>
      <c r="D145" s="24">
        <v>103.24</v>
      </c>
      <c r="E145" s="24">
        <v>6716353</v>
      </c>
      <c r="F145" s="24" t="s">
        <v>473</v>
      </c>
      <c r="G145" s="29">
        <f t="shared" si="0"/>
        <v>1.4238667183262388E-2</v>
      </c>
      <c r="I145" s="26"/>
      <c r="J145" s="26" t="s">
        <v>521</v>
      </c>
      <c r="K145" s="27">
        <f>_xlfn.STDEV.P(G107:G2117)</f>
        <v>1.3826461971132371E-2</v>
      </c>
      <c r="M145" s="3"/>
    </row>
    <row r="146" spans="1:24" ht="15">
      <c r="A146" s="24">
        <v>103.61</v>
      </c>
      <c r="B146" s="24">
        <v>105.14</v>
      </c>
      <c r="C146" s="24">
        <v>102.53</v>
      </c>
      <c r="D146" s="24">
        <v>104.63</v>
      </c>
      <c r="E146" s="24">
        <v>8374524</v>
      </c>
      <c r="F146" s="24" t="s">
        <v>472</v>
      </c>
      <c r="G146" s="29">
        <f t="shared" si="0"/>
        <v>-9.7486380579183685E-3</v>
      </c>
      <c r="I146" s="26"/>
      <c r="J146" s="28" t="s">
        <v>2306</v>
      </c>
      <c r="K146" s="27">
        <f>3*K145</f>
        <v>4.1479385913397115E-2</v>
      </c>
      <c r="L146" s="26"/>
      <c r="M146" s="3" t="s">
        <v>2314</v>
      </c>
      <c r="X146" s="34"/>
    </row>
    <row r="147" spans="1:24" ht="15">
      <c r="A147" s="24">
        <v>104.87</v>
      </c>
      <c r="B147" s="24">
        <v>105.57</v>
      </c>
      <c r="C147" s="24">
        <v>103.83</v>
      </c>
      <c r="D147" s="24">
        <v>104.85</v>
      </c>
      <c r="E147" s="24">
        <v>6349110</v>
      </c>
      <c r="F147" s="24" t="s">
        <v>471</v>
      </c>
      <c r="G147" s="29">
        <f t="shared" si="0"/>
        <v>1.9074868860280425E-4</v>
      </c>
      <c r="I147" s="26"/>
      <c r="J147" s="28" t="s">
        <v>2303</v>
      </c>
      <c r="K147" s="26">
        <v>0.73</v>
      </c>
      <c r="L147" s="26"/>
      <c r="M147" s="3" t="s">
        <v>523</v>
      </c>
    </row>
    <row r="148" spans="1:24">
      <c r="A148" s="24">
        <v>103.79</v>
      </c>
      <c r="B148" s="24">
        <v>104.1</v>
      </c>
      <c r="C148" s="24">
        <v>101.01</v>
      </c>
      <c r="D148" s="24">
        <v>101.13</v>
      </c>
      <c r="E148" s="24">
        <v>8833246</v>
      </c>
      <c r="F148" s="24" t="s">
        <v>470</v>
      </c>
      <c r="G148" s="29">
        <f t="shared" si="0"/>
        <v>2.6302778601799748E-2</v>
      </c>
    </row>
    <row r="149" spans="1:24">
      <c r="A149" s="24">
        <v>100.8</v>
      </c>
      <c r="B149" s="24">
        <v>103.99</v>
      </c>
      <c r="C149" s="24">
        <v>100.55</v>
      </c>
      <c r="D149" s="24">
        <v>101.64</v>
      </c>
      <c r="E149" s="24">
        <v>9010507</v>
      </c>
      <c r="F149" s="24" t="s">
        <v>469</v>
      </c>
      <c r="G149" s="29">
        <f t="shared" si="0"/>
        <v>-8.2644628099174389E-3</v>
      </c>
      <c r="I149" s="37" t="s">
        <v>2308</v>
      </c>
      <c r="J149" s="43">
        <v>1994</v>
      </c>
    </row>
    <row r="150" spans="1:24" ht="15" thickBot="1">
      <c r="A150" s="24">
        <v>101.56</v>
      </c>
      <c r="B150" s="24">
        <v>102.815</v>
      </c>
      <c r="C150" s="24">
        <v>99.85</v>
      </c>
      <c r="D150" s="24">
        <v>100.43</v>
      </c>
      <c r="E150" s="24">
        <v>8148662</v>
      </c>
      <c r="F150" s="24" t="s">
        <v>468</v>
      </c>
      <c r="G150" s="29">
        <f t="shared" si="0"/>
        <v>1.1251618042417588E-2</v>
      </c>
      <c r="I150" s="1" t="s">
        <v>2311</v>
      </c>
      <c r="L150" s="1" t="s">
        <v>2310</v>
      </c>
      <c r="P150" s="1" t="s">
        <v>2309</v>
      </c>
    </row>
    <row r="151" spans="1:24" ht="30">
      <c r="A151" s="24">
        <v>100.72</v>
      </c>
      <c r="B151" s="24">
        <v>104.5</v>
      </c>
      <c r="C151" s="24">
        <v>97.08</v>
      </c>
      <c r="D151" s="24">
        <v>104</v>
      </c>
      <c r="E151" s="24">
        <v>18821595</v>
      </c>
      <c r="F151" s="24" t="s">
        <v>467</v>
      </c>
      <c r="G151" s="29">
        <f t="shared" si="0"/>
        <v>-3.1538461538461515E-2</v>
      </c>
      <c r="I151" s="33" t="s">
        <v>524</v>
      </c>
      <c r="J151" s="33" t="s">
        <v>526</v>
      </c>
      <c r="L151" s="35" t="s">
        <v>2294</v>
      </c>
      <c r="M151" s="36" t="s">
        <v>2293</v>
      </c>
      <c r="P151" s="35" t="s">
        <v>2289</v>
      </c>
      <c r="Q151" s="36" t="s">
        <v>2290</v>
      </c>
    </row>
    <row r="152" spans="1:24" ht="15">
      <c r="A152" s="24">
        <v>104.39</v>
      </c>
      <c r="B152" s="24">
        <v>104.95</v>
      </c>
      <c r="C152" s="24">
        <v>103.87</v>
      </c>
      <c r="D152" s="24">
        <v>104.25</v>
      </c>
      <c r="E152" s="24">
        <v>5214717</v>
      </c>
      <c r="F152" s="24" t="s">
        <v>466</v>
      </c>
      <c r="G152" s="29">
        <f t="shared" si="0"/>
        <v>1.3429256594723604E-3</v>
      </c>
      <c r="I152" s="31">
        <v>-0.05</v>
      </c>
      <c r="J152">
        <v>1</v>
      </c>
      <c r="L152" s="1">
        <v>-5.0999999999999997E-2</v>
      </c>
      <c r="M152" s="1">
        <f t="shared" ref="M152:M183" si="1">_xlfn.NORM.DIST(L152,$K$143,$K$145,FALSE)</f>
        <v>3.0667878832415868E-2</v>
      </c>
      <c r="O152" s="1" t="s">
        <v>522</v>
      </c>
      <c r="P152" s="15">
        <f>K143</f>
        <v>1.6453031938258063E-4</v>
      </c>
      <c r="Q152" s="1">
        <v>0</v>
      </c>
    </row>
    <row r="153" spans="1:24" ht="15">
      <c r="A153" s="24">
        <v>104.49</v>
      </c>
      <c r="B153" s="24">
        <v>105.65</v>
      </c>
      <c r="C153" s="24">
        <v>103.98</v>
      </c>
      <c r="D153" s="24">
        <v>104.64</v>
      </c>
      <c r="E153" s="24">
        <v>5513271</v>
      </c>
      <c r="F153" s="24" t="s">
        <v>465</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464</v>
      </c>
      <c r="G154" s="29">
        <f t="shared" si="0"/>
        <v>-6.6394764298594033E-4</v>
      </c>
      <c r="I154" s="31">
        <v>-4.8000000000000001E-2</v>
      </c>
      <c r="J154">
        <v>2</v>
      </c>
      <c r="L154" s="34">
        <f t="shared" ref="L154:L162" si="2">L153+0.001</f>
        <v>-4.9000000000000002E-2</v>
      </c>
      <c r="M154" s="1">
        <f t="shared" si="1"/>
        <v>5.1833095618303154E-2</v>
      </c>
      <c r="O154" s="38" t="s">
        <v>2299</v>
      </c>
      <c r="P154" s="15">
        <f>P152+-K145*3</f>
        <v>-4.1314855594014536E-2</v>
      </c>
      <c r="Q154" s="1">
        <v>0</v>
      </c>
      <c r="S154" s="15"/>
      <c r="T154" s="29"/>
    </row>
    <row r="155" spans="1:24" ht="15">
      <c r="A155" s="24">
        <v>105.67</v>
      </c>
      <c r="B155" s="24">
        <v>105.7</v>
      </c>
      <c r="C155" s="24">
        <v>104.7637</v>
      </c>
      <c r="D155" s="24">
        <v>105.35</v>
      </c>
      <c r="E155" s="24">
        <v>4305812</v>
      </c>
      <c r="F155" s="24" t="s">
        <v>463</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462</v>
      </c>
      <c r="G156" s="29">
        <f t="shared" si="0"/>
        <v>1.6009258366284085E-2</v>
      </c>
      <c r="I156" s="31">
        <v>-4.5999999999999999E-2</v>
      </c>
      <c r="J156">
        <v>1</v>
      </c>
      <c r="L156" s="34">
        <f t="shared" si="2"/>
        <v>-4.7E-2</v>
      </c>
      <c r="M156" s="1">
        <f t="shared" si="1"/>
        <v>8.5791353703867368E-2</v>
      </c>
      <c r="O156" s="38" t="s">
        <v>2300</v>
      </c>
      <c r="P156" s="15">
        <f>P152-K145*2</f>
        <v>-2.7488393622882162E-2</v>
      </c>
      <c r="Q156" s="1">
        <v>0</v>
      </c>
      <c r="S156" s="15"/>
      <c r="T156" s="29"/>
    </row>
    <row r="157" spans="1:24" ht="15">
      <c r="A157" s="24">
        <v>106.11</v>
      </c>
      <c r="B157" s="24">
        <v>106.715</v>
      </c>
      <c r="C157" s="24">
        <v>105.77</v>
      </c>
      <c r="D157" s="24">
        <v>106.1</v>
      </c>
      <c r="E157" s="24">
        <v>3966659</v>
      </c>
      <c r="F157" s="24" t="s">
        <v>461</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460</v>
      </c>
      <c r="G158" s="29">
        <f t="shared" si="0"/>
        <v>1.5097188148707197E-3</v>
      </c>
      <c r="I158" s="31">
        <v>-4.3999999999999997E-2</v>
      </c>
      <c r="J158">
        <v>1</v>
      </c>
      <c r="L158" s="34">
        <f t="shared" si="2"/>
        <v>-4.4999999999999998E-2</v>
      </c>
      <c r="M158" s="1">
        <f t="shared" si="1"/>
        <v>0.13905700132559642</v>
      </c>
      <c r="O158" s="39" t="s">
        <v>2301</v>
      </c>
      <c r="P158" s="15">
        <f>P152-K145</f>
        <v>-1.366193165174979E-2</v>
      </c>
      <c r="Q158" s="1">
        <v>0</v>
      </c>
      <c r="T158" s="29"/>
    </row>
    <row r="159" spans="1:24" ht="15">
      <c r="A159" s="24">
        <v>105.77</v>
      </c>
      <c r="B159" s="24">
        <v>106.2</v>
      </c>
      <c r="C159" s="24">
        <v>104.75</v>
      </c>
      <c r="D159" s="24">
        <v>105.24</v>
      </c>
      <c r="E159" s="24">
        <v>5456560</v>
      </c>
      <c r="F159" s="24" t="s">
        <v>459</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458</v>
      </c>
      <c r="G160" s="29">
        <f t="shared" si="0"/>
        <v>8.4993861554449879E-4</v>
      </c>
      <c r="I160" s="31">
        <v>-4.1999999999999996E-2</v>
      </c>
      <c r="J160">
        <v>0</v>
      </c>
      <c r="L160" s="34">
        <f t="shared" si="2"/>
        <v>-4.2999999999999997E-2</v>
      </c>
      <c r="M160" s="1">
        <f t="shared" si="1"/>
        <v>0.22072684956353811</v>
      </c>
      <c r="O160" s="1" t="s">
        <v>2296</v>
      </c>
      <c r="P160" s="15">
        <f>P152+K145</f>
        <v>1.3990992290514951E-2</v>
      </c>
      <c r="Q160" s="1">
        <v>0</v>
      </c>
      <c r="T160" s="29"/>
    </row>
    <row r="161" spans="1:20" ht="15">
      <c r="A161" s="24">
        <v>106.18</v>
      </c>
      <c r="B161" s="24">
        <v>106.32</v>
      </c>
      <c r="C161" s="24">
        <v>105.27</v>
      </c>
      <c r="D161" s="24">
        <v>105.72</v>
      </c>
      <c r="E161" s="24">
        <v>5849467</v>
      </c>
      <c r="F161" s="24" t="s">
        <v>457</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456</v>
      </c>
      <c r="G162" s="29">
        <f t="shared" si="0"/>
        <v>4.7732696897375693E-3</v>
      </c>
      <c r="I162" s="31">
        <v>-0.04</v>
      </c>
      <c r="J162">
        <v>6</v>
      </c>
      <c r="L162" s="34">
        <f t="shared" si="2"/>
        <v>-4.0999999999999995E-2</v>
      </c>
      <c r="M162" s="1">
        <f t="shared" si="1"/>
        <v>0.34310767659057939</v>
      </c>
      <c r="O162" s="34" t="s">
        <v>2295</v>
      </c>
      <c r="P162" s="15">
        <f>P152+K145*2</f>
        <v>2.781745426164732E-2</v>
      </c>
      <c r="Q162" s="1">
        <v>0</v>
      </c>
      <c r="S162" s="15"/>
      <c r="T162" s="29"/>
    </row>
    <row r="163" spans="1:20" ht="15">
      <c r="A163" s="24">
        <v>105.02</v>
      </c>
      <c r="B163" s="24">
        <v>105.9</v>
      </c>
      <c r="C163" s="24">
        <v>104.73</v>
      </c>
      <c r="D163" s="24">
        <v>105.72</v>
      </c>
      <c r="E163" s="24">
        <v>6383814</v>
      </c>
      <c r="F163" s="24" t="s">
        <v>455</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454</v>
      </c>
      <c r="G164" s="29">
        <f t="shared" si="0"/>
        <v>1.9720225374004308E-2</v>
      </c>
      <c r="I164" s="31">
        <v>-3.7999999999999999E-2</v>
      </c>
      <c r="J164">
        <v>2</v>
      </c>
      <c r="L164" s="34">
        <f>L163+0.001</f>
        <v>-3.9E-2</v>
      </c>
      <c r="M164" s="1">
        <f t="shared" si="1"/>
        <v>0.52229837034085247</v>
      </c>
      <c r="O164" s="34" t="s">
        <v>2297</v>
      </c>
      <c r="P164" s="15">
        <f>P152+K145*3</f>
        <v>4.1643916232779694E-2</v>
      </c>
      <c r="Q164" s="1">
        <v>0</v>
      </c>
      <c r="S164" s="15"/>
      <c r="T164" s="29"/>
    </row>
    <row r="165" spans="1:20" ht="15">
      <c r="A165" s="24">
        <v>103.54</v>
      </c>
      <c r="B165" s="24">
        <v>103.99</v>
      </c>
      <c r="C165" s="24">
        <v>102.85</v>
      </c>
      <c r="D165" s="24">
        <v>103.28</v>
      </c>
      <c r="E165" s="24">
        <v>9761159</v>
      </c>
      <c r="F165" s="24" t="s">
        <v>453</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452</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451</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450</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449</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448</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447</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446</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445</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444</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443</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442</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441</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440</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439</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438</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437</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436</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435</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434</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433</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432</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431</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430</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429</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428</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427</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426</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425</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424</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423</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422</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421</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420</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419</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418</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417</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416</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415</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414</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413</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412</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411</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410</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409</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408</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407</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406</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405</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404</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403</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402</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401</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400</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399</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398</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397</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396</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395</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394</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393</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392</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391</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390</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389</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388</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387</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386</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385</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384</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383</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382</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381</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380</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379</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378</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377</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376</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375</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374</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373</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372</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371</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370</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369</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368</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367</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366</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365</v>
      </c>
      <c r="G253" s="29">
        <f t="shared" si="8"/>
        <v>-5.8633480914203062E-3</v>
      </c>
      <c r="I253" s="32" t="s">
        <v>525</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364</v>
      </c>
      <c r="G254" s="29">
        <f t="shared" si="8"/>
        <v>-5.4787994282990971E-3</v>
      </c>
      <c r="Y254" s="29"/>
    </row>
    <row r="255" spans="1:25">
      <c r="A255" s="24">
        <v>83.51</v>
      </c>
      <c r="B255" s="24">
        <v>83.73</v>
      </c>
      <c r="C255" s="24">
        <v>83.05</v>
      </c>
      <c r="D255" s="24">
        <v>83.46</v>
      </c>
      <c r="E255" s="24">
        <v>5115206</v>
      </c>
      <c r="F255" s="24" t="s">
        <v>363</v>
      </c>
      <c r="G255" s="29">
        <f t="shared" si="8"/>
        <v>5.9908938413633095E-4</v>
      </c>
      <c r="Y255" s="29"/>
    </row>
    <row r="256" spans="1:25">
      <c r="A256" s="24">
        <v>84</v>
      </c>
      <c r="B256" s="24">
        <v>84.71</v>
      </c>
      <c r="C256" s="24">
        <v>83.63</v>
      </c>
      <c r="D256" s="24">
        <v>84.27</v>
      </c>
      <c r="E256" s="24">
        <v>5657774</v>
      </c>
      <c r="F256" s="24" t="s">
        <v>362</v>
      </c>
      <c r="G256" s="29">
        <f t="shared" si="8"/>
        <v>-3.2039871840512379E-3</v>
      </c>
      <c r="S256" s="30"/>
      <c r="T256" s="30"/>
      <c r="X256" s="15"/>
      <c r="Y256" s="29"/>
    </row>
    <row r="257" spans="1:25">
      <c r="A257" s="24">
        <v>83.92</v>
      </c>
      <c r="B257" s="24">
        <v>84.045000000000002</v>
      </c>
      <c r="C257" s="24">
        <v>83.1</v>
      </c>
      <c r="D257" s="24">
        <v>83.56</v>
      </c>
      <c r="E257" s="24">
        <v>6968191</v>
      </c>
      <c r="F257" s="24" t="s">
        <v>361</v>
      </c>
      <c r="G257" s="29">
        <f t="shared" si="8"/>
        <v>4.3082814743895526E-3</v>
      </c>
      <c r="S257" s="30"/>
      <c r="T257" s="30"/>
      <c r="X257" s="15"/>
      <c r="Y257" s="29"/>
    </row>
    <row r="258" spans="1:25">
      <c r="A258" s="24">
        <v>83.71</v>
      </c>
      <c r="B258" s="24">
        <v>84.89</v>
      </c>
      <c r="C258" s="24">
        <v>83.33</v>
      </c>
      <c r="D258" s="24">
        <v>83.41</v>
      </c>
      <c r="E258" s="24">
        <v>7860788</v>
      </c>
      <c r="F258" s="24" t="s">
        <v>360</v>
      </c>
      <c r="G258" s="29">
        <f t="shared" si="8"/>
        <v>3.5966910442393196E-3</v>
      </c>
      <c r="S258" s="30"/>
      <c r="T258" s="30"/>
      <c r="X258" s="24"/>
      <c r="Y258" s="29"/>
    </row>
    <row r="259" spans="1:25">
      <c r="A259" s="24">
        <v>82.57</v>
      </c>
      <c r="B259" s="24">
        <v>83.38</v>
      </c>
      <c r="C259" s="24">
        <v>81.819999999999993</v>
      </c>
      <c r="D259" s="24">
        <v>82.5</v>
      </c>
      <c r="E259" s="24">
        <v>7749476</v>
      </c>
      <c r="F259" s="24" t="s">
        <v>359</v>
      </c>
      <c r="G259" s="29">
        <f t="shared" si="8"/>
        <v>8.4848484848487615E-4</v>
      </c>
      <c r="S259" s="30"/>
      <c r="T259" s="30"/>
      <c r="X259" s="24"/>
      <c r="Y259" s="29"/>
    </row>
    <row r="260" spans="1:25">
      <c r="A260" s="24">
        <v>82.52</v>
      </c>
      <c r="B260" s="24">
        <v>83.46</v>
      </c>
      <c r="C260" s="24">
        <v>81.540000000000006</v>
      </c>
      <c r="D260" s="24">
        <v>83.33</v>
      </c>
      <c r="E260" s="24">
        <v>7092244</v>
      </c>
      <c r="F260" s="24" t="s">
        <v>358</v>
      </c>
      <c r="G260" s="29">
        <f t="shared" si="8"/>
        <v>-9.7203888155525942E-3</v>
      </c>
      <c r="S260" s="30"/>
      <c r="T260" s="30"/>
      <c r="X260" s="24"/>
      <c r="Y260" s="29"/>
    </row>
    <row r="261" spans="1:25">
      <c r="A261" s="24">
        <v>83.51</v>
      </c>
      <c r="B261" s="24">
        <v>84.004999999999995</v>
      </c>
      <c r="C261" s="24">
        <v>82.86</v>
      </c>
      <c r="D261" s="24">
        <v>83.8</v>
      </c>
      <c r="E261" s="24">
        <v>4908256</v>
      </c>
      <c r="F261" s="24" t="s">
        <v>357</v>
      </c>
      <c r="G261" s="29">
        <f t="shared" si="8"/>
        <v>-3.4606205250595767E-3</v>
      </c>
      <c r="S261" s="30"/>
      <c r="T261" s="30"/>
      <c r="X261" s="24"/>
      <c r="Y261" s="29"/>
    </row>
    <row r="262" spans="1:25">
      <c r="A262" s="24">
        <v>83.31</v>
      </c>
      <c r="B262" s="24">
        <v>84.114999999999995</v>
      </c>
      <c r="C262" s="24">
        <v>83.165000000000006</v>
      </c>
      <c r="D262" s="24">
        <v>83.8</v>
      </c>
      <c r="E262" s="24">
        <v>3602458</v>
      </c>
      <c r="F262" s="24" t="s">
        <v>356</v>
      </c>
      <c r="G262" s="29">
        <f t="shared" si="8"/>
        <v>-5.8472553699283614E-3</v>
      </c>
      <c r="S262" s="30"/>
      <c r="T262" s="30"/>
      <c r="X262" s="24"/>
      <c r="Y262" s="29"/>
    </row>
    <row r="263" spans="1:25">
      <c r="A263" s="24">
        <v>83.83</v>
      </c>
      <c r="B263" s="24">
        <v>83.84</v>
      </c>
      <c r="C263" s="24">
        <v>82.46</v>
      </c>
      <c r="D263" s="24">
        <v>82.95</v>
      </c>
      <c r="E263" s="24">
        <v>3661534</v>
      </c>
      <c r="F263" s="24" t="s">
        <v>355</v>
      </c>
      <c r="G263" s="29">
        <f t="shared" si="8"/>
        <v>1.0608800482218239E-2</v>
      </c>
      <c r="S263" s="30"/>
      <c r="T263" s="30"/>
      <c r="X263" s="24"/>
      <c r="Y263" s="29"/>
    </row>
    <row r="264" spans="1:25">
      <c r="A264" s="24">
        <v>82.94</v>
      </c>
      <c r="B264" s="24">
        <v>83.27</v>
      </c>
      <c r="C264" s="24">
        <v>81.5</v>
      </c>
      <c r="D264" s="24">
        <v>82.88</v>
      </c>
      <c r="E264" s="24">
        <v>4832501</v>
      </c>
      <c r="F264" s="24" t="s">
        <v>354</v>
      </c>
      <c r="G264" s="29">
        <f t="shared" si="8"/>
        <v>7.2393822393834739E-4</v>
      </c>
      <c r="S264" s="30"/>
      <c r="T264" s="30"/>
      <c r="X264" s="24"/>
      <c r="Y264" s="29"/>
    </row>
    <row r="265" spans="1:25">
      <c r="A265" s="24">
        <v>83.06</v>
      </c>
      <c r="B265" s="24">
        <v>83.224999999999994</v>
      </c>
      <c r="C265" s="24">
        <v>82.465000000000003</v>
      </c>
      <c r="D265" s="24">
        <v>82.9</v>
      </c>
      <c r="E265" s="24">
        <v>5088678</v>
      </c>
      <c r="F265" s="24" t="s">
        <v>353</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352</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351</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350</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349</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348</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347</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346</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345</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344</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343</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342</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341</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340</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339</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338</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337</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336</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335</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334</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333</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332</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331</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330</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329</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328</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327</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326</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325</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324</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323</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322</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321</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320</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319</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318</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317</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316</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315</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314</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313</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312</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311</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310</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309</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308</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307</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306</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305</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304</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303</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302</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301</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300</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299</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298</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297</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296</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295</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294</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293</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292</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291</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290</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289</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288</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287</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286</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285</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284</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283</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282</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281</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280</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279</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278</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277</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276</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275</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274</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273</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272</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271</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270</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269</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268</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267</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266</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265</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264</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263</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262</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2287</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2286</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2285</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2284</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2283</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2282</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2281</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2280</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2279</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2278</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2277</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2276</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2275</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2274</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2273</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2272</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2271</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2270</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2269</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2268</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2267</v>
      </c>
      <c r="G377" s="29">
        <f t="shared" si="11"/>
        <v>-4.6769950306928543E-3</v>
      </c>
    </row>
    <row r="378" spans="1:25">
      <c r="A378" s="24">
        <v>68.489999999999995</v>
      </c>
      <c r="B378" s="24">
        <v>68.915000000000006</v>
      </c>
      <c r="C378" s="24">
        <v>68.33</v>
      </c>
      <c r="D378" s="24">
        <v>68.72</v>
      </c>
      <c r="E378" s="24">
        <v>6533625</v>
      </c>
      <c r="F378" s="24" t="s">
        <v>2266</v>
      </c>
      <c r="G378" s="29">
        <f t="shared" si="11"/>
        <v>-3.3469150174622042E-3</v>
      </c>
    </row>
    <row r="379" spans="1:25">
      <c r="A379" s="24">
        <v>68.62</v>
      </c>
      <c r="B379" s="24">
        <v>68.66</v>
      </c>
      <c r="C379" s="24">
        <v>67.900000000000006</v>
      </c>
      <c r="D379" s="24">
        <v>68.260000000000005</v>
      </c>
      <c r="E379" s="24">
        <v>4069747</v>
      </c>
      <c r="F379" s="24" t="s">
        <v>2265</v>
      </c>
      <c r="G379" s="29">
        <f t="shared" si="11"/>
        <v>5.2739525344271954E-3</v>
      </c>
    </row>
    <row r="380" spans="1:25">
      <c r="A380" s="24">
        <v>67.94</v>
      </c>
      <c r="B380" s="24">
        <v>68.125</v>
      </c>
      <c r="C380" s="24">
        <v>67.37</v>
      </c>
      <c r="D380" s="24">
        <v>67.37</v>
      </c>
      <c r="E380" s="24">
        <v>5308830</v>
      </c>
      <c r="F380" s="24" t="s">
        <v>2264</v>
      </c>
      <c r="G380" s="29">
        <f t="shared" si="11"/>
        <v>8.4607392014248717E-3</v>
      </c>
    </row>
    <row r="381" spans="1:25">
      <c r="A381" s="24">
        <v>67.290000000000006</v>
      </c>
      <c r="B381" s="24">
        <v>67.849999999999994</v>
      </c>
      <c r="C381" s="24">
        <v>67.275000000000006</v>
      </c>
      <c r="D381" s="24">
        <v>67.650000000000006</v>
      </c>
      <c r="E381" s="24">
        <v>3321802</v>
      </c>
      <c r="F381" s="24" t="s">
        <v>2263</v>
      </c>
      <c r="G381" s="29">
        <f t="shared" si="11"/>
        <v>-5.3215077605321959E-3</v>
      </c>
    </row>
    <row r="382" spans="1:25">
      <c r="A382" s="24">
        <v>67.62</v>
      </c>
      <c r="B382" s="24">
        <v>67.864999999999995</v>
      </c>
      <c r="C382" s="24">
        <v>66.911000000000001</v>
      </c>
      <c r="D382" s="24">
        <v>67.209999999999994</v>
      </c>
      <c r="E382" s="24">
        <v>4463370</v>
      </c>
      <c r="F382" s="24" t="s">
        <v>2262</v>
      </c>
      <c r="G382" s="29">
        <f t="shared" si="11"/>
        <v>6.1002826960274703E-3</v>
      </c>
    </row>
    <row r="383" spans="1:25">
      <c r="A383" s="24">
        <v>67.56</v>
      </c>
      <c r="B383" s="24">
        <v>67.84</v>
      </c>
      <c r="C383" s="24">
        <v>67.31</v>
      </c>
      <c r="D383" s="24">
        <v>67.430000000000007</v>
      </c>
      <c r="E383" s="24">
        <v>4165681</v>
      </c>
      <c r="F383" s="24" t="s">
        <v>2261</v>
      </c>
      <c r="G383" s="29">
        <f t="shared" si="11"/>
        <v>1.9279252558208615E-3</v>
      </c>
    </row>
    <row r="384" spans="1:25">
      <c r="A384" s="24">
        <v>67.44</v>
      </c>
      <c r="B384" s="24">
        <v>67.825000000000003</v>
      </c>
      <c r="C384" s="24">
        <v>67.034999999999997</v>
      </c>
      <c r="D384" s="24">
        <v>67.72</v>
      </c>
      <c r="E384" s="24">
        <v>3882507</v>
      </c>
      <c r="F384" s="24" t="s">
        <v>2260</v>
      </c>
      <c r="G384" s="29">
        <f t="shared" si="11"/>
        <v>-4.1346721795628705E-3</v>
      </c>
    </row>
    <row r="385" spans="1:7">
      <c r="A385" s="24">
        <v>67.790000000000006</v>
      </c>
      <c r="B385" s="24">
        <v>67.84</v>
      </c>
      <c r="C385" s="24">
        <v>67.03</v>
      </c>
      <c r="D385" s="24">
        <v>67.44</v>
      </c>
      <c r="E385" s="24">
        <v>5417145</v>
      </c>
      <c r="F385" s="24" t="s">
        <v>2259</v>
      </c>
      <c r="G385" s="29">
        <f t="shared" si="11"/>
        <v>5.1897983392645841E-3</v>
      </c>
    </row>
    <row r="386" spans="1:7">
      <c r="A386" s="24">
        <v>67.239999999999995</v>
      </c>
      <c r="B386" s="24">
        <v>67.424999999999997</v>
      </c>
      <c r="C386" s="24">
        <v>66.16</v>
      </c>
      <c r="D386" s="24">
        <v>66.19</v>
      </c>
      <c r="E386" s="24">
        <v>5833683</v>
      </c>
      <c r="F386" s="24" t="s">
        <v>2258</v>
      </c>
      <c r="G386" s="29">
        <f t="shared" si="11"/>
        <v>1.5863423477866734E-2</v>
      </c>
    </row>
    <row r="387" spans="1:7">
      <c r="A387" s="24">
        <v>66.23</v>
      </c>
      <c r="B387" s="24">
        <v>66.91</v>
      </c>
      <c r="C387" s="24">
        <v>65.87</v>
      </c>
      <c r="D387" s="24">
        <v>66.06</v>
      </c>
      <c r="E387" s="24">
        <v>8850950</v>
      </c>
      <c r="F387" s="24" t="s">
        <v>2257</v>
      </c>
      <c r="G387" s="29">
        <f t="shared" si="11"/>
        <v>2.5734181047532001E-3</v>
      </c>
    </row>
    <row r="388" spans="1:7">
      <c r="A388" s="24">
        <v>66.86</v>
      </c>
      <c r="B388" s="24">
        <v>66.91</v>
      </c>
      <c r="C388" s="24">
        <v>65.52</v>
      </c>
      <c r="D388" s="24">
        <v>65.94</v>
      </c>
      <c r="E388" s="24">
        <v>7327729</v>
      </c>
      <c r="F388" s="24" t="s">
        <v>2256</v>
      </c>
      <c r="G388" s="29">
        <f t="shared" si="11"/>
        <v>1.3952077646345096E-2</v>
      </c>
    </row>
    <row r="389" spans="1:7">
      <c r="A389" s="24">
        <v>66.040000000000006</v>
      </c>
      <c r="B389" s="24">
        <v>67.600099999999998</v>
      </c>
      <c r="C389" s="24">
        <v>65.98</v>
      </c>
      <c r="D389" s="24">
        <v>67.599999999999994</v>
      </c>
      <c r="E389" s="24">
        <v>9236134</v>
      </c>
      <c r="F389" s="24" t="s">
        <v>2255</v>
      </c>
      <c r="G389" s="29">
        <f t="shared" si="11"/>
        <v>-2.3076923076922884E-2</v>
      </c>
    </row>
    <row r="390" spans="1:7">
      <c r="A390" s="24">
        <v>67.489999999999995</v>
      </c>
      <c r="B390" s="24">
        <v>67.680000000000007</v>
      </c>
      <c r="C390" s="24">
        <v>66.040000000000006</v>
      </c>
      <c r="D390" s="24">
        <v>66.05</v>
      </c>
      <c r="E390" s="24">
        <v>6462540</v>
      </c>
      <c r="F390" s="24" t="s">
        <v>2254</v>
      </c>
      <c r="G390" s="29">
        <f t="shared" si="11"/>
        <v>2.1801665404996173E-2</v>
      </c>
    </row>
    <row r="391" spans="1:7">
      <c r="A391" s="24">
        <v>66.12</v>
      </c>
      <c r="B391" s="24">
        <v>67.69</v>
      </c>
      <c r="C391" s="24">
        <v>66.034999999999997</v>
      </c>
      <c r="D391" s="24">
        <v>67.53</v>
      </c>
      <c r="E391" s="24">
        <v>7995762</v>
      </c>
      <c r="F391" s="24" t="s">
        <v>2253</v>
      </c>
      <c r="G391" s="29">
        <f t="shared" si="11"/>
        <v>-2.0879609062638749E-2</v>
      </c>
    </row>
    <row r="392" spans="1:7">
      <c r="A392" s="24">
        <v>67.66</v>
      </c>
      <c r="B392" s="24">
        <v>68.064999999999998</v>
      </c>
      <c r="C392" s="24">
        <v>67.33</v>
      </c>
      <c r="D392" s="24">
        <v>67.78</v>
      </c>
      <c r="E392" s="24">
        <v>6257814</v>
      </c>
      <c r="F392" s="24" t="s">
        <v>2252</v>
      </c>
      <c r="G392" s="29">
        <f t="shared" si="11"/>
        <v>-1.7704337562703953E-3</v>
      </c>
    </row>
    <row r="393" spans="1:7">
      <c r="A393" s="24">
        <v>67.819999999999993</v>
      </c>
      <c r="B393" s="24">
        <v>68</v>
      </c>
      <c r="C393" s="24">
        <v>67.42</v>
      </c>
      <c r="D393" s="24">
        <v>67.7</v>
      </c>
      <c r="E393" s="24">
        <v>5283101</v>
      </c>
      <c r="F393" s="24" t="s">
        <v>2251</v>
      </c>
      <c r="G393" s="29">
        <f t="shared" si="11"/>
        <v>1.7725258493350715E-3</v>
      </c>
    </row>
    <row r="394" spans="1:7">
      <c r="A394" s="24">
        <v>67.42</v>
      </c>
      <c r="B394" s="24">
        <v>67.435000000000002</v>
      </c>
      <c r="C394" s="24">
        <v>66.84</v>
      </c>
      <c r="D394" s="24">
        <v>67.099999999999994</v>
      </c>
      <c r="E394" s="24">
        <v>6401048</v>
      </c>
      <c r="F394" s="24" t="s">
        <v>2250</v>
      </c>
      <c r="G394" s="29">
        <f t="shared" si="11"/>
        <v>4.7690014903130074E-3</v>
      </c>
    </row>
    <row r="395" spans="1:7">
      <c r="A395" s="24">
        <v>67.02</v>
      </c>
      <c r="B395" s="24">
        <v>67.672499999999999</v>
      </c>
      <c r="C395" s="24">
        <v>66.77</v>
      </c>
      <c r="D395" s="24">
        <v>67.599999999999994</v>
      </c>
      <c r="E395" s="24">
        <v>7039289</v>
      </c>
      <c r="F395" s="24" t="s">
        <v>2249</v>
      </c>
      <c r="G395" s="29">
        <f t="shared" si="11"/>
        <v>-8.5798816568046776E-3</v>
      </c>
    </row>
    <row r="396" spans="1:7">
      <c r="A396" s="24">
        <v>67.430000000000007</v>
      </c>
      <c r="B396" s="24">
        <v>67.45</v>
      </c>
      <c r="C396" s="24">
        <v>66.8</v>
      </c>
      <c r="D396" s="24">
        <v>67.11</v>
      </c>
      <c r="E396" s="24">
        <v>7853647</v>
      </c>
      <c r="F396" s="24" t="s">
        <v>2248</v>
      </c>
      <c r="G396" s="29">
        <f t="shared" si="11"/>
        <v>4.7682908657429302E-3</v>
      </c>
    </row>
    <row r="397" spans="1:7">
      <c r="A397" s="24">
        <v>67.13</v>
      </c>
      <c r="B397" s="24">
        <v>67.400000000000006</v>
      </c>
      <c r="C397" s="24">
        <v>66.3</v>
      </c>
      <c r="D397" s="24">
        <v>66.349999999999994</v>
      </c>
      <c r="E397" s="24">
        <v>5664190</v>
      </c>
      <c r="F397" s="24" t="s">
        <v>2247</v>
      </c>
      <c r="G397" s="29">
        <f t="shared" si="11"/>
        <v>1.175584024114551E-2</v>
      </c>
    </row>
    <row r="398" spans="1:7">
      <c r="A398" s="24">
        <v>66.209999999999994</v>
      </c>
      <c r="B398" s="24">
        <v>66.83</v>
      </c>
      <c r="C398" s="24">
        <v>65.995000000000005</v>
      </c>
      <c r="D398" s="24">
        <v>66.83</v>
      </c>
      <c r="E398" s="24">
        <v>9710756</v>
      </c>
      <c r="F398" s="24" t="s">
        <v>2246</v>
      </c>
      <c r="G398" s="29">
        <f t="shared" si="11"/>
        <v>-9.2772706868173849E-3</v>
      </c>
    </row>
    <row r="399" spans="1:7">
      <c r="A399" s="24">
        <v>66.989999999999995</v>
      </c>
      <c r="B399" s="24">
        <v>67</v>
      </c>
      <c r="C399" s="24">
        <v>66.296999999999997</v>
      </c>
      <c r="D399" s="24">
        <v>66.459999999999994</v>
      </c>
      <c r="E399" s="24">
        <v>4740486</v>
      </c>
      <c r="F399" s="24" t="s">
        <v>2245</v>
      </c>
      <c r="G399" s="29">
        <f t="shared" si="11"/>
        <v>7.9747216370749108E-3</v>
      </c>
    </row>
    <row r="400" spans="1:7">
      <c r="A400" s="24">
        <v>66.430000000000007</v>
      </c>
      <c r="B400" s="24">
        <v>66.709999999999994</v>
      </c>
      <c r="C400" s="24">
        <v>66.150000000000006</v>
      </c>
      <c r="D400" s="24">
        <v>66.260000000000005</v>
      </c>
      <c r="E400" s="24">
        <v>4021009</v>
      </c>
      <c r="F400" s="24" t="s">
        <v>2244</v>
      </c>
      <c r="G400" s="29">
        <f t="shared" si="11"/>
        <v>2.5656504678539527E-3</v>
      </c>
    </row>
    <row r="401" spans="1:7">
      <c r="A401" s="24">
        <v>66.67</v>
      </c>
      <c r="B401" s="24">
        <v>67.319999999999993</v>
      </c>
      <c r="C401" s="24">
        <v>66.64</v>
      </c>
      <c r="D401" s="24">
        <v>67.069999999999993</v>
      </c>
      <c r="E401" s="24">
        <v>4368914</v>
      </c>
      <c r="F401" s="24" t="s">
        <v>2243</v>
      </c>
      <c r="G401" s="29">
        <f t="shared" si="11"/>
        <v>-5.9639182943191926E-3</v>
      </c>
    </row>
    <row r="402" spans="1:7">
      <c r="A402" s="24">
        <v>67</v>
      </c>
      <c r="B402" s="24">
        <v>67.319999999999993</v>
      </c>
      <c r="C402" s="24">
        <v>66.650000000000006</v>
      </c>
      <c r="D402" s="24">
        <v>66.89</v>
      </c>
      <c r="E402" s="24">
        <v>4599932</v>
      </c>
      <c r="F402" s="24" t="s">
        <v>2242</v>
      </c>
      <c r="G402" s="29">
        <f t="shared" si="11"/>
        <v>1.6444909552997267E-3</v>
      </c>
    </row>
    <row r="403" spans="1:7">
      <c r="A403" s="24">
        <v>66.739999999999995</v>
      </c>
      <c r="B403" s="24">
        <v>66.907499999999999</v>
      </c>
      <c r="C403" s="24">
        <v>65.75</v>
      </c>
      <c r="D403" s="24">
        <v>65.760000000000005</v>
      </c>
      <c r="E403" s="24">
        <v>4872379</v>
      </c>
      <c r="F403" s="24" t="s">
        <v>2241</v>
      </c>
      <c r="G403" s="29">
        <f t="shared" si="11"/>
        <v>1.4902676399026538E-2</v>
      </c>
    </row>
    <row r="404" spans="1:7">
      <c r="A404" s="24">
        <v>65.75</v>
      </c>
      <c r="B404" s="24">
        <v>66.349999999999994</v>
      </c>
      <c r="C404" s="24">
        <v>65.334999999999994</v>
      </c>
      <c r="D404" s="24">
        <v>66.150000000000006</v>
      </c>
      <c r="E404" s="24">
        <v>6759860</v>
      </c>
      <c r="F404" s="24" t="s">
        <v>2240</v>
      </c>
      <c r="G404" s="29">
        <f t="shared" si="11"/>
        <v>-6.046863189720364E-3</v>
      </c>
    </row>
    <row r="405" spans="1:7">
      <c r="A405" s="24">
        <v>66.22</v>
      </c>
      <c r="B405" s="24">
        <v>66.66</v>
      </c>
      <c r="C405" s="24">
        <v>65.790000000000006</v>
      </c>
      <c r="D405" s="24">
        <v>65.86</v>
      </c>
      <c r="E405" s="24">
        <v>7580418</v>
      </c>
      <c r="F405" s="24" t="s">
        <v>2239</v>
      </c>
      <c r="G405" s="29">
        <f t="shared" si="11"/>
        <v>5.4661402976010631E-3</v>
      </c>
    </row>
    <row r="406" spans="1:7">
      <c r="A406" s="24">
        <v>65.819999999999993</v>
      </c>
      <c r="B406" s="24">
        <v>66.86</v>
      </c>
      <c r="C406" s="24">
        <v>65.760000000000005</v>
      </c>
      <c r="D406" s="24">
        <v>66.349999999999994</v>
      </c>
      <c r="E406" s="24">
        <v>7300469</v>
      </c>
      <c r="F406" s="24" t="s">
        <v>2238</v>
      </c>
      <c r="G406" s="29">
        <f t="shared" si="11"/>
        <v>-7.9879427279577753E-3</v>
      </c>
    </row>
    <row r="407" spans="1:7">
      <c r="A407" s="24">
        <v>66.09</v>
      </c>
      <c r="B407" s="24">
        <v>66.23</v>
      </c>
      <c r="C407" s="24">
        <v>65.484999999999999</v>
      </c>
      <c r="D407" s="24">
        <v>66.12</v>
      </c>
      <c r="E407" s="24">
        <v>5718561</v>
      </c>
      <c r="F407" s="24" t="s">
        <v>2237</v>
      </c>
      <c r="G407" s="29">
        <f t="shared" si="11"/>
        <v>-4.5372050816694376E-4</v>
      </c>
    </row>
    <row r="408" spans="1:7">
      <c r="A408" s="24">
        <v>65.95</v>
      </c>
      <c r="B408" s="24">
        <v>66</v>
      </c>
      <c r="C408" s="24">
        <v>65.004999999999995</v>
      </c>
      <c r="D408" s="24">
        <v>65.290000000000006</v>
      </c>
      <c r="E408" s="24">
        <v>5498113</v>
      </c>
      <c r="F408" s="24" t="s">
        <v>2236</v>
      </c>
      <c r="G408" s="29">
        <f t="shared" si="11"/>
        <v>1.0108745596569157E-2</v>
      </c>
    </row>
    <row r="409" spans="1:7">
      <c r="A409" s="24">
        <v>64.97</v>
      </c>
      <c r="B409" s="24">
        <v>65.407499999999999</v>
      </c>
      <c r="C409" s="24">
        <v>64.545000000000002</v>
      </c>
      <c r="D409" s="24">
        <v>64.81</v>
      </c>
      <c r="E409" s="24">
        <v>6911675</v>
      </c>
      <c r="F409" s="24" t="s">
        <v>2235</v>
      </c>
      <c r="G409" s="29">
        <f t="shared" si="11"/>
        <v>2.4687548217867672E-3</v>
      </c>
    </row>
    <row r="410" spans="1:7">
      <c r="A410" s="24">
        <v>64.989999999999995</v>
      </c>
      <c r="B410" s="24">
        <v>65.435000000000002</v>
      </c>
      <c r="C410" s="24">
        <v>64.56</v>
      </c>
      <c r="D410" s="24">
        <v>65.39</v>
      </c>
      <c r="E410" s="24">
        <v>4659272</v>
      </c>
      <c r="F410" s="24" t="s">
        <v>2234</v>
      </c>
      <c r="G410" s="29">
        <f t="shared" si="11"/>
        <v>-6.1171432940817505E-3</v>
      </c>
    </row>
    <row r="411" spans="1:7">
      <c r="A411" s="24">
        <v>65.5</v>
      </c>
      <c r="B411" s="24">
        <v>65.605000000000004</v>
      </c>
      <c r="C411" s="24">
        <v>64.849999999999994</v>
      </c>
      <c r="D411" s="24">
        <v>65.06</v>
      </c>
      <c r="E411" s="24">
        <v>7161773</v>
      </c>
      <c r="F411" s="24" t="s">
        <v>2233</v>
      </c>
      <c r="G411" s="29">
        <f t="shared" si="11"/>
        <v>6.7629880110666729E-3</v>
      </c>
    </row>
    <row r="412" spans="1:7">
      <c r="A412" s="24">
        <v>65.02</v>
      </c>
      <c r="B412" s="24">
        <v>65.135000000000005</v>
      </c>
      <c r="C412" s="24">
        <v>64.39</v>
      </c>
      <c r="D412" s="24">
        <v>65.05</v>
      </c>
      <c r="E412" s="24">
        <v>6823693</v>
      </c>
      <c r="F412" s="24" t="s">
        <v>2232</v>
      </c>
      <c r="G412" s="29">
        <f t="shared" si="11"/>
        <v>-4.6118370484249382E-4</v>
      </c>
    </row>
    <row r="413" spans="1:7">
      <c r="A413" s="24">
        <v>65.23</v>
      </c>
      <c r="B413" s="24">
        <v>65.430000000000007</v>
      </c>
      <c r="C413" s="24">
        <v>64.784999999999997</v>
      </c>
      <c r="D413" s="24">
        <v>64.849999999999994</v>
      </c>
      <c r="E413" s="24">
        <v>6807876</v>
      </c>
      <c r="F413" s="24" t="s">
        <v>2231</v>
      </c>
      <c r="G413" s="29">
        <f t="shared" si="11"/>
        <v>5.8596761757905291E-3</v>
      </c>
    </row>
    <row r="414" spans="1:7">
      <c r="A414" s="24">
        <v>64.790000000000006</v>
      </c>
      <c r="B414" s="24">
        <v>64.83</v>
      </c>
      <c r="C414" s="24">
        <v>64.08</v>
      </c>
      <c r="D414" s="24">
        <v>64.680000000000007</v>
      </c>
      <c r="E414" s="24">
        <v>5522155</v>
      </c>
      <c r="F414" s="24" t="s">
        <v>2230</v>
      </c>
      <c r="G414" s="29">
        <f t="shared" si="11"/>
        <v>1.7006802721089009E-3</v>
      </c>
    </row>
    <row r="415" spans="1:7">
      <c r="A415" s="24">
        <v>64.459999999999994</v>
      </c>
      <c r="B415" s="24">
        <v>65.000100000000003</v>
      </c>
      <c r="C415" s="24">
        <v>64.141999999999996</v>
      </c>
      <c r="D415" s="24">
        <v>64.430000000000007</v>
      </c>
      <c r="E415" s="24">
        <v>7197561</v>
      </c>
      <c r="F415" s="24" t="s">
        <v>2229</v>
      </c>
      <c r="G415" s="29">
        <f t="shared" si="11"/>
        <v>4.656216048422035E-4</v>
      </c>
    </row>
    <row r="416" spans="1:7">
      <c r="A416" s="24">
        <v>64.37</v>
      </c>
      <c r="B416" s="24">
        <v>65</v>
      </c>
      <c r="C416" s="24">
        <v>64.105000000000004</v>
      </c>
      <c r="D416" s="24">
        <v>65</v>
      </c>
      <c r="E416" s="24">
        <v>10866046</v>
      </c>
      <c r="F416" s="24" t="s">
        <v>2228</v>
      </c>
      <c r="G416" s="29">
        <f t="shared" si="11"/>
        <v>-9.6923076923076668E-3</v>
      </c>
    </row>
    <row r="417" spans="1:7">
      <c r="A417" s="24">
        <v>64.819999999999993</v>
      </c>
      <c r="B417" s="24">
        <v>64.905000000000001</v>
      </c>
      <c r="C417" s="24">
        <v>63.39</v>
      </c>
      <c r="D417" s="24">
        <v>64.47</v>
      </c>
      <c r="E417" s="24">
        <v>10526971</v>
      </c>
      <c r="F417" s="24" t="s">
        <v>2227</v>
      </c>
      <c r="G417" s="29">
        <f t="shared" si="11"/>
        <v>5.4288816503800241E-3</v>
      </c>
    </row>
    <row r="418" spans="1:7">
      <c r="A418" s="24">
        <v>63.26</v>
      </c>
      <c r="B418" s="24">
        <v>64.489999999999995</v>
      </c>
      <c r="C418" s="24">
        <v>62.634999999999998</v>
      </c>
      <c r="D418" s="24">
        <v>64</v>
      </c>
      <c r="E418" s="24">
        <v>13910767</v>
      </c>
      <c r="F418" s="24" t="s">
        <v>2226</v>
      </c>
      <c r="G418" s="29">
        <f t="shared" si="11"/>
        <v>-1.1562500000000031E-2</v>
      </c>
    </row>
    <row r="419" spans="1:7">
      <c r="A419" s="24">
        <v>61.42</v>
      </c>
      <c r="B419" s="24">
        <v>61.47</v>
      </c>
      <c r="C419" s="24">
        <v>61.085000000000001</v>
      </c>
      <c r="D419" s="24">
        <v>61.32</v>
      </c>
      <c r="E419" s="24">
        <v>7257091</v>
      </c>
      <c r="F419" s="24" t="s">
        <v>2225</v>
      </c>
      <c r="G419" s="29">
        <f t="shared" si="11"/>
        <v>1.6307893020222064E-3</v>
      </c>
    </row>
    <row r="420" spans="1:7">
      <c r="A420" s="24">
        <v>61.31</v>
      </c>
      <c r="B420" s="24">
        <v>61.34</v>
      </c>
      <c r="C420" s="24">
        <v>60.78</v>
      </c>
      <c r="D420" s="24">
        <v>60.91</v>
      </c>
      <c r="E420" s="24">
        <v>5560158</v>
      </c>
      <c r="F420" s="24" t="s">
        <v>2224</v>
      </c>
      <c r="G420" s="29">
        <f t="shared" si="11"/>
        <v>6.5670661631915817E-3</v>
      </c>
    </row>
    <row r="421" spans="1:7">
      <c r="A421" s="24">
        <v>61.13</v>
      </c>
      <c r="B421" s="24">
        <v>61.31</v>
      </c>
      <c r="C421" s="24">
        <v>60.72</v>
      </c>
      <c r="D421" s="24">
        <v>61.08</v>
      </c>
      <c r="E421" s="24">
        <v>5748411</v>
      </c>
      <c r="F421" s="24" t="s">
        <v>2223</v>
      </c>
      <c r="G421" s="29">
        <f t="shared" si="11"/>
        <v>8.185985592665812E-4</v>
      </c>
    </row>
    <row r="422" spans="1:7">
      <c r="A422" s="24">
        <v>60.83</v>
      </c>
      <c r="B422" s="24">
        <v>60.86</v>
      </c>
      <c r="C422" s="24">
        <v>59.97</v>
      </c>
      <c r="D422" s="24">
        <v>60.27</v>
      </c>
      <c r="E422" s="24">
        <v>6908078</v>
      </c>
      <c r="F422" s="24" t="s">
        <v>2222</v>
      </c>
      <c r="G422" s="29">
        <f t="shared" si="11"/>
        <v>9.2915214866433615E-3</v>
      </c>
    </row>
    <row r="423" spans="1:7">
      <c r="A423" s="24">
        <v>59.92</v>
      </c>
      <c r="B423" s="24">
        <v>60.81</v>
      </c>
      <c r="C423" s="24">
        <v>59.85</v>
      </c>
      <c r="D423" s="24">
        <v>60.51</v>
      </c>
      <c r="E423" s="24">
        <v>11290570</v>
      </c>
      <c r="F423" s="24" t="s">
        <v>2221</v>
      </c>
      <c r="G423" s="29">
        <f t="shared" si="11"/>
        <v>-9.7504544703354012E-3</v>
      </c>
    </row>
    <row r="424" spans="1:7">
      <c r="A424" s="24">
        <v>60.62</v>
      </c>
      <c r="B424" s="24">
        <v>60.948999999999998</v>
      </c>
      <c r="C424" s="24">
        <v>60.137</v>
      </c>
      <c r="D424" s="24">
        <v>60.8</v>
      </c>
      <c r="E424" s="24">
        <v>5119296</v>
      </c>
      <c r="F424" s="24" t="s">
        <v>2220</v>
      </c>
      <c r="G424" s="29">
        <f t="shared" si="11"/>
        <v>-2.960526315789469E-3</v>
      </c>
    </row>
    <row r="425" spans="1:7">
      <c r="A425" s="24">
        <v>60.74</v>
      </c>
      <c r="B425" s="24">
        <v>61.4</v>
      </c>
      <c r="C425" s="24">
        <v>60.55</v>
      </c>
      <c r="D425" s="24">
        <v>61.3</v>
      </c>
      <c r="E425" s="24">
        <v>6417822</v>
      </c>
      <c r="F425" s="24" t="s">
        <v>2219</v>
      </c>
      <c r="G425" s="29">
        <f t="shared" si="11"/>
        <v>-9.1353996737356669E-3</v>
      </c>
    </row>
    <row r="426" spans="1:7">
      <c r="A426" s="24">
        <v>60.94</v>
      </c>
      <c r="B426" s="24">
        <v>61.16</v>
      </c>
      <c r="C426" s="24">
        <v>60.604999999999997</v>
      </c>
      <c r="D426" s="24">
        <v>61.08</v>
      </c>
      <c r="E426" s="24">
        <v>6584085</v>
      </c>
      <c r="F426" s="24" t="s">
        <v>2218</v>
      </c>
      <c r="G426" s="29">
        <f t="shared" si="11"/>
        <v>-2.2920759659462719E-3</v>
      </c>
    </row>
    <row r="427" spans="1:7">
      <c r="A427" s="24">
        <v>61.05</v>
      </c>
      <c r="B427" s="24">
        <v>61.46</v>
      </c>
      <c r="C427" s="24">
        <v>60.35</v>
      </c>
      <c r="D427" s="24">
        <v>60.94</v>
      </c>
      <c r="E427" s="24">
        <v>8712282</v>
      </c>
      <c r="F427" s="24" t="s">
        <v>2217</v>
      </c>
      <c r="G427" s="29">
        <f t="shared" si="11"/>
        <v>1.8050541516245744E-3</v>
      </c>
    </row>
    <row r="428" spans="1:7">
      <c r="A428" s="24">
        <v>60.96</v>
      </c>
      <c r="B428" s="24">
        <v>61.005000000000003</v>
      </c>
      <c r="C428" s="24">
        <v>60.01</v>
      </c>
      <c r="D428" s="24">
        <v>60.04</v>
      </c>
      <c r="E428" s="24">
        <v>9442393</v>
      </c>
      <c r="F428" s="24" t="s">
        <v>2216</v>
      </c>
      <c r="G428" s="29">
        <f t="shared" ref="G428:G491" si="12">A428/D428-1</f>
        <v>1.5323117921385743E-2</v>
      </c>
    </row>
    <row r="429" spans="1:7">
      <c r="A429" s="24">
        <v>60.25</v>
      </c>
      <c r="B429" s="24">
        <v>60.484999999999999</v>
      </c>
      <c r="C429" s="24">
        <v>59.61</v>
      </c>
      <c r="D429" s="24">
        <v>59.81</v>
      </c>
      <c r="E429" s="24">
        <v>5780052</v>
      </c>
      <c r="F429" s="24" t="s">
        <v>2215</v>
      </c>
      <c r="G429" s="29">
        <f t="shared" si="12"/>
        <v>7.3566293261995153E-3</v>
      </c>
    </row>
    <row r="430" spans="1:7">
      <c r="A430" s="24">
        <v>59.94</v>
      </c>
      <c r="B430" s="24">
        <v>60.634999999999998</v>
      </c>
      <c r="C430" s="24">
        <v>59.854999999999997</v>
      </c>
      <c r="D430" s="24">
        <v>59.94</v>
      </c>
      <c r="E430" s="24">
        <v>6386158</v>
      </c>
      <c r="F430" s="24" t="s">
        <v>2214</v>
      </c>
      <c r="G430" s="29">
        <f t="shared" si="12"/>
        <v>0</v>
      </c>
    </row>
    <row r="431" spans="1:7">
      <c r="A431" s="24">
        <v>59.61</v>
      </c>
      <c r="B431" s="24">
        <v>59.95</v>
      </c>
      <c r="C431" s="24">
        <v>59.39</v>
      </c>
      <c r="D431" s="24">
        <v>59.61</v>
      </c>
      <c r="E431" s="24">
        <v>4995897</v>
      </c>
      <c r="F431" s="24" t="s">
        <v>2213</v>
      </c>
      <c r="G431" s="29">
        <f t="shared" si="12"/>
        <v>0</v>
      </c>
    </row>
    <row r="432" spans="1:7">
      <c r="A432" s="24">
        <v>59.51</v>
      </c>
      <c r="B432" s="24">
        <v>59.63</v>
      </c>
      <c r="C432" s="24">
        <v>59.08</v>
      </c>
      <c r="D432" s="24">
        <v>59.34</v>
      </c>
      <c r="E432" s="24">
        <v>4853847</v>
      </c>
      <c r="F432" s="24" t="s">
        <v>2212</v>
      </c>
      <c r="G432" s="29">
        <f t="shared" si="12"/>
        <v>2.8648466464440414E-3</v>
      </c>
    </row>
    <row r="433" spans="1:7">
      <c r="A433" s="24">
        <v>59.23</v>
      </c>
      <c r="B433" s="24">
        <v>59.4</v>
      </c>
      <c r="C433" s="24">
        <v>58.09</v>
      </c>
      <c r="D433" s="24">
        <v>58.2</v>
      </c>
      <c r="E433" s="24">
        <v>8180799</v>
      </c>
      <c r="F433" s="24" t="s">
        <v>2211</v>
      </c>
      <c r="G433" s="29">
        <f t="shared" si="12"/>
        <v>1.769759450171815E-2</v>
      </c>
    </row>
    <row r="434" spans="1:7">
      <c r="A434" s="24">
        <v>58.42</v>
      </c>
      <c r="B434" s="24">
        <v>58.57</v>
      </c>
      <c r="C434" s="24">
        <v>57.77</v>
      </c>
      <c r="D434" s="24">
        <v>58.4</v>
      </c>
      <c r="E434" s="24">
        <v>4699363</v>
      </c>
      <c r="F434" s="24" t="s">
        <v>2210</v>
      </c>
      <c r="G434" s="29">
        <f t="shared" si="12"/>
        <v>3.4246575342478103E-4</v>
      </c>
    </row>
    <row r="435" spans="1:7">
      <c r="A435" s="24">
        <v>58.16</v>
      </c>
      <c r="B435" s="24">
        <v>58.475000000000001</v>
      </c>
      <c r="C435" s="24">
        <v>57.79</v>
      </c>
      <c r="D435" s="24">
        <v>57.99</v>
      </c>
      <c r="E435" s="24">
        <v>6020532</v>
      </c>
      <c r="F435" s="24" t="s">
        <v>2209</v>
      </c>
      <c r="G435" s="29">
        <f t="shared" si="12"/>
        <v>2.9315399206759629E-3</v>
      </c>
    </row>
    <row r="436" spans="1:7">
      <c r="A436" s="24">
        <v>58.17</v>
      </c>
      <c r="B436" s="24">
        <v>58.52</v>
      </c>
      <c r="C436" s="24">
        <v>57.58</v>
      </c>
      <c r="D436" s="24">
        <v>57.66</v>
      </c>
      <c r="E436" s="24">
        <v>6083477</v>
      </c>
      <c r="F436" s="24" t="s">
        <v>2208</v>
      </c>
      <c r="G436" s="29">
        <f t="shared" si="12"/>
        <v>8.8449531737773146E-3</v>
      </c>
    </row>
    <row r="437" spans="1:7">
      <c r="A437" s="24">
        <v>57.6</v>
      </c>
      <c r="B437" s="24">
        <v>58.14</v>
      </c>
      <c r="C437" s="24">
        <v>57.33</v>
      </c>
      <c r="D437" s="24">
        <v>57.9</v>
      </c>
      <c r="E437" s="24">
        <v>6593969</v>
      </c>
      <c r="F437" s="24" t="s">
        <v>2207</v>
      </c>
      <c r="G437" s="29">
        <f t="shared" si="12"/>
        <v>-5.1813471502589747E-3</v>
      </c>
    </row>
    <row r="438" spans="1:7">
      <c r="A438" s="24">
        <v>57.84</v>
      </c>
      <c r="B438" s="24">
        <v>57.99</v>
      </c>
      <c r="C438" s="24">
        <v>57.11</v>
      </c>
      <c r="D438" s="24">
        <v>57.46</v>
      </c>
      <c r="E438" s="24">
        <v>6775540</v>
      </c>
      <c r="F438" s="24" t="s">
        <v>2206</v>
      </c>
      <c r="G438" s="29">
        <f t="shared" si="12"/>
        <v>6.6132962060563294E-3</v>
      </c>
    </row>
    <row r="439" spans="1:7">
      <c r="A439" s="24">
        <v>57.81</v>
      </c>
      <c r="B439" s="24">
        <v>58.34</v>
      </c>
      <c r="C439" s="24">
        <v>56.77</v>
      </c>
      <c r="D439" s="24">
        <v>57</v>
      </c>
      <c r="E439" s="24">
        <v>10667450</v>
      </c>
      <c r="F439" s="24" t="s">
        <v>2205</v>
      </c>
      <c r="G439" s="29">
        <f t="shared" si="12"/>
        <v>1.4210526315789451E-2</v>
      </c>
    </row>
    <row r="440" spans="1:7">
      <c r="A440" s="24">
        <v>56.28</v>
      </c>
      <c r="B440" s="24">
        <v>56.47</v>
      </c>
      <c r="C440" s="24">
        <v>55.85</v>
      </c>
      <c r="D440" s="24">
        <v>55.98</v>
      </c>
      <c r="E440" s="24">
        <v>3382432</v>
      </c>
      <c r="F440" s="24" t="s">
        <v>2204</v>
      </c>
      <c r="G440" s="29">
        <f t="shared" si="12"/>
        <v>5.3590568060022381E-3</v>
      </c>
    </row>
    <row r="441" spans="1:7">
      <c r="A441" s="24">
        <v>56.02</v>
      </c>
      <c r="B441" s="24">
        <v>56.085000000000001</v>
      </c>
      <c r="C441" s="24">
        <v>55.75</v>
      </c>
      <c r="D441" s="24">
        <v>55.86</v>
      </c>
      <c r="E441" s="24">
        <v>3186590</v>
      </c>
      <c r="F441" s="24" t="s">
        <v>2203</v>
      </c>
      <c r="G441" s="29">
        <f t="shared" si="12"/>
        <v>2.8643036161832836E-3</v>
      </c>
    </row>
    <row r="442" spans="1:7">
      <c r="A442" s="24">
        <v>55.99</v>
      </c>
      <c r="B442" s="24">
        <v>56.18</v>
      </c>
      <c r="C442" s="24">
        <v>55.685000000000002</v>
      </c>
      <c r="D442" s="24">
        <v>55.82</v>
      </c>
      <c r="E442" s="24">
        <v>2834287</v>
      </c>
      <c r="F442" s="24" t="s">
        <v>2202</v>
      </c>
      <c r="G442" s="29">
        <f t="shared" si="12"/>
        <v>3.0455034037979445E-3</v>
      </c>
    </row>
    <row r="443" spans="1:7">
      <c r="A443" s="24">
        <v>55.9</v>
      </c>
      <c r="B443" s="24">
        <v>56.03</v>
      </c>
      <c r="C443" s="24">
        <v>55.6</v>
      </c>
      <c r="D443" s="24">
        <v>55.85</v>
      </c>
      <c r="E443" s="24">
        <v>5404295</v>
      </c>
      <c r="F443" s="24" t="s">
        <v>2201</v>
      </c>
      <c r="G443" s="29">
        <f t="shared" si="12"/>
        <v>8.9525514771704451E-4</v>
      </c>
    </row>
    <row r="444" spans="1:7">
      <c r="A444" s="24">
        <v>55.65</v>
      </c>
      <c r="B444" s="24">
        <v>55.7</v>
      </c>
      <c r="C444" s="24">
        <v>54.954999999999998</v>
      </c>
      <c r="D444" s="24">
        <v>55.2</v>
      </c>
      <c r="E444" s="24">
        <v>5138564</v>
      </c>
      <c r="F444" s="24" t="s">
        <v>2200</v>
      </c>
      <c r="G444" s="29">
        <f t="shared" si="12"/>
        <v>8.152173913043459E-3</v>
      </c>
    </row>
    <row r="445" spans="1:7">
      <c r="A445" s="24">
        <v>54.98</v>
      </c>
      <c r="B445" s="24">
        <v>55.73</v>
      </c>
      <c r="C445" s="24">
        <v>54.95</v>
      </c>
      <c r="D445" s="24">
        <v>55.56</v>
      </c>
      <c r="E445" s="24">
        <v>5843955</v>
      </c>
      <c r="F445" s="24" t="s">
        <v>2199</v>
      </c>
      <c r="G445" s="29">
        <f t="shared" si="12"/>
        <v>-1.0439164866810735E-2</v>
      </c>
    </row>
    <row r="446" spans="1:7">
      <c r="A446" s="24">
        <v>55.82</v>
      </c>
      <c r="B446" s="24">
        <v>55.87</v>
      </c>
      <c r="C446" s="24">
        <v>55.195</v>
      </c>
      <c r="D446" s="24">
        <v>55.4</v>
      </c>
      <c r="E446" s="24">
        <v>5898163</v>
      </c>
      <c r="F446" s="24" t="s">
        <v>2198</v>
      </c>
      <c r="G446" s="29">
        <f t="shared" si="12"/>
        <v>7.5812274368232124E-3</v>
      </c>
    </row>
    <row r="447" spans="1:7">
      <c r="A447" s="24">
        <v>55.51</v>
      </c>
      <c r="B447" s="24">
        <v>56.03</v>
      </c>
      <c r="C447" s="24">
        <v>55.45</v>
      </c>
      <c r="D447" s="24">
        <v>55.8</v>
      </c>
      <c r="E447" s="24">
        <v>6317604</v>
      </c>
      <c r="F447" s="24" t="s">
        <v>2197</v>
      </c>
      <c r="G447" s="29">
        <f t="shared" si="12"/>
        <v>-5.1971326164874654E-3</v>
      </c>
    </row>
    <row r="448" spans="1:7">
      <c r="A448" s="24">
        <v>55.81</v>
      </c>
      <c r="B448" s="24">
        <v>56.04</v>
      </c>
      <c r="C448" s="24">
        <v>55.1</v>
      </c>
      <c r="D448" s="24">
        <v>55.79</v>
      </c>
      <c r="E448" s="24">
        <v>10461314</v>
      </c>
      <c r="F448" s="24" t="s">
        <v>2196</v>
      </c>
      <c r="G448" s="29">
        <f t="shared" si="12"/>
        <v>3.5848718408315605E-4</v>
      </c>
    </row>
    <row r="449" spans="1:7">
      <c r="A449" s="24">
        <v>56.18</v>
      </c>
      <c r="B449" s="24">
        <v>56.9</v>
      </c>
      <c r="C449" s="24">
        <v>55.784999999999997</v>
      </c>
      <c r="D449" s="24">
        <v>56.89</v>
      </c>
      <c r="E449" s="24">
        <v>8267793</v>
      </c>
      <c r="F449" s="24" t="s">
        <v>2195</v>
      </c>
      <c r="G449" s="29">
        <f t="shared" si="12"/>
        <v>-1.2480224995605527E-2</v>
      </c>
    </row>
    <row r="450" spans="1:7">
      <c r="A450" s="24">
        <v>56.48</v>
      </c>
      <c r="B450" s="24">
        <v>56.545000000000002</v>
      </c>
      <c r="C450" s="24">
        <v>55.94</v>
      </c>
      <c r="D450" s="24">
        <v>56.04</v>
      </c>
      <c r="E450" s="24">
        <v>6764536</v>
      </c>
      <c r="F450" s="24" t="s">
        <v>2194</v>
      </c>
      <c r="G450" s="29">
        <f t="shared" si="12"/>
        <v>7.8515346181298185E-3</v>
      </c>
    </row>
    <row r="451" spans="1:7">
      <c r="A451" s="24">
        <v>55.95</v>
      </c>
      <c r="B451" s="24">
        <v>55.98</v>
      </c>
      <c r="C451" s="24">
        <v>55.134999999999998</v>
      </c>
      <c r="D451" s="24">
        <v>55.41</v>
      </c>
      <c r="E451" s="24">
        <v>4625547</v>
      </c>
      <c r="F451" s="24" t="s">
        <v>2193</v>
      </c>
      <c r="G451" s="29">
        <f t="shared" si="12"/>
        <v>9.7455332972389286E-3</v>
      </c>
    </row>
    <row r="452" spans="1:7">
      <c r="A452" s="24">
        <v>55.26</v>
      </c>
      <c r="B452" s="24">
        <v>55.33</v>
      </c>
      <c r="C452" s="24">
        <v>54.86</v>
      </c>
      <c r="D452" s="24">
        <v>54.86</v>
      </c>
      <c r="E452" s="24">
        <v>3653377</v>
      </c>
      <c r="F452" s="24" t="s">
        <v>2192</v>
      </c>
      <c r="G452" s="29">
        <f t="shared" si="12"/>
        <v>7.2912869121399826E-3</v>
      </c>
    </row>
    <row r="453" spans="1:7">
      <c r="A453" s="24">
        <v>54.95</v>
      </c>
      <c r="B453" s="24">
        <v>55.05</v>
      </c>
      <c r="C453" s="24">
        <v>54.52</v>
      </c>
      <c r="D453" s="24">
        <v>54.87</v>
      </c>
      <c r="E453" s="24">
        <v>4300356</v>
      </c>
      <c r="F453" s="24" t="s">
        <v>2191</v>
      </c>
      <c r="G453" s="29">
        <f t="shared" si="12"/>
        <v>1.4579916165482487E-3</v>
      </c>
    </row>
    <row r="454" spans="1:7">
      <c r="A454" s="24">
        <v>55.03</v>
      </c>
      <c r="B454" s="24">
        <v>55.13</v>
      </c>
      <c r="C454" s="24">
        <v>54.67</v>
      </c>
      <c r="D454" s="24">
        <v>54.98</v>
      </c>
      <c r="E454" s="24">
        <v>4027818</v>
      </c>
      <c r="F454" s="24" t="s">
        <v>2190</v>
      </c>
      <c r="G454" s="29">
        <f t="shared" si="12"/>
        <v>9.0942160785756343E-4</v>
      </c>
    </row>
    <row r="455" spans="1:7">
      <c r="A455" s="24">
        <v>54.82</v>
      </c>
      <c r="B455" s="24">
        <v>55.22</v>
      </c>
      <c r="C455" s="24">
        <v>54.31</v>
      </c>
      <c r="D455" s="24">
        <v>55.03</v>
      </c>
      <c r="E455" s="24">
        <v>4837545</v>
      </c>
      <c r="F455" s="24" t="s">
        <v>2189</v>
      </c>
      <c r="G455" s="29">
        <f t="shared" si="12"/>
        <v>-3.8161003089224321E-3</v>
      </c>
    </row>
    <row r="456" spans="1:7">
      <c r="A456" s="24">
        <v>54.88</v>
      </c>
      <c r="B456" s="24">
        <v>55.01</v>
      </c>
      <c r="C456" s="24">
        <v>53.93</v>
      </c>
      <c r="D456" s="24">
        <v>54.59</v>
      </c>
      <c r="E456" s="24">
        <v>5393248</v>
      </c>
      <c r="F456" s="24" t="s">
        <v>2188</v>
      </c>
      <c r="G456" s="29">
        <f t="shared" si="12"/>
        <v>5.312328265250077E-3</v>
      </c>
    </row>
    <row r="457" spans="1:7">
      <c r="A457" s="24">
        <v>54.77</v>
      </c>
      <c r="B457" s="24">
        <v>55.85</v>
      </c>
      <c r="C457" s="24">
        <v>54.52</v>
      </c>
      <c r="D457" s="24">
        <v>55.85</v>
      </c>
      <c r="E457" s="24">
        <v>9420893</v>
      </c>
      <c r="F457" s="24" t="s">
        <v>2187</v>
      </c>
      <c r="G457" s="29">
        <f t="shared" si="12"/>
        <v>-1.9337511190689272E-2</v>
      </c>
    </row>
    <row r="458" spans="1:7">
      <c r="A458" s="24">
        <v>56.14</v>
      </c>
      <c r="B458" s="24">
        <v>56.215000000000003</v>
      </c>
      <c r="C458" s="24">
        <v>55.57</v>
      </c>
      <c r="D458" s="24">
        <v>55.92</v>
      </c>
      <c r="E458" s="24">
        <v>4730456</v>
      </c>
      <c r="F458" s="24" t="s">
        <v>2186</v>
      </c>
      <c r="G458" s="29">
        <f t="shared" si="12"/>
        <v>3.9341917024320328E-3</v>
      </c>
    </row>
    <row r="459" spans="1:7">
      <c r="A459" s="24">
        <v>55.89</v>
      </c>
      <c r="B459" s="24">
        <v>55.95</v>
      </c>
      <c r="C459" s="24">
        <v>54.94</v>
      </c>
      <c r="D459" s="24">
        <v>55.46</v>
      </c>
      <c r="E459" s="24">
        <v>8346178</v>
      </c>
      <c r="F459" s="24" t="s">
        <v>2185</v>
      </c>
      <c r="G459" s="29">
        <f t="shared" si="12"/>
        <v>7.753335737468392E-3</v>
      </c>
    </row>
    <row r="460" spans="1:7">
      <c r="A460" s="24">
        <v>55.44</v>
      </c>
      <c r="B460" s="24">
        <v>55.64</v>
      </c>
      <c r="C460" s="24">
        <v>55.094999999999999</v>
      </c>
      <c r="D460" s="24">
        <v>55.18</v>
      </c>
      <c r="E460" s="24">
        <v>4780411</v>
      </c>
      <c r="F460" s="24" t="s">
        <v>2184</v>
      </c>
      <c r="G460" s="29">
        <f t="shared" si="12"/>
        <v>4.7118521203333152E-3</v>
      </c>
    </row>
    <row r="461" spans="1:7">
      <c r="A461" s="24">
        <v>54.93</v>
      </c>
      <c r="B461" s="24">
        <v>55.74</v>
      </c>
      <c r="C461" s="24">
        <v>54.91</v>
      </c>
      <c r="D461" s="24">
        <v>55.56</v>
      </c>
      <c r="E461" s="24">
        <v>6450749</v>
      </c>
      <c r="F461" s="24" t="s">
        <v>2183</v>
      </c>
      <c r="G461" s="29">
        <f t="shared" si="12"/>
        <v>-1.1339092872570289E-2</v>
      </c>
    </row>
    <row r="462" spans="1:7">
      <c r="A462" s="24">
        <v>55.69</v>
      </c>
      <c r="B462" s="24">
        <v>55.82</v>
      </c>
      <c r="C462" s="24">
        <v>55.26</v>
      </c>
      <c r="D462" s="24">
        <v>55.33</v>
      </c>
      <c r="E462" s="24">
        <v>5313739</v>
      </c>
      <c r="F462" s="24" t="s">
        <v>2182</v>
      </c>
      <c r="G462" s="29">
        <f t="shared" si="12"/>
        <v>6.5064160491594691E-3</v>
      </c>
    </row>
    <row r="463" spans="1:7">
      <c r="A463" s="24">
        <v>55.63</v>
      </c>
      <c r="B463" s="24">
        <v>55.68</v>
      </c>
      <c r="C463" s="24">
        <v>55.2</v>
      </c>
      <c r="D463" s="24">
        <v>55.5</v>
      </c>
      <c r="E463" s="24">
        <v>2476836</v>
      </c>
      <c r="F463" s="24" t="s">
        <v>2181</v>
      </c>
      <c r="G463" s="29">
        <f t="shared" si="12"/>
        <v>2.3423423423423184E-3</v>
      </c>
    </row>
    <row r="464" spans="1:7">
      <c r="A464" s="24">
        <v>55.43</v>
      </c>
      <c r="B464" s="24">
        <v>55.83</v>
      </c>
      <c r="C464" s="24">
        <v>55.32</v>
      </c>
      <c r="D464" s="24">
        <v>55.58</v>
      </c>
      <c r="E464" s="24">
        <v>5601118</v>
      </c>
      <c r="F464" s="24" t="s">
        <v>2180</v>
      </c>
      <c r="G464" s="29">
        <f t="shared" si="12"/>
        <v>-2.6988125224900461E-3</v>
      </c>
    </row>
    <row r="465" spans="1:7">
      <c r="A465" s="24">
        <v>55.32</v>
      </c>
      <c r="B465" s="24">
        <v>55.35</v>
      </c>
      <c r="C465" s="24">
        <v>54.475000000000001</v>
      </c>
      <c r="D465" s="24">
        <v>54.66</v>
      </c>
      <c r="E465" s="24">
        <v>7228661</v>
      </c>
      <c r="F465" s="24" t="s">
        <v>2179</v>
      </c>
      <c r="G465" s="29">
        <f t="shared" si="12"/>
        <v>1.2074643249176731E-2</v>
      </c>
    </row>
    <row r="466" spans="1:7">
      <c r="A466" s="24">
        <v>54.46</v>
      </c>
      <c r="B466" s="24">
        <v>54.58</v>
      </c>
      <c r="C466" s="24">
        <v>54.05</v>
      </c>
      <c r="D466" s="24">
        <v>54.06</v>
      </c>
      <c r="E466" s="24">
        <v>4708685</v>
      </c>
      <c r="F466" s="24" t="s">
        <v>2178</v>
      </c>
      <c r="G466" s="29">
        <f t="shared" si="12"/>
        <v>7.3991860895301631E-3</v>
      </c>
    </row>
    <row r="467" spans="1:7">
      <c r="A467" s="24">
        <v>54.34</v>
      </c>
      <c r="B467" s="24">
        <v>55.02</v>
      </c>
      <c r="C467" s="24">
        <v>54.195</v>
      </c>
      <c r="D467" s="24">
        <v>54.7</v>
      </c>
      <c r="E467" s="24">
        <v>5200225</v>
      </c>
      <c r="F467" s="24" t="s">
        <v>2177</v>
      </c>
      <c r="G467" s="29">
        <f t="shared" si="12"/>
        <v>-6.5813528336380323E-3</v>
      </c>
    </row>
    <row r="468" spans="1:7">
      <c r="A468" s="24">
        <v>54.67</v>
      </c>
      <c r="B468" s="24">
        <v>54.9</v>
      </c>
      <c r="C468" s="24">
        <v>53.56</v>
      </c>
      <c r="D468" s="24">
        <v>53.95</v>
      </c>
      <c r="E468" s="24">
        <v>10875995</v>
      </c>
      <c r="F468" s="24" t="s">
        <v>2176</v>
      </c>
      <c r="G468" s="29">
        <f t="shared" si="12"/>
        <v>1.3345690454124259E-2</v>
      </c>
    </row>
    <row r="469" spans="1:7">
      <c r="A469" s="24">
        <v>53.85</v>
      </c>
      <c r="B469" s="24">
        <v>54.56</v>
      </c>
      <c r="C469" s="24">
        <v>53.84</v>
      </c>
      <c r="D469" s="24">
        <v>54.01</v>
      </c>
      <c r="E469" s="24">
        <v>5759851</v>
      </c>
      <c r="F469" s="24" t="s">
        <v>2175</v>
      </c>
      <c r="G469" s="29">
        <f t="shared" si="12"/>
        <v>-2.9624143677096093E-3</v>
      </c>
    </row>
    <row r="470" spans="1:7">
      <c r="A470" s="24">
        <v>54.02</v>
      </c>
      <c r="B470" s="24">
        <v>54.37</v>
      </c>
      <c r="C470" s="24">
        <v>53.67</v>
      </c>
      <c r="D470" s="24">
        <v>54.11</v>
      </c>
      <c r="E470" s="24">
        <v>6031360</v>
      </c>
      <c r="F470" s="24" t="s">
        <v>2174</v>
      </c>
      <c r="G470" s="29">
        <f t="shared" si="12"/>
        <v>-1.6632785067454137E-3</v>
      </c>
    </row>
    <row r="471" spans="1:7">
      <c r="A471" s="24">
        <v>53.71</v>
      </c>
      <c r="B471" s="24">
        <v>54.7</v>
      </c>
      <c r="C471" s="24">
        <v>52.99</v>
      </c>
      <c r="D471" s="24">
        <v>53.5</v>
      </c>
      <c r="E471" s="24">
        <v>12619447</v>
      </c>
      <c r="F471" s="24" t="s">
        <v>2173</v>
      </c>
      <c r="G471" s="29">
        <f t="shared" si="12"/>
        <v>3.9252336448598601E-3</v>
      </c>
    </row>
    <row r="472" spans="1:7">
      <c r="A472" s="24">
        <v>51.56</v>
      </c>
      <c r="B472" s="24">
        <v>51.86</v>
      </c>
      <c r="C472" s="24">
        <v>50.84</v>
      </c>
      <c r="D472" s="24">
        <v>51.65</v>
      </c>
      <c r="E472" s="24">
        <v>7496222</v>
      </c>
      <c r="F472" s="24" t="s">
        <v>2172</v>
      </c>
      <c r="G472" s="29">
        <f t="shared" si="12"/>
        <v>-1.7424975798644438E-3</v>
      </c>
    </row>
    <row r="473" spans="1:7">
      <c r="A473" s="24">
        <v>51.43</v>
      </c>
      <c r="B473" s="24">
        <v>52.16</v>
      </c>
      <c r="C473" s="24">
        <v>51.314999999999998</v>
      </c>
      <c r="D473" s="24">
        <v>52.05</v>
      </c>
      <c r="E473" s="24">
        <v>7135166</v>
      </c>
      <c r="F473" s="24" t="s">
        <v>2171</v>
      </c>
      <c r="G473" s="29">
        <f t="shared" si="12"/>
        <v>-1.1911623439000874E-2</v>
      </c>
    </row>
    <row r="474" spans="1:7">
      <c r="A474" s="24">
        <v>52.11</v>
      </c>
      <c r="B474" s="24">
        <v>52.52</v>
      </c>
      <c r="C474" s="24">
        <v>51.734299999999998</v>
      </c>
      <c r="D474" s="24">
        <v>52.44</v>
      </c>
      <c r="E474" s="24">
        <v>6989884</v>
      </c>
      <c r="F474" s="24" t="s">
        <v>2170</v>
      </c>
      <c r="G474" s="29">
        <f t="shared" si="12"/>
        <v>-6.2929061784896545E-3</v>
      </c>
    </row>
    <row r="475" spans="1:7">
      <c r="A475" s="24">
        <v>52.17</v>
      </c>
      <c r="B475" s="24">
        <v>52.92</v>
      </c>
      <c r="C475" s="24">
        <v>52.08</v>
      </c>
      <c r="D475" s="24">
        <v>52.77</v>
      </c>
      <c r="E475" s="24">
        <v>6559534</v>
      </c>
      <c r="F475" s="24" t="s">
        <v>2169</v>
      </c>
      <c r="G475" s="29">
        <f t="shared" si="12"/>
        <v>-1.1370096645821559E-2</v>
      </c>
    </row>
    <row r="476" spans="1:7">
      <c r="A476" s="24">
        <v>52.81</v>
      </c>
      <c r="B476" s="24">
        <v>52.83</v>
      </c>
      <c r="C476" s="24">
        <v>52.164999999999999</v>
      </c>
      <c r="D476" s="24">
        <v>52.61</v>
      </c>
      <c r="E476" s="24">
        <v>6054746</v>
      </c>
      <c r="F476" s="24" t="s">
        <v>2168</v>
      </c>
      <c r="G476" s="29">
        <f t="shared" si="12"/>
        <v>3.8015586390420797E-3</v>
      </c>
    </row>
    <row r="477" spans="1:7">
      <c r="A477" s="24">
        <v>52.53</v>
      </c>
      <c r="B477" s="24">
        <v>53.1</v>
      </c>
      <c r="C477" s="24">
        <v>52.09</v>
      </c>
      <c r="D477" s="24">
        <v>53</v>
      </c>
      <c r="E477" s="24">
        <v>9440527</v>
      </c>
      <c r="F477" s="24" t="s">
        <v>2167</v>
      </c>
      <c r="G477" s="29">
        <f t="shared" si="12"/>
        <v>-8.8679245283018737E-3</v>
      </c>
    </row>
    <row r="478" spans="1:7">
      <c r="A478" s="24">
        <v>52.52</v>
      </c>
      <c r="B478" s="24">
        <v>52.66</v>
      </c>
      <c r="C478" s="24">
        <v>51.8</v>
      </c>
      <c r="D478" s="24">
        <v>51.96</v>
      </c>
      <c r="E478" s="24">
        <v>9901422</v>
      </c>
      <c r="F478" s="24" t="s">
        <v>2166</v>
      </c>
      <c r="G478" s="29">
        <f t="shared" si="12"/>
        <v>1.0777521170130866E-2</v>
      </c>
    </row>
    <row r="479" spans="1:7">
      <c r="A479" s="24">
        <v>51.66</v>
      </c>
      <c r="B479" s="24">
        <v>51.844999999999999</v>
      </c>
      <c r="C479" s="24">
        <v>51.03</v>
      </c>
      <c r="D479" s="24">
        <v>51.29</v>
      </c>
      <c r="E479" s="24">
        <v>7156141</v>
      </c>
      <c r="F479" s="24" t="s">
        <v>2165</v>
      </c>
      <c r="G479" s="29">
        <f t="shared" si="12"/>
        <v>7.2138818483133971E-3</v>
      </c>
    </row>
    <row r="480" spans="1:7">
      <c r="A480" s="24">
        <v>51.19</v>
      </c>
      <c r="B480" s="24">
        <v>51.46</v>
      </c>
      <c r="C480" s="24">
        <v>50.26</v>
      </c>
      <c r="D480" s="24">
        <v>50.4</v>
      </c>
      <c r="E480" s="24">
        <v>10120637</v>
      </c>
      <c r="F480" s="24" t="s">
        <v>2164</v>
      </c>
      <c r="G480" s="29">
        <f t="shared" si="12"/>
        <v>1.5674603174603119E-2</v>
      </c>
    </row>
    <row r="481" spans="1:7">
      <c r="A481" s="24">
        <v>50.05</v>
      </c>
      <c r="B481" s="24">
        <v>50.354999999999997</v>
      </c>
      <c r="C481" s="24">
        <v>49.555</v>
      </c>
      <c r="D481" s="24">
        <v>49.82</v>
      </c>
      <c r="E481" s="24">
        <v>8448179</v>
      </c>
      <c r="F481" s="24" t="s">
        <v>2163</v>
      </c>
      <c r="G481" s="29">
        <f t="shared" si="12"/>
        <v>4.616619831393054E-3</v>
      </c>
    </row>
    <row r="482" spans="1:7">
      <c r="A482" s="24">
        <v>49.52</v>
      </c>
      <c r="B482" s="24">
        <v>50.84</v>
      </c>
      <c r="C482" s="24">
        <v>49.145000000000003</v>
      </c>
      <c r="D482" s="24">
        <v>50.27</v>
      </c>
      <c r="E482" s="24">
        <v>7452165</v>
      </c>
      <c r="F482" s="24" t="s">
        <v>2162</v>
      </c>
      <c r="G482" s="29">
        <f t="shared" si="12"/>
        <v>-1.4919435050726126E-2</v>
      </c>
    </row>
    <row r="483" spans="1:7">
      <c r="A483" s="24">
        <v>49.78</v>
      </c>
      <c r="B483" s="24">
        <v>51.9</v>
      </c>
      <c r="C483" s="24">
        <v>49.77</v>
      </c>
      <c r="D483" s="24">
        <v>50.75</v>
      </c>
      <c r="E483" s="24">
        <v>12274231</v>
      </c>
      <c r="F483" s="24" t="s">
        <v>2161</v>
      </c>
      <c r="G483" s="29">
        <f t="shared" si="12"/>
        <v>-1.9113300492610841E-2</v>
      </c>
    </row>
    <row r="484" spans="1:7">
      <c r="A484" s="24">
        <v>49.99</v>
      </c>
      <c r="B484" s="24">
        <v>51.12</v>
      </c>
      <c r="C484" s="24">
        <v>49.95</v>
      </c>
      <c r="D484" s="24">
        <v>50.86</v>
      </c>
      <c r="E484" s="24">
        <v>9612339</v>
      </c>
      <c r="F484" s="24" t="s">
        <v>2160</v>
      </c>
      <c r="G484" s="29">
        <f t="shared" si="12"/>
        <v>-1.710578057412504E-2</v>
      </c>
    </row>
    <row r="485" spans="1:7">
      <c r="A485" s="24">
        <v>50.96</v>
      </c>
      <c r="B485" s="24">
        <v>51.23</v>
      </c>
      <c r="C485" s="24">
        <v>49.97</v>
      </c>
      <c r="D485" s="24">
        <v>50.04</v>
      </c>
      <c r="E485" s="24">
        <v>10162431</v>
      </c>
      <c r="F485" s="24" t="s">
        <v>2159</v>
      </c>
      <c r="G485" s="29">
        <f t="shared" si="12"/>
        <v>1.8385291766586764E-2</v>
      </c>
    </row>
    <row r="486" spans="1:7">
      <c r="A486" s="24">
        <v>50.13</v>
      </c>
      <c r="B486" s="24">
        <v>50.64</v>
      </c>
      <c r="C486" s="24">
        <v>49.99</v>
      </c>
      <c r="D486" s="24">
        <v>50.03</v>
      </c>
      <c r="E486" s="24">
        <v>5745312</v>
      </c>
      <c r="F486" s="24" t="s">
        <v>2158</v>
      </c>
      <c r="G486" s="29">
        <f t="shared" si="12"/>
        <v>1.9988007195683721E-3</v>
      </c>
    </row>
    <row r="487" spans="1:7">
      <c r="A487" s="24">
        <v>50.05</v>
      </c>
      <c r="B487" s="24">
        <v>50.8</v>
      </c>
      <c r="C487" s="24">
        <v>50.03</v>
      </c>
      <c r="D487" s="24">
        <v>50.55</v>
      </c>
      <c r="E487" s="24">
        <v>6090909</v>
      </c>
      <c r="F487" s="24" t="s">
        <v>2157</v>
      </c>
      <c r="G487" s="29">
        <f t="shared" si="12"/>
        <v>-9.8911968348169843E-3</v>
      </c>
    </row>
    <row r="488" spans="1:7">
      <c r="A488" s="24">
        <v>50.55</v>
      </c>
      <c r="B488" s="24">
        <v>51.43</v>
      </c>
      <c r="C488" s="24">
        <v>50.49</v>
      </c>
      <c r="D488" s="24">
        <v>50.7</v>
      </c>
      <c r="E488" s="24">
        <v>8528333</v>
      </c>
      <c r="F488" s="24" t="s">
        <v>2156</v>
      </c>
      <c r="G488" s="29">
        <f t="shared" si="12"/>
        <v>-2.9585798816569309E-3</v>
      </c>
    </row>
    <row r="489" spans="1:7">
      <c r="A489" s="24">
        <v>50.71</v>
      </c>
      <c r="B489" s="24">
        <v>51.38</v>
      </c>
      <c r="C489" s="24">
        <v>50.12</v>
      </c>
      <c r="D489" s="24">
        <v>51.35</v>
      </c>
      <c r="E489" s="24">
        <v>7164662</v>
      </c>
      <c r="F489" s="24" t="s">
        <v>2155</v>
      </c>
      <c r="G489" s="29">
        <f t="shared" si="12"/>
        <v>-1.2463485881207381E-2</v>
      </c>
    </row>
    <row r="490" spans="1:7">
      <c r="A490" s="24">
        <v>50.46</v>
      </c>
      <c r="B490" s="24">
        <v>51.034999999999997</v>
      </c>
      <c r="C490" s="24">
        <v>49.49</v>
      </c>
      <c r="D490" s="24">
        <v>49.73</v>
      </c>
      <c r="E490" s="24">
        <v>7423868</v>
      </c>
      <c r="F490" s="24" t="s">
        <v>2154</v>
      </c>
      <c r="G490" s="29">
        <f t="shared" si="12"/>
        <v>1.467926804745634E-2</v>
      </c>
    </row>
    <row r="491" spans="1:7">
      <c r="A491" s="24">
        <v>50.1</v>
      </c>
      <c r="B491" s="24">
        <v>50.62</v>
      </c>
      <c r="C491" s="24">
        <v>49.51</v>
      </c>
      <c r="D491" s="24">
        <v>49.81</v>
      </c>
      <c r="E491" s="24">
        <v>7146982</v>
      </c>
      <c r="F491" s="24" t="s">
        <v>2153</v>
      </c>
      <c r="G491" s="29">
        <f t="shared" si="12"/>
        <v>5.822124071471535E-3</v>
      </c>
    </row>
    <row r="492" spans="1:7">
      <c r="A492" s="24">
        <v>49.52</v>
      </c>
      <c r="B492" s="24">
        <v>49.72</v>
      </c>
      <c r="C492" s="24">
        <v>48.35</v>
      </c>
      <c r="D492" s="24">
        <v>48.46</v>
      </c>
      <c r="E492" s="24">
        <v>11188403</v>
      </c>
      <c r="F492" s="24" t="s">
        <v>2152</v>
      </c>
      <c r="G492" s="29">
        <f t="shared" ref="G492:G555" si="13">A492/D492-1</f>
        <v>2.1873710276516745E-2</v>
      </c>
    </row>
    <row r="493" spans="1:7">
      <c r="A493" s="24">
        <v>48.64</v>
      </c>
      <c r="B493" s="24">
        <v>51.034999999999997</v>
      </c>
      <c r="C493" s="24">
        <v>48.57</v>
      </c>
      <c r="D493" s="24">
        <v>50.9</v>
      </c>
      <c r="E493" s="24">
        <v>19234735</v>
      </c>
      <c r="F493" s="24" t="s">
        <v>2151</v>
      </c>
      <c r="G493" s="29">
        <f t="shared" si="13"/>
        <v>-4.440078585461682E-2</v>
      </c>
    </row>
    <row r="494" spans="1:7">
      <c r="A494" s="24">
        <v>50.91</v>
      </c>
      <c r="B494" s="24">
        <v>53.78</v>
      </c>
      <c r="C494" s="24">
        <v>50.25</v>
      </c>
      <c r="D494" s="24">
        <v>53.56</v>
      </c>
      <c r="E494" s="24">
        <v>17763736</v>
      </c>
      <c r="F494" s="24" t="s">
        <v>2150</v>
      </c>
      <c r="G494" s="29">
        <f t="shared" si="13"/>
        <v>-4.947722180731895E-2</v>
      </c>
    </row>
    <row r="495" spans="1:7">
      <c r="A495" s="24">
        <v>53.8</v>
      </c>
      <c r="B495" s="24">
        <v>53.98</v>
      </c>
      <c r="C495" s="24">
        <v>52.3</v>
      </c>
      <c r="D495" s="24">
        <v>52.46</v>
      </c>
      <c r="E495" s="24">
        <v>10592685</v>
      </c>
      <c r="F495" s="24" t="s">
        <v>2149</v>
      </c>
      <c r="G495" s="29">
        <f t="shared" si="13"/>
        <v>2.5543271063667383E-2</v>
      </c>
    </row>
    <row r="496" spans="1:7">
      <c r="A496" s="24">
        <v>52.4</v>
      </c>
      <c r="B496" s="24">
        <v>52.454999999999998</v>
      </c>
      <c r="C496" s="24">
        <v>51.8</v>
      </c>
      <c r="D496" s="24">
        <v>51.83</v>
      </c>
      <c r="E496" s="24">
        <v>5006654</v>
      </c>
      <c r="F496" s="24" t="s">
        <v>2148</v>
      </c>
      <c r="G496" s="29">
        <f t="shared" si="13"/>
        <v>1.0997491800115666E-2</v>
      </c>
    </row>
    <row r="497" spans="1:7">
      <c r="A497" s="24">
        <v>52.12</v>
      </c>
      <c r="B497" s="24">
        <v>52.5</v>
      </c>
      <c r="C497" s="24">
        <v>51.25</v>
      </c>
      <c r="D497" s="24">
        <v>51.5</v>
      </c>
      <c r="E497" s="24">
        <v>6319143</v>
      </c>
      <c r="F497" s="24" t="s">
        <v>2147</v>
      </c>
      <c r="G497" s="29">
        <f t="shared" si="13"/>
        <v>1.203883495145619E-2</v>
      </c>
    </row>
    <row r="498" spans="1:7">
      <c r="A498" s="24">
        <v>51.68</v>
      </c>
      <c r="B498" s="24">
        <v>51.94</v>
      </c>
      <c r="C498" s="24">
        <v>51.274999999999999</v>
      </c>
      <c r="D498" s="24">
        <v>51.67</v>
      </c>
      <c r="E498" s="24">
        <v>5477081</v>
      </c>
      <c r="F498" s="24" t="s">
        <v>2146</v>
      </c>
      <c r="G498" s="29">
        <f t="shared" si="13"/>
        <v>1.935359009095361E-4</v>
      </c>
    </row>
    <row r="499" spans="1:7">
      <c r="A499" s="24">
        <v>51.55</v>
      </c>
      <c r="B499" s="24">
        <v>51.9</v>
      </c>
      <c r="C499" s="24">
        <v>51</v>
      </c>
      <c r="D499" s="24">
        <v>51.7</v>
      </c>
      <c r="E499" s="24">
        <v>10035702</v>
      </c>
      <c r="F499" s="24" t="s">
        <v>2145</v>
      </c>
      <c r="G499" s="29">
        <f t="shared" si="13"/>
        <v>-2.9013539651838727E-3</v>
      </c>
    </row>
    <row r="500" spans="1:7">
      <c r="A500" s="24">
        <v>51.54</v>
      </c>
      <c r="B500" s="24">
        <v>52.8</v>
      </c>
      <c r="C500" s="24">
        <v>51.25</v>
      </c>
      <c r="D500" s="24">
        <v>52.66</v>
      </c>
      <c r="E500" s="24">
        <v>8414792</v>
      </c>
      <c r="F500" s="24" t="s">
        <v>2144</v>
      </c>
      <c r="G500" s="29">
        <f t="shared" si="13"/>
        <v>-2.1268515001898969E-2</v>
      </c>
    </row>
    <row r="501" spans="1:7">
      <c r="A501" s="24">
        <v>52.81</v>
      </c>
      <c r="B501" s="24">
        <v>52.81</v>
      </c>
      <c r="C501" s="24">
        <v>52.27</v>
      </c>
      <c r="D501" s="24">
        <v>52.49</v>
      </c>
      <c r="E501" s="24">
        <v>5259833</v>
      </c>
      <c r="F501" s="24" t="s">
        <v>2143</v>
      </c>
      <c r="G501" s="29">
        <f t="shared" si="13"/>
        <v>6.0963993141551764E-3</v>
      </c>
    </row>
    <row r="502" spans="1:7">
      <c r="A502" s="24">
        <v>52.8</v>
      </c>
      <c r="B502" s="24">
        <v>53.46</v>
      </c>
      <c r="C502" s="24">
        <v>52.695</v>
      </c>
      <c r="D502" s="24">
        <v>53.46</v>
      </c>
      <c r="E502" s="24">
        <v>11501697</v>
      </c>
      <c r="F502" s="24" t="s">
        <v>2142</v>
      </c>
      <c r="G502" s="29">
        <f t="shared" si="13"/>
        <v>-1.2345679012345734E-2</v>
      </c>
    </row>
    <row r="503" spans="1:7">
      <c r="A503" s="24">
        <v>53.37</v>
      </c>
      <c r="B503" s="24">
        <v>53.5</v>
      </c>
      <c r="C503" s="24">
        <v>52.14</v>
      </c>
      <c r="D503" s="24">
        <v>52.42</v>
      </c>
      <c r="E503" s="24">
        <v>6579614</v>
      </c>
      <c r="F503" s="24" t="s">
        <v>2141</v>
      </c>
      <c r="G503" s="29">
        <f t="shared" si="13"/>
        <v>1.8122853872567735E-2</v>
      </c>
    </row>
    <row r="504" spans="1:7">
      <c r="A504" s="24">
        <v>52.1</v>
      </c>
      <c r="B504" s="24">
        <v>53.16</v>
      </c>
      <c r="C504" s="24">
        <v>51.54</v>
      </c>
      <c r="D504" s="24">
        <v>52.78</v>
      </c>
      <c r="E504" s="24">
        <v>8483273</v>
      </c>
      <c r="F504" s="24" t="s">
        <v>2140</v>
      </c>
      <c r="G504" s="29">
        <f t="shared" si="13"/>
        <v>-1.2883668056081876E-2</v>
      </c>
    </row>
    <row r="505" spans="1:7">
      <c r="A505" s="24">
        <v>52.83</v>
      </c>
      <c r="B505" s="24">
        <v>53.89</v>
      </c>
      <c r="C505" s="24">
        <v>52.695</v>
      </c>
      <c r="D505" s="24">
        <v>53.48</v>
      </c>
      <c r="E505" s="24">
        <v>7656016</v>
      </c>
      <c r="F505" s="24" t="s">
        <v>2139</v>
      </c>
      <c r="G505" s="29">
        <f t="shared" si="13"/>
        <v>-1.2154076290201932E-2</v>
      </c>
    </row>
    <row r="506" spans="1:7">
      <c r="A506" s="24">
        <v>53.8</v>
      </c>
      <c r="B506" s="24">
        <v>53.83</v>
      </c>
      <c r="C506" s="24">
        <v>53.42</v>
      </c>
      <c r="D506" s="24">
        <v>53.45</v>
      </c>
      <c r="E506" s="24">
        <v>6747199</v>
      </c>
      <c r="F506" s="24" t="s">
        <v>2138</v>
      </c>
      <c r="G506" s="29">
        <f t="shared" si="13"/>
        <v>6.5481758652945476E-3</v>
      </c>
    </row>
    <row r="507" spans="1:7">
      <c r="A507" s="24">
        <v>53.6</v>
      </c>
      <c r="B507" s="24">
        <v>54.104999999999997</v>
      </c>
      <c r="C507" s="24">
        <v>53.47</v>
      </c>
      <c r="D507" s="24">
        <v>54</v>
      </c>
      <c r="E507" s="24">
        <v>9439902</v>
      </c>
      <c r="F507" s="24" t="s">
        <v>2137</v>
      </c>
      <c r="G507" s="29">
        <f t="shared" si="13"/>
        <v>-7.4074074074074181E-3</v>
      </c>
    </row>
    <row r="508" spans="1:7">
      <c r="A508" s="24">
        <v>53.97</v>
      </c>
      <c r="B508" s="24">
        <v>54.639899999999997</v>
      </c>
      <c r="C508" s="24">
        <v>53.95</v>
      </c>
      <c r="D508" s="24">
        <v>54.02</v>
      </c>
      <c r="E508" s="24">
        <v>10507415</v>
      </c>
      <c r="F508" s="24" t="s">
        <v>2136</v>
      </c>
      <c r="G508" s="29">
        <f t="shared" si="13"/>
        <v>-9.25583117364015E-4</v>
      </c>
    </row>
    <row r="509" spans="1:7">
      <c r="A509" s="24">
        <v>54.1</v>
      </c>
      <c r="B509" s="24">
        <v>55.38</v>
      </c>
      <c r="C509" s="24">
        <v>53.53</v>
      </c>
      <c r="D509" s="24">
        <v>54.7</v>
      </c>
      <c r="E509" s="24">
        <v>15134161</v>
      </c>
      <c r="F509" s="24" t="s">
        <v>2135</v>
      </c>
      <c r="G509" s="29">
        <f t="shared" si="13"/>
        <v>-1.0968921389396757E-2</v>
      </c>
    </row>
    <row r="510" spans="1:7">
      <c r="A510" s="24">
        <v>53.03</v>
      </c>
      <c r="B510" s="24">
        <v>53.21</v>
      </c>
      <c r="C510" s="24">
        <v>52.575000000000003</v>
      </c>
      <c r="D510" s="24">
        <v>53.01</v>
      </c>
      <c r="E510" s="24">
        <v>7549134</v>
      </c>
      <c r="F510" s="24" t="s">
        <v>2134</v>
      </c>
      <c r="G510" s="29">
        <f t="shared" si="13"/>
        <v>3.7728730428221446E-4</v>
      </c>
    </row>
    <row r="511" spans="1:7">
      <c r="A511" s="24">
        <v>53</v>
      </c>
      <c r="B511" s="24">
        <v>53.704999999999998</v>
      </c>
      <c r="C511" s="24">
        <v>52.8</v>
      </c>
      <c r="D511" s="24">
        <v>52.85</v>
      </c>
      <c r="E511" s="24">
        <v>8139689</v>
      </c>
      <c r="F511" s="24" t="s">
        <v>2133</v>
      </c>
      <c r="G511" s="29">
        <f t="shared" si="13"/>
        <v>2.8382213812676582E-3</v>
      </c>
    </row>
    <row r="512" spans="1:7">
      <c r="A512" s="24">
        <v>52.9</v>
      </c>
      <c r="B512" s="24">
        <v>53.23</v>
      </c>
      <c r="C512" s="24">
        <v>52.475000000000001</v>
      </c>
      <c r="D512" s="24">
        <v>52.99</v>
      </c>
      <c r="E512" s="24">
        <v>14535192</v>
      </c>
      <c r="F512" s="24" t="s">
        <v>2132</v>
      </c>
      <c r="G512" s="29">
        <f t="shared" si="13"/>
        <v>-1.6984336667296152E-3</v>
      </c>
    </row>
    <row r="513" spans="1:7">
      <c r="A513" s="24">
        <v>52.92</v>
      </c>
      <c r="B513" s="24">
        <v>53.46</v>
      </c>
      <c r="C513" s="24">
        <v>52.67</v>
      </c>
      <c r="D513" s="24">
        <v>53.38</v>
      </c>
      <c r="E513" s="24">
        <v>5574932</v>
      </c>
      <c r="F513" s="24" t="s">
        <v>2131</v>
      </c>
      <c r="G513" s="29">
        <f t="shared" si="13"/>
        <v>-8.6174597227426375E-3</v>
      </c>
    </row>
    <row r="514" spans="1:7">
      <c r="A514" s="24">
        <v>53.2</v>
      </c>
      <c r="B514" s="24">
        <v>53.62</v>
      </c>
      <c r="C514" s="24">
        <v>53.05</v>
      </c>
      <c r="D514" s="24">
        <v>53.38</v>
      </c>
      <c r="E514" s="24">
        <v>5710223</v>
      </c>
      <c r="F514" s="24" t="s">
        <v>2130</v>
      </c>
      <c r="G514" s="29">
        <f t="shared" si="13"/>
        <v>-3.3720494567253123E-3</v>
      </c>
    </row>
    <row r="515" spans="1:7">
      <c r="A515" s="24">
        <v>53.42</v>
      </c>
      <c r="B515" s="24">
        <v>54.57</v>
      </c>
      <c r="C515" s="24">
        <v>53.35</v>
      </c>
      <c r="D515" s="24">
        <v>54.47</v>
      </c>
      <c r="E515" s="24">
        <v>5643940</v>
      </c>
      <c r="F515" s="24" t="s">
        <v>2129</v>
      </c>
      <c r="G515" s="29">
        <f t="shared" si="13"/>
        <v>-1.9276666054709013E-2</v>
      </c>
    </row>
    <row r="516" spans="1:7">
      <c r="A516" s="24">
        <v>54.56</v>
      </c>
      <c r="B516" s="24">
        <v>54.825000000000003</v>
      </c>
      <c r="C516" s="24">
        <v>53.81</v>
      </c>
      <c r="D516" s="24">
        <v>54.06</v>
      </c>
      <c r="E516" s="24">
        <v>6415931</v>
      </c>
      <c r="F516" s="24" t="s">
        <v>2128</v>
      </c>
      <c r="G516" s="29">
        <f t="shared" si="13"/>
        <v>9.2489826119126484E-3</v>
      </c>
    </row>
    <row r="517" spans="1:7">
      <c r="A517" s="24">
        <v>53.87</v>
      </c>
      <c r="B517" s="24">
        <v>54.41</v>
      </c>
      <c r="C517" s="24">
        <v>53.54</v>
      </c>
      <c r="D517" s="24">
        <v>53.59</v>
      </c>
      <c r="E517" s="24">
        <v>4419340</v>
      </c>
      <c r="F517" s="24" t="s">
        <v>2127</v>
      </c>
      <c r="G517" s="29">
        <f t="shared" si="13"/>
        <v>5.2248553834668421E-3</v>
      </c>
    </row>
    <row r="518" spans="1:7">
      <c r="A518" s="24">
        <v>53.89</v>
      </c>
      <c r="B518" s="24">
        <v>54.755000000000003</v>
      </c>
      <c r="C518" s="24">
        <v>53.78</v>
      </c>
      <c r="D518" s="24">
        <v>54.46</v>
      </c>
      <c r="E518" s="24">
        <v>7994198</v>
      </c>
      <c r="F518" s="24" t="s">
        <v>2126</v>
      </c>
      <c r="G518" s="29">
        <f t="shared" si="13"/>
        <v>-1.0466397355857526E-2</v>
      </c>
    </row>
    <row r="519" spans="1:7">
      <c r="A519" s="24">
        <v>53.86</v>
      </c>
      <c r="B519" s="24">
        <v>54.2</v>
      </c>
      <c r="C519" s="24">
        <v>52.814999999999998</v>
      </c>
      <c r="D519" s="24">
        <v>53.12</v>
      </c>
      <c r="E519" s="24">
        <v>7705042</v>
      </c>
      <c r="F519" s="24" t="s">
        <v>2125</v>
      </c>
      <c r="G519" s="29">
        <f t="shared" si="13"/>
        <v>1.3930722891566383E-2</v>
      </c>
    </row>
    <row r="520" spans="1:7">
      <c r="A520" s="24">
        <v>53.3</v>
      </c>
      <c r="B520" s="24">
        <v>53.85</v>
      </c>
      <c r="C520" s="24">
        <v>52.77</v>
      </c>
      <c r="D520" s="24">
        <v>53.79</v>
      </c>
      <c r="E520" s="24">
        <v>6330647</v>
      </c>
      <c r="F520" s="24" t="s">
        <v>2124</v>
      </c>
      <c r="G520" s="29">
        <f t="shared" si="13"/>
        <v>-9.1094999070459037E-3</v>
      </c>
    </row>
    <row r="521" spans="1:7">
      <c r="A521" s="24">
        <v>53.62</v>
      </c>
      <c r="B521" s="24">
        <v>54.26</v>
      </c>
      <c r="C521" s="24">
        <v>53.34</v>
      </c>
      <c r="D521" s="24">
        <v>54.26</v>
      </c>
      <c r="E521" s="24">
        <v>6879849</v>
      </c>
      <c r="F521" s="24" t="s">
        <v>2123</v>
      </c>
      <c r="G521" s="29">
        <f t="shared" si="13"/>
        <v>-1.179506081828241E-2</v>
      </c>
    </row>
    <row r="522" spans="1:7">
      <c r="A522" s="24">
        <v>53.94</v>
      </c>
      <c r="B522" s="24">
        <v>54.76</v>
      </c>
      <c r="C522" s="24">
        <v>53.94</v>
      </c>
      <c r="D522" s="24">
        <v>54.56</v>
      </c>
      <c r="E522" s="24">
        <v>8083157</v>
      </c>
      <c r="F522" s="24" t="s">
        <v>2122</v>
      </c>
      <c r="G522" s="29">
        <f t="shared" si="13"/>
        <v>-1.1363636363636465E-2</v>
      </c>
    </row>
    <row r="523" spans="1:7">
      <c r="A523" s="24">
        <v>54.27</v>
      </c>
      <c r="B523" s="24">
        <v>54.99</v>
      </c>
      <c r="C523" s="24">
        <v>54.200200000000002</v>
      </c>
      <c r="D523" s="24">
        <v>54.75</v>
      </c>
      <c r="E523" s="24">
        <v>9036957</v>
      </c>
      <c r="F523" s="24" t="s">
        <v>2121</v>
      </c>
      <c r="G523" s="29">
        <f t="shared" si="13"/>
        <v>-8.7671232876711525E-3</v>
      </c>
    </row>
    <row r="524" spans="1:7">
      <c r="A524" s="24">
        <v>54.68</v>
      </c>
      <c r="B524" s="24">
        <v>54.87</v>
      </c>
      <c r="C524" s="24">
        <v>53.55</v>
      </c>
      <c r="D524" s="24">
        <v>53.8</v>
      </c>
      <c r="E524" s="24">
        <v>12856443</v>
      </c>
      <c r="F524" s="24" t="s">
        <v>2120</v>
      </c>
      <c r="G524" s="29">
        <f t="shared" si="13"/>
        <v>1.6356877323420171E-2</v>
      </c>
    </row>
    <row r="525" spans="1:7">
      <c r="A525" s="24">
        <v>53.79</v>
      </c>
      <c r="B525" s="24">
        <v>53.97</v>
      </c>
      <c r="C525" s="24">
        <v>52.91</v>
      </c>
      <c r="D525" s="24">
        <v>53.2</v>
      </c>
      <c r="E525" s="24">
        <v>21042883</v>
      </c>
      <c r="F525" s="24" t="s">
        <v>2119</v>
      </c>
      <c r="G525" s="29">
        <f t="shared" si="13"/>
        <v>1.1090225563909595E-2</v>
      </c>
    </row>
    <row r="526" spans="1:7">
      <c r="A526" s="24">
        <v>50.76</v>
      </c>
      <c r="B526" s="24">
        <v>50.814999999999998</v>
      </c>
      <c r="C526" s="24">
        <v>50.085000000000001</v>
      </c>
      <c r="D526" s="24">
        <v>50.57</v>
      </c>
      <c r="E526" s="24">
        <v>6581706</v>
      </c>
      <c r="F526" s="24" t="s">
        <v>2118</v>
      </c>
      <c r="G526" s="29">
        <f t="shared" si="13"/>
        <v>3.7571682815897844E-3</v>
      </c>
    </row>
    <row r="527" spans="1:7">
      <c r="A527" s="24">
        <v>50.43</v>
      </c>
      <c r="B527" s="24">
        <v>51.15</v>
      </c>
      <c r="C527" s="24">
        <v>50.12</v>
      </c>
      <c r="D527" s="24">
        <v>50.32</v>
      </c>
      <c r="E527" s="24">
        <v>7946314</v>
      </c>
      <c r="F527" s="24" t="s">
        <v>2117</v>
      </c>
      <c r="G527" s="29">
        <f t="shared" si="13"/>
        <v>2.1860095389507617E-3</v>
      </c>
    </row>
    <row r="528" spans="1:7">
      <c r="A528" s="24">
        <v>50.35</v>
      </c>
      <c r="B528" s="24">
        <v>50.81</v>
      </c>
      <c r="C528" s="24">
        <v>50.02</v>
      </c>
      <c r="D528" s="24">
        <v>50.7</v>
      </c>
      <c r="E528" s="24">
        <v>7909145</v>
      </c>
      <c r="F528" s="24" t="s">
        <v>2116</v>
      </c>
      <c r="G528" s="29">
        <f t="shared" si="13"/>
        <v>-6.9033530571992463E-3</v>
      </c>
    </row>
    <row r="529" spans="1:7">
      <c r="A529" s="24">
        <v>50.41</v>
      </c>
      <c r="B529" s="24">
        <v>50.615000000000002</v>
      </c>
      <c r="C529" s="24">
        <v>50.18</v>
      </c>
      <c r="D529" s="24">
        <v>50.44</v>
      </c>
      <c r="E529" s="24">
        <v>6010652</v>
      </c>
      <c r="F529" s="24" t="s">
        <v>2115</v>
      </c>
      <c r="G529" s="29">
        <f t="shared" si="13"/>
        <v>-5.9476605868358234E-4</v>
      </c>
    </row>
    <row r="530" spans="1:7">
      <c r="A530" s="24">
        <v>50.42</v>
      </c>
      <c r="B530" s="24">
        <v>50.57</v>
      </c>
      <c r="C530" s="24">
        <v>50.05</v>
      </c>
      <c r="D530" s="24">
        <v>50.26</v>
      </c>
      <c r="E530" s="24">
        <v>6199769</v>
      </c>
      <c r="F530" s="24" t="s">
        <v>2114</v>
      </c>
      <c r="G530" s="29">
        <f t="shared" si="13"/>
        <v>3.1834460803821241E-3</v>
      </c>
    </row>
    <row r="531" spans="1:7">
      <c r="A531" s="24">
        <v>50.19</v>
      </c>
      <c r="B531" s="24">
        <v>50.97</v>
      </c>
      <c r="C531" s="24">
        <v>50.03</v>
      </c>
      <c r="D531" s="24">
        <v>50.91</v>
      </c>
      <c r="E531" s="24">
        <v>7174700</v>
      </c>
      <c r="F531" s="24" t="s">
        <v>2113</v>
      </c>
      <c r="G531" s="29">
        <f t="shared" si="13"/>
        <v>-1.414260459634642E-2</v>
      </c>
    </row>
    <row r="532" spans="1:7">
      <c r="A532" s="24">
        <v>50.94</v>
      </c>
      <c r="B532" s="24">
        <v>51.89</v>
      </c>
      <c r="C532" s="24">
        <v>50.9</v>
      </c>
      <c r="D532" s="24">
        <v>51.63</v>
      </c>
      <c r="E532" s="24">
        <v>7076298</v>
      </c>
      <c r="F532" s="24" t="s">
        <v>2112</v>
      </c>
      <c r="G532" s="29">
        <f t="shared" si="13"/>
        <v>-1.3364323067983852E-2</v>
      </c>
    </row>
    <row r="533" spans="1:7">
      <c r="A533" s="24">
        <v>51.46</v>
      </c>
      <c r="B533" s="24">
        <v>52.05</v>
      </c>
      <c r="C533" s="24">
        <v>51.44</v>
      </c>
      <c r="D533" s="24">
        <v>51.7</v>
      </c>
      <c r="E533" s="24">
        <v>5995963</v>
      </c>
      <c r="F533" s="24" t="s">
        <v>2111</v>
      </c>
      <c r="G533" s="29">
        <f t="shared" si="13"/>
        <v>-4.6421663442940408E-3</v>
      </c>
    </row>
    <row r="534" spans="1:7">
      <c r="A534" s="24">
        <v>51.68</v>
      </c>
      <c r="B534" s="24">
        <v>51.88</v>
      </c>
      <c r="C534" s="24">
        <v>51.17</v>
      </c>
      <c r="D534" s="24">
        <v>51.28</v>
      </c>
      <c r="E534" s="24">
        <v>5613618</v>
      </c>
      <c r="F534" s="24" t="s">
        <v>2110</v>
      </c>
      <c r="G534" s="29">
        <f t="shared" si="13"/>
        <v>7.8003120124805481E-3</v>
      </c>
    </row>
    <row r="535" spans="1:7">
      <c r="A535" s="24">
        <v>51.33</v>
      </c>
      <c r="B535" s="24">
        <v>51.67</v>
      </c>
      <c r="C535" s="24">
        <v>50.97</v>
      </c>
      <c r="D535" s="24">
        <v>51.08</v>
      </c>
      <c r="E535" s="24">
        <v>4907521</v>
      </c>
      <c r="F535" s="24" t="s">
        <v>2109</v>
      </c>
      <c r="G535" s="29">
        <f t="shared" si="13"/>
        <v>4.8942834768990195E-3</v>
      </c>
    </row>
    <row r="536" spans="1:7">
      <c r="A536" s="24">
        <v>51.03</v>
      </c>
      <c r="B536" s="24">
        <v>51.134999999999998</v>
      </c>
      <c r="C536" s="24">
        <v>50.77</v>
      </c>
      <c r="D536" s="24">
        <v>50.82</v>
      </c>
      <c r="E536" s="24">
        <v>4816559</v>
      </c>
      <c r="F536" s="24" t="s">
        <v>2108</v>
      </c>
      <c r="G536" s="29">
        <f t="shared" si="13"/>
        <v>4.1322314049587749E-3</v>
      </c>
    </row>
    <row r="537" spans="1:7">
      <c r="A537" s="24">
        <v>50.86</v>
      </c>
      <c r="B537" s="24">
        <v>51.54</v>
      </c>
      <c r="C537" s="24">
        <v>50.83</v>
      </c>
      <c r="D537" s="24">
        <v>51.1</v>
      </c>
      <c r="E537" s="24">
        <v>4508141</v>
      </c>
      <c r="F537" s="24" t="s">
        <v>2107</v>
      </c>
      <c r="G537" s="29">
        <f t="shared" si="13"/>
        <v>-4.6966731898239189E-3</v>
      </c>
    </row>
    <row r="538" spans="1:7">
      <c r="A538" s="24">
        <v>51.06</v>
      </c>
      <c r="B538" s="24">
        <v>51.43</v>
      </c>
      <c r="C538" s="24">
        <v>50.66</v>
      </c>
      <c r="D538" s="24">
        <v>50.67</v>
      </c>
      <c r="E538" s="24">
        <v>5878381</v>
      </c>
      <c r="F538" s="24" t="s">
        <v>2106</v>
      </c>
      <c r="G538" s="29">
        <f t="shared" si="13"/>
        <v>7.6968620485493577E-3</v>
      </c>
    </row>
    <row r="539" spans="1:7">
      <c r="A539" s="24">
        <v>50.58</v>
      </c>
      <c r="B539" s="24">
        <v>50.69</v>
      </c>
      <c r="C539" s="24">
        <v>49.69</v>
      </c>
      <c r="D539" s="24">
        <v>50.03</v>
      </c>
      <c r="E539" s="24">
        <v>10957077</v>
      </c>
      <c r="F539" s="24" t="s">
        <v>2105</v>
      </c>
      <c r="G539" s="29">
        <f t="shared" si="13"/>
        <v>1.0993403957625381E-2</v>
      </c>
    </row>
    <row r="540" spans="1:7">
      <c r="A540" s="24">
        <v>50.73</v>
      </c>
      <c r="B540" s="24">
        <v>51.238999999999997</v>
      </c>
      <c r="C540" s="24">
        <v>50.39</v>
      </c>
      <c r="D540" s="24">
        <v>50.92</v>
      </c>
      <c r="E540" s="24">
        <v>8710369</v>
      </c>
      <c r="F540" s="24" t="s">
        <v>2104</v>
      </c>
      <c r="G540" s="29">
        <f t="shared" si="13"/>
        <v>-3.7313432835821558E-3</v>
      </c>
    </row>
    <row r="541" spans="1:7">
      <c r="A541" s="24">
        <v>50.72</v>
      </c>
      <c r="B541" s="24">
        <v>51.405000000000001</v>
      </c>
      <c r="C541" s="24">
        <v>50.65</v>
      </c>
      <c r="D541" s="24">
        <v>50.8</v>
      </c>
      <c r="E541" s="24">
        <v>6327421</v>
      </c>
      <c r="F541" s="24" t="s">
        <v>2103</v>
      </c>
      <c r="G541" s="29">
        <f t="shared" si="13"/>
        <v>-1.5748031496062298E-3</v>
      </c>
    </row>
    <row r="542" spans="1:7">
      <c r="A542" s="24">
        <v>50.88</v>
      </c>
      <c r="B542" s="24">
        <v>51.234999999999999</v>
      </c>
      <c r="C542" s="24">
        <v>50.46</v>
      </c>
      <c r="D542" s="24">
        <v>50.54</v>
      </c>
      <c r="E542" s="24">
        <v>6174920</v>
      </c>
      <c r="F542" s="24" t="s">
        <v>2102</v>
      </c>
      <c r="G542" s="29">
        <f t="shared" si="13"/>
        <v>6.7273446774831491E-3</v>
      </c>
    </row>
    <row r="543" spans="1:7">
      <c r="A543" s="24">
        <v>50.62</v>
      </c>
      <c r="B543" s="24">
        <v>51.84</v>
      </c>
      <c r="C543" s="24">
        <v>50.555</v>
      </c>
      <c r="D543" s="24">
        <v>51.73</v>
      </c>
      <c r="E543" s="24">
        <v>8031733</v>
      </c>
      <c r="F543" s="24" t="s">
        <v>2101</v>
      </c>
      <c r="G543" s="29">
        <f t="shared" si="13"/>
        <v>-2.1457568142277172E-2</v>
      </c>
    </row>
    <row r="544" spans="1:7">
      <c r="A544" s="24">
        <v>51.89</v>
      </c>
      <c r="B544" s="24">
        <v>51.965000000000003</v>
      </c>
      <c r="C544" s="24">
        <v>51.405000000000001</v>
      </c>
      <c r="D544" s="24">
        <v>51.57</v>
      </c>
      <c r="E544" s="24">
        <v>4859642</v>
      </c>
      <c r="F544" s="24" t="s">
        <v>2100</v>
      </c>
      <c r="G544" s="29">
        <f t="shared" si="13"/>
        <v>6.2051580376187854E-3</v>
      </c>
    </row>
    <row r="545" spans="1:7">
      <c r="A545" s="24">
        <v>51.85</v>
      </c>
      <c r="B545" s="24">
        <v>52.27</v>
      </c>
      <c r="C545" s="24">
        <v>51.6</v>
      </c>
      <c r="D545" s="24">
        <v>51.87</v>
      </c>
      <c r="E545" s="24">
        <v>6513695</v>
      </c>
      <c r="F545" s="24" t="s">
        <v>2099</v>
      </c>
      <c r="G545" s="29">
        <f t="shared" si="13"/>
        <v>-3.855793329476942E-4</v>
      </c>
    </row>
    <row r="546" spans="1:7">
      <c r="A546" s="24">
        <v>51.69</v>
      </c>
      <c r="B546" s="24">
        <v>53.11</v>
      </c>
      <c r="C546" s="24">
        <v>51.16</v>
      </c>
      <c r="D546" s="24">
        <v>53.05</v>
      </c>
      <c r="E546" s="24">
        <v>10509430</v>
      </c>
      <c r="F546" s="24" t="s">
        <v>2098</v>
      </c>
      <c r="G546" s="29">
        <f t="shared" si="13"/>
        <v>-2.5636192271441982E-2</v>
      </c>
    </row>
    <row r="547" spans="1:7">
      <c r="A547" s="24">
        <v>52.64</v>
      </c>
      <c r="B547" s="24">
        <v>53.96</v>
      </c>
      <c r="C547" s="24">
        <v>52.03</v>
      </c>
      <c r="D547" s="24">
        <v>53.2</v>
      </c>
      <c r="E547" s="24">
        <v>11333828</v>
      </c>
      <c r="F547" s="24" t="s">
        <v>2097</v>
      </c>
      <c r="G547" s="29">
        <f t="shared" si="13"/>
        <v>-1.0526315789473717E-2</v>
      </c>
    </row>
    <row r="548" spans="1:7">
      <c r="A548" s="24">
        <v>52.4</v>
      </c>
      <c r="B548" s="24">
        <v>52.47</v>
      </c>
      <c r="C548" s="24">
        <v>51.755000000000003</v>
      </c>
      <c r="D548" s="24">
        <v>52.1</v>
      </c>
      <c r="E548" s="24">
        <v>8374757</v>
      </c>
      <c r="F548" s="24" t="s">
        <v>2096</v>
      </c>
      <c r="G548" s="29">
        <f t="shared" si="13"/>
        <v>5.7581573896352545E-3</v>
      </c>
    </row>
    <row r="549" spans="1:7">
      <c r="A549" s="24">
        <v>52.41</v>
      </c>
      <c r="B549" s="24">
        <v>53.15</v>
      </c>
      <c r="C549" s="24">
        <v>51.51</v>
      </c>
      <c r="D549" s="24">
        <v>51.7</v>
      </c>
      <c r="E549" s="24">
        <v>7327430</v>
      </c>
      <c r="F549" s="24" t="s">
        <v>2095</v>
      </c>
      <c r="G549" s="29">
        <f t="shared" si="13"/>
        <v>1.3733075435202968E-2</v>
      </c>
    </row>
    <row r="550" spans="1:7">
      <c r="A550" s="24">
        <v>52.17</v>
      </c>
      <c r="B550" s="24">
        <v>53.25</v>
      </c>
      <c r="C550" s="24">
        <v>51.89</v>
      </c>
      <c r="D550" s="24">
        <v>53.15</v>
      </c>
      <c r="E550" s="24">
        <v>9391509</v>
      </c>
      <c r="F550" s="24" t="s">
        <v>2094</v>
      </c>
      <c r="G550" s="29">
        <f t="shared" si="13"/>
        <v>-1.8438381937911474E-2</v>
      </c>
    </row>
    <row r="551" spans="1:7">
      <c r="A551" s="24">
        <v>53.16</v>
      </c>
      <c r="B551" s="24">
        <v>53.78</v>
      </c>
      <c r="C551" s="24">
        <v>53.15</v>
      </c>
      <c r="D551" s="24">
        <v>53.58</v>
      </c>
      <c r="E551" s="24">
        <v>6207431</v>
      </c>
      <c r="F551" s="24" t="s">
        <v>2093</v>
      </c>
      <c r="G551" s="29">
        <f t="shared" si="13"/>
        <v>-7.838745800671898E-3</v>
      </c>
    </row>
    <row r="552" spans="1:7">
      <c r="A552" s="24">
        <v>53.46</v>
      </c>
      <c r="B552" s="24">
        <v>53.67</v>
      </c>
      <c r="C552" s="24">
        <v>52.53</v>
      </c>
      <c r="D552" s="24">
        <v>52.63</v>
      </c>
      <c r="E552" s="24">
        <v>7127001</v>
      </c>
      <c r="F552" s="24" t="s">
        <v>2092</v>
      </c>
      <c r="G552" s="29">
        <f t="shared" si="13"/>
        <v>1.577047311419344E-2</v>
      </c>
    </row>
    <row r="553" spans="1:7">
      <c r="A553" s="24">
        <v>52.34</v>
      </c>
      <c r="B553" s="24">
        <v>53.2</v>
      </c>
      <c r="C553" s="24">
        <v>52.21</v>
      </c>
      <c r="D553" s="24">
        <v>52.98</v>
      </c>
      <c r="E553" s="24">
        <v>7254025</v>
      </c>
      <c r="F553" s="24" t="s">
        <v>2091</v>
      </c>
      <c r="G553" s="29">
        <f t="shared" si="13"/>
        <v>-1.208003020007542E-2</v>
      </c>
    </row>
    <row r="554" spans="1:7">
      <c r="A554" s="24">
        <v>52.81</v>
      </c>
      <c r="B554" s="24">
        <v>52.86</v>
      </c>
      <c r="C554" s="24">
        <v>51.91</v>
      </c>
      <c r="D554" s="24">
        <v>52.28</v>
      </c>
      <c r="E554" s="24">
        <v>5491706</v>
      </c>
      <c r="F554" s="24" t="s">
        <v>2090</v>
      </c>
      <c r="G554" s="29">
        <f t="shared" si="13"/>
        <v>1.0137719969395498E-2</v>
      </c>
    </row>
    <row r="555" spans="1:7">
      <c r="A555" s="24">
        <v>52.61</v>
      </c>
      <c r="B555" s="24">
        <v>53.24</v>
      </c>
      <c r="C555" s="24">
        <v>52.43</v>
      </c>
      <c r="D555" s="24">
        <v>52.98</v>
      </c>
      <c r="E555" s="24">
        <v>4713860</v>
      </c>
      <c r="F555" s="24" t="s">
        <v>2089</v>
      </c>
      <c r="G555" s="29">
        <f t="shared" si="13"/>
        <v>-6.9837674594186439E-3</v>
      </c>
    </row>
    <row r="556" spans="1:7">
      <c r="A556" s="24">
        <v>53.03</v>
      </c>
      <c r="B556" s="24">
        <v>53.15</v>
      </c>
      <c r="C556" s="24">
        <v>52.72</v>
      </c>
      <c r="D556" s="24">
        <v>52.81</v>
      </c>
      <c r="E556" s="24">
        <v>3515467</v>
      </c>
      <c r="F556" s="24" t="s">
        <v>2088</v>
      </c>
      <c r="G556" s="29">
        <f t="shared" ref="G556:G619" si="14">A556/D556-1</f>
        <v>4.1658776746829052E-3</v>
      </c>
    </row>
    <row r="557" spans="1:7">
      <c r="A557" s="24">
        <v>52.79</v>
      </c>
      <c r="B557" s="24">
        <v>53.005000000000003</v>
      </c>
      <c r="C557" s="24">
        <v>52.07</v>
      </c>
      <c r="D557" s="24">
        <v>52.37</v>
      </c>
      <c r="E557" s="24">
        <v>5174175</v>
      </c>
      <c r="F557" s="24" t="s">
        <v>2087</v>
      </c>
      <c r="G557" s="29">
        <f t="shared" si="14"/>
        <v>8.0198586977278108E-3</v>
      </c>
    </row>
    <row r="558" spans="1:7">
      <c r="A558" s="24">
        <v>52.46</v>
      </c>
      <c r="B558" s="24">
        <v>52.975000000000001</v>
      </c>
      <c r="C558" s="24">
        <v>52.36</v>
      </c>
      <c r="D558" s="24">
        <v>52.59</v>
      </c>
      <c r="E558" s="24">
        <v>5522051</v>
      </c>
      <c r="F558" s="24" t="s">
        <v>2086</v>
      </c>
      <c r="G558" s="29">
        <f t="shared" si="14"/>
        <v>-2.4719528427458171E-3</v>
      </c>
    </row>
    <row r="559" spans="1:7">
      <c r="A559" s="24">
        <v>52.45</v>
      </c>
      <c r="B559" s="24">
        <v>53.12</v>
      </c>
      <c r="C559" s="24">
        <v>52.13</v>
      </c>
      <c r="D559" s="24">
        <v>52.63</v>
      </c>
      <c r="E559" s="24">
        <v>5115876</v>
      </c>
      <c r="F559" s="24" t="s">
        <v>2085</v>
      </c>
      <c r="G559" s="29">
        <f t="shared" si="14"/>
        <v>-3.4201026030781234E-3</v>
      </c>
    </row>
    <row r="560" spans="1:7">
      <c r="A560" s="24">
        <v>52.7</v>
      </c>
      <c r="B560" s="24">
        <v>52.835000000000001</v>
      </c>
      <c r="C560" s="24">
        <v>52.24</v>
      </c>
      <c r="D560" s="24">
        <v>52.44</v>
      </c>
      <c r="E560" s="24">
        <v>6054591</v>
      </c>
      <c r="F560" s="24" t="s">
        <v>2084</v>
      </c>
      <c r="G560" s="29">
        <f t="shared" si="14"/>
        <v>4.9580472921435526E-3</v>
      </c>
    </row>
    <row r="561" spans="1:7">
      <c r="A561" s="24">
        <v>52.29</v>
      </c>
      <c r="B561" s="24">
        <v>52.914999999999999</v>
      </c>
      <c r="C561" s="24">
        <v>52.17</v>
      </c>
      <c r="D561" s="24">
        <v>52.65</v>
      </c>
      <c r="E561" s="24">
        <v>6370297</v>
      </c>
      <c r="F561" s="24" t="s">
        <v>2083</v>
      </c>
      <c r="G561" s="29">
        <f t="shared" si="14"/>
        <v>-6.8376068376068133E-3</v>
      </c>
    </row>
    <row r="562" spans="1:7">
      <c r="A562" s="24">
        <v>52.88</v>
      </c>
      <c r="B562" s="24">
        <v>53.1</v>
      </c>
      <c r="C562" s="24">
        <v>52.662500000000001</v>
      </c>
      <c r="D562" s="24">
        <v>52.98</v>
      </c>
      <c r="E562" s="24">
        <v>4461292</v>
      </c>
      <c r="F562" s="24" t="s">
        <v>2082</v>
      </c>
      <c r="G562" s="29">
        <f t="shared" si="14"/>
        <v>-1.8875047187616456E-3</v>
      </c>
    </row>
    <row r="563" spans="1:7">
      <c r="A563" s="24">
        <v>53.25</v>
      </c>
      <c r="B563" s="24">
        <v>53.28</v>
      </c>
      <c r="C563" s="24">
        <v>52.68</v>
      </c>
      <c r="D563" s="24">
        <v>53.1</v>
      </c>
      <c r="E563" s="24">
        <v>9640359</v>
      </c>
      <c r="F563" s="24" t="s">
        <v>2081</v>
      </c>
      <c r="G563" s="29">
        <f t="shared" si="14"/>
        <v>2.8248587570620654E-3</v>
      </c>
    </row>
    <row r="564" spans="1:7">
      <c r="A564" s="24">
        <v>53.54</v>
      </c>
      <c r="B564" s="24">
        <v>53.81</v>
      </c>
      <c r="C564" s="24">
        <v>53.08</v>
      </c>
      <c r="D564" s="24">
        <v>53.72</v>
      </c>
      <c r="E564" s="24">
        <v>3017837</v>
      </c>
      <c r="F564" s="24" t="s">
        <v>2080</v>
      </c>
      <c r="G564" s="29">
        <f t="shared" si="14"/>
        <v>-3.350707371556183E-3</v>
      </c>
    </row>
    <row r="565" spans="1:7">
      <c r="A565" s="24">
        <v>54.09</v>
      </c>
      <c r="B565" s="24">
        <v>54.45</v>
      </c>
      <c r="C565" s="24">
        <v>53.65</v>
      </c>
      <c r="D565" s="24">
        <v>53.79</v>
      </c>
      <c r="E565" s="24">
        <v>7238826</v>
      </c>
      <c r="F565" s="24" t="s">
        <v>2079</v>
      </c>
      <c r="G565" s="29">
        <f t="shared" si="14"/>
        <v>5.5772448410487119E-3</v>
      </c>
    </row>
    <row r="566" spans="1:7">
      <c r="A566" s="24">
        <v>53.29</v>
      </c>
      <c r="B566" s="24">
        <v>53.72</v>
      </c>
      <c r="C566" s="24">
        <v>53.134999999999998</v>
      </c>
      <c r="D566" s="24">
        <v>53.32</v>
      </c>
      <c r="E566" s="24">
        <v>6896517</v>
      </c>
      <c r="F566" s="24" t="s">
        <v>2078</v>
      </c>
      <c r="G566" s="29">
        <f t="shared" si="14"/>
        <v>-5.626406601650924E-4</v>
      </c>
    </row>
    <row r="567" spans="1:7">
      <c r="A567" s="24">
        <v>53.45</v>
      </c>
      <c r="B567" s="24">
        <v>53.92</v>
      </c>
      <c r="C567" s="24">
        <v>53.34</v>
      </c>
      <c r="D567" s="24">
        <v>53.58</v>
      </c>
      <c r="E567" s="24">
        <v>5305955</v>
      </c>
      <c r="F567" s="24" t="s">
        <v>2077</v>
      </c>
      <c r="G567" s="29">
        <f t="shared" si="14"/>
        <v>-2.4262784621126299E-3</v>
      </c>
    </row>
    <row r="568" spans="1:7">
      <c r="A568" s="24">
        <v>53.49</v>
      </c>
      <c r="B568" s="24">
        <v>53.69</v>
      </c>
      <c r="C568" s="24">
        <v>53.034999999999997</v>
      </c>
      <c r="D568" s="24">
        <v>53.5</v>
      </c>
      <c r="E568" s="24">
        <v>6084905</v>
      </c>
      <c r="F568" s="24" t="s">
        <v>2076</v>
      </c>
      <c r="G568" s="29">
        <f t="shared" si="14"/>
        <v>-1.8691588785046953E-4</v>
      </c>
    </row>
    <row r="569" spans="1:7">
      <c r="A569" s="24">
        <v>53.5</v>
      </c>
      <c r="B569" s="24">
        <v>53.97</v>
      </c>
      <c r="C569" s="24">
        <v>53.2</v>
      </c>
      <c r="D569" s="24">
        <v>53.92</v>
      </c>
      <c r="E569" s="24">
        <v>6553068</v>
      </c>
      <c r="F569" s="24" t="s">
        <v>2075</v>
      </c>
      <c r="G569" s="29">
        <f t="shared" si="14"/>
        <v>-7.7893175074184029E-3</v>
      </c>
    </row>
    <row r="570" spans="1:7">
      <c r="A570" s="24">
        <v>53.97</v>
      </c>
      <c r="B570" s="24">
        <v>54.744999999999997</v>
      </c>
      <c r="C570" s="24">
        <v>53.85</v>
      </c>
      <c r="D570" s="24">
        <v>54.5</v>
      </c>
      <c r="E570" s="24">
        <v>9538142</v>
      </c>
      <c r="F570" s="24" t="s">
        <v>2074</v>
      </c>
      <c r="G570" s="29">
        <f t="shared" si="14"/>
        <v>-9.7247706422018965E-3</v>
      </c>
    </row>
    <row r="571" spans="1:7">
      <c r="A571" s="24">
        <v>54.64</v>
      </c>
      <c r="B571" s="24">
        <v>54.66</v>
      </c>
      <c r="C571" s="24">
        <v>54</v>
      </c>
      <c r="D571" s="24">
        <v>54.13</v>
      </c>
      <c r="E571" s="24">
        <v>4083613</v>
      </c>
      <c r="F571" s="24" t="s">
        <v>2073</v>
      </c>
      <c r="G571" s="29">
        <f t="shared" si="14"/>
        <v>9.4217624237944442E-3</v>
      </c>
    </row>
    <row r="572" spans="1:7">
      <c r="A572" s="24">
        <v>53.96</v>
      </c>
      <c r="B572" s="24">
        <v>54.1</v>
      </c>
      <c r="C572" s="24">
        <v>53.585000000000001</v>
      </c>
      <c r="D572" s="24">
        <v>53.94</v>
      </c>
      <c r="E572" s="24">
        <v>5770027</v>
      </c>
      <c r="F572" s="24" t="s">
        <v>2072</v>
      </c>
      <c r="G572" s="29">
        <f t="shared" si="14"/>
        <v>3.7078235076015709E-4</v>
      </c>
    </row>
    <row r="573" spans="1:7">
      <c r="A573" s="24">
        <v>54.04</v>
      </c>
      <c r="B573" s="24">
        <v>54.23</v>
      </c>
      <c r="C573" s="24">
        <v>53.55</v>
      </c>
      <c r="D573" s="24">
        <v>53.79</v>
      </c>
      <c r="E573" s="24">
        <v>7100947</v>
      </c>
      <c r="F573" s="24" t="s">
        <v>2071</v>
      </c>
      <c r="G573" s="29">
        <f t="shared" si="14"/>
        <v>4.6477040342070008E-3</v>
      </c>
    </row>
    <row r="574" spans="1:7">
      <c r="A574" s="24">
        <v>54.32</v>
      </c>
      <c r="B574" s="24">
        <v>54.69</v>
      </c>
      <c r="C574" s="24">
        <v>54.045000000000002</v>
      </c>
      <c r="D574" s="24">
        <v>54.51</v>
      </c>
      <c r="E574" s="24">
        <v>13022919</v>
      </c>
      <c r="F574" s="24" t="s">
        <v>2070</v>
      </c>
      <c r="G574" s="29">
        <f t="shared" si="14"/>
        <v>-3.4855989726655379E-3</v>
      </c>
    </row>
    <row r="575" spans="1:7">
      <c r="A575" s="24">
        <v>53.98</v>
      </c>
      <c r="B575" s="24">
        <v>54.09</v>
      </c>
      <c r="C575" s="24">
        <v>52.91</v>
      </c>
      <c r="D575" s="24">
        <v>53.23</v>
      </c>
      <c r="E575" s="24">
        <v>7402995</v>
      </c>
      <c r="F575" s="24" t="s">
        <v>2069</v>
      </c>
      <c r="G575" s="29">
        <f t="shared" si="14"/>
        <v>1.4089798985534419E-2</v>
      </c>
    </row>
    <row r="576" spans="1:7">
      <c r="A576" s="24">
        <v>53.31</v>
      </c>
      <c r="B576" s="24">
        <v>53.9</v>
      </c>
      <c r="C576" s="24">
        <v>52.69</v>
      </c>
      <c r="D576" s="24">
        <v>53.6</v>
      </c>
      <c r="E576" s="24">
        <v>11002743</v>
      </c>
      <c r="F576" s="24" t="s">
        <v>2068</v>
      </c>
      <c r="G576" s="29">
        <f t="shared" si="14"/>
        <v>-5.4104477611940371E-3</v>
      </c>
    </row>
    <row r="577" spans="1:7">
      <c r="A577" s="24">
        <v>51.16</v>
      </c>
      <c r="B577" s="24">
        <v>51.45</v>
      </c>
      <c r="C577" s="24">
        <v>50.93</v>
      </c>
      <c r="D577" s="24">
        <v>51.05</v>
      </c>
      <c r="E577" s="24">
        <v>5802075</v>
      </c>
      <c r="F577" s="24" t="s">
        <v>2067</v>
      </c>
      <c r="G577" s="29">
        <f t="shared" si="14"/>
        <v>2.1547502448580058E-3</v>
      </c>
    </row>
    <row r="578" spans="1:7">
      <c r="A578" s="24">
        <v>51.2</v>
      </c>
      <c r="B578" s="24">
        <v>51.484999999999999</v>
      </c>
      <c r="C578" s="24">
        <v>50.840699999999998</v>
      </c>
      <c r="D578" s="24">
        <v>51.22</v>
      </c>
      <c r="E578" s="24">
        <v>5694818</v>
      </c>
      <c r="F578" s="24" t="s">
        <v>2066</v>
      </c>
      <c r="G578" s="29">
        <f t="shared" si="14"/>
        <v>-3.9047247169066157E-4</v>
      </c>
    </row>
    <row r="579" spans="1:7">
      <c r="A579" s="24">
        <v>51.28</v>
      </c>
      <c r="B579" s="24">
        <v>51.54</v>
      </c>
      <c r="C579" s="24">
        <v>50.91</v>
      </c>
      <c r="D579" s="24">
        <v>51.13</v>
      </c>
      <c r="E579" s="24">
        <v>5210575</v>
      </c>
      <c r="F579" s="24" t="s">
        <v>2065</v>
      </c>
      <c r="G579" s="29">
        <f t="shared" si="14"/>
        <v>2.9336984158028212E-3</v>
      </c>
    </row>
    <row r="580" spans="1:7">
      <c r="A580" s="24">
        <v>51.07</v>
      </c>
      <c r="B580" s="24">
        <v>51.12</v>
      </c>
      <c r="C580" s="24">
        <v>50.4</v>
      </c>
      <c r="D580" s="24">
        <v>50.63</v>
      </c>
      <c r="E580" s="24">
        <v>4288318</v>
      </c>
      <c r="F580" s="24" t="s">
        <v>2064</v>
      </c>
      <c r="G580" s="29">
        <f t="shared" si="14"/>
        <v>8.6904997037329235E-3</v>
      </c>
    </row>
    <row r="581" spans="1:7">
      <c r="A581" s="24">
        <v>50.7</v>
      </c>
      <c r="B581" s="24">
        <v>50.84</v>
      </c>
      <c r="C581" s="24">
        <v>50.43</v>
      </c>
      <c r="D581" s="24">
        <v>50.58</v>
      </c>
      <c r="E581" s="24">
        <v>6631414</v>
      </c>
      <c r="F581" s="24" t="s">
        <v>2063</v>
      </c>
      <c r="G581" s="29">
        <f t="shared" si="14"/>
        <v>2.3724792408066353E-3</v>
      </c>
    </row>
    <row r="582" spans="1:7">
      <c r="A582" s="24">
        <v>50.67</v>
      </c>
      <c r="B582" s="24">
        <v>51.52</v>
      </c>
      <c r="C582" s="24">
        <v>50.34</v>
      </c>
      <c r="D582" s="24">
        <v>51.33</v>
      </c>
      <c r="E582" s="24">
        <v>12634074</v>
      </c>
      <c r="F582" s="24" t="s">
        <v>2062</v>
      </c>
      <c r="G582" s="29">
        <f t="shared" si="14"/>
        <v>-1.2857977790765585E-2</v>
      </c>
    </row>
    <row r="583" spans="1:7">
      <c r="A583" s="24">
        <v>51.4</v>
      </c>
      <c r="B583" s="24">
        <v>52.05</v>
      </c>
      <c r="C583" s="24">
        <v>51.234999999999999</v>
      </c>
      <c r="D583" s="24">
        <v>51.96</v>
      </c>
      <c r="E583" s="24">
        <v>6616814</v>
      </c>
      <c r="F583" s="24" t="s">
        <v>2061</v>
      </c>
      <c r="G583" s="29">
        <f t="shared" si="14"/>
        <v>-1.0777521170130866E-2</v>
      </c>
    </row>
    <row r="584" spans="1:7">
      <c r="A584" s="24">
        <v>51.82</v>
      </c>
      <c r="B584" s="24">
        <v>51.94</v>
      </c>
      <c r="C584" s="24">
        <v>51.48</v>
      </c>
      <c r="D584" s="24">
        <v>51.59</v>
      </c>
      <c r="E584" s="24">
        <v>5608177</v>
      </c>
      <c r="F584" s="24" t="s">
        <v>2060</v>
      </c>
      <c r="G584" s="29">
        <f t="shared" si="14"/>
        <v>4.4582283388252542E-3</v>
      </c>
    </row>
    <row r="585" spans="1:7">
      <c r="A585" s="24">
        <v>51.5</v>
      </c>
      <c r="B585" s="24">
        <v>51.844999999999999</v>
      </c>
      <c r="C585" s="24">
        <v>50.98</v>
      </c>
      <c r="D585" s="24">
        <v>51.3</v>
      </c>
      <c r="E585" s="24">
        <v>8584089</v>
      </c>
      <c r="F585" s="24" t="s">
        <v>2059</v>
      </c>
      <c r="G585" s="29">
        <f t="shared" si="14"/>
        <v>3.8986354775829568E-3</v>
      </c>
    </row>
    <row r="586" spans="1:7">
      <c r="A586" s="24">
        <v>51.48</v>
      </c>
      <c r="B586" s="24">
        <v>51.75</v>
      </c>
      <c r="C586" s="24">
        <v>50.09</v>
      </c>
      <c r="D586" s="24">
        <v>50.46</v>
      </c>
      <c r="E586" s="24">
        <v>15443853</v>
      </c>
      <c r="F586" s="24" t="s">
        <v>2058</v>
      </c>
      <c r="G586" s="29">
        <f t="shared" si="14"/>
        <v>2.0214030915576719E-2</v>
      </c>
    </row>
    <row r="587" spans="1:7">
      <c r="A587" s="24">
        <v>50.49</v>
      </c>
      <c r="B587" s="24">
        <v>51.53</v>
      </c>
      <c r="C587" s="24">
        <v>50.405000000000001</v>
      </c>
      <c r="D587" s="24">
        <v>51.22</v>
      </c>
      <c r="E587" s="24">
        <v>9862892</v>
      </c>
      <c r="F587" s="24" t="s">
        <v>2057</v>
      </c>
      <c r="G587" s="29">
        <f t="shared" si="14"/>
        <v>-1.42522452167122E-2</v>
      </c>
    </row>
    <row r="588" spans="1:7">
      <c r="A588" s="24">
        <v>51.06</v>
      </c>
      <c r="B588" s="24">
        <v>51.92</v>
      </c>
      <c r="C588" s="24">
        <v>50.93</v>
      </c>
      <c r="D588" s="24">
        <v>51.51</v>
      </c>
      <c r="E588" s="24">
        <v>8497676</v>
      </c>
      <c r="F588" s="24" t="s">
        <v>2056</v>
      </c>
      <c r="G588" s="29">
        <f t="shared" si="14"/>
        <v>-8.7361677344204303E-3</v>
      </c>
    </row>
    <row r="589" spans="1:7">
      <c r="A589" s="24">
        <v>51.54</v>
      </c>
      <c r="B589" s="24">
        <v>51.96</v>
      </c>
      <c r="C589" s="24">
        <v>51.335000000000001</v>
      </c>
      <c r="D589" s="24">
        <v>51.96</v>
      </c>
      <c r="E589" s="24">
        <v>8922771</v>
      </c>
      <c r="F589" s="24" t="s">
        <v>2055</v>
      </c>
      <c r="G589" s="29">
        <f t="shared" si="14"/>
        <v>-8.083140877598205E-3</v>
      </c>
    </row>
    <row r="590" spans="1:7">
      <c r="A590" s="24">
        <v>51.93</v>
      </c>
      <c r="B590" s="24">
        <v>52.31</v>
      </c>
      <c r="C590" s="24">
        <v>51.23</v>
      </c>
      <c r="D590" s="24">
        <v>51.4</v>
      </c>
      <c r="E590" s="24">
        <v>10569017</v>
      </c>
      <c r="F590" s="24" t="s">
        <v>2054</v>
      </c>
      <c r="G590" s="29">
        <f t="shared" si="14"/>
        <v>1.031128404669257E-2</v>
      </c>
    </row>
    <row r="591" spans="1:7">
      <c r="A591" s="24">
        <v>51.5</v>
      </c>
      <c r="B591" s="24">
        <v>53.58</v>
      </c>
      <c r="C591" s="24">
        <v>51.38</v>
      </c>
      <c r="D591" s="24">
        <v>53.26</v>
      </c>
      <c r="E591" s="24">
        <v>12851257</v>
      </c>
      <c r="F591" s="24" t="s">
        <v>2053</v>
      </c>
      <c r="G591" s="29">
        <f t="shared" si="14"/>
        <v>-3.3045437476530215E-2</v>
      </c>
    </row>
    <row r="592" spans="1:7">
      <c r="A592" s="24">
        <v>53.68</v>
      </c>
      <c r="B592" s="24">
        <v>54.17</v>
      </c>
      <c r="C592" s="24">
        <v>53.6</v>
      </c>
      <c r="D592" s="24">
        <v>53.64</v>
      </c>
      <c r="E592" s="24">
        <v>7007804</v>
      </c>
      <c r="F592" s="24" t="s">
        <v>2052</v>
      </c>
      <c r="G592" s="29">
        <f t="shared" si="14"/>
        <v>7.4571215510821354E-4</v>
      </c>
    </row>
    <row r="593" spans="1:7">
      <c r="A593" s="24">
        <v>53.64</v>
      </c>
      <c r="B593" s="24">
        <v>53.78</v>
      </c>
      <c r="C593" s="24">
        <v>53.18</v>
      </c>
      <c r="D593" s="24">
        <v>53.53</v>
      </c>
      <c r="E593" s="24">
        <v>8495921</v>
      </c>
      <c r="F593" s="24" t="s">
        <v>2051</v>
      </c>
      <c r="G593" s="29">
        <f t="shared" si="14"/>
        <v>2.0549224733794613E-3</v>
      </c>
    </row>
    <row r="594" spans="1:7">
      <c r="A594" s="24">
        <v>53.44</v>
      </c>
      <c r="B594" s="24">
        <v>53.58</v>
      </c>
      <c r="C594" s="24">
        <v>53.21</v>
      </c>
      <c r="D594" s="24">
        <v>53.41</v>
      </c>
      <c r="E594" s="24">
        <v>8038658</v>
      </c>
      <c r="F594" s="24" t="s">
        <v>2050</v>
      </c>
      <c r="G594" s="29">
        <f t="shared" si="14"/>
        <v>5.6169256693494596E-4</v>
      </c>
    </row>
    <row r="595" spans="1:7">
      <c r="A595" s="24">
        <v>53.41</v>
      </c>
      <c r="B595" s="24">
        <v>54.04</v>
      </c>
      <c r="C595" s="24">
        <v>52.86</v>
      </c>
      <c r="D595" s="24">
        <v>53.93</v>
      </c>
      <c r="E595" s="24">
        <v>7134403</v>
      </c>
      <c r="F595" s="24" t="s">
        <v>2049</v>
      </c>
      <c r="G595" s="29">
        <f t="shared" si="14"/>
        <v>-9.6421286853328736E-3</v>
      </c>
    </row>
    <row r="596" spans="1:7">
      <c r="A596" s="24">
        <v>53.77</v>
      </c>
      <c r="B596" s="24">
        <v>54.08</v>
      </c>
      <c r="C596" s="24">
        <v>53.36</v>
      </c>
      <c r="D596" s="24">
        <v>53.71</v>
      </c>
      <c r="E596" s="24">
        <v>5515473</v>
      </c>
      <c r="F596" s="24" t="s">
        <v>2048</v>
      </c>
      <c r="G596" s="29">
        <f t="shared" si="14"/>
        <v>1.1171104077454252E-3</v>
      </c>
    </row>
    <row r="597" spans="1:7">
      <c r="A597" s="24">
        <v>53.68</v>
      </c>
      <c r="B597" s="24">
        <v>53.994999999999997</v>
      </c>
      <c r="C597" s="24">
        <v>53.37</v>
      </c>
      <c r="D597" s="24">
        <v>53.37</v>
      </c>
      <c r="E597" s="24">
        <v>11013718</v>
      </c>
      <c r="F597" s="24" t="s">
        <v>2047</v>
      </c>
      <c r="G597" s="29">
        <f t="shared" si="14"/>
        <v>5.8085066516770922E-3</v>
      </c>
    </row>
    <row r="598" spans="1:7">
      <c r="A598" s="24">
        <v>53.34</v>
      </c>
      <c r="B598" s="24">
        <v>53.47</v>
      </c>
      <c r="C598" s="24">
        <v>52.94</v>
      </c>
      <c r="D598" s="24">
        <v>53.41</v>
      </c>
      <c r="E598" s="24">
        <v>8251115</v>
      </c>
      <c r="F598" s="24" t="s">
        <v>2046</v>
      </c>
      <c r="G598" s="29">
        <f t="shared" si="14"/>
        <v>-1.3106159895149849E-3</v>
      </c>
    </row>
    <row r="599" spans="1:7">
      <c r="A599" s="24">
        <v>53.39</v>
      </c>
      <c r="B599" s="24">
        <v>53.65</v>
      </c>
      <c r="C599" s="24">
        <v>52.994999999999997</v>
      </c>
      <c r="D599" s="24">
        <v>53.16</v>
      </c>
      <c r="E599" s="24">
        <v>9018361</v>
      </c>
      <c r="F599" s="24" t="s">
        <v>2045</v>
      </c>
      <c r="G599" s="29">
        <f t="shared" si="14"/>
        <v>4.3265613243039791E-3</v>
      </c>
    </row>
    <row r="600" spans="1:7">
      <c r="A600" s="24">
        <v>53.22</v>
      </c>
      <c r="B600" s="24">
        <v>53.67</v>
      </c>
      <c r="C600" s="24">
        <v>52.82</v>
      </c>
      <c r="D600" s="24">
        <v>53.34</v>
      </c>
      <c r="E600" s="24">
        <v>6123025</v>
      </c>
      <c r="F600" s="24" t="s">
        <v>2044</v>
      </c>
      <c r="G600" s="29">
        <f t="shared" si="14"/>
        <v>-2.2497187851518996E-3</v>
      </c>
    </row>
    <row r="601" spans="1:7">
      <c r="A601" s="24">
        <v>53.09</v>
      </c>
      <c r="B601" s="24">
        <v>53.515000000000001</v>
      </c>
      <c r="C601" s="24">
        <v>52.75</v>
      </c>
      <c r="D601" s="24">
        <v>53.14</v>
      </c>
      <c r="E601" s="24">
        <v>11125195</v>
      </c>
      <c r="F601" s="24" t="s">
        <v>2043</v>
      </c>
      <c r="G601" s="29">
        <f t="shared" si="14"/>
        <v>-9.4091080165592533E-4</v>
      </c>
    </row>
    <row r="602" spans="1:7">
      <c r="A602" s="24">
        <v>53.12</v>
      </c>
      <c r="B602" s="24">
        <v>53.42</v>
      </c>
      <c r="C602" s="24">
        <v>51.17</v>
      </c>
      <c r="D602" s="24">
        <v>51.24</v>
      </c>
      <c r="E602" s="24">
        <v>14045417</v>
      </c>
      <c r="F602" s="24" t="s">
        <v>2042</v>
      </c>
      <c r="G602" s="29">
        <f t="shared" si="14"/>
        <v>3.6690085870413558E-2</v>
      </c>
    </row>
    <row r="603" spans="1:7">
      <c r="A603" s="24">
        <v>51.54</v>
      </c>
      <c r="B603" s="24">
        <v>52.12</v>
      </c>
      <c r="C603" s="24">
        <v>51.12</v>
      </c>
      <c r="D603" s="24">
        <v>52.05</v>
      </c>
      <c r="E603" s="24">
        <v>9163108</v>
      </c>
      <c r="F603" s="24" t="s">
        <v>2041</v>
      </c>
      <c r="G603" s="29">
        <f t="shared" si="14"/>
        <v>-9.7982708933717078E-3</v>
      </c>
    </row>
    <row r="604" spans="1:7">
      <c r="A604" s="24">
        <v>51.94</v>
      </c>
      <c r="B604" s="24">
        <v>52.771000000000001</v>
      </c>
      <c r="C604" s="24">
        <v>51.91</v>
      </c>
      <c r="D604" s="24">
        <v>52.43</v>
      </c>
      <c r="E604" s="24">
        <v>8878420</v>
      </c>
      <c r="F604" s="24" t="s">
        <v>2040</v>
      </c>
      <c r="G604" s="29">
        <f t="shared" si="14"/>
        <v>-9.3457943925233655E-3</v>
      </c>
    </row>
    <row r="605" spans="1:7">
      <c r="A605" s="24">
        <v>52.69</v>
      </c>
      <c r="B605" s="24">
        <v>53.475000000000001</v>
      </c>
      <c r="C605" s="24">
        <v>52.58</v>
      </c>
      <c r="D605" s="24">
        <v>53.13</v>
      </c>
      <c r="E605" s="24">
        <v>7358701</v>
      </c>
      <c r="F605" s="24" t="s">
        <v>2039</v>
      </c>
      <c r="G605" s="29">
        <f t="shared" si="14"/>
        <v>-8.281573498964856E-3</v>
      </c>
    </row>
    <row r="606" spans="1:7">
      <c r="A606" s="24">
        <v>52.9</v>
      </c>
      <c r="B606" s="24">
        <v>53.47</v>
      </c>
      <c r="C606" s="24">
        <v>52.24</v>
      </c>
      <c r="D606" s="24">
        <v>52.82</v>
      </c>
      <c r="E606" s="24">
        <v>8739244</v>
      </c>
      <c r="F606" s="24" t="s">
        <v>2038</v>
      </c>
      <c r="G606" s="29">
        <f t="shared" si="14"/>
        <v>1.5145778114349362E-3</v>
      </c>
    </row>
    <row r="607" spans="1:7">
      <c r="A607" s="24">
        <v>52.8</v>
      </c>
      <c r="B607" s="24">
        <v>52.86</v>
      </c>
      <c r="C607" s="24">
        <v>52.085000000000001</v>
      </c>
      <c r="D607" s="24">
        <v>52.2</v>
      </c>
      <c r="E607" s="24">
        <v>7483554</v>
      </c>
      <c r="F607" s="24" t="s">
        <v>2037</v>
      </c>
      <c r="G607" s="29">
        <f t="shared" si="14"/>
        <v>1.1494252873563093E-2</v>
      </c>
    </row>
    <row r="608" spans="1:7">
      <c r="A608" s="24">
        <v>52.12</v>
      </c>
      <c r="B608" s="24">
        <v>52.86</v>
      </c>
      <c r="C608" s="24">
        <v>51.72</v>
      </c>
      <c r="D608" s="24">
        <v>51.88</v>
      </c>
      <c r="E608" s="24">
        <v>13505155</v>
      </c>
      <c r="F608" s="24" t="s">
        <v>2036</v>
      </c>
      <c r="G608" s="29">
        <f t="shared" si="14"/>
        <v>4.6260601387817513E-3</v>
      </c>
    </row>
    <row r="609" spans="1:7">
      <c r="A609" s="24">
        <v>52.03</v>
      </c>
      <c r="B609" s="24">
        <v>52.07</v>
      </c>
      <c r="C609" s="24">
        <v>50.64</v>
      </c>
      <c r="D609" s="24">
        <v>50.9</v>
      </c>
      <c r="E609" s="24">
        <v>9057276</v>
      </c>
      <c r="F609" s="24" t="s">
        <v>2035</v>
      </c>
      <c r="G609" s="29">
        <f t="shared" si="14"/>
        <v>2.2200392927308465E-2</v>
      </c>
    </row>
    <row r="610" spans="1:7">
      <c r="A610" s="24">
        <v>51.1</v>
      </c>
      <c r="B610" s="24">
        <v>52.6999</v>
      </c>
      <c r="C610" s="24">
        <v>50</v>
      </c>
      <c r="D610" s="24">
        <v>52.6999</v>
      </c>
      <c r="E610" s="24">
        <v>20199109</v>
      </c>
      <c r="F610" s="24" t="s">
        <v>2034</v>
      </c>
      <c r="G610" s="29">
        <f t="shared" si="14"/>
        <v>-3.0358691382716074E-2</v>
      </c>
    </row>
    <row r="611" spans="1:7">
      <c r="A611" s="24">
        <v>51.11</v>
      </c>
      <c r="B611" s="24">
        <v>51.779899999999998</v>
      </c>
      <c r="C611" s="24">
        <v>50.975000000000001</v>
      </c>
      <c r="D611" s="24">
        <v>51.45</v>
      </c>
      <c r="E611" s="24">
        <v>14788081</v>
      </c>
      <c r="F611" s="24" t="s">
        <v>2033</v>
      </c>
      <c r="G611" s="29">
        <f t="shared" si="14"/>
        <v>-6.6083576287658818E-3</v>
      </c>
    </row>
    <row r="612" spans="1:7">
      <c r="A612" s="24">
        <v>51.34</v>
      </c>
      <c r="B612" s="24">
        <v>51.54</v>
      </c>
      <c r="C612" s="24">
        <v>50.43</v>
      </c>
      <c r="D612" s="24">
        <v>51.2</v>
      </c>
      <c r="E612" s="24">
        <v>11731706</v>
      </c>
      <c r="F612" s="24" t="s">
        <v>2032</v>
      </c>
      <c r="G612" s="29">
        <f t="shared" si="14"/>
        <v>2.7343749999999556E-3</v>
      </c>
    </row>
    <row r="613" spans="1:7">
      <c r="A613" s="24">
        <v>51.11</v>
      </c>
      <c r="B613" s="24">
        <v>53.21</v>
      </c>
      <c r="C613" s="24">
        <v>50.59</v>
      </c>
      <c r="D613" s="24">
        <v>53.05</v>
      </c>
      <c r="E613" s="24">
        <v>24525083</v>
      </c>
      <c r="F613" s="24" t="s">
        <v>2031</v>
      </c>
      <c r="G613" s="29">
        <f t="shared" si="14"/>
        <v>-3.6569274269557028E-2</v>
      </c>
    </row>
    <row r="614" spans="1:7">
      <c r="A614" s="24">
        <v>52.62</v>
      </c>
      <c r="B614" s="24">
        <v>53.195</v>
      </c>
      <c r="C614" s="24">
        <v>52.47</v>
      </c>
      <c r="D614" s="24">
        <v>52.85</v>
      </c>
      <c r="E614" s="24">
        <v>11486843</v>
      </c>
      <c r="F614" s="24" t="s">
        <v>2030</v>
      </c>
      <c r="G614" s="29">
        <f t="shared" si="14"/>
        <v>-4.3519394512773202E-3</v>
      </c>
    </row>
    <row r="615" spans="1:7">
      <c r="A615" s="24">
        <v>52.89</v>
      </c>
      <c r="B615" s="24">
        <v>52.92</v>
      </c>
      <c r="C615" s="24">
        <v>52.061</v>
      </c>
      <c r="D615" s="24">
        <v>52.25</v>
      </c>
      <c r="E615" s="24">
        <v>10602311</v>
      </c>
      <c r="F615" s="24" t="s">
        <v>2029</v>
      </c>
      <c r="G615" s="29">
        <f t="shared" si="14"/>
        <v>1.2248803827751287E-2</v>
      </c>
    </row>
    <row r="616" spans="1:7">
      <c r="A616" s="24">
        <v>51.61</v>
      </c>
      <c r="B616" s="24">
        <v>52.05</v>
      </c>
      <c r="C616" s="24">
        <v>51.41</v>
      </c>
      <c r="D616" s="24">
        <v>51.96</v>
      </c>
      <c r="E616" s="24">
        <v>7082812</v>
      </c>
      <c r="F616" s="24" t="s">
        <v>2028</v>
      </c>
      <c r="G616" s="29">
        <f t="shared" si="14"/>
        <v>-6.735950731331819E-3</v>
      </c>
    </row>
    <row r="617" spans="1:7">
      <c r="A617" s="24">
        <v>51.74</v>
      </c>
      <c r="B617" s="24">
        <v>52.21</v>
      </c>
      <c r="C617" s="24">
        <v>51.51</v>
      </c>
      <c r="D617" s="24">
        <v>51.98</v>
      </c>
      <c r="E617" s="24">
        <v>5930754</v>
      </c>
      <c r="F617" s="24" t="s">
        <v>2027</v>
      </c>
      <c r="G617" s="29">
        <f t="shared" si="14"/>
        <v>-4.6171604463254301E-3</v>
      </c>
    </row>
    <row r="618" spans="1:7">
      <c r="A618" s="24">
        <v>51.77</v>
      </c>
      <c r="B618" s="24">
        <v>51.83</v>
      </c>
      <c r="C618" s="24">
        <v>51.39</v>
      </c>
      <c r="D618" s="24">
        <v>51.39</v>
      </c>
      <c r="E618" s="24">
        <v>9464958</v>
      </c>
      <c r="F618" s="24" t="s">
        <v>2026</v>
      </c>
      <c r="G618" s="29">
        <f t="shared" si="14"/>
        <v>7.3944347149250689E-3</v>
      </c>
    </row>
    <row r="619" spans="1:7">
      <c r="A619" s="24">
        <v>51.5</v>
      </c>
      <c r="B619" s="24">
        <v>51.76</v>
      </c>
      <c r="C619" s="24">
        <v>51.2</v>
      </c>
      <c r="D619" s="24">
        <v>51.3</v>
      </c>
      <c r="E619" s="24">
        <v>6397661</v>
      </c>
      <c r="F619" s="24" t="s">
        <v>2025</v>
      </c>
      <c r="G619" s="29">
        <f t="shared" si="14"/>
        <v>3.8986354775829568E-3</v>
      </c>
    </row>
    <row r="620" spans="1:7">
      <c r="A620" s="24">
        <v>51.11</v>
      </c>
      <c r="B620" s="24">
        <v>51.69</v>
      </c>
      <c r="C620" s="24">
        <v>50.95</v>
      </c>
      <c r="D620" s="24">
        <v>51.04</v>
      </c>
      <c r="E620" s="24">
        <v>9666747</v>
      </c>
      <c r="F620" s="24" t="s">
        <v>2024</v>
      </c>
      <c r="G620" s="29">
        <f t="shared" ref="G620:G683" si="15">A620/D620-1</f>
        <v>1.3714733542320445E-3</v>
      </c>
    </row>
    <row r="621" spans="1:7">
      <c r="A621" s="24">
        <v>50.73</v>
      </c>
      <c r="B621" s="24">
        <v>50.86</v>
      </c>
      <c r="C621" s="24">
        <v>50.44</v>
      </c>
      <c r="D621" s="24">
        <v>50.46</v>
      </c>
      <c r="E621" s="24">
        <v>5832841</v>
      </c>
      <c r="F621" s="24" t="s">
        <v>2023</v>
      </c>
      <c r="G621" s="29">
        <f t="shared" si="15"/>
        <v>5.3507728894173212E-3</v>
      </c>
    </row>
    <row r="622" spans="1:7">
      <c r="A622" s="24">
        <v>50.34</v>
      </c>
      <c r="B622" s="24">
        <v>50.35</v>
      </c>
      <c r="C622" s="24">
        <v>49.67</v>
      </c>
      <c r="D622" s="24">
        <v>49.9</v>
      </c>
      <c r="E622" s="24">
        <v>5185737</v>
      </c>
      <c r="F622" s="24" t="s">
        <v>2022</v>
      </c>
      <c r="G622" s="29">
        <f t="shared" si="15"/>
        <v>8.8176352705411354E-3</v>
      </c>
    </row>
    <row r="623" spans="1:7">
      <c r="A623" s="24">
        <v>50.08</v>
      </c>
      <c r="B623" s="24">
        <v>50.8</v>
      </c>
      <c r="C623" s="24">
        <v>49.74</v>
      </c>
      <c r="D623" s="24">
        <v>50.8</v>
      </c>
      <c r="E623" s="24">
        <v>9622888</v>
      </c>
      <c r="F623" s="24" t="s">
        <v>2021</v>
      </c>
      <c r="G623" s="29">
        <f t="shared" si="15"/>
        <v>-1.4173228346456623E-2</v>
      </c>
    </row>
    <row r="624" spans="1:7">
      <c r="A624" s="24">
        <v>50.74</v>
      </c>
      <c r="B624" s="24">
        <v>50.87</v>
      </c>
      <c r="C624" s="24">
        <v>50.14</v>
      </c>
      <c r="D624" s="24">
        <v>50.18</v>
      </c>
      <c r="E624" s="24">
        <v>7175363</v>
      </c>
      <c r="F624" s="24" t="s">
        <v>2020</v>
      </c>
      <c r="G624" s="29">
        <f t="shared" si="15"/>
        <v>1.1159824631327364E-2</v>
      </c>
    </row>
    <row r="625" spans="1:7">
      <c r="A625" s="24">
        <v>50.07</v>
      </c>
      <c r="B625" s="24">
        <v>50.39</v>
      </c>
      <c r="C625" s="24">
        <v>49.67</v>
      </c>
      <c r="D625" s="24">
        <v>49.77</v>
      </c>
      <c r="E625" s="24">
        <v>9726853</v>
      </c>
      <c r="F625" s="24" t="s">
        <v>2019</v>
      </c>
      <c r="G625" s="29">
        <f t="shared" si="15"/>
        <v>6.0277275467148783E-3</v>
      </c>
    </row>
    <row r="626" spans="1:7">
      <c r="A626" s="24">
        <v>49.72</v>
      </c>
      <c r="B626" s="24">
        <v>49.98</v>
      </c>
      <c r="C626" s="24">
        <v>49.38</v>
      </c>
      <c r="D626" s="24">
        <v>49.98</v>
      </c>
      <c r="E626" s="24">
        <v>11373042</v>
      </c>
      <c r="F626" s="24" t="s">
        <v>2018</v>
      </c>
      <c r="G626" s="29">
        <f t="shared" si="15"/>
        <v>-5.2020808323328671E-3</v>
      </c>
    </row>
    <row r="627" spans="1:7">
      <c r="A627" s="24">
        <v>50.03</v>
      </c>
      <c r="B627" s="24">
        <v>50.204999999999998</v>
      </c>
      <c r="C627" s="24">
        <v>49.69</v>
      </c>
      <c r="D627" s="24">
        <v>49.8</v>
      </c>
      <c r="E627" s="24">
        <v>11585749</v>
      </c>
      <c r="F627" s="24" t="s">
        <v>2017</v>
      </c>
      <c r="G627" s="29">
        <f t="shared" si="15"/>
        <v>4.6184738955823423E-3</v>
      </c>
    </row>
    <row r="628" spans="1:7">
      <c r="A628" s="24">
        <v>49.6</v>
      </c>
      <c r="B628" s="24">
        <v>49.66</v>
      </c>
      <c r="C628" s="24">
        <v>49.094999999999999</v>
      </c>
      <c r="D628" s="24">
        <v>49.305</v>
      </c>
      <c r="E628" s="24">
        <v>8146421</v>
      </c>
      <c r="F628" s="24" t="s">
        <v>2016</v>
      </c>
      <c r="G628" s="29">
        <f t="shared" si="15"/>
        <v>5.9831660075042592E-3</v>
      </c>
    </row>
    <row r="629" spans="1:7">
      <c r="A629" s="24">
        <v>49.08</v>
      </c>
      <c r="B629" s="24">
        <v>49.46</v>
      </c>
      <c r="C629" s="24">
        <v>48.92</v>
      </c>
      <c r="D629" s="24">
        <v>49</v>
      </c>
      <c r="E629" s="24">
        <v>9333250</v>
      </c>
      <c r="F629" s="24" t="s">
        <v>2015</v>
      </c>
      <c r="G629" s="29">
        <f t="shared" si="15"/>
        <v>1.6326530612245094E-3</v>
      </c>
    </row>
    <row r="630" spans="1:7">
      <c r="A630" s="24">
        <v>48.6</v>
      </c>
      <c r="B630" s="24">
        <v>48.87</v>
      </c>
      <c r="C630" s="24">
        <v>48.1</v>
      </c>
      <c r="D630" s="24">
        <v>48.49</v>
      </c>
      <c r="E630" s="24">
        <v>7820126</v>
      </c>
      <c r="F630" s="24" t="s">
        <v>2014</v>
      </c>
      <c r="G630" s="29">
        <f t="shared" si="15"/>
        <v>2.2685089709217898E-3</v>
      </c>
    </row>
    <row r="631" spans="1:7">
      <c r="A631" s="24">
        <v>48.33</v>
      </c>
      <c r="B631" s="24">
        <v>48.61</v>
      </c>
      <c r="C631" s="24">
        <v>48.145000000000003</v>
      </c>
      <c r="D631" s="24">
        <v>48.414999999999999</v>
      </c>
      <c r="E631" s="24">
        <v>5754235</v>
      </c>
      <c r="F631" s="24" t="s">
        <v>2013</v>
      </c>
      <c r="G631" s="29">
        <f t="shared" si="15"/>
        <v>-1.7556542393886154E-3</v>
      </c>
    </row>
    <row r="632" spans="1:7">
      <c r="A632" s="24">
        <v>48.22</v>
      </c>
      <c r="B632" s="24">
        <v>48.31</v>
      </c>
      <c r="C632" s="24">
        <v>47.515000000000001</v>
      </c>
      <c r="D632" s="24">
        <v>47.9</v>
      </c>
      <c r="E632" s="24">
        <v>10069269</v>
      </c>
      <c r="F632" s="24" t="s">
        <v>2012</v>
      </c>
      <c r="G632" s="29">
        <f t="shared" si="15"/>
        <v>6.6805845511481721E-3</v>
      </c>
    </row>
    <row r="633" spans="1:7">
      <c r="A633" s="24">
        <v>47.94</v>
      </c>
      <c r="B633" s="24">
        <v>48.4</v>
      </c>
      <c r="C633" s="24">
        <v>47.634999999999998</v>
      </c>
      <c r="D633" s="24">
        <v>47.97</v>
      </c>
      <c r="E633" s="24">
        <v>7203649</v>
      </c>
      <c r="F633" s="24" t="s">
        <v>2011</v>
      </c>
      <c r="G633" s="29">
        <f t="shared" si="15"/>
        <v>-6.2539086929336296E-4</v>
      </c>
    </row>
    <row r="634" spans="1:7">
      <c r="A634" s="24">
        <v>48.07</v>
      </c>
      <c r="B634" s="24">
        <v>49.22</v>
      </c>
      <c r="C634" s="24">
        <v>48.06</v>
      </c>
      <c r="D634" s="24">
        <v>48.83</v>
      </c>
      <c r="E634" s="24">
        <v>10462003</v>
      </c>
      <c r="F634" s="24" t="s">
        <v>2010</v>
      </c>
      <c r="G634" s="29">
        <f t="shared" si="15"/>
        <v>-1.5564202334630295E-2</v>
      </c>
    </row>
    <row r="635" spans="1:7">
      <c r="A635" s="24">
        <v>48.84</v>
      </c>
      <c r="B635" s="24">
        <v>48.95</v>
      </c>
      <c r="C635" s="24">
        <v>48.375</v>
      </c>
      <c r="D635" s="24">
        <v>48.83</v>
      </c>
      <c r="E635" s="24">
        <v>6580585</v>
      </c>
      <c r="F635" s="24" t="s">
        <v>2009</v>
      </c>
      <c r="G635" s="29">
        <f t="shared" si="15"/>
        <v>2.0479213598201262E-4</v>
      </c>
    </row>
    <row r="636" spans="1:7">
      <c r="A636" s="24">
        <v>48.83</v>
      </c>
      <c r="B636" s="24">
        <v>48.85</v>
      </c>
      <c r="C636" s="24">
        <v>47.93</v>
      </c>
      <c r="D636" s="24">
        <v>48.05</v>
      </c>
      <c r="E636" s="24">
        <v>9053930</v>
      </c>
      <c r="F636" s="24" t="s">
        <v>2008</v>
      </c>
      <c r="G636" s="29">
        <f t="shared" si="15"/>
        <v>1.6233090530697325E-2</v>
      </c>
    </row>
    <row r="637" spans="1:7">
      <c r="A637" s="24">
        <v>47.95</v>
      </c>
      <c r="B637" s="24">
        <v>48.29</v>
      </c>
      <c r="C637" s="24">
        <v>47.795000000000002</v>
      </c>
      <c r="D637" s="24">
        <v>48.18</v>
      </c>
      <c r="E637" s="24">
        <v>10689322</v>
      </c>
      <c r="F637" s="24" t="s">
        <v>2007</v>
      </c>
      <c r="G637" s="29">
        <f t="shared" si="15"/>
        <v>-4.7737650477376325E-3</v>
      </c>
    </row>
    <row r="638" spans="1:7">
      <c r="A638" s="24">
        <v>48.3</v>
      </c>
      <c r="B638" s="24">
        <v>48.397500000000001</v>
      </c>
      <c r="C638" s="24">
        <v>47.32</v>
      </c>
      <c r="D638" s="24">
        <v>47.55</v>
      </c>
      <c r="E638" s="24">
        <v>7845500</v>
      </c>
      <c r="F638" s="24" t="s">
        <v>2006</v>
      </c>
      <c r="G638" s="29">
        <f t="shared" si="15"/>
        <v>1.577287066246047E-2</v>
      </c>
    </row>
    <row r="639" spans="1:7">
      <c r="A639" s="24">
        <v>47.97</v>
      </c>
      <c r="B639" s="24">
        <v>48</v>
      </c>
      <c r="C639" s="24">
        <v>47.405000000000001</v>
      </c>
      <c r="D639" s="24">
        <v>47.7</v>
      </c>
      <c r="E639" s="24">
        <v>10654267</v>
      </c>
      <c r="F639" s="24" t="s">
        <v>2005</v>
      </c>
      <c r="G639" s="29">
        <f t="shared" si="15"/>
        <v>5.6603773584904538E-3</v>
      </c>
    </row>
    <row r="640" spans="1:7">
      <c r="A640" s="24">
        <v>48.31</v>
      </c>
      <c r="B640" s="24">
        <v>48.41</v>
      </c>
      <c r="C640" s="24">
        <v>47.77</v>
      </c>
      <c r="D640" s="24">
        <v>47.99</v>
      </c>
      <c r="E640" s="24">
        <v>10208346</v>
      </c>
      <c r="F640" s="24" t="s">
        <v>2004</v>
      </c>
      <c r="G640" s="29">
        <f t="shared" si="15"/>
        <v>6.6680558449676575E-3</v>
      </c>
    </row>
    <row r="641" spans="1:7">
      <c r="A641" s="24">
        <v>47.6</v>
      </c>
      <c r="B641" s="24">
        <v>48.05</v>
      </c>
      <c r="C641" s="24">
        <v>46.21</v>
      </c>
      <c r="D641" s="24">
        <v>46.33</v>
      </c>
      <c r="E641" s="24">
        <v>10575727</v>
      </c>
      <c r="F641" s="24" t="s">
        <v>2003</v>
      </c>
      <c r="G641" s="29">
        <f t="shared" si="15"/>
        <v>2.7412044031944749E-2</v>
      </c>
    </row>
    <row r="642" spans="1:7">
      <c r="A642" s="24">
        <v>46.48</v>
      </c>
      <c r="B642" s="24">
        <v>47.39</v>
      </c>
      <c r="C642" s="24">
        <v>46.2</v>
      </c>
      <c r="D642" s="24">
        <v>47.06</v>
      </c>
      <c r="E642" s="24">
        <v>7840424</v>
      </c>
      <c r="F642" s="24" t="s">
        <v>2002</v>
      </c>
      <c r="G642" s="29">
        <f t="shared" si="15"/>
        <v>-1.2324691882703021E-2</v>
      </c>
    </row>
    <row r="643" spans="1:7">
      <c r="A643" s="24">
        <v>47.06</v>
      </c>
      <c r="B643" s="24">
        <v>47.52</v>
      </c>
      <c r="C643" s="24">
        <v>46.715000000000003</v>
      </c>
      <c r="D643" s="24">
        <v>47.19</v>
      </c>
      <c r="E643" s="24">
        <v>6083591</v>
      </c>
      <c r="F643" s="24" t="s">
        <v>2001</v>
      </c>
      <c r="G643" s="29">
        <f t="shared" si="15"/>
        <v>-2.7548209366390353E-3</v>
      </c>
    </row>
    <row r="644" spans="1:7">
      <c r="A644" s="24">
        <v>46.89</v>
      </c>
      <c r="B644" s="24">
        <v>47.064999999999998</v>
      </c>
      <c r="C644" s="24">
        <v>46.674999999999997</v>
      </c>
      <c r="D644" s="24">
        <v>46.84</v>
      </c>
      <c r="E644" s="24">
        <v>5738598</v>
      </c>
      <c r="F644" s="24" t="s">
        <v>2000</v>
      </c>
      <c r="G644" s="29">
        <f t="shared" si="15"/>
        <v>1.0674637062340064E-3</v>
      </c>
    </row>
    <row r="645" spans="1:7">
      <c r="A645" s="24">
        <v>47.02</v>
      </c>
      <c r="B645" s="24">
        <v>47.95</v>
      </c>
      <c r="C645" s="24">
        <v>46.8</v>
      </c>
      <c r="D645" s="24">
        <v>47.77</v>
      </c>
      <c r="E645" s="24">
        <v>7311539</v>
      </c>
      <c r="F645" s="24" t="s">
        <v>1999</v>
      </c>
      <c r="G645" s="29">
        <f t="shared" si="15"/>
        <v>-1.5700230270043969E-2</v>
      </c>
    </row>
    <row r="646" spans="1:7">
      <c r="A646" s="24">
        <v>47.74</v>
      </c>
      <c r="B646" s="24">
        <v>48.11</v>
      </c>
      <c r="C646" s="24">
        <v>47.555</v>
      </c>
      <c r="D646" s="24">
        <v>47.79</v>
      </c>
      <c r="E646" s="24">
        <v>6288882</v>
      </c>
      <c r="F646" s="24" t="s">
        <v>1998</v>
      </c>
      <c r="G646" s="29">
        <f t="shared" si="15"/>
        <v>-1.0462439840970283E-3</v>
      </c>
    </row>
    <row r="647" spans="1:7">
      <c r="A647" s="24">
        <v>47.82</v>
      </c>
      <c r="B647" s="24">
        <v>47.95</v>
      </c>
      <c r="C647" s="24">
        <v>47.22</v>
      </c>
      <c r="D647" s="24">
        <v>47.38</v>
      </c>
      <c r="E647" s="24">
        <v>8236845</v>
      </c>
      <c r="F647" s="24" t="s">
        <v>1997</v>
      </c>
      <c r="G647" s="29">
        <f t="shared" si="15"/>
        <v>9.2866188265090521E-3</v>
      </c>
    </row>
    <row r="648" spans="1:7">
      <c r="A648" s="24">
        <v>47.25</v>
      </c>
      <c r="B648" s="24">
        <v>47.4</v>
      </c>
      <c r="C648" s="24">
        <v>46.56</v>
      </c>
      <c r="D648" s="24">
        <v>46.69</v>
      </c>
      <c r="E648" s="24">
        <v>4591865</v>
      </c>
      <c r="F648" s="24" t="s">
        <v>1996</v>
      </c>
      <c r="G648" s="29">
        <f t="shared" si="15"/>
        <v>1.1994002998500841E-2</v>
      </c>
    </row>
    <row r="649" spans="1:7">
      <c r="A649" s="24">
        <v>46.82</v>
      </c>
      <c r="B649" s="24">
        <v>46.88</v>
      </c>
      <c r="C649" s="24">
        <v>46.436999999999998</v>
      </c>
      <c r="D649" s="24">
        <v>46.76</v>
      </c>
      <c r="E649" s="24">
        <v>7522624</v>
      </c>
      <c r="F649" s="24" t="s">
        <v>1995</v>
      </c>
      <c r="G649" s="29">
        <f t="shared" si="15"/>
        <v>1.2831479897348341E-3</v>
      </c>
    </row>
    <row r="650" spans="1:7">
      <c r="A650" s="24">
        <v>46.72</v>
      </c>
      <c r="B650" s="24">
        <v>47.03</v>
      </c>
      <c r="C650" s="24">
        <v>46.71</v>
      </c>
      <c r="D650" s="24">
        <v>46.8</v>
      </c>
      <c r="E650" s="24">
        <v>7207203</v>
      </c>
      <c r="F650" s="24" t="s">
        <v>1994</v>
      </c>
      <c r="G650" s="29">
        <f t="shared" si="15"/>
        <v>-1.7094017094017033E-3</v>
      </c>
    </row>
    <row r="651" spans="1:7">
      <c r="A651" s="24">
        <v>46.82</v>
      </c>
      <c r="B651" s="24">
        <v>47.484999999999999</v>
      </c>
      <c r="C651" s="24">
        <v>46.685000000000002</v>
      </c>
      <c r="D651" s="24">
        <v>47.29</v>
      </c>
      <c r="E651" s="24">
        <v>7524551</v>
      </c>
      <c r="F651" s="24" t="s">
        <v>1993</v>
      </c>
      <c r="G651" s="29">
        <f t="shared" si="15"/>
        <v>-9.9386762529075634E-3</v>
      </c>
    </row>
    <row r="652" spans="1:7">
      <c r="A652" s="24">
        <v>47.01</v>
      </c>
      <c r="B652" s="24">
        <v>47.2</v>
      </c>
      <c r="C652" s="24">
        <v>46.470100000000002</v>
      </c>
      <c r="D652" s="24">
        <v>46.79</v>
      </c>
      <c r="E652" s="24">
        <v>8910858</v>
      </c>
      <c r="F652" s="24" t="s">
        <v>1992</v>
      </c>
      <c r="G652" s="29">
        <f t="shared" si="15"/>
        <v>4.7018593716605661E-3</v>
      </c>
    </row>
    <row r="653" spans="1:7">
      <c r="A653" s="24">
        <v>47.18</v>
      </c>
      <c r="B653" s="24">
        <v>47.27</v>
      </c>
      <c r="C653" s="24">
        <v>46.384999999999998</v>
      </c>
      <c r="D653" s="24">
        <v>46.61</v>
      </c>
      <c r="E653" s="24">
        <v>7733972</v>
      </c>
      <c r="F653" s="24" t="s">
        <v>1991</v>
      </c>
      <c r="G653" s="29">
        <f t="shared" si="15"/>
        <v>1.2229135378674094E-2</v>
      </c>
    </row>
    <row r="654" spans="1:7">
      <c r="A654" s="24">
        <v>46.61</v>
      </c>
      <c r="B654" s="24">
        <v>46.99</v>
      </c>
      <c r="C654" s="24">
        <v>46.07</v>
      </c>
      <c r="D654" s="24">
        <v>46.07</v>
      </c>
      <c r="E654" s="24">
        <v>10653719</v>
      </c>
      <c r="F654" s="24" t="s">
        <v>1990</v>
      </c>
      <c r="G654" s="29">
        <f t="shared" si="15"/>
        <v>1.1721293683525147E-2</v>
      </c>
    </row>
    <row r="655" spans="1:7">
      <c r="A655" s="24">
        <v>46.23</v>
      </c>
      <c r="B655" s="24">
        <v>46.37</v>
      </c>
      <c r="C655" s="24">
        <v>45.924999999999997</v>
      </c>
      <c r="D655" s="24">
        <v>46.15</v>
      </c>
      <c r="E655" s="24">
        <v>8177309</v>
      </c>
      <c r="F655" s="24" t="s">
        <v>1989</v>
      </c>
      <c r="G655" s="29">
        <f t="shared" si="15"/>
        <v>1.7334777898156961E-3</v>
      </c>
    </row>
    <row r="656" spans="1:7">
      <c r="A656" s="24">
        <v>46.54</v>
      </c>
      <c r="B656" s="24">
        <v>46.79</v>
      </c>
      <c r="C656" s="24">
        <v>46.24</v>
      </c>
      <c r="D656" s="24">
        <v>46.35</v>
      </c>
      <c r="E656" s="24">
        <v>7973396</v>
      </c>
      <c r="F656" s="24" t="s">
        <v>1988</v>
      </c>
      <c r="G656" s="29">
        <f t="shared" si="15"/>
        <v>4.0992448759438194E-3</v>
      </c>
    </row>
    <row r="657" spans="1:7">
      <c r="A657" s="24">
        <v>46.48</v>
      </c>
      <c r="B657" s="24">
        <v>46.98</v>
      </c>
      <c r="C657" s="24">
        <v>46.424999999999997</v>
      </c>
      <c r="D657" s="24">
        <v>46.79</v>
      </c>
      <c r="E657" s="24">
        <v>6152224</v>
      </c>
      <c r="F657" s="24" t="s">
        <v>1987</v>
      </c>
      <c r="G657" s="29">
        <f t="shared" si="15"/>
        <v>-6.625347296430939E-3</v>
      </c>
    </row>
    <row r="658" spans="1:7">
      <c r="A658" s="24">
        <v>47.29</v>
      </c>
      <c r="B658" s="24">
        <v>47.42</v>
      </c>
      <c r="C658" s="24">
        <v>46.960700000000003</v>
      </c>
      <c r="D658" s="24">
        <v>47.08</v>
      </c>
      <c r="E658" s="24">
        <v>4057600</v>
      </c>
      <c r="F658" s="24" t="s">
        <v>1986</v>
      </c>
      <c r="G658" s="29">
        <f t="shared" si="15"/>
        <v>4.4604927782498915E-3</v>
      </c>
    </row>
    <row r="659" spans="1:7">
      <c r="A659" s="24">
        <v>47.28</v>
      </c>
      <c r="B659" s="24">
        <v>47.965000000000003</v>
      </c>
      <c r="C659" s="24">
        <v>46.975000000000001</v>
      </c>
      <c r="D659" s="24">
        <v>47.64</v>
      </c>
      <c r="E659" s="24">
        <v>5390043</v>
      </c>
      <c r="F659" s="24" t="s">
        <v>1985</v>
      </c>
      <c r="G659" s="29">
        <f t="shared" si="15"/>
        <v>-7.5566750629723067E-3</v>
      </c>
    </row>
    <row r="660" spans="1:7">
      <c r="A660" s="24">
        <v>47.69</v>
      </c>
      <c r="B660" s="24">
        <v>47.97</v>
      </c>
      <c r="C660" s="24">
        <v>47.37</v>
      </c>
      <c r="D660" s="24">
        <v>47.37</v>
      </c>
      <c r="E660" s="24">
        <v>6177138</v>
      </c>
      <c r="F660" s="24" t="s">
        <v>1984</v>
      </c>
      <c r="G660" s="29">
        <f t="shared" si="15"/>
        <v>6.7553303778762341E-3</v>
      </c>
    </row>
    <row r="661" spans="1:7">
      <c r="A661" s="24">
        <v>47.23</v>
      </c>
      <c r="B661" s="24">
        <v>47.335000000000001</v>
      </c>
      <c r="C661" s="24">
        <v>46.86</v>
      </c>
      <c r="D661" s="24">
        <v>47.09</v>
      </c>
      <c r="E661" s="24">
        <v>5400498</v>
      </c>
      <c r="F661" s="24" t="s">
        <v>1983</v>
      </c>
      <c r="G661" s="29">
        <f t="shared" si="15"/>
        <v>2.9730303673813907E-3</v>
      </c>
    </row>
    <row r="662" spans="1:7">
      <c r="A662" s="24">
        <v>47.06</v>
      </c>
      <c r="B662" s="24">
        <v>47.95</v>
      </c>
      <c r="C662" s="24">
        <v>46.965000000000003</v>
      </c>
      <c r="D662" s="24">
        <v>47.77</v>
      </c>
      <c r="E662" s="24">
        <v>4633104</v>
      </c>
      <c r="F662" s="24" t="s">
        <v>1982</v>
      </c>
      <c r="G662" s="29">
        <f t="shared" si="15"/>
        <v>-1.4862884655641673E-2</v>
      </c>
    </row>
    <row r="663" spans="1:7">
      <c r="A663" s="24">
        <v>47.59</v>
      </c>
      <c r="B663" s="24">
        <v>48.25</v>
      </c>
      <c r="C663" s="24">
        <v>47.39</v>
      </c>
      <c r="D663" s="24">
        <v>47.94</v>
      </c>
      <c r="E663" s="24">
        <v>6169465</v>
      </c>
      <c r="F663" s="24" t="s">
        <v>1981</v>
      </c>
      <c r="G663" s="29">
        <f t="shared" si="15"/>
        <v>-7.3007926574883975E-3</v>
      </c>
    </row>
    <row r="664" spans="1:7">
      <c r="A664" s="24">
        <v>48.09</v>
      </c>
      <c r="B664" s="24">
        <v>48.27</v>
      </c>
      <c r="C664" s="24">
        <v>47.05</v>
      </c>
      <c r="D664" s="24">
        <v>47.07</v>
      </c>
      <c r="E664" s="24">
        <v>5284060</v>
      </c>
      <c r="F664" s="24" t="s">
        <v>1980</v>
      </c>
      <c r="G664" s="29">
        <f t="shared" si="15"/>
        <v>2.1669853409815198E-2</v>
      </c>
    </row>
    <row r="665" spans="1:7">
      <c r="A665" s="24">
        <v>47.66</v>
      </c>
      <c r="B665" s="24">
        <v>48.23</v>
      </c>
      <c r="C665" s="24">
        <v>47.55</v>
      </c>
      <c r="D665" s="24">
        <v>48.23</v>
      </c>
      <c r="E665" s="24">
        <v>6015478</v>
      </c>
      <c r="F665" s="24" t="s">
        <v>1979</v>
      </c>
      <c r="G665" s="29">
        <f t="shared" si="15"/>
        <v>-1.1818370308936399E-2</v>
      </c>
    </row>
    <row r="666" spans="1:7">
      <c r="A666" s="24">
        <v>48.5</v>
      </c>
      <c r="B666" s="24">
        <v>48.865000000000002</v>
      </c>
      <c r="C666" s="24">
        <v>47.87</v>
      </c>
      <c r="D666" s="24">
        <v>48</v>
      </c>
      <c r="E666" s="24">
        <v>13028754</v>
      </c>
      <c r="F666" s="24" t="s">
        <v>1978</v>
      </c>
      <c r="G666" s="29">
        <f t="shared" si="15"/>
        <v>1.0416666666666741E-2</v>
      </c>
    </row>
    <row r="667" spans="1:7">
      <c r="A667" s="24">
        <v>48.07</v>
      </c>
      <c r="B667" s="24">
        <v>48.19</v>
      </c>
      <c r="C667" s="24">
        <v>47.1</v>
      </c>
      <c r="D667" s="24">
        <v>47.65</v>
      </c>
      <c r="E667" s="24">
        <v>12435207</v>
      </c>
      <c r="F667" s="24" t="s">
        <v>1977</v>
      </c>
      <c r="G667" s="29">
        <f t="shared" si="15"/>
        <v>8.8142707240295159E-3</v>
      </c>
    </row>
    <row r="668" spans="1:7">
      <c r="A668" s="24">
        <v>47.54</v>
      </c>
      <c r="B668" s="24">
        <v>47.704999999999998</v>
      </c>
      <c r="C668" s="24">
        <v>46.5</v>
      </c>
      <c r="D668" s="24">
        <v>46.62</v>
      </c>
      <c r="E668" s="24">
        <v>15305040</v>
      </c>
      <c r="F668" s="24" t="s">
        <v>1976</v>
      </c>
      <c r="G668" s="29">
        <f t="shared" si="15"/>
        <v>1.973401973401967E-2</v>
      </c>
    </row>
    <row r="669" spans="1:7">
      <c r="A669" s="24">
        <v>46.25</v>
      </c>
      <c r="B669" s="24">
        <v>46.36</v>
      </c>
      <c r="C669" s="24">
        <v>45.57</v>
      </c>
      <c r="D669" s="24">
        <v>45.88</v>
      </c>
      <c r="E669" s="24">
        <v>10902460</v>
      </c>
      <c r="F669" s="24" t="s">
        <v>1975</v>
      </c>
      <c r="G669" s="29">
        <f t="shared" si="15"/>
        <v>8.0645161290322509E-3</v>
      </c>
    </row>
    <row r="670" spans="1:7">
      <c r="A670" s="24">
        <v>45.81</v>
      </c>
      <c r="B670" s="24">
        <v>45.965000000000003</v>
      </c>
      <c r="C670" s="24">
        <v>45.64</v>
      </c>
      <c r="D670" s="24">
        <v>45.84</v>
      </c>
      <c r="E670" s="24">
        <v>7455775</v>
      </c>
      <c r="F670" s="24" t="s">
        <v>1974</v>
      </c>
      <c r="G670" s="29">
        <f t="shared" si="15"/>
        <v>-6.5445026178012622E-4</v>
      </c>
    </row>
    <row r="671" spans="1:7">
      <c r="A671" s="24">
        <v>45.91</v>
      </c>
      <c r="B671" s="24">
        <v>46.35</v>
      </c>
      <c r="C671" s="24">
        <v>45.734999999999999</v>
      </c>
      <c r="D671" s="24">
        <v>46.21</v>
      </c>
      <c r="E671" s="24">
        <v>7336490</v>
      </c>
      <c r="F671" s="24" t="s">
        <v>1973</v>
      </c>
      <c r="G671" s="29">
        <f t="shared" si="15"/>
        <v>-6.4921012767800157E-3</v>
      </c>
    </row>
    <row r="672" spans="1:7">
      <c r="A672" s="24">
        <v>46.35</v>
      </c>
      <c r="B672" s="24">
        <v>46.375</v>
      </c>
      <c r="C672" s="24">
        <v>45.83</v>
      </c>
      <c r="D672" s="24">
        <v>46.26</v>
      </c>
      <c r="E672" s="24">
        <v>4858259</v>
      </c>
      <c r="F672" s="24" t="s">
        <v>1972</v>
      </c>
      <c r="G672" s="29">
        <f t="shared" si="15"/>
        <v>1.9455252918287869E-3</v>
      </c>
    </row>
    <row r="673" spans="1:7">
      <c r="A673" s="24">
        <v>46.12</v>
      </c>
      <c r="B673" s="24">
        <v>46.13</v>
      </c>
      <c r="C673" s="24">
        <v>45.44</v>
      </c>
      <c r="D673" s="24">
        <v>45.51</v>
      </c>
      <c r="E673" s="24">
        <v>5050280</v>
      </c>
      <c r="F673" s="24" t="s">
        <v>1971</v>
      </c>
      <c r="G673" s="29">
        <f t="shared" si="15"/>
        <v>1.3403647549989017E-2</v>
      </c>
    </row>
    <row r="674" spans="1:7">
      <c r="A674" s="24">
        <v>45.84</v>
      </c>
      <c r="B674" s="24">
        <v>45.945</v>
      </c>
      <c r="C674" s="24">
        <v>45.44</v>
      </c>
      <c r="D674" s="24">
        <v>45.84</v>
      </c>
      <c r="E674" s="24">
        <v>6100880</v>
      </c>
      <c r="F674" s="24" t="s">
        <v>1970</v>
      </c>
      <c r="G674" s="29">
        <f t="shared" si="15"/>
        <v>0</v>
      </c>
    </row>
    <row r="675" spans="1:7">
      <c r="A675" s="24">
        <v>45.85</v>
      </c>
      <c r="B675" s="24">
        <v>46.07</v>
      </c>
      <c r="C675" s="24">
        <v>45.555</v>
      </c>
      <c r="D675" s="24">
        <v>45.62</v>
      </c>
      <c r="E675" s="24">
        <v>5085154</v>
      </c>
      <c r="F675" s="24" t="s">
        <v>1969</v>
      </c>
      <c r="G675" s="29">
        <f t="shared" si="15"/>
        <v>5.0416483998247941E-3</v>
      </c>
    </row>
    <row r="676" spans="1:7">
      <c r="A676" s="24">
        <v>45.62</v>
      </c>
      <c r="B676" s="24">
        <v>45.704999999999998</v>
      </c>
      <c r="C676" s="24">
        <v>45.01</v>
      </c>
      <c r="D676" s="24">
        <v>45.54</v>
      </c>
      <c r="E676" s="24">
        <v>5414390</v>
      </c>
      <c r="F676" s="24" t="s">
        <v>1968</v>
      </c>
      <c r="G676" s="29">
        <f t="shared" si="15"/>
        <v>1.7566974088711884E-3</v>
      </c>
    </row>
    <row r="677" spans="1:7">
      <c r="A677" s="24">
        <v>45.46</v>
      </c>
      <c r="B677" s="24">
        <v>45.81</v>
      </c>
      <c r="C677" s="24">
        <v>44.79</v>
      </c>
      <c r="D677" s="24">
        <v>44.79</v>
      </c>
      <c r="E677" s="24">
        <v>7546084</v>
      </c>
      <c r="F677" s="24" t="s">
        <v>1967</v>
      </c>
      <c r="G677" s="29">
        <f t="shared" si="15"/>
        <v>1.4958696137530758E-2</v>
      </c>
    </row>
    <row r="678" spans="1:7">
      <c r="A678" s="24">
        <v>45.09</v>
      </c>
      <c r="B678" s="24">
        <v>46.17</v>
      </c>
      <c r="C678" s="24">
        <v>45.01</v>
      </c>
      <c r="D678" s="24">
        <v>46.05</v>
      </c>
      <c r="E678" s="24">
        <v>6572540</v>
      </c>
      <c r="F678" s="24" t="s">
        <v>1966</v>
      </c>
      <c r="G678" s="29">
        <f t="shared" si="15"/>
        <v>-2.0846905537459159E-2</v>
      </c>
    </row>
    <row r="679" spans="1:7">
      <c r="A679" s="24">
        <v>46.04</v>
      </c>
      <c r="B679" s="24">
        <v>46.55</v>
      </c>
      <c r="C679" s="24">
        <v>45.99</v>
      </c>
      <c r="D679" s="24">
        <v>46.47</v>
      </c>
      <c r="E679" s="24">
        <v>6707467</v>
      </c>
      <c r="F679" s="24" t="s">
        <v>1965</v>
      </c>
      <c r="G679" s="29">
        <f t="shared" si="15"/>
        <v>-9.2532816871099266E-3</v>
      </c>
    </row>
    <row r="680" spans="1:7">
      <c r="A680" s="24">
        <v>46.53</v>
      </c>
      <c r="B680" s="24">
        <v>46.79</v>
      </c>
      <c r="C680" s="24">
        <v>46.27</v>
      </c>
      <c r="D680" s="24">
        <v>46.75</v>
      </c>
      <c r="E680" s="24">
        <v>6060151</v>
      </c>
      <c r="F680" s="24" t="s">
        <v>1964</v>
      </c>
      <c r="G680" s="29">
        <f t="shared" si="15"/>
        <v>-4.7058823529411153E-3</v>
      </c>
    </row>
    <row r="681" spans="1:7">
      <c r="A681" s="24">
        <v>46.71</v>
      </c>
      <c r="B681" s="24">
        <v>46.73</v>
      </c>
      <c r="C681" s="24">
        <v>45.76</v>
      </c>
      <c r="D681" s="24">
        <v>45.85</v>
      </c>
      <c r="E681" s="24">
        <v>10165525</v>
      </c>
      <c r="F681" s="24" t="s">
        <v>1963</v>
      </c>
      <c r="G681" s="29">
        <f t="shared" si="15"/>
        <v>1.8756815703380614E-2</v>
      </c>
    </row>
    <row r="682" spans="1:7">
      <c r="A682" s="24">
        <v>45.81</v>
      </c>
      <c r="B682" s="24">
        <v>46.19</v>
      </c>
      <c r="C682" s="24">
        <v>44.35</v>
      </c>
      <c r="D682" s="24">
        <v>46.19</v>
      </c>
      <c r="E682" s="24">
        <v>11767250</v>
      </c>
      <c r="F682" s="24" t="s">
        <v>1962</v>
      </c>
      <c r="G682" s="29">
        <f t="shared" si="15"/>
        <v>-8.2268889369992992E-3</v>
      </c>
    </row>
    <row r="683" spans="1:7">
      <c r="A683" s="24">
        <v>46.06</v>
      </c>
      <c r="B683" s="24">
        <v>46.19</v>
      </c>
      <c r="C683" s="24">
        <v>45.59</v>
      </c>
      <c r="D683" s="24">
        <v>45.7</v>
      </c>
      <c r="E683" s="24">
        <v>5892271</v>
      </c>
      <c r="F683" s="24" t="s">
        <v>1961</v>
      </c>
      <c r="G683" s="29">
        <f t="shared" si="15"/>
        <v>7.8774617067833841E-3</v>
      </c>
    </row>
    <row r="684" spans="1:7">
      <c r="A684" s="24">
        <v>45.59</v>
      </c>
      <c r="B684" s="24">
        <v>46.47</v>
      </c>
      <c r="C684" s="24">
        <v>45.57</v>
      </c>
      <c r="D684" s="24">
        <v>46.43</v>
      </c>
      <c r="E684" s="24">
        <v>7688389</v>
      </c>
      <c r="F684" s="24" t="s">
        <v>1960</v>
      </c>
      <c r="G684" s="29">
        <f t="shared" ref="G684:G747" si="16">A684/D684-1</f>
        <v>-1.8091751023045388E-2</v>
      </c>
    </row>
    <row r="685" spans="1:7">
      <c r="A685" s="24">
        <v>46.33</v>
      </c>
      <c r="B685" s="24">
        <v>46.365000000000002</v>
      </c>
      <c r="C685" s="24">
        <v>45.47</v>
      </c>
      <c r="D685" s="24">
        <v>46.15</v>
      </c>
      <c r="E685" s="24">
        <v>8980864</v>
      </c>
      <c r="F685" s="24" t="s">
        <v>1959</v>
      </c>
      <c r="G685" s="29">
        <f t="shared" si="16"/>
        <v>3.9003250270854828E-3</v>
      </c>
    </row>
    <row r="686" spans="1:7">
      <c r="A686" s="24">
        <v>45.76</v>
      </c>
      <c r="B686" s="24">
        <v>46.55</v>
      </c>
      <c r="C686" s="24">
        <v>45.674999999999997</v>
      </c>
      <c r="D686" s="24">
        <v>46.31</v>
      </c>
      <c r="E686" s="24">
        <v>6346237</v>
      </c>
      <c r="F686" s="24" t="s">
        <v>1958</v>
      </c>
      <c r="G686" s="29">
        <f t="shared" si="16"/>
        <v>-1.1876484560570111E-2</v>
      </c>
    </row>
    <row r="687" spans="1:7">
      <c r="A687" s="24">
        <v>46.5</v>
      </c>
      <c r="B687" s="24">
        <v>46.68</v>
      </c>
      <c r="C687" s="24">
        <v>46.045000000000002</v>
      </c>
      <c r="D687" s="24">
        <v>46.41</v>
      </c>
      <c r="E687" s="24">
        <v>6197601</v>
      </c>
      <c r="F687" s="24" t="s">
        <v>1957</v>
      </c>
      <c r="G687" s="29">
        <f t="shared" si="16"/>
        <v>1.9392372333548735E-3</v>
      </c>
    </row>
    <row r="688" spans="1:7">
      <c r="A688" s="24">
        <v>46.01</v>
      </c>
      <c r="B688" s="24">
        <v>46.74</v>
      </c>
      <c r="C688" s="24">
        <v>45.755000000000003</v>
      </c>
      <c r="D688" s="24">
        <v>46.48</v>
      </c>
      <c r="E688" s="24">
        <v>6282744</v>
      </c>
      <c r="F688" s="24" t="s">
        <v>1956</v>
      </c>
      <c r="G688" s="29">
        <f t="shared" si="16"/>
        <v>-1.0111876075731496E-2</v>
      </c>
    </row>
    <row r="689" spans="1:7">
      <c r="A689" s="24">
        <v>46.27</v>
      </c>
      <c r="B689" s="24">
        <v>46.42</v>
      </c>
      <c r="C689" s="24">
        <v>45.865000000000002</v>
      </c>
      <c r="D689" s="24">
        <v>46.19</v>
      </c>
      <c r="E689" s="24">
        <v>3223814</v>
      </c>
      <c r="F689" s="24" t="s">
        <v>1955</v>
      </c>
      <c r="G689" s="29">
        <f t="shared" si="16"/>
        <v>1.7319766183157004E-3</v>
      </c>
    </row>
    <row r="690" spans="1:7">
      <c r="A690" s="24">
        <v>46.35</v>
      </c>
      <c r="B690" s="24">
        <v>46.7</v>
      </c>
      <c r="C690" s="24">
        <v>45.86</v>
      </c>
      <c r="D690" s="24">
        <v>46.05</v>
      </c>
      <c r="E690" s="24">
        <v>3282401</v>
      </c>
      <c r="F690" s="24" t="s">
        <v>1954</v>
      </c>
      <c r="G690" s="29">
        <f t="shared" si="16"/>
        <v>6.514657980456029E-3</v>
      </c>
    </row>
    <row r="691" spans="1:7">
      <c r="A691" s="24">
        <v>45.78</v>
      </c>
      <c r="B691" s="24">
        <v>46.774999999999999</v>
      </c>
      <c r="C691" s="24">
        <v>45.76</v>
      </c>
      <c r="D691" s="24">
        <v>46.41</v>
      </c>
      <c r="E691" s="24">
        <v>3662727</v>
      </c>
      <c r="F691" s="24" t="s">
        <v>1953</v>
      </c>
      <c r="G691" s="29">
        <f t="shared" si="16"/>
        <v>-1.3574660633484115E-2</v>
      </c>
    </row>
    <row r="692" spans="1:7">
      <c r="A692" s="24">
        <v>46.24</v>
      </c>
      <c r="B692" s="24">
        <v>46.454999999999998</v>
      </c>
      <c r="C692" s="24">
        <v>45.89</v>
      </c>
      <c r="D692" s="24">
        <v>46.19</v>
      </c>
      <c r="E692" s="24">
        <v>2836542</v>
      </c>
      <c r="F692" s="24" t="s">
        <v>1952</v>
      </c>
      <c r="G692" s="29">
        <f t="shared" si="16"/>
        <v>1.082485386447285E-3</v>
      </c>
    </row>
    <row r="693" spans="1:7">
      <c r="A693" s="24">
        <v>46.06</v>
      </c>
      <c r="B693" s="24">
        <v>46.18</v>
      </c>
      <c r="C693" s="24">
        <v>45.78</v>
      </c>
      <c r="D693" s="24">
        <v>46</v>
      </c>
      <c r="E693" s="24">
        <v>4026161</v>
      </c>
      <c r="F693" s="24" t="s">
        <v>1951</v>
      </c>
      <c r="G693" s="29">
        <f t="shared" si="16"/>
        <v>1.3043478260870156E-3</v>
      </c>
    </row>
    <row r="694" spans="1:7">
      <c r="A694" s="24">
        <v>46.15</v>
      </c>
      <c r="B694" s="24">
        <v>46.16</v>
      </c>
      <c r="C694" s="24">
        <v>45.38</v>
      </c>
      <c r="D694" s="24">
        <v>45.84</v>
      </c>
      <c r="E694" s="24">
        <v>4236795</v>
      </c>
      <c r="F694" s="24" t="s">
        <v>1950</v>
      </c>
      <c r="G694" s="29">
        <f t="shared" si="16"/>
        <v>6.7626527050610452E-3</v>
      </c>
    </row>
    <row r="695" spans="1:7">
      <c r="A695" s="24">
        <v>46.08</v>
      </c>
      <c r="B695" s="24">
        <v>46.625</v>
      </c>
      <c r="C695" s="24">
        <v>45.942999999999998</v>
      </c>
      <c r="D695" s="24">
        <v>46.05</v>
      </c>
      <c r="E695" s="24">
        <v>6220000</v>
      </c>
      <c r="F695" s="24" t="s">
        <v>1949</v>
      </c>
      <c r="G695" s="29">
        <f t="shared" si="16"/>
        <v>6.514657980456473E-4</v>
      </c>
    </row>
    <row r="696" spans="1:7">
      <c r="A696" s="24">
        <v>45.84</v>
      </c>
      <c r="B696" s="24">
        <v>46.03</v>
      </c>
      <c r="C696" s="24">
        <v>45.57</v>
      </c>
      <c r="D696" s="24">
        <v>45.79</v>
      </c>
      <c r="E696" s="24">
        <v>4403184</v>
      </c>
      <c r="F696" s="24" t="s">
        <v>1948</v>
      </c>
      <c r="G696" s="29">
        <f t="shared" si="16"/>
        <v>1.0919414719372522E-3</v>
      </c>
    </row>
    <row r="697" spans="1:7">
      <c r="A697" s="24">
        <v>45.8</v>
      </c>
      <c r="B697" s="24">
        <v>46.034999999999997</v>
      </c>
      <c r="C697" s="24">
        <v>45.47</v>
      </c>
      <c r="D697" s="24">
        <v>45.77</v>
      </c>
      <c r="E697" s="24">
        <v>6134726</v>
      </c>
      <c r="F697" s="24" t="s">
        <v>1947</v>
      </c>
      <c r="G697" s="29">
        <f t="shared" si="16"/>
        <v>6.5545116888787724E-4</v>
      </c>
    </row>
    <row r="698" spans="1:7">
      <c r="A698" s="24">
        <v>45.81</v>
      </c>
      <c r="B698" s="24">
        <v>46.11</v>
      </c>
      <c r="C698" s="24">
        <v>45.29</v>
      </c>
      <c r="D698" s="24">
        <v>45.82</v>
      </c>
      <c r="E698" s="24">
        <v>12154722</v>
      </c>
      <c r="F698" s="24" t="s">
        <v>1946</v>
      </c>
      <c r="G698" s="29">
        <f t="shared" si="16"/>
        <v>-2.182453077258506E-4</v>
      </c>
    </row>
    <row r="699" spans="1:7">
      <c r="A699" s="24">
        <v>46.32</v>
      </c>
      <c r="B699" s="24">
        <v>46.795000000000002</v>
      </c>
      <c r="C699" s="24">
        <v>46.02</v>
      </c>
      <c r="D699" s="24">
        <v>46.5</v>
      </c>
      <c r="E699" s="24">
        <v>8374376</v>
      </c>
      <c r="F699" s="24" t="s">
        <v>1945</v>
      </c>
      <c r="G699" s="29">
        <f t="shared" si="16"/>
        <v>-3.870967741935516E-3</v>
      </c>
    </row>
    <row r="700" spans="1:7">
      <c r="A700" s="24">
        <v>47.18</v>
      </c>
      <c r="B700" s="24">
        <v>47.61</v>
      </c>
      <c r="C700" s="24">
        <v>46.78</v>
      </c>
      <c r="D700" s="24">
        <v>47.2</v>
      </c>
      <c r="E700" s="24">
        <v>7322082</v>
      </c>
      <c r="F700" s="24" t="s">
        <v>1944</v>
      </c>
      <c r="G700" s="29">
        <f t="shared" si="16"/>
        <v>-4.2372881355934311E-4</v>
      </c>
    </row>
    <row r="701" spans="1:7">
      <c r="A701" s="24">
        <v>47.2</v>
      </c>
      <c r="B701" s="24">
        <v>47.95</v>
      </c>
      <c r="C701" s="24">
        <v>47.02</v>
      </c>
      <c r="D701" s="24">
        <v>47.78</v>
      </c>
      <c r="E701" s="24">
        <v>8670675</v>
      </c>
      <c r="F701" s="24" t="s">
        <v>1943</v>
      </c>
      <c r="G701" s="29">
        <f t="shared" si="16"/>
        <v>-1.2138970280452077E-2</v>
      </c>
    </row>
    <row r="702" spans="1:7">
      <c r="A702" s="24">
        <v>47.13</v>
      </c>
      <c r="B702" s="24">
        <v>47.17</v>
      </c>
      <c r="C702" s="24">
        <v>46.18</v>
      </c>
      <c r="D702" s="24">
        <v>46.3</v>
      </c>
      <c r="E702" s="24">
        <v>6350530</v>
      </c>
      <c r="F702" s="24" t="s">
        <v>1942</v>
      </c>
      <c r="G702" s="29">
        <f t="shared" si="16"/>
        <v>1.7926565874730072E-2</v>
      </c>
    </row>
    <row r="703" spans="1:7">
      <c r="A703" s="24">
        <v>46.23</v>
      </c>
      <c r="B703" s="24">
        <v>46.56</v>
      </c>
      <c r="C703" s="24">
        <v>45.95</v>
      </c>
      <c r="D703" s="24">
        <v>46.12</v>
      </c>
      <c r="E703" s="24">
        <v>7863637</v>
      </c>
      <c r="F703" s="24" t="s">
        <v>1941</v>
      </c>
      <c r="G703" s="29">
        <f t="shared" si="16"/>
        <v>2.3850823937554555E-3</v>
      </c>
    </row>
    <row r="704" spans="1:7">
      <c r="A704" s="24">
        <v>46.32</v>
      </c>
      <c r="B704" s="24">
        <v>46.389099999999999</v>
      </c>
      <c r="C704" s="24">
        <v>45.52</v>
      </c>
      <c r="D704" s="24">
        <v>45.72</v>
      </c>
      <c r="E704" s="24">
        <v>5930267</v>
      </c>
      <c r="F704" s="24" t="s">
        <v>1940</v>
      </c>
      <c r="G704" s="29">
        <f t="shared" si="16"/>
        <v>1.3123359580052618E-2</v>
      </c>
    </row>
    <row r="705" spans="1:7">
      <c r="A705" s="24">
        <v>45.63</v>
      </c>
      <c r="B705" s="24">
        <v>45.91</v>
      </c>
      <c r="C705" s="24">
        <v>45.34</v>
      </c>
      <c r="D705" s="24">
        <v>45.53</v>
      </c>
      <c r="E705" s="24">
        <v>5077155</v>
      </c>
      <c r="F705" s="24" t="s">
        <v>1939</v>
      </c>
      <c r="G705" s="29">
        <f t="shared" si="16"/>
        <v>2.1963540522733638E-3</v>
      </c>
    </row>
    <row r="706" spans="1:7">
      <c r="A706" s="24">
        <v>45.16</v>
      </c>
      <c r="B706" s="24">
        <v>45.54</v>
      </c>
      <c r="C706" s="24">
        <v>44.81</v>
      </c>
      <c r="D706" s="24">
        <v>45.31</v>
      </c>
      <c r="E706" s="24">
        <v>4515436</v>
      </c>
      <c r="F706" s="24" t="s">
        <v>1938</v>
      </c>
      <c r="G706" s="29">
        <f t="shared" si="16"/>
        <v>-3.3105274773781446E-3</v>
      </c>
    </row>
    <row r="707" spans="1:7">
      <c r="A707" s="24">
        <v>45.42</v>
      </c>
      <c r="B707" s="24">
        <v>46.35</v>
      </c>
      <c r="C707" s="24">
        <v>45.37</v>
      </c>
      <c r="D707" s="24">
        <v>46.13</v>
      </c>
      <c r="E707" s="24">
        <v>5236151</v>
      </c>
      <c r="F707" s="24" t="s">
        <v>1937</v>
      </c>
      <c r="G707" s="29">
        <f t="shared" si="16"/>
        <v>-1.5391285497507012E-2</v>
      </c>
    </row>
    <row r="708" spans="1:7">
      <c r="A708" s="24">
        <v>46.6</v>
      </c>
      <c r="B708" s="24">
        <v>46.76</v>
      </c>
      <c r="C708" s="24">
        <v>45.65</v>
      </c>
      <c r="D708" s="24">
        <v>45.8</v>
      </c>
      <c r="E708" s="24">
        <v>7148116</v>
      </c>
      <c r="F708" s="24" t="s">
        <v>1936</v>
      </c>
      <c r="G708" s="29">
        <f t="shared" si="16"/>
        <v>1.7467248908296984E-2</v>
      </c>
    </row>
    <row r="709" spans="1:7">
      <c r="A709" s="24">
        <v>46.12</v>
      </c>
      <c r="B709" s="24">
        <v>46.22</v>
      </c>
      <c r="C709" s="24">
        <v>45.33</v>
      </c>
      <c r="D709" s="24">
        <v>45.5</v>
      </c>
      <c r="E709" s="24">
        <v>6278007</v>
      </c>
      <c r="F709" s="24" t="s">
        <v>1935</v>
      </c>
      <c r="G709" s="29">
        <f t="shared" si="16"/>
        <v>1.3626373626373534E-2</v>
      </c>
    </row>
    <row r="710" spans="1:7">
      <c r="A710" s="24">
        <v>45.27</v>
      </c>
      <c r="B710" s="24">
        <v>45.32</v>
      </c>
      <c r="C710" s="24">
        <v>44.26</v>
      </c>
      <c r="D710" s="24">
        <v>44.54</v>
      </c>
      <c r="E710" s="24">
        <v>9665345</v>
      </c>
      <c r="F710" s="24" t="s">
        <v>1934</v>
      </c>
      <c r="G710" s="29">
        <f t="shared" si="16"/>
        <v>1.638976201167508E-2</v>
      </c>
    </row>
    <row r="711" spans="1:7">
      <c r="A711" s="24">
        <v>44.5</v>
      </c>
      <c r="B711" s="24">
        <v>44.645000000000003</v>
      </c>
      <c r="C711" s="24">
        <v>43.84</v>
      </c>
      <c r="D711" s="24">
        <v>43.87</v>
      </c>
      <c r="E711" s="24">
        <v>5548497</v>
      </c>
      <c r="F711" s="24" t="s">
        <v>1933</v>
      </c>
      <c r="G711" s="29">
        <f t="shared" si="16"/>
        <v>1.436061089582874E-2</v>
      </c>
    </row>
    <row r="712" spans="1:7">
      <c r="A712" s="24">
        <v>43.79</v>
      </c>
      <c r="B712" s="24">
        <v>44.42</v>
      </c>
      <c r="C712" s="24">
        <v>43.62</v>
      </c>
      <c r="D712" s="24">
        <v>44</v>
      </c>
      <c r="E712" s="24">
        <v>3661412</v>
      </c>
      <c r="F712" s="24" t="s">
        <v>1932</v>
      </c>
      <c r="G712" s="29">
        <f t="shared" si="16"/>
        <v>-4.7727272727272618E-3</v>
      </c>
    </row>
    <row r="713" spans="1:7">
      <c r="A713" s="24">
        <v>44.15</v>
      </c>
      <c r="B713" s="24">
        <v>44.29</v>
      </c>
      <c r="C713" s="24">
        <v>44</v>
      </c>
      <c r="D713" s="24">
        <v>44.08</v>
      </c>
      <c r="E713" s="24">
        <v>1313151</v>
      </c>
      <c r="F713" s="24" t="s">
        <v>1931</v>
      </c>
      <c r="G713" s="29">
        <f t="shared" si="16"/>
        <v>1.5880217785844142E-3</v>
      </c>
    </row>
    <row r="714" spans="1:7">
      <c r="A714" s="24">
        <v>43.89</v>
      </c>
      <c r="B714" s="24">
        <v>43.97</v>
      </c>
      <c r="C714" s="24">
        <v>43.44</v>
      </c>
      <c r="D714" s="24">
        <v>43.71</v>
      </c>
      <c r="E714" s="24">
        <v>3264315</v>
      </c>
      <c r="F714" s="24" t="s">
        <v>1930</v>
      </c>
      <c r="G714" s="29">
        <f t="shared" si="16"/>
        <v>4.1180507892930596E-3</v>
      </c>
    </row>
    <row r="715" spans="1:7">
      <c r="A715" s="24">
        <v>43.54</v>
      </c>
      <c r="B715" s="24">
        <v>43.66</v>
      </c>
      <c r="C715" s="24">
        <v>42.73</v>
      </c>
      <c r="D715" s="24">
        <v>43.04</v>
      </c>
      <c r="E715" s="24">
        <v>5299435</v>
      </c>
      <c r="F715" s="24" t="s">
        <v>1929</v>
      </c>
      <c r="G715" s="29">
        <f t="shared" si="16"/>
        <v>1.1617100371747124E-2</v>
      </c>
    </row>
    <row r="716" spans="1:7">
      <c r="A716" s="24">
        <v>42.94</v>
      </c>
      <c r="B716" s="24">
        <v>43.335000000000001</v>
      </c>
      <c r="C716" s="24">
        <v>42.9</v>
      </c>
      <c r="D716" s="24">
        <v>42.95</v>
      </c>
      <c r="E716" s="24">
        <v>4082219</v>
      </c>
      <c r="F716" s="24" t="s">
        <v>1928</v>
      </c>
      <c r="G716" s="29">
        <f t="shared" si="16"/>
        <v>-2.3282887078013292E-4</v>
      </c>
    </row>
    <row r="717" spans="1:7">
      <c r="A717" s="24">
        <v>42.96</v>
      </c>
      <c r="B717" s="24">
        <v>43.18</v>
      </c>
      <c r="C717" s="24">
        <v>42.49</v>
      </c>
      <c r="D717" s="24">
        <v>42.64</v>
      </c>
      <c r="E717" s="24">
        <v>4943695</v>
      </c>
      <c r="F717" s="24" t="s">
        <v>1927</v>
      </c>
      <c r="G717" s="29">
        <f t="shared" si="16"/>
        <v>7.5046904315196894E-3</v>
      </c>
    </row>
    <row r="718" spans="1:7">
      <c r="A718" s="24">
        <v>42.2</v>
      </c>
      <c r="B718" s="24">
        <v>42.57</v>
      </c>
      <c r="C718" s="24">
        <v>41.93</v>
      </c>
      <c r="D718" s="24">
        <v>42.5</v>
      </c>
      <c r="E718" s="24">
        <v>3875682</v>
      </c>
      <c r="F718" s="24" t="s">
        <v>1926</v>
      </c>
      <c r="G718" s="29">
        <f t="shared" si="16"/>
        <v>-7.058823529411673E-3</v>
      </c>
    </row>
    <row r="719" spans="1:7">
      <c r="A719" s="24">
        <v>42.98</v>
      </c>
      <c r="B719" s="24">
        <v>43.145000000000003</v>
      </c>
      <c r="C719" s="24">
        <v>42.51</v>
      </c>
      <c r="D719" s="24">
        <v>42.51</v>
      </c>
      <c r="E719" s="24">
        <v>5250687</v>
      </c>
      <c r="F719" s="24" t="s">
        <v>1925</v>
      </c>
      <c r="G719" s="29">
        <f t="shared" si="16"/>
        <v>1.1056222065396248E-2</v>
      </c>
    </row>
    <row r="720" spans="1:7">
      <c r="A720" s="24">
        <v>42.42</v>
      </c>
      <c r="B720" s="24">
        <v>42.88</v>
      </c>
      <c r="C720" s="24">
        <v>41.89</v>
      </c>
      <c r="D720" s="24">
        <v>42.6</v>
      </c>
      <c r="E720" s="24">
        <v>4696537</v>
      </c>
      <c r="F720" s="24" t="s">
        <v>1924</v>
      </c>
      <c r="G720" s="29">
        <f t="shared" si="16"/>
        <v>-4.2253521126760507E-3</v>
      </c>
    </row>
    <row r="721" spans="1:7">
      <c r="A721" s="24">
        <v>42.24</v>
      </c>
      <c r="B721" s="24">
        <v>42.844999999999999</v>
      </c>
      <c r="C721" s="24">
        <v>42.225000000000001</v>
      </c>
      <c r="D721" s="24">
        <v>42.44</v>
      </c>
      <c r="E721" s="24">
        <v>7574892</v>
      </c>
      <c r="F721" s="24" t="s">
        <v>1923</v>
      </c>
      <c r="G721" s="29">
        <f t="shared" si="16"/>
        <v>-4.7125353440149453E-3</v>
      </c>
    </row>
    <row r="722" spans="1:7">
      <c r="A722" s="24">
        <v>42.52</v>
      </c>
      <c r="B722" s="24">
        <v>43.93</v>
      </c>
      <c r="C722" s="24">
        <v>40.950000000000003</v>
      </c>
      <c r="D722" s="24">
        <v>43.75</v>
      </c>
      <c r="E722" s="24">
        <v>10478700</v>
      </c>
      <c r="F722" s="24" t="s">
        <v>1922</v>
      </c>
      <c r="G722" s="29">
        <f t="shared" si="16"/>
        <v>-2.8114285714285647E-2</v>
      </c>
    </row>
    <row r="723" spans="1:7">
      <c r="A723" s="24">
        <v>43.76</v>
      </c>
      <c r="B723" s="24">
        <v>43.87</v>
      </c>
      <c r="C723" s="24">
        <v>43.12</v>
      </c>
      <c r="D723" s="24">
        <v>43.43</v>
      </c>
      <c r="E723" s="24">
        <v>7615864</v>
      </c>
      <c r="F723" s="24" t="s">
        <v>1921</v>
      </c>
      <c r="G723" s="29">
        <f t="shared" si="16"/>
        <v>7.5984342620307732E-3</v>
      </c>
    </row>
    <row r="724" spans="1:7">
      <c r="A724" s="24">
        <v>42.06</v>
      </c>
      <c r="B724" s="24">
        <v>42.805</v>
      </c>
      <c r="C724" s="24">
        <v>41.7</v>
      </c>
      <c r="D724" s="24">
        <v>41.99</v>
      </c>
      <c r="E724" s="24">
        <v>6168698</v>
      </c>
      <c r="F724" s="24" t="s">
        <v>1920</v>
      </c>
      <c r="G724" s="29">
        <f t="shared" si="16"/>
        <v>1.6670635865683181E-3</v>
      </c>
    </row>
    <row r="725" spans="1:7">
      <c r="A725" s="24">
        <v>41.92</v>
      </c>
      <c r="B725" s="24">
        <v>42.26</v>
      </c>
      <c r="C725" s="24">
        <v>41.28</v>
      </c>
      <c r="D725" s="24">
        <v>41.84</v>
      </c>
      <c r="E725" s="24">
        <v>4950962</v>
      </c>
      <c r="F725" s="24" t="s">
        <v>1919</v>
      </c>
      <c r="G725" s="29">
        <f t="shared" si="16"/>
        <v>1.9120458891013214E-3</v>
      </c>
    </row>
    <row r="726" spans="1:7">
      <c r="A726" s="24">
        <v>41.96</v>
      </c>
      <c r="B726" s="24">
        <v>42.234999999999999</v>
      </c>
      <c r="C726" s="24">
        <v>41.78</v>
      </c>
      <c r="D726" s="24">
        <v>41.825000000000003</v>
      </c>
      <c r="E726" s="24">
        <v>6261468</v>
      </c>
      <c r="F726" s="24" t="s">
        <v>1918</v>
      </c>
      <c r="G726" s="29">
        <f t="shared" si="16"/>
        <v>3.2277346084876868E-3</v>
      </c>
    </row>
    <row r="727" spans="1:7">
      <c r="A727" s="24">
        <v>41.59</v>
      </c>
      <c r="B727" s="24">
        <v>42.284999999999997</v>
      </c>
      <c r="C727" s="24">
        <v>40.96</v>
      </c>
      <c r="D727" s="24">
        <v>42.04</v>
      </c>
      <c r="E727" s="24">
        <v>5918141</v>
      </c>
      <c r="F727" s="24" t="s">
        <v>1917</v>
      </c>
      <c r="G727" s="29">
        <f t="shared" si="16"/>
        <v>-1.0704091341579347E-2</v>
      </c>
    </row>
    <row r="728" spans="1:7">
      <c r="A728" s="24">
        <v>41.53</v>
      </c>
      <c r="B728" s="24">
        <v>41.69</v>
      </c>
      <c r="C728" s="24">
        <v>40.932499999999997</v>
      </c>
      <c r="D728" s="24">
        <v>41.6</v>
      </c>
      <c r="E728" s="24">
        <v>5802424</v>
      </c>
      <c r="F728" s="24" t="s">
        <v>1916</v>
      </c>
      <c r="G728" s="29">
        <f t="shared" si="16"/>
        <v>-1.6826923076923572E-3</v>
      </c>
    </row>
    <row r="729" spans="1:7">
      <c r="A729" s="24">
        <v>41.93</v>
      </c>
      <c r="B729" s="24">
        <v>43.725000000000001</v>
      </c>
      <c r="C729" s="24">
        <v>41.92</v>
      </c>
      <c r="D729" s="24">
        <v>42.53</v>
      </c>
      <c r="E729" s="24">
        <v>12423964</v>
      </c>
      <c r="F729" s="24" t="s">
        <v>1915</v>
      </c>
      <c r="G729" s="29">
        <f t="shared" si="16"/>
        <v>-1.4107688690336295E-2</v>
      </c>
    </row>
    <row r="730" spans="1:7">
      <c r="A730" s="24">
        <v>42.76</v>
      </c>
      <c r="B730" s="24">
        <v>43.17</v>
      </c>
      <c r="C730" s="24">
        <v>41.9</v>
      </c>
      <c r="D730" s="24">
        <v>42.67</v>
      </c>
      <c r="E730" s="24">
        <v>7741840</v>
      </c>
      <c r="F730" s="24" t="s">
        <v>1914</v>
      </c>
      <c r="G730" s="29">
        <f t="shared" si="16"/>
        <v>2.1092102179516292E-3</v>
      </c>
    </row>
    <row r="731" spans="1:7">
      <c r="A731" s="24">
        <v>43.11</v>
      </c>
      <c r="B731" s="24">
        <v>43.33</v>
      </c>
      <c r="C731" s="24">
        <v>42.72</v>
      </c>
      <c r="D731" s="24">
        <v>43.09</v>
      </c>
      <c r="E731" s="24">
        <v>8635786</v>
      </c>
      <c r="F731" s="24" t="s">
        <v>1913</v>
      </c>
      <c r="G731" s="29">
        <f t="shared" si="16"/>
        <v>4.6414481318168832E-4</v>
      </c>
    </row>
    <row r="732" spans="1:7">
      <c r="A732" s="24">
        <v>43.16</v>
      </c>
      <c r="B732" s="24">
        <v>43.17</v>
      </c>
      <c r="C732" s="24">
        <v>41.54</v>
      </c>
      <c r="D732" s="24">
        <v>41.7</v>
      </c>
      <c r="E732" s="24">
        <v>11131115</v>
      </c>
      <c r="F732" s="24" t="s">
        <v>1912</v>
      </c>
      <c r="G732" s="29">
        <f t="shared" si="16"/>
        <v>3.5011990407673776E-2</v>
      </c>
    </row>
    <row r="733" spans="1:7">
      <c r="A733" s="24">
        <v>41.58</v>
      </c>
      <c r="B733" s="24">
        <v>41.92</v>
      </c>
      <c r="C733" s="24">
        <v>41.1</v>
      </c>
      <c r="D733" s="24">
        <v>41.81</v>
      </c>
      <c r="E733" s="24">
        <v>7599827</v>
      </c>
      <c r="F733" s="24" t="s">
        <v>1911</v>
      </c>
      <c r="G733" s="29">
        <f t="shared" si="16"/>
        <v>-5.5010762975366001E-3</v>
      </c>
    </row>
    <row r="734" spans="1:7">
      <c r="A734" s="24">
        <v>41.79</v>
      </c>
      <c r="B734" s="24">
        <v>42.68</v>
      </c>
      <c r="C734" s="24">
        <v>41.32</v>
      </c>
      <c r="D734" s="24">
        <v>41.96</v>
      </c>
      <c r="E734" s="24">
        <v>22187996</v>
      </c>
      <c r="F734" s="24" t="s">
        <v>1910</v>
      </c>
      <c r="G734" s="29">
        <f t="shared" si="16"/>
        <v>-4.0514775977121831E-3</v>
      </c>
    </row>
    <row r="735" spans="1:7">
      <c r="A735" s="24">
        <v>41.3</v>
      </c>
      <c r="B735" s="24">
        <v>41.551000000000002</v>
      </c>
      <c r="C735" s="24">
        <v>40.89</v>
      </c>
      <c r="D735" s="24">
        <v>40.99</v>
      </c>
      <c r="E735" s="24">
        <v>12578224</v>
      </c>
      <c r="F735" s="24" t="s">
        <v>1909</v>
      </c>
      <c r="G735" s="29">
        <f t="shared" si="16"/>
        <v>7.5628202000486144E-3</v>
      </c>
    </row>
    <row r="736" spans="1:7">
      <c r="A736" s="24">
        <v>40.98</v>
      </c>
      <c r="B736" s="24">
        <v>41.12</v>
      </c>
      <c r="C736" s="24">
        <v>40.575000000000003</v>
      </c>
      <c r="D736" s="24">
        <v>40.96</v>
      </c>
      <c r="E736" s="24">
        <v>12287172</v>
      </c>
      <c r="F736" s="24" t="s">
        <v>1908</v>
      </c>
      <c r="G736" s="29">
        <f t="shared" si="16"/>
        <v>4.8828125E-4</v>
      </c>
    </row>
    <row r="737" spans="1:7">
      <c r="A737" s="24">
        <v>40.57</v>
      </c>
      <c r="B737" s="24">
        <v>40.655000000000001</v>
      </c>
      <c r="C737" s="24">
        <v>39.515000000000001</v>
      </c>
      <c r="D737" s="24">
        <v>40.229999999999997</v>
      </c>
      <c r="E737" s="24">
        <v>8690890</v>
      </c>
      <c r="F737" s="24" t="s">
        <v>1907</v>
      </c>
      <c r="G737" s="29">
        <f t="shared" si="16"/>
        <v>8.4514044245589393E-3</v>
      </c>
    </row>
    <row r="738" spans="1:7">
      <c r="A738" s="24">
        <v>40.229999999999997</v>
      </c>
      <c r="B738" s="24">
        <v>41.115000000000002</v>
      </c>
      <c r="C738" s="24">
        <v>40.15</v>
      </c>
      <c r="D738" s="24">
        <v>41.03</v>
      </c>
      <c r="E738" s="24">
        <v>4851822</v>
      </c>
      <c r="F738" s="24" t="s">
        <v>1906</v>
      </c>
      <c r="G738" s="29">
        <f t="shared" si="16"/>
        <v>-1.9497928345113436E-2</v>
      </c>
    </row>
    <row r="739" spans="1:7">
      <c r="A739" s="24">
        <v>40.96</v>
      </c>
      <c r="B739" s="24">
        <v>41</v>
      </c>
      <c r="C739" s="24">
        <v>40.344999999999999</v>
      </c>
      <c r="D739" s="24">
        <v>40.729999999999997</v>
      </c>
      <c r="E739" s="24">
        <v>7064624</v>
      </c>
      <c r="F739" s="24" t="s">
        <v>1905</v>
      </c>
      <c r="G739" s="29">
        <f t="shared" si="16"/>
        <v>5.6469432850478896E-3</v>
      </c>
    </row>
    <row r="740" spans="1:7">
      <c r="A740" s="24">
        <v>41.08</v>
      </c>
      <c r="B740" s="24">
        <v>42.37</v>
      </c>
      <c r="C740" s="24">
        <v>40.81</v>
      </c>
      <c r="D740" s="24">
        <v>42.21</v>
      </c>
      <c r="E740" s="24">
        <v>7190011</v>
      </c>
      <c r="F740" s="24" t="s">
        <v>1904</v>
      </c>
      <c r="G740" s="29">
        <f t="shared" si="16"/>
        <v>-2.6770907367922314E-2</v>
      </c>
    </row>
    <row r="741" spans="1:7">
      <c r="A741" s="24">
        <v>40.86</v>
      </c>
      <c r="B741" s="24">
        <v>41.01</v>
      </c>
      <c r="C741" s="24">
        <v>40.305500000000002</v>
      </c>
      <c r="D741" s="24">
        <v>40.369999999999997</v>
      </c>
      <c r="E741" s="24">
        <v>6901243</v>
      </c>
      <c r="F741" s="24" t="s">
        <v>1903</v>
      </c>
      <c r="G741" s="29">
        <f t="shared" si="16"/>
        <v>1.2137726034183949E-2</v>
      </c>
    </row>
    <row r="742" spans="1:7">
      <c r="A742" s="24">
        <v>39.979999999999997</v>
      </c>
      <c r="B742" s="24">
        <v>40.93</v>
      </c>
      <c r="C742" s="24">
        <v>39.69</v>
      </c>
      <c r="D742" s="24">
        <v>40.65</v>
      </c>
      <c r="E742" s="24">
        <v>7765337</v>
      </c>
      <c r="F742" s="24" t="s">
        <v>1902</v>
      </c>
      <c r="G742" s="29">
        <f t="shared" si="16"/>
        <v>-1.6482164821648215E-2</v>
      </c>
    </row>
    <row r="743" spans="1:7">
      <c r="A743" s="24">
        <v>40.35</v>
      </c>
      <c r="B743" s="24">
        <v>40.79</v>
      </c>
      <c r="C743" s="24">
        <v>38.79</v>
      </c>
      <c r="D743" s="24">
        <v>38.97</v>
      </c>
      <c r="E743" s="24">
        <v>9527500</v>
      </c>
      <c r="F743" s="24" t="s">
        <v>1901</v>
      </c>
      <c r="G743" s="29">
        <f t="shared" si="16"/>
        <v>3.5411855273287163E-2</v>
      </c>
    </row>
    <row r="744" spans="1:7">
      <c r="A744" s="24">
        <v>39.6</v>
      </c>
      <c r="B744" s="24">
        <v>39.85</v>
      </c>
      <c r="C744" s="24">
        <v>39.29</v>
      </c>
      <c r="D744" s="24">
        <v>39.71</v>
      </c>
      <c r="E744" s="24">
        <v>5625836</v>
      </c>
      <c r="F744" s="24" t="s">
        <v>1900</v>
      </c>
      <c r="G744" s="29">
        <f t="shared" si="16"/>
        <v>-2.7700831024930483E-3</v>
      </c>
    </row>
    <row r="745" spans="1:7">
      <c r="A745" s="24">
        <v>39.56</v>
      </c>
      <c r="B745" s="24">
        <v>40.085000000000001</v>
      </c>
      <c r="C745" s="24">
        <v>38.96</v>
      </c>
      <c r="D745" s="24">
        <v>39.68</v>
      </c>
      <c r="E745" s="24">
        <v>6475891</v>
      </c>
      <c r="F745" s="24" t="s">
        <v>1899</v>
      </c>
      <c r="G745" s="29">
        <f t="shared" si="16"/>
        <v>-3.0241935483870108E-3</v>
      </c>
    </row>
    <row r="746" spans="1:7">
      <c r="A746" s="24">
        <v>39.64</v>
      </c>
      <c r="B746" s="24">
        <v>40.234999999999999</v>
      </c>
      <c r="C746" s="24">
        <v>39.520000000000003</v>
      </c>
      <c r="D746" s="24">
        <v>40.03</v>
      </c>
      <c r="E746" s="24">
        <v>5682888</v>
      </c>
      <c r="F746" s="24" t="s">
        <v>1898</v>
      </c>
      <c r="G746" s="29">
        <f t="shared" si="16"/>
        <v>-9.7426929802648665E-3</v>
      </c>
    </row>
    <row r="747" spans="1:7">
      <c r="A747" s="24">
        <v>39.76</v>
      </c>
      <c r="B747" s="24">
        <v>40.43</v>
      </c>
      <c r="C747" s="24">
        <v>39.604999999999997</v>
      </c>
      <c r="D747" s="24">
        <v>40.270000000000003</v>
      </c>
      <c r="E747" s="24">
        <v>9642935</v>
      </c>
      <c r="F747" s="24" t="s">
        <v>1897</v>
      </c>
      <c r="G747" s="29">
        <f t="shared" si="16"/>
        <v>-1.2664514526943282E-2</v>
      </c>
    </row>
    <row r="748" spans="1:7">
      <c r="A748" s="24">
        <v>40.65</v>
      </c>
      <c r="B748" s="24">
        <v>41.3</v>
      </c>
      <c r="C748" s="24">
        <v>40.590000000000003</v>
      </c>
      <c r="D748" s="24">
        <v>41.18</v>
      </c>
      <c r="E748" s="24">
        <v>4657481</v>
      </c>
      <c r="F748" s="24" t="s">
        <v>1896</v>
      </c>
      <c r="G748" s="29">
        <f t="shared" ref="G748:G811" si="17">A748/D748-1</f>
        <v>-1.2870325400680005E-2</v>
      </c>
    </row>
    <row r="749" spans="1:7">
      <c r="A749" s="24">
        <v>41.3</v>
      </c>
      <c r="B749" s="24">
        <v>41.564999999999998</v>
      </c>
      <c r="C749" s="24">
        <v>40.57</v>
      </c>
      <c r="D749" s="24">
        <v>40.6</v>
      </c>
      <c r="E749" s="24">
        <v>4868466</v>
      </c>
      <c r="F749" s="24" t="s">
        <v>1895</v>
      </c>
      <c r="G749" s="29">
        <f t="shared" si="17"/>
        <v>1.7241379310344751E-2</v>
      </c>
    </row>
    <row r="750" spans="1:7">
      <c r="A750" s="24">
        <v>41.03</v>
      </c>
      <c r="B750" s="24">
        <v>41.04</v>
      </c>
      <c r="C750" s="24">
        <v>40.03</v>
      </c>
      <c r="D750" s="24">
        <v>40.369999999999997</v>
      </c>
      <c r="E750" s="24">
        <v>5953808</v>
      </c>
      <c r="F750" s="24" t="s">
        <v>1894</v>
      </c>
      <c r="G750" s="29">
        <f t="shared" si="17"/>
        <v>1.6348773841961872E-2</v>
      </c>
    </row>
    <row r="751" spans="1:7">
      <c r="A751" s="24">
        <v>39.880000000000003</v>
      </c>
      <c r="B751" s="24">
        <v>39.979999999999997</v>
      </c>
      <c r="C751" s="24">
        <v>38.94</v>
      </c>
      <c r="D751" s="24">
        <v>39.21</v>
      </c>
      <c r="E751" s="24">
        <v>6290712</v>
      </c>
      <c r="F751" s="24" t="s">
        <v>1893</v>
      </c>
      <c r="G751" s="29">
        <f t="shared" si="17"/>
        <v>1.7087477684264218E-2</v>
      </c>
    </row>
    <row r="752" spans="1:7">
      <c r="A752" s="24">
        <v>38.729999999999997</v>
      </c>
      <c r="B752" s="24">
        <v>39.99</v>
      </c>
      <c r="C752" s="24">
        <v>38.700000000000003</v>
      </c>
      <c r="D752" s="24">
        <v>39.4</v>
      </c>
      <c r="E752" s="24">
        <v>10030384</v>
      </c>
      <c r="F752" s="24" t="s">
        <v>1892</v>
      </c>
      <c r="G752" s="29">
        <f t="shared" si="17"/>
        <v>-1.7005076142131981E-2</v>
      </c>
    </row>
    <row r="753" spans="1:7">
      <c r="A753" s="24">
        <v>39.340000000000003</v>
      </c>
      <c r="B753" s="24">
        <v>39.494999999999997</v>
      </c>
      <c r="C753" s="24">
        <v>38.54</v>
      </c>
      <c r="D753" s="24">
        <v>38.92</v>
      </c>
      <c r="E753" s="24">
        <v>7292062</v>
      </c>
      <c r="F753" s="24" t="s">
        <v>1891</v>
      </c>
      <c r="G753" s="29">
        <f t="shared" si="17"/>
        <v>1.0791366906474753E-2</v>
      </c>
    </row>
    <row r="754" spans="1:7">
      <c r="A754" s="24">
        <v>39.130000000000003</v>
      </c>
      <c r="B754" s="24">
        <v>39.414999999999999</v>
      </c>
      <c r="C754" s="24">
        <v>38.2239</v>
      </c>
      <c r="D754" s="24">
        <v>38.46</v>
      </c>
      <c r="E754" s="24">
        <v>7736146</v>
      </c>
      <c r="F754" s="24" t="s">
        <v>1890</v>
      </c>
      <c r="G754" s="29">
        <f t="shared" si="17"/>
        <v>1.7420696827873172E-2</v>
      </c>
    </row>
    <row r="755" spans="1:7">
      <c r="A755" s="24">
        <v>38.14</v>
      </c>
      <c r="B755" s="24">
        <v>38.799999999999997</v>
      </c>
      <c r="C755" s="24">
        <v>37.744999999999997</v>
      </c>
      <c r="D755" s="24">
        <v>38.71</v>
      </c>
      <c r="E755" s="24">
        <v>6491864</v>
      </c>
      <c r="F755" s="24" t="s">
        <v>1889</v>
      </c>
      <c r="G755" s="29">
        <f t="shared" si="17"/>
        <v>-1.4724877292689231E-2</v>
      </c>
    </row>
    <row r="756" spans="1:7">
      <c r="A756" s="24">
        <v>38.36</v>
      </c>
      <c r="B756" s="24">
        <v>38.89</v>
      </c>
      <c r="C756" s="24">
        <v>38.03</v>
      </c>
      <c r="D756" s="24">
        <v>38.700000000000003</v>
      </c>
      <c r="E756" s="24">
        <v>5123517</v>
      </c>
      <c r="F756" s="24" t="s">
        <v>1888</v>
      </c>
      <c r="G756" s="29">
        <f t="shared" si="17"/>
        <v>-8.7855297157624079E-3</v>
      </c>
    </row>
    <row r="757" spans="1:7">
      <c r="A757" s="24">
        <v>38.9</v>
      </c>
      <c r="B757" s="24">
        <v>39.08</v>
      </c>
      <c r="C757" s="24">
        <v>38.24</v>
      </c>
      <c r="D757" s="24">
        <v>38.880000000000003</v>
      </c>
      <c r="E757" s="24">
        <v>6221909</v>
      </c>
      <c r="F757" s="24" t="s">
        <v>1887</v>
      </c>
      <c r="G757" s="29">
        <f t="shared" si="17"/>
        <v>5.1440329218088721E-4</v>
      </c>
    </row>
    <row r="758" spans="1:7">
      <c r="A758" s="24">
        <v>39.299999999999997</v>
      </c>
      <c r="B758" s="24">
        <v>39.700000000000003</v>
      </c>
      <c r="C758" s="24">
        <v>39.130000000000003</v>
      </c>
      <c r="D758" s="24">
        <v>39.549999999999997</v>
      </c>
      <c r="E758" s="24">
        <v>4690720</v>
      </c>
      <c r="F758" s="24" t="s">
        <v>1886</v>
      </c>
      <c r="G758" s="29">
        <f t="shared" si="17"/>
        <v>-6.321112515802807E-3</v>
      </c>
    </row>
    <row r="759" spans="1:7">
      <c r="A759" s="24">
        <v>39.76</v>
      </c>
      <c r="B759" s="24">
        <v>40.86</v>
      </c>
      <c r="C759" s="24">
        <v>39.75</v>
      </c>
      <c r="D759" s="24">
        <v>40.56</v>
      </c>
      <c r="E759" s="24">
        <v>6253151</v>
      </c>
      <c r="F759" s="24" t="s">
        <v>1885</v>
      </c>
      <c r="G759" s="29">
        <f t="shared" si="17"/>
        <v>-1.9723865877712132E-2</v>
      </c>
    </row>
    <row r="760" spans="1:7">
      <c r="A760" s="24">
        <v>40.43</v>
      </c>
      <c r="B760" s="24">
        <v>41.03</v>
      </c>
      <c r="C760" s="24">
        <v>40.005000000000003</v>
      </c>
      <c r="D760" s="24">
        <v>40.89</v>
      </c>
      <c r="E760" s="24">
        <v>6257106</v>
      </c>
      <c r="F760" s="24" t="s">
        <v>1884</v>
      </c>
      <c r="G760" s="29">
        <f t="shared" si="17"/>
        <v>-1.1249694301785351E-2</v>
      </c>
    </row>
    <row r="761" spans="1:7">
      <c r="A761" s="24">
        <v>41.18</v>
      </c>
      <c r="B761" s="24">
        <v>41.43</v>
      </c>
      <c r="C761" s="24">
        <v>40.53</v>
      </c>
      <c r="D761" s="24">
        <v>41.39</v>
      </c>
      <c r="E761" s="24">
        <v>7854167</v>
      </c>
      <c r="F761" s="24" t="s">
        <v>1883</v>
      </c>
      <c r="G761" s="29">
        <f t="shared" si="17"/>
        <v>-5.0736892969316383E-3</v>
      </c>
    </row>
    <row r="762" spans="1:7">
      <c r="A762" s="24">
        <v>41.7</v>
      </c>
      <c r="B762" s="24">
        <v>42.02</v>
      </c>
      <c r="C762" s="24">
        <v>41.07</v>
      </c>
      <c r="D762" s="24">
        <v>42.02</v>
      </c>
      <c r="E762" s="24">
        <v>10650758</v>
      </c>
      <c r="F762" s="24" t="s">
        <v>1882</v>
      </c>
      <c r="G762" s="29">
        <f t="shared" si="17"/>
        <v>-7.6154212279866407E-3</v>
      </c>
    </row>
    <row r="763" spans="1:7">
      <c r="A763" s="24">
        <v>42.2</v>
      </c>
      <c r="B763" s="24">
        <v>42.75</v>
      </c>
      <c r="C763" s="24">
        <v>42.11</v>
      </c>
      <c r="D763" s="24">
        <v>42.22</v>
      </c>
      <c r="E763" s="24">
        <v>6684545</v>
      </c>
      <c r="F763" s="24" t="s">
        <v>1881</v>
      </c>
      <c r="G763" s="29">
        <f t="shared" si="17"/>
        <v>-4.7370914258637598E-4</v>
      </c>
    </row>
    <row r="764" spans="1:7">
      <c r="A764" s="24">
        <v>42.07</v>
      </c>
      <c r="B764" s="24">
        <v>42.41</v>
      </c>
      <c r="C764" s="24">
        <v>41.73</v>
      </c>
      <c r="D764" s="24">
        <v>42.2</v>
      </c>
      <c r="E764" s="24">
        <v>5768545</v>
      </c>
      <c r="F764" s="24" t="s">
        <v>1880</v>
      </c>
      <c r="G764" s="29">
        <f t="shared" si="17"/>
        <v>-3.0805687203792065E-3</v>
      </c>
    </row>
    <row r="765" spans="1:7">
      <c r="A765" s="24">
        <v>42.18</v>
      </c>
      <c r="B765" s="24">
        <v>42.8</v>
      </c>
      <c r="C765" s="24">
        <v>42.14</v>
      </c>
      <c r="D765" s="24">
        <v>42.56</v>
      </c>
      <c r="E765" s="24">
        <v>6253310</v>
      </c>
      <c r="F765" s="24" t="s">
        <v>1879</v>
      </c>
      <c r="G765" s="29">
        <f t="shared" si="17"/>
        <v>-8.9285714285715079E-3</v>
      </c>
    </row>
    <row r="766" spans="1:7">
      <c r="A766" s="24">
        <v>43.46</v>
      </c>
      <c r="B766" s="24">
        <v>43.515000000000001</v>
      </c>
      <c r="C766" s="24">
        <v>42.895000000000003</v>
      </c>
      <c r="D766" s="24">
        <v>43.12</v>
      </c>
      <c r="E766" s="24">
        <v>7514686</v>
      </c>
      <c r="F766" s="24" t="s">
        <v>1878</v>
      </c>
      <c r="G766" s="29">
        <f t="shared" si="17"/>
        <v>7.8849721706866216E-3</v>
      </c>
    </row>
    <row r="767" spans="1:7">
      <c r="A767" s="24">
        <v>42.94</v>
      </c>
      <c r="B767" s="24">
        <v>43.155000000000001</v>
      </c>
      <c r="C767" s="24">
        <v>42.64</v>
      </c>
      <c r="D767" s="24">
        <v>42.8</v>
      </c>
      <c r="E767" s="24">
        <v>4423477</v>
      </c>
      <c r="F767" s="24" t="s">
        <v>1877</v>
      </c>
      <c r="G767" s="29">
        <f t="shared" si="17"/>
        <v>3.2710280373831058E-3</v>
      </c>
    </row>
    <row r="768" spans="1:7">
      <c r="A768" s="24">
        <v>42.71</v>
      </c>
      <c r="B768" s="24">
        <v>42.73</v>
      </c>
      <c r="C768" s="24">
        <v>41.07</v>
      </c>
      <c r="D768" s="24">
        <v>41.19</v>
      </c>
      <c r="E768" s="24">
        <v>9980924</v>
      </c>
      <c r="F768" s="24" t="s">
        <v>1876</v>
      </c>
      <c r="G768" s="29">
        <f t="shared" si="17"/>
        <v>3.6902160718621069E-2</v>
      </c>
    </row>
    <row r="769" spans="1:7">
      <c r="A769" s="24">
        <v>41.47</v>
      </c>
      <c r="B769" s="24">
        <v>41.59</v>
      </c>
      <c r="C769" s="24">
        <v>40.28</v>
      </c>
      <c r="D769" s="24">
        <v>40.31</v>
      </c>
      <c r="E769" s="24">
        <v>5012045</v>
      </c>
      <c r="F769" s="24" t="s">
        <v>1875</v>
      </c>
      <c r="G769" s="29">
        <f t="shared" si="17"/>
        <v>2.8776978417266008E-2</v>
      </c>
    </row>
    <row r="770" spans="1:7">
      <c r="A770" s="24">
        <v>40.380000000000003</v>
      </c>
      <c r="B770" s="24">
        <v>40.700000000000003</v>
      </c>
      <c r="C770" s="24">
        <v>40.225000000000001</v>
      </c>
      <c r="D770" s="24">
        <v>40.68</v>
      </c>
      <c r="E770" s="24">
        <v>5416102</v>
      </c>
      <c r="F770" s="24" t="s">
        <v>1874</v>
      </c>
      <c r="G770" s="29">
        <f t="shared" si="17"/>
        <v>-7.3746312684365156E-3</v>
      </c>
    </row>
    <row r="771" spans="1:7">
      <c r="A771" s="24">
        <v>40.49</v>
      </c>
      <c r="B771" s="24">
        <v>41.43</v>
      </c>
      <c r="C771" s="24">
        <v>40.270000000000003</v>
      </c>
      <c r="D771" s="24">
        <v>41.42</v>
      </c>
      <c r="E771" s="24">
        <v>5919641</v>
      </c>
      <c r="F771" s="24" t="s">
        <v>1873</v>
      </c>
      <c r="G771" s="29">
        <f t="shared" si="17"/>
        <v>-2.2452921294060846E-2</v>
      </c>
    </row>
    <row r="772" spans="1:7">
      <c r="A772" s="24">
        <v>40.99</v>
      </c>
      <c r="B772" s="24">
        <v>41.02</v>
      </c>
      <c r="C772" s="24">
        <v>40.130000000000003</v>
      </c>
      <c r="D772" s="24">
        <v>40.32</v>
      </c>
      <c r="E772" s="24">
        <v>6870677</v>
      </c>
      <c r="F772" s="24" t="s">
        <v>1872</v>
      </c>
      <c r="G772" s="29">
        <f t="shared" si="17"/>
        <v>1.6617063492063489E-2</v>
      </c>
    </row>
    <row r="773" spans="1:7">
      <c r="A773" s="24">
        <v>40.31</v>
      </c>
      <c r="B773" s="24">
        <v>40.96</v>
      </c>
      <c r="C773" s="24">
        <v>40.28</v>
      </c>
      <c r="D773" s="24">
        <v>40.39</v>
      </c>
      <c r="E773" s="24">
        <v>6723860</v>
      </c>
      <c r="F773" s="24" t="s">
        <v>1871</v>
      </c>
      <c r="G773" s="29">
        <f t="shared" si="17"/>
        <v>-1.9806882891804101E-3</v>
      </c>
    </row>
    <row r="774" spans="1:7">
      <c r="A774" s="24">
        <v>40.04</v>
      </c>
      <c r="B774" s="24">
        <v>40.57</v>
      </c>
      <c r="C774" s="24">
        <v>39.909999999999997</v>
      </c>
      <c r="D774" s="24">
        <v>40.51</v>
      </c>
      <c r="E774" s="24">
        <v>5274724</v>
      </c>
      <c r="F774" s="24" t="s">
        <v>1870</v>
      </c>
      <c r="G774" s="29">
        <f t="shared" si="17"/>
        <v>-1.1602073562083426E-2</v>
      </c>
    </row>
    <row r="775" spans="1:7">
      <c r="A775" s="24">
        <v>40.39</v>
      </c>
      <c r="B775" s="24">
        <v>40.520000000000003</v>
      </c>
      <c r="C775" s="24">
        <v>40.049999999999997</v>
      </c>
      <c r="D775" s="24">
        <v>40.22</v>
      </c>
      <c r="E775" s="24">
        <v>8609086</v>
      </c>
      <c r="F775" s="24" t="s">
        <v>1869</v>
      </c>
      <c r="G775" s="29">
        <f t="shared" si="17"/>
        <v>4.2267528592740966E-3</v>
      </c>
    </row>
    <row r="776" spans="1:7">
      <c r="A776" s="24">
        <v>40.520000000000003</v>
      </c>
      <c r="B776" s="24">
        <v>41.94</v>
      </c>
      <c r="C776" s="24">
        <v>40.450000000000003</v>
      </c>
      <c r="D776" s="24">
        <v>41.77</v>
      </c>
      <c r="E776" s="24">
        <v>3921555</v>
      </c>
      <c r="F776" s="24" t="s">
        <v>1868</v>
      </c>
      <c r="G776" s="29">
        <f t="shared" si="17"/>
        <v>-2.9925784055542248E-2</v>
      </c>
    </row>
    <row r="777" spans="1:7">
      <c r="A777" s="24">
        <v>41.78</v>
      </c>
      <c r="B777" s="24">
        <v>41.82</v>
      </c>
      <c r="C777" s="24">
        <v>41.07</v>
      </c>
      <c r="D777" s="24">
        <v>41.38</v>
      </c>
      <c r="E777" s="24">
        <v>8953004</v>
      </c>
      <c r="F777" s="24" t="s">
        <v>1867</v>
      </c>
      <c r="G777" s="29">
        <f t="shared" si="17"/>
        <v>9.6665055582405568E-3</v>
      </c>
    </row>
    <row r="778" spans="1:7">
      <c r="A778" s="24">
        <v>41.15</v>
      </c>
      <c r="B778" s="24">
        <v>41.34</v>
      </c>
      <c r="C778" s="24">
        <v>40.68</v>
      </c>
      <c r="D778" s="24">
        <v>40.9</v>
      </c>
      <c r="E778" s="24">
        <v>4552891</v>
      </c>
      <c r="F778" s="24" t="s">
        <v>1866</v>
      </c>
      <c r="G778" s="29">
        <f t="shared" si="17"/>
        <v>6.1124694376528677E-3</v>
      </c>
    </row>
    <row r="779" spans="1:7">
      <c r="A779" s="24">
        <v>40.86</v>
      </c>
      <c r="B779" s="24">
        <v>41.23</v>
      </c>
      <c r="C779" s="24">
        <v>40.58</v>
      </c>
      <c r="D779" s="24">
        <v>41.21</v>
      </c>
      <c r="E779" s="24">
        <v>6864900</v>
      </c>
      <c r="F779" s="24" t="s">
        <v>1865</v>
      </c>
      <c r="G779" s="29">
        <f t="shared" si="17"/>
        <v>-8.4930842028634324E-3</v>
      </c>
    </row>
    <row r="780" spans="1:7">
      <c r="A780" s="24">
        <v>41.26</v>
      </c>
      <c r="B780" s="24">
        <v>41.82</v>
      </c>
      <c r="C780" s="24">
        <v>41.14</v>
      </c>
      <c r="D780" s="24">
        <v>41.62</v>
      </c>
      <c r="E780" s="24">
        <v>5436909</v>
      </c>
      <c r="F780" s="24" t="s">
        <v>1864</v>
      </c>
      <c r="G780" s="29">
        <f t="shared" si="17"/>
        <v>-8.6496876501681585E-3</v>
      </c>
    </row>
    <row r="781" spans="1:7">
      <c r="A781" s="24">
        <v>42.02</v>
      </c>
      <c r="B781" s="24">
        <v>42.8</v>
      </c>
      <c r="C781" s="24">
        <v>41.86</v>
      </c>
      <c r="D781" s="24">
        <v>42.69</v>
      </c>
      <c r="E781" s="24">
        <v>5396832</v>
      </c>
      <c r="F781" s="24" t="s">
        <v>1863</v>
      </c>
      <c r="G781" s="29">
        <f t="shared" si="17"/>
        <v>-1.5694542047317794E-2</v>
      </c>
    </row>
    <row r="782" spans="1:7">
      <c r="A782" s="24">
        <v>42.63</v>
      </c>
      <c r="B782" s="24">
        <v>42.66</v>
      </c>
      <c r="C782" s="24">
        <v>42.195</v>
      </c>
      <c r="D782" s="24">
        <v>42.53</v>
      </c>
      <c r="E782" s="24">
        <v>6058606</v>
      </c>
      <c r="F782" s="24" t="s">
        <v>1862</v>
      </c>
      <c r="G782" s="29">
        <f t="shared" si="17"/>
        <v>2.3512814483894751E-3</v>
      </c>
    </row>
    <row r="783" spans="1:7">
      <c r="A783" s="24">
        <v>42.43</v>
      </c>
      <c r="B783" s="24">
        <v>42.5</v>
      </c>
      <c r="C783" s="24">
        <v>41.96</v>
      </c>
      <c r="D783" s="24">
        <v>42.1</v>
      </c>
      <c r="E783" s="24">
        <v>6091611</v>
      </c>
      <c r="F783" s="24" t="s">
        <v>1861</v>
      </c>
      <c r="G783" s="29">
        <f t="shared" si="17"/>
        <v>7.8384798099762065E-3</v>
      </c>
    </row>
    <row r="784" spans="1:7">
      <c r="A784" s="24">
        <v>42.35</v>
      </c>
      <c r="B784" s="24">
        <v>42.41</v>
      </c>
      <c r="C784" s="24">
        <v>41.76</v>
      </c>
      <c r="D784" s="24">
        <v>41.78</v>
      </c>
      <c r="E784" s="24">
        <v>4230971</v>
      </c>
      <c r="F784" s="24" t="s">
        <v>1860</v>
      </c>
      <c r="G784" s="29">
        <f t="shared" si="17"/>
        <v>1.3642891335567287E-2</v>
      </c>
    </row>
    <row r="785" spans="1:7">
      <c r="A785" s="24">
        <v>42.15</v>
      </c>
      <c r="B785" s="24">
        <v>42.38</v>
      </c>
      <c r="C785" s="24">
        <v>41.92</v>
      </c>
      <c r="D785" s="24">
        <v>42.1</v>
      </c>
      <c r="E785" s="24">
        <v>2475417</v>
      </c>
      <c r="F785" s="24" t="s">
        <v>1859</v>
      </c>
      <c r="G785" s="29">
        <f t="shared" si="17"/>
        <v>1.1876484560569001E-3</v>
      </c>
    </row>
    <row r="786" spans="1:7">
      <c r="A786" s="24">
        <v>42.33</v>
      </c>
      <c r="B786" s="24">
        <v>42.35</v>
      </c>
      <c r="C786" s="24">
        <v>41.685000000000002</v>
      </c>
      <c r="D786" s="24">
        <v>41.95</v>
      </c>
      <c r="E786" s="24">
        <v>4019743</v>
      </c>
      <c r="F786" s="24" t="s">
        <v>1858</v>
      </c>
      <c r="G786" s="29">
        <f t="shared" si="17"/>
        <v>9.0584028605482647E-3</v>
      </c>
    </row>
    <row r="787" spans="1:7">
      <c r="A787" s="24">
        <v>41.76</v>
      </c>
      <c r="B787" s="24">
        <v>42.19</v>
      </c>
      <c r="C787" s="24">
        <v>41.62</v>
      </c>
      <c r="D787" s="24">
        <v>41.99</v>
      </c>
      <c r="E787" s="24">
        <v>3981254</v>
      </c>
      <c r="F787" s="24" t="s">
        <v>1857</v>
      </c>
      <c r="G787" s="29">
        <f t="shared" si="17"/>
        <v>-5.4774946415814263E-3</v>
      </c>
    </row>
    <row r="788" spans="1:7">
      <c r="A788" s="24">
        <v>41.86</v>
      </c>
      <c r="B788" s="24">
        <v>41.9</v>
      </c>
      <c r="C788" s="24">
        <v>41.49</v>
      </c>
      <c r="D788" s="24">
        <v>41.78</v>
      </c>
      <c r="E788" s="24">
        <v>7066028</v>
      </c>
      <c r="F788" s="24" t="s">
        <v>1856</v>
      </c>
      <c r="G788" s="29">
        <f t="shared" si="17"/>
        <v>1.9147917663953073E-3</v>
      </c>
    </row>
    <row r="789" spans="1:7">
      <c r="A789" s="24">
        <v>41.03</v>
      </c>
      <c r="B789" s="24">
        <v>41.155000000000001</v>
      </c>
      <c r="C789" s="24">
        <v>40.795000000000002</v>
      </c>
      <c r="D789" s="24">
        <v>40.9</v>
      </c>
      <c r="E789" s="24">
        <v>5084549</v>
      </c>
      <c r="F789" s="24" t="s">
        <v>1855</v>
      </c>
      <c r="G789" s="29">
        <f t="shared" si="17"/>
        <v>3.1784841075794823E-3</v>
      </c>
    </row>
    <row r="790" spans="1:7">
      <c r="A790" s="24">
        <v>40.97</v>
      </c>
      <c r="B790" s="24">
        <v>41.24</v>
      </c>
      <c r="C790" s="24">
        <v>40.72</v>
      </c>
      <c r="D790" s="24">
        <v>41.01</v>
      </c>
      <c r="E790" s="24">
        <v>6010582</v>
      </c>
      <c r="F790" s="24" t="s">
        <v>1854</v>
      </c>
      <c r="G790" s="29">
        <f t="shared" si="17"/>
        <v>-9.7537186052176761E-4</v>
      </c>
    </row>
    <row r="791" spans="1:7">
      <c r="A791" s="24">
        <v>40.94</v>
      </c>
      <c r="B791" s="24">
        <v>41.185000000000002</v>
      </c>
      <c r="C791" s="24">
        <v>40.844999999999999</v>
      </c>
      <c r="D791" s="24">
        <v>40.94</v>
      </c>
      <c r="E791" s="24">
        <v>5328859</v>
      </c>
      <c r="F791" s="24" t="s">
        <v>1853</v>
      </c>
      <c r="G791" s="29">
        <f t="shared" si="17"/>
        <v>0</v>
      </c>
    </row>
    <row r="792" spans="1:7">
      <c r="A792" s="24">
        <v>41.23</v>
      </c>
      <c r="B792" s="24">
        <v>41.78</v>
      </c>
      <c r="C792" s="24">
        <v>41.14</v>
      </c>
      <c r="D792" s="24">
        <v>41.66</v>
      </c>
      <c r="E792" s="24">
        <v>6390481</v>
      </c>
      <c r="F792" s="24" t="s">
        <v>1852</v>
      </c>
      <c r="G792" s="29">
        <f t="shared" si="17"/>
        <v>-1.0321651464234249E-2</v>
      </c>
    </row>
    <row r="793" spans="1:7">
      <c r="A793" s="24">
        <v>41.62</v>
      </c>
      <c r="B793" s="24">
        <v>41.83</v>
      </c>
      <c r="C793" s="24">
        <v>41.29</v>
      </c>
      <c r="D793" s="24">
        <v>41.63</v>
      </c>
      <c r="E793" s="24">
        <v>5676803</v>
      </c>
      <c r="F793" s="24" t="s">
        <v>1851</v>
      </c>
      <c r="G793" s="29">
        <f t="shared" si="17"/>
        <v>-2.402113860198174E-4</v>
      </c>
    </row>
    <row r="794" spans="1:7">
      <c r="A794" s="24">
        <v>41.46</v>
      </c>
      <c r="B794" s="24">
        <v>41.784999999999997</v>
      </c>
      <c r="C794" s="24">
        <v>41.03</v>
      </c>
      <c r="D794" s="24">
        <v>41.1</v>
      </c>
      <c r="E794" s="24">
        <v>6411383</v>
      </c>
      <c r="F794" s="24" t="s">
        <v>1850</v>
      </c>
      <c r="G794" s="29">
        <f t="shared" si="17"/>
        <v>8.7591240875912746E-3</v>
      </c>
    </row>
    <row r="795" spans="1:7">
      <c r="A795" s="24">
        <v>41.05</v>
      </c>
      <c r="B795" s="24">
        <v>41.26</v>
      </c>
      <c r="C795" s="24">
        <v>40.61</v>
      </c>
      <c r="D795" s="24">
        <v>40.65</v>
      </c>
      <c r="E795" s="24">
        <v>5186772</v>
      </c>
      <c r="F795" s="24" t="s">
        <v>1849</v>
      </c>
      <c r="G795" s="29">
        <f t="shared" si="17"/>
        <v>9.8400984009838766E-3</v>
      </c>
    </row>
    <row r="796" spans="1:7">
      <c r="A796" s="24">
        <v>41.05</v>
      </c>
      <c r="B796" s="24">
        <v>41.25</v>
      </c>
      <c r="C796" s="24">
        <v>40.61</v>
      </c>
      <c r="D796" s="24">
        <v>40.85</v>
      </c>
      <c r="E796" s="24">
        <v>8815967</v>
      </c>
      <c r="F796" s="24" t="s">
        <v>1848</v>
      </c>
      <c r="G796" s="29">
        <f t="shared" si="17"/>
        <v>4.8959608323131398E-3</v>
      </c>
    </row>
    <row r="797" spans="1:7">
      <c r="A797" s="24">
        <v>41.16</v>
      </c>
      <c r="B797" s="24">
        <v>41.424999999999997</v>
      </c>
      <c r="C797" s="24">
        <v>40.04</v>
      </c>
      <c r="D797" s="24">
        <v>40.26</v>
      </c>
      <c r="E797" s="24">
        <v>9068826</v>
      </c>
      <c r="F797" s="24" t="s">
        <v>1847</v>
      </c>
      <c r="G797" s="29">
        <f t="shared" si="17"/>
        <v>2.2354694485841931E-2</v>
      </c>
    </row>
    <row r="798" spans="1:7">
      <c r="A798" s="24">
        <v>40.31</v>
      </c>
      <c r="B798" s="24">
        <v>41.338999999999999</v>
      </c>
      <c r="C798" s="24">
        <v>39.74</v>
      </c>
      <c r="D798" s="24">
        <v>40.625</v>
      </c>
      <c r="E798" s="24">
        <v>18838609</v>
      </c>
      <c r="F798" s="24" t="s">
        <v>1846</v>
      </c>
      <c r="G798" s="29">
        <f t="shared" si="17"/>
        <v>-7.7538461538461112E-3</v>
      </c>
    </row>
    <row r="799" spans="1:7">
      <c r="A799" s="24">
        <v>37.96</v>
      </c>
      <c r="B799" s="24">
        <v>38.229999999999997</v>
      </c>
      <c r="C799" s="24">
        <v>37.695</v>
      </c>
      <c r="D799" s="24">
        <v>38.18</v>
      </c>
      <c r="E799" s="24">
        <v>10690098</v>
      </c>
      <c r="F799" s="24" t="s">
        <v>1845</v>
      </c>
      <c r="G799" s="29">
        <f t="shared" si="17"/>
        <v>-5.7621791513881027E-3</v>
      </c>
    </row>
    <row r="800" spans="1:7">
      <c r="A800" s="24">
        <v>38</v>
      </c>
      <c r="B800" s="24">
        <v>38.24</v>
      </c>
      <c r="C800" s="24">
        <v>37.72</v>
      </c>
      <c r="D800" s="24">
        <v>38.11</v>
      </c>
      <c r="E800" s="24">
        <v>6280038</v>
      </c>
      <c r="F800" s="24" t="s">
        <v>1844</v>
      </c>
      <c r="G800" s="29">
        <f t="shared" si="17"/>
        <v>-2.8863815271582549E-3</v>
      </c>
    </row>
    <row r="801" spans="1:7">
      <c r="A801" s="24">
        <v>38.119999999999997</v>
      </c>
      <c r="B801" s="24">
        <v>38.61</v>
      </c>
      <c r="C801" s="24">
        <v>37.840000000000003</v>
      </c>
      <c r="D801" s="24">
        <v>38.18</v>
      </c>
      <c r="E801" s="24">
        <v>4946826</v>
      </c>
      <c r="F801" s="24" t="s">
        <v>1843</v>
      </c>
      <c r="G801" s="29">
        <f t="shared" si="17"/>
        <v>-1.5715034049240684E-3</v>
      </c>
    </row>
    <row r="802" spans="1:7">
      <c r="A802" s="24">
        <v>38.119999999999997</v>
      </c>
      <c r="B802" s="24">
        <v>38.119999999999997</v>
      </c>
      <c r="C802" s="24">
        <v>37.24</v>
      </c>
      <c r="D802" s="24">
        <v>37.46</v>
      </c>
      <c r="E802" s="24">
        <v>11814803</v>
      </c>
      <c r="F802" s="24" t="s">
        <v>1842</v>
      </c>
      <c r="G802" s="29">
        <f t="shared" si="17"/>
        <v>1.7618793379604814E-2</v>
      </c>
    </row>
    <row r="803" spans="1:7">
      <c r="A803" s="24">
        <v>37.28</v>
      </c>
      <c r="B803" s="24">
        <v>37.807499999999997</v>
      </c>
      <c r="C803" s="24">
        <v>37.04</v>
      </c>
      <c r="D803" s="24">
        <v>37.56</v>
      </c>
      <c r="E803" s="24">
        <v>10868059</v>
      </c>
      <c r="F803" s="24" t="s">
        <v>1841</v>
      </c>
      <c r="G803" s="29">
        <f t="shared" si="17"/>
        <v>-7.4547390841320782E-3</v>
      </c>
    </row>
    <row r="804" spans="1:7">
      <c r="A804" s="24">
        <v>37.71</v>
      </c>
      <c r="B804" s="24">
        <v>37.81</v>
      </c>
      <c r="C804" s="24">
        <v>37.51</v>
      </c>
      <c r="D804" s="24">
        <v>37.65</v>
      </c>
      <c r="E804" s="24">
        <v>9995681</v>
      </c>
      <c r="F804" s="24" t="s">
        <v>1840</v>
      </c>
      <c r="G804" s="29">
        <f t="shared" si="17"/>
        <v>1.5936254980080111E-3</v>
      </c>
    </row>
    <row r="805" spans="1:7">
      <c r="A805" s="24">
        <v>37.17</v>
      </c>
      <c r="B805" s="24">
        <v>38.005000000000003</v>
      </c>
      <c r="C805" s="24">
        <v>37.119999999999997</v>
      </c>
      <c r="D805" s="24">
        <v>37.67</v>
      </c>
      <c r="E805" s="24">
        <v>5403703</v>
      </c>
      <c r="F805" s="24" t="s">
        <v>1839</v>
      </c>
      <c r="G805" s="29">
        <f t="shared" si="17"/>
        <v>-1.3273161667109123E-2</v>
      </c>
    </row>
    <row r="806" spans="1:7">
      <c r="A806" s="24">
        <v>37.549999999999997</v>
      </c>
      <c r="B806" s="24">
        <v>37.594999999999999</v>
      </c>
      <c r="C806" s="24">
        <v>37.094999999999999</v>
      </c>
      <c r="D806" s="24">
        <v>37.28</v>
      </c>
      <c r="E806" s="24">
        <v>7124894</v>
      </c>
      <c r="F806" s="24" t="s">
        <v>1838</v>
      </c>
      <c r="G806" s="29">
        <f t="shared" si="17"/>
        <v>7.2424892703861765E-3</v>
      </c>
    </row>
    <row r="807" spans="1:7">
      <c r="A807" s="24">
        <v>36.71</v>
      </c>
      <c r="B807" s="24">
        <v>36.76</v>
      </c>
      <c r="C807" s="24">
        <v>36.15</v>
      </c>
      <c r="D807" s="24">
        <v>36.299999999999997</v>
      </c>
      <c r="E807" s="24">
        <v>5843477</v>
      </c>
      <c r="F807" s="24" t="s">
        <v>1837</v>
      </c>
      <c r="G807" s="29">
        <f t="shared" si="17"/>
        <v>1.1294765840220489E-2</v>
      </c>
    </row>
    <row r="808" spans="1:7">
      <c r="A808" s="24">
        <v>36.770000000000003</v>
      </c>
      <c r="B808" s="24">
        <v>37</v>
      </c>
      <c r="C808" s="24">
        <v>36.344999999999999</v>
      </c>
      <c r="D808" s="24">
        <v>36.35</v>
      </c>
      <c r="E808" s="24">
        <v>5890764</v>
      </c>
      <c r="F808" s="24" t="s">
        <v>1836</v>
      </c>
      <c r="G808" s="29">
        <f t="shared" si="17"/>
        <v>1.155433287482821E-2</v>
      </c>
    </row>
    <row r="809" spans="1:7">
      <c r="A809" s="24">
        <v>36.880000000000003</v>
      </c>
      <c r="B809" s="24">
        <v>37.805</v>
      </c>
      <c r="C809" s="24">
        <v>36.700000000000003</v>
      </c>
      <c r="D809" s="24">
        <v>37.39</v>
      </c>
      <c r="E809" s="24">
        <v>6163236</v>
      </c>
      <c r="F809" s="24" t="s">
        <v>1835</v>
      </c>
      <c r="G809" s="29">
        <f t="shared" si="17"/>
        <v>-1.3640010698047544E-2</v>
      </c>
    </row>
    <row r="810" spans="1:7">
      <c r="A810" s="24">
        <v>37.51</v>
      </c>
      <c r="B810" s="24">
        <v>37.67</v>
      </c>
      <c r="C810" s="24">
        <v>37.19</v>
      </c>
      <c r="D810" s="24">
        <v>37.340000000000003</v>
      </c>
      <c r="E810" s="24">
        <v>4102006</v>
      </c>
      <c r="F810" s="24" t="s">
        <v>1834</v>
      </c>
      <c r="G810" s="29">
        <f t="shared" si="17"/>
        <v>4.5527584359934536E-3</v>
      </c>
    </row>
    <row r="811" spans="1:7">
      <c r="A811" s="24">
        <v>37.840000000000003</v>
      </c>
      <c r="B811" s="24">
        <v>38.634999999999998</v>
      </c>
      <c r="C811" s="24">
        <v>37.79</v>
      </c>
      <c r="D811" s="24">
        <v>37.79</v>
      </c>
      <c r="E811" s="24">
        <v>6189198</v>
      </c>
      <c r="F811" s="24" t="s">
        <v>1833</v>
      </c>
      <c r="G811" s="29">
        <f t="shared" si="17"/>
        <v>1.3231013495635935E-3</v>
      </c>
    </row>
    <row r="812" spans="1:7">
      <c r="A812" s="24">
        <v>37.85</v>
      </c>
      <c r="B812" s="24">
        <v>37.97</v>
      </c>
      <c r="C812" s="24">
        <v>37.32</v>
      </c>
      <c r="D812" s="24">
        <v>37.6</v>
      </c>
      <c r="E812" s="24">
        <v>6992078</v>
      </c>
      <c r="F812" s="24" t="s">
        <v>1832</v>
      </c>
      <c r="G812" s="29">
        <f t="shared" ref="G812:G875" si="18">A812/D812-1</f>
        <v>6.6489361702126715E-3</v>
      </c>
    </row>
    <row r="813" spans="1:7">
      <c r="A813" s="24">
        <v>37.659999999999997</v>
      </c>
      <c r="B813" s="24">
        <v>38.049999999999997</v>
      </c>
      <c r="C813" s="24">
        <v>37.380000000000003</v>
      </c>
      <c r="D813" s="24">
        <v>38.020000000000003</v>
      </c>
      <c r="E813" s="24">
        <v>5502851</v>
      </c>
      <c r="F813" s="24" t="s">
        <v>1831</v>
      </c>
      <c r="G813" s="29">
        <f t="shared" si="18"/>
        <v>-9.4687006838507504E-3</v>
      </c>
    </row>
    <row r="814" spans="1:7">
      <c r="A814" s="24">
        <v>37.76</v>
      </c>
      <c r="B814" s="24">
        <v>37.83</v>
      </c>
      <c r="C814" s="24">
        <v>37.18</v>
      </c>
      <c r="D814" s="24">
        <v>37.590000000000003</v>
      </c>
      <c r="E814" s="24">
        <v>5790949</v>
      </c>
      <c r="F814" s="24" t="s">
        <v>1830</v>
      </c>
      <c r="G814" s="29">
        <f t="shared" si="18"/>
        <v>4.5224793828144705E-3</v>
      </c>
    </row>
    <row r="815" spans="1:7">
      <c r="A815" s="24">
        <v>38.01</v>
      </c>
      <c r="B815" s="24">
        <v>38.115000000000002</v>
      </c>
      <c r="C815" s="24">
        <v>37.085000000000001</v>
      </c>
      <c r="D815" s="24">
        <v>37.22</v>
      </c>
      <c r="E815" s="24">
        <v>5870032</v>
      </c>
      <c r="F815" s="24" t="s">
        <v>1829</v>
      </c>
      <c r="G815" s="29">
        <f t="shared" si="18"/>
        <v>2.1225147770016051E-2</v>
      </c>
    </row>
    <row r="816" spans="1:7">
      <c r="A816" s="24">
        <v>37.270000000000003</v>
      </c>
      <c r="B816" s="24">
        <v>37.76</v>
      </c>
      <c r="C816" s="24">
        <v>36.975000000000001</v>
      </c>
      <c r="D816" s="24">
        <v>37.47</v>
      </c>
      <c r="E816" s="24">
        <v>8127123</v>
      </c>
      <c r="F816" s="24" t="s">
        <v>1828</v>
      </c>
      <c r="G816" s="29">
        <f t="shared" si="18"/>
        <v>-5.3376034160660391E-3</v>
      </c>
    </row>
    <row r="817" spans="1:7">
      <c r="A817" s="24">
        <v>37.799999999999997</v>
      </c>
      <c r="B817" s="24">
        <v>37.9</v>
      </c>
      <c r="C817" s="24">
        <v>37.270000000000003</v>
      </c>
      <c r="D817" s="24">
        <v>37.549999999999997</v>
      </c>
      <c r="E817" s="24">
        <v>5749598</v>
      </c>
      <c r="F817" s="24" t="s">
        <v>1827</v>
      </c>
      <c r="G817" s="29">
        <f t="shared" si="18"/>
        <v>6.6577896138482195E-3</v>
      </c>
    </row>
    <row r="818" spans="1:7">
      <c r="A818" s="24">
        <v>37.5</v>
      </c>
      <c r="B818" s="24">
        <v>38.270000000000003</v>
      </c>
      <c r="C818" s="24">
        <v>37.4</v>
      </c>
      <c r="D818" s="24">
        <v>38.04</v>
      </c>
      <c r="E818" s="24">
        <v>9890645</v>
      </c>
      <c r="F818" s="24" t="s">
        <v>1826</v>
      </c>
      <c r="G818" s="29">
        <f t="shared" si="18"/>
        <v>-1.4195583596214534E-2</v>
      </c>
    </row>
    <row r="819" spans="1:7">
      <c r="A819" s="24">
        <v>37.82</v>
      </c>
      <c r="B819" s="24">
        <v>38.1</v>
      </c>
      <c r="C819" s="24">
        <v>37.56</v>
      </c>
      <c r="D819" s="24">
        <v>37.979999999999997</v>
      </c>
      <c r="E819" s="24">
        <v>4698965</v>
      </c>
      <c r="F819" s="24" t="s">
        <v>1825</v>
      </c>
      <c r="G819" s="29">
        <f t="shared" si="18"/>
        <v>-4.2127435492363974E-3</v>
      </c>
    </row>
    <row r="820" spans="1:7">
      <c r="A820" s="24">
        <v>38.020000000000003</v>
      </c>
      <c r="B820" s="24">
        <v>38.104999999999997</v>
      </c>
      <c r="C820" s="24">
        <v>36.99</v>
      </c>
      <c r="D820" s="24">
        <v>37.200000000000003</v>
      </c>
      <c r="E820" s="24">
        <v>10453789</v>
      </c>
      <c r="F820" s="24" t="s">
        <v>1824</v>
      </c>
      <c r="G820" s="29">
        <f t="shared" si="18"/>
        <v>2.2043010752688108E-2</v>
      </c>
    </row>
    <row r="821" spans="1:7">
      <c r="A821" s="24">
        <v>36.94</v>
      </c>
      <c r="B821" s="24">
        <v>37.5</v>
      </c>
      <c r="C821" s="24">
        <v>36.72</v>
      </c>
      <c r="D821" s="24">
        <v>37.159999999999997</v>
      </c>
      <c r="E821" s="24">
        <v>6656832</v>
      </c>
      <c r="F821" s="24" t="s">
        <v>1823</v>
      </c>
      <c r="G821" s="29">
        <f t="shared" si="18"/>
        <v>-5.9203444564046581E-3</v>
      </c>
    </row>
    <row r="822" spans="1:7">
      <c r="A822" s="24">
        <v>37.03</v>
      </c>
      <c r="B822" s="24">
        <v>37.33</v>
      </c>
      <c r="C822" s="24">
        <v>35.909999999999997</v>
      </c>
      <c r="D822" s="24">
        <v>36.020000000000003</v>
      </c>
      <c r="E822" s="24">
        <v>9569082</v>
      </c>
      <c r="F822" s="24" t="s">
        <v>1822</v>
      </c>
      <c r="G822" s="29">
        <f t="shared" si="18"/>
        <v>2.8039977790116577E-2</v>
      </c>
    </row>
    <row r="823" spans="1:7">
      <c r="A823" s="24">
        <v>36.299999999999997</v>
      </c>
      <c r="B823" s="24">
        <v>36.67</v>
      </c>
      <c r="C823" s="24">
        <v>36.015000000000001</v>
      </c>
      <c r="D823" s="24">
        <v>36.479999999999997</v>
      </c>
      <c r="E823" s="24">
        <v>10277441</v>
      </c>
      <c r="F823" s="24" t="s">
        <v>1821</v>
      </c>
      <c r="G823" s="29">
        <f t="shared" si="18"/>
        <v>-4.9342105263158187E-3</v>
      </c>
    </row>
    <row r="824" spans="1:7">
      <c r="A824" s="24">
        <v>36.01</v>
      </c>
      <c r="B824" s="24">
        <v>36.35</v>
      </c>
      <c r="C824" s="24">
        <v>35.33</v>
      </c>
      <c r="D824" s="24">
        <v>35.590000000000003</v>
      </c>
      <c r="E824" s="24">
        <v>17432860</v>
      </c>
      <c r="F824" s="24" t="s">
        <v>1820</v>
      </c>
      <c r="G824" s="29">
        <f t="shared" si="18"/>
        <v>1.1801067715650371E-2</v>
      </c>
    </row>
    <row r="825" spans="1:7">
      <c r="A825" s="24">
        <v>35.51</v>
      </c>
      <c r="B825" s="24">
        <v>35.634999999999998</v>
      </c>
      <c r="C825" s="24">
        <v>34.979999999999997</v>
      </c>
      <c r="D825" s="24">
        <v>35.17</v>
      </c>
      <c r="E825" s="24">
        <v>9199919</v>
      </c>
      <c r="F825" s="24" t="s">
        <v>1819</v>
      </c>
      <c r="G825" s="29">
        <f t="shared" si="18"/>
        <v>9.6673301108898269E-3</v>
      </c>
    </row>
    <row r="826" spans="1:7">
      <c r="A826" s="24">
        <v>36.03</v>
      </c>
      <c r="B826" s="24">
        <v>36.68</v>
      </c>
      <c r="C826" s="24">
        <v>35.520000000000003</v>
      </c>
      <c r="D826" s="24">
        <v>36.1</v>
      </c>
      <c r="E826" s="24">
        <v>13548222</v>
      </c>
      <c r="F826" s="24" t="s">
        <v>1818</v>
      </c>
      <c r="G826" s="29">
        <f t="shared" si="18"/>
        <v>-1.9390581717451116E-3</v>
      </c>
    </row>
    <row r="827" spans="1:7">
      <c r="A827" s="24">
        <v>35.24</v>
      </c>
      <c r="B827" s="24">
        <v>36.414999999999999</v>
      </c>
      <c r="C827" s="24">
        <v>35.085000000000001</v>
      </c>
      <c r="D827" s="24">
        <v>36.31</v>
      </c>
      <c r="E827" s="24">
        <v>12615070</v>
      </c>
      <c r="F827" s="24" t="s">
        <v>1817</v>
      </c>
      <c r="G827" s="29">
        <f t="shared" si="18"/>
        <v>-2.9468465987331327E-2</v>
      </c>
    </row>
    <row r="828" spans="1:7">
      <c r="A828" s="24">
        <v>36.409999999999997</v>
      </c>
      <c r="B828" s="24">
        <v>36.89</v>
      </c>
      <c r="C828" s="24">
        <v>36.215000000000003</v>
      </c>
      <c r="D828" s="24">
        <v>36.42</v>
      </c>
      <c r="E828" s="24">
        <v>15115242</v>
      </c>
      <c r="F828" s="24" t="s">
        <v>1816</v>
      </c>
      <c r="G828" s="29">
        <f t="shared" si="18"/>
        <v>-2.7457440966516256E-4</v>
      </c>
    </row>
    <row r="829" spans="1:7">
      <c r="A829" s="24">
        <v>37.229999999999997</v>
      </c>
      <c r="B829" s="24">
        <v>37.6</v>
      </c>
      <c r="C829" s="24">
        <v>36.909999999999997</v>
      </c>
      <c r="D829" s="24">
        <v>37.29</v>
      </c>
      <c r="E829" s="24">
        <v>11071619</v>
      </c>
      <c r="F829" s="24" t="s">
        <v>1815</v>
      </c>
      <c r="G829" s="29">
        <f t="shared" si="18"/>
        <v>-1.6090104585680942E-3</v>
      </c>
    </row>
    <row r="830" spans="1:7">
      <c r="A830" s="24">
        <v>37.97</v>
      </c>
      <c r="B830" s="24">
        <v>38.950000000000003</v>
      </c>
      <c r="C830" s="24">
        <v>37.950000000000003</v>
      </c>
      <c r="D830" s="24">
        <v>38.799999999999997</v>
      </c>
      <c r="E830" s="24">
        <v>5868766</v>
      </c>
      <c r="F830" s="24" t="s">
        <v>1814</v>
      </c>
      <c r="G830" s="29">
        <f t="shared" si="18"/>
        <v>-2.1391752577319512E-2</v>
      </c>
    </row>
    <row r="831" spans="1:7">
      <c r="A831" s="24">
        <v>39.11</v>
      </c>
      <c r="B831" s="24">
        <v>39.479999999999997</v>
      </c>
      <c r="C831" s="24">
        <v>39.005000000000003</v>
      </c>
      <c r="D831" s="24">
        <v>39.4</v>
      </c>
      <c r="E831" s="24">
        <v>6378447</v>
      </c>
      <c r="F831" s="24" t="s">
        <v>1813</v>
      </c>
      <c r="G831" s="29">
        <f t="shared" si="18"/>
        <v>-7.3604060913705638E-3</v>
      </c>
    </row>
    <row r="832" spans="1:7">
      <c r="A832" s="24">
        <v>39.58</v>
      </c>
      <c r="B832" s="24">
        <v>39.590000000000003</v>
      </c>
      <c r="C832" s="24">
        <v>38.909999999999997</v>
      </c>
      <c r="D832" s="24">
        <v>39.19</v>
      </c>
      <c r="E832" s="24">
        <v>6725423</v>
      </c>
      <c r="F832" s="24" t="s">
        <v>1812</v>
      </c>
      <c r="G832" s="29">
        <f t="shared" si="18"/>
        <v>9.9515182444500638E-3</v>
      </c>
    </row>
    <row r="833" spans="1:7">
      <c r="A833" s="24">
        <v>39.380000000000003</v>
      </c>
      <c r="B833" s="24">
        <v>40.36</v>
      </c>
      <c r="C833" s="24">
        <v>39.22</v>
      </c>
      <c r="D833" s="24">
        <v>40.17</v>
      </c>
      <c r="E833" s="24">
        <v>6548541</v>
      </c>
      <c r="F833" s="24" t="s">
        <v>1811</v>
      </c>
      <c r="G833" s="29">
        <f t="shared" si="18"/>
        <v>-1.9666417724670149E-2</v>
      </c>
    </row>
    <row r="834" spans="1:7">
      <c r="A834" s="24">
        <v>39.909999999999997</v>
      </c>
      <c r="B834" s="24">
        <v>40.54</v>
      </c>
      <c r="C834" s="24">
        <v>39.840000000000003</v>
      </c>
      <c r="D834" s="24">
        <v>40.49</v>
      </c>
      <c r="E834" s="24">
        <v>5823399</v>
      </c>
      <c r="F834" s="24" t="s">
        <v>1810</v>
      </c>
      <c r="G834" s="29">
        <f t="shared" si="18"/>
        <v>-1.4324524573969044E-2</v>
      </c>
    </row>
    <row r="835" spans="1:7">
      <c r="A835" s="24">
        <v>40.67</v>
      </c>
      <c r="B835" s="24">
        <v>40.71</v>
      </c>
      <c r="C835" s="24">
        <v>39.04</v>
      </c>
      <c r="D835" s="24">
        <v>39.92</v>
      </c>
      <c r="E835" s="24">
        <v>4443951</v>
      </c>
      <c r="F835" s="24" t="s">
        <v>1809</v>
      </c>
      <c r="G835" s="29">
        <f t="shared" si="18"/>
        <v>1.8787575150300606E-2</v>
      </c>
    </row>
    <row r="836" spans="1:7">
      <c r="A836" s="24">
        <v>39.92</v>
      </c>
      <c r="B836" s="24">
        <v>41.25</v>
      </c>
      <c r="C836" s="24">
        <v>39.53</v>
      </c>
      <c r="D836" s="24">
        <v>41.14</v>
      </c>
      <c r="E836" s="24">
        <v>6546354</v>
      </c>
      <c r="F836" s="24" t="s">
        <v>1808</v>
      </c>
      <c r="G836" s="29">
        <f t="shared" si="18"/>
        <v>-2.9654837141468104E-2</v>
      </c>
    </row>
    <row r="837" spans="1:7">
      <c r="A837" s="24">
        <v>41.01</v>
      </c>
      <c r="B837" s="24">
        <v>41.32</v>
      </c>
      <c r="C837" s="24">
        <v>40.57</v>
      </c>
      <c r="D837" s="24">
        <v>40.75</v>
      </c>
      <c r="E837" s="24">
        <v>7925295</v>
      </c>
      <c r="F837" s="24" t="s">
        <v>1807</v>
      </c>
      <c r="G837" s="29">
        <f t="shared" si="18"/>
        <v>6.3803680981595612E-3</v>
      </c>
    </row>
    <row r="838" spans="1:7">
      <c r="A838" s="24">
        <v>41.2</v>
      </c>
      <c r="B838" s="24">
        <v>41.61</v>
      </c>
      <c r="C838" s="24">
        <v>40.945</v>
      </c>
      <c r="D838" s="24">
        <v>41.61</v>
      </c>
      <c r="E838" s="24">
        <v>6968699</v>
      </c>
      <c r="F838" s="24" t="s">
        <v>1806</v>
      </c>
      <c r="G838" s="29">
        <f t="shared" si="18"/>
        <v>-9.8534006248497397E-3</v>
      </c>
    </row>
    <row r="839" spans="1:7">
      <c r="A839" s="24">
        <v>40.14</v>
      </c>
      <c r="B839" s="24">
        <v>40.365000000000002</v>
      </c>
      <c r="C839" s="24">
        <v>39.570999999999998</v>
      </c>
      <c r="D839" s="24">
        <v>40.119999999999997</v>
      </c>
      <c r="E839" s="24">
        <v>6171328</v>
      </c>
      <c r="F839" s="24" t="s">
        <v>1805</v>
      </c>
      <c r="G839" s="29">
        <f t="shared" si="18"/>
        <v>4.9850448654042978E-4</v>
      </c>
    </row>
    <row r="840" spans="1:7">
      <c r="A840" s="24">
        <v>40.090000000000003</v>
      </c>
      <c r="B840" s="24">
        <v>40.435000000000002</v>
      </c>
      <c r="C840" s="24">
        <v>39.549999999999997</v>
      </c>
      <c r="D840" s="24">
        <v>39.78</v>
      </c>
      <c r="E840" s="24">
        <v>7417429</v>
      </c>
      <c r="F840" s="24" t="s">
        <v>1804</v>
      </c>
      <c r="G840" s="29">
        <f t="shared" si="18"/>
        <v>7.7928607340371769E-3</v>
      </c>
    </row>
    <row r="841" spans="1:7">
      <c r="A841" s="24">
        <v>40.15</v>
      </c>
      <c r="B841" s="24">
        <v>40.340000000000003</v>
      </c>
      <c r="C841" s="24">
        <v>39.29</v>
      </c>
      <c r="D841" s="24">
        <v>39.770000000000003</v>
      </c>
      <c r="E841" s="24">
        <v>5959556</v>
      </c>
      <c r="F841" s="24" t="s">
        <v>1803</v>
      </c>
      <c r="G841" s="29">
        <f t="shared" si="18"/>
        <v>9.554940910233789E-3</v>
      </c>
    </row>
    <row r="842" spans="1:7">
      <c r="A842" s="24">
        <v>39.89</v>
      </c>
      <c r="B842" s="24">
        <v>40.020000000000003</v>
      </c>
      <c r="C842" s="24">
        <v>39.034999999999997</v>
      </c>
      <c r="D842" s="24">
        <v>39.619999999999997</v>
      </c>
      <c r="E842" s="24">
        <v>6662630</v>
      </c>
      <c r="F842" s="24" t="s">
        <v>1802</v>
      </c>
      <c r="G842" s="29">
        <f t="shared" si="18"/>
        <v>6.8147400302878136E-3</v>
      </c>
    </row>
    <row r="843" spans="1:7">
      <c r="A843" s="24">
        <v>39.22</v>
      </c>
      <c r="B843" s="24">
        <v>39.57</v>
      </c>
      <c r="C843" s="24">
        <v>38.24</v>
      </c>
      <c r="D843" s="24">
        <v>39.25</v>
      </c>
      <c r="E843" s="24">
        <v>12397592</v>
      </c>
      <c r="F843" s="24" t="s">
        <v>1801</v>
      </c>
      <c r="G843" s="29">
        <f t="shared" si="18"/>
        <v>-7.6433121019114925E-4</v>
      </c>
    </row>
    <row r="844" spans="1:7">
      <c r="A844" s="24">
        <v>39.49</v>
      </c>
      <c r="B844" s="24">
        <v>40.25</v>
      </c>
      <c r="C844" s="24">
        <v>39.075000000000003</v>
      </c>
      <c r="D844" s="24">
        <v>39.729999999999997</v>
      </c>
      <c r="E844" s="24">
        <v>9555980</v>
      </c>
      <c r="F844" s="24" t="s">
        <v>1800</v>
      </c>
      <c r="G844" s="29">
        <f t="shared" si="18"/>
        <v>-6.040775232821427E-3</v>
      </c>
    </row>
    <row r="845" spans="1:7">
      <c r="A845" s="24">
        <v>40.229999999999997</v>
      </c>
      <c r="B845" s="24">
        <v>41.12</v>
      </c>
      <c r="C845" s="24">
        <v>40.119999999999997</v>
      </c>
      <c r="D845" s="24">
        <v>40.85</v>
      </c>
      <c r="E845" s="24">
        <v>10495412</v>
      </c>
      <c r="F845" s="24" t="s">
        <v>1799</v>
      </c>
      <c r="G845" s="29">
        <f t="shared" si="18"/>
        <v>-1.5177478580171488E-2</v>
      </c>
    </row>
    <row r="846" spans="1:7">
      <c r="A846" s="24">
        <v>41.32</v>
      </c>
      <c r="B846" s="24">
        <v>41.5</v>
      </c>
      <c r="C846" s="24">
        <v>40.25</v>
      </c>
      <c r="D846" s="24">
        <v>40.51</v>
      </c>
      <c r="E846" s="24">
        <v>9315300</v>
      </c>
      <c r="F846" s="24" t="s">
        <v>1798</v>
      </c>
      <c r="G846" s="29">
        <f t="shared" si="18"/>
        <v>1.9995062947420372E-2</v>
      </c>
    </row>
    <row r="847" spans="1:7">
      <c r="A847" s="24">
        <v>39.82</v>
      </c>
      <c r="B847" s="24">
        <v>40.055</v>
      </c>
      <c r="C847" s="24">
        <v>39.340000000000003</v>
      </c>
      <c r="D847" s="24">
        <v>39.43</v>
      </c>
      <c r="E847" s="24">
        <v>5833667</v>
      </c>
      <c r="F847" s="24" t="s">
        <v>1797</v>
      </c>
      <c r="G847" s="29">
        <f t="shared" si="18"/>
        <v>9.8909459802181132E-3</v>
      </c>
    </row>
    <row r="848" spans="1:7">
      <c r="A848" s="24">
        <v>39.659999999999997</v>
      </c>
      <c r="B848" s="24">
        <v>39.92</v>
      </c>
      <c r="C848" s="24">
        <v>39.115000000000002</v>
      </c>
      <c r="D848" s="24">
        <v>39.159999999999997</v>
      </c>
      <c r="E848" s="24">
        <v>7768202</v>
      </c>
      <c r="F848" s="24" t="s">
        <v>1796</v>
      </c>
      <c r="G848" s="29">
        <f t="shared" si="18"/>
        <v>1.2768130745658857E-2</v>
      </c>
    </row>
    <row r="849" spans="1:7">
      <c r="A849" s="24">
        <v>38.79</v>
      </c>
      <c r="B849" s="24">
        <v>39</v>
      </c>
      <c r="C849" s="24">
        <v>38.020000000000003</v>
      </c>
      <c r="D849" s="24">
        <v>38.57</v>
      </c>
      <c r="E849" s="24">
        <v>9925061</v>
      </c>
      <c r="F849" s="24" t="s">
        <v>1795</v>
      </c>
      <c r="G849" s="29">
        <f t="shared" si="18"/>
        <v>5.703914959813261E-3</v>
      </c>
    </row>
    <row r="850" spans="1:7">
      <c r="A850" s="24">
        <v>38.74</v>
      </c>
      <c r="B850" s="24">
        <v>39.65</v>
      </c>
      <c r="C850" s="24">
        <v>38.344999999999999</v>
      </c>
      <c r="D850" s="24">
        <v>38.549999999999997</v>
      </c>
      <c r="E850" s="24">
        <v>11574651</v>
      </c>
      <c r="F850" s="24" t="s">
        <v>1794</v>
      </c>
      <c r="G850" s="29">
        <f t="shared" si="18"/>
        <v>4.9286640726331488E-3</v>
      </c>
    </row>
    <row r="851" spans="1:7">
      <c r="A851" s="24">
        <v>38.65</v>
      </c>
      <c r="B851" s="24">
        <v>39.24</v>
      </c>
      <c r="C851" s="24">
        <v>37.994999999999997</v>
      </c>
      <c r="D851" s="24">
        <v>38.69</v>
      </c>
      <c r="E851" s="24">
        <v>10993761</v>
      </c>
      <c r="F851" s="24" t="s">
        <v>1793</v>
      </c>
      <c r="G851" s="29">
        <f t="shared" si="18"/>
        <v>-1.0338588782631275E-3</v>
      </c>
    </row>
    <row r="852" spans="1:7">
      <c r="A852" s="24">
        <v>38.29</v>
      </c>
      <c r="B852" s="24">
        <v>40.31</v>
      </c>
      <c r="C852" s="24">
        <v>37.984999999999999</v>
      </c>
      <c r="D852" s="24">
        <v>40.26</v>
      </c>
      <c r="E852" s="24">
        <v>13411790</v>
      </c>
      <c r="F852" s="24" t="s">
        <v>1792</v>
      </c>
      <c r="G852" s="29">
        <f t="shared" si="18"/>
        <v>-4.8931942374565329E-2</v>
      </c>
    </row>
    <row r="853" spans="1:7">
      <c r="A853" s="24">
        <v>40.85</v>
      </c>
      <c r="B853" s="24">
        <v>41.91</v>
      </c>
      <c r="C853" s="24">
        <v>40.619999999999997</v>
      </c>
      <c r="D853" s="24">
        <v>41.84</v>
      </c>
      <c r="E853" s="24">
        <v>9138291</v>
      </c>
      <c r="F853" s="24" t="s">
        <v>1791</v>
      </c>
      <c r="G853" s="29">
        <f t="shared" si="18"/>
        <v>-2.3661567877629075E-2</v>
      </c>
    </row>
    <row r="854" spans="1:7">
      <c r="A854" s="24">
        <v>42.03</v>
      </c>
      <c r="B854" s="24">
        <v>42.93</v>
      </c>
      <c r="C854" s="24">
        <v>41.575000000000003</v>
      </c>
      <c r="D854" s="24">
        <v>42.47</v>
      </c>
      <c r="E854" s="24">
        <v>9579476</v>
      </c>
      <c r="F854" s="24" t="s">
        <v>1790</v>
      </c>
      <c r="G854" s="29">
        <f t="shared" si="18"/>
        <v>-1.0360254297150928E-2</v>
      </c>
    </row>
    <row r="855" spans="1:7">
      <c r="A855" s="24">
        <v>42.75</v>
      </c>
      <c r="B855" s="24">
        <v>42.9</v>
      </c>
      <c r="C855" s="24">
        <v>41.4</v>
      </c>
      <c r="D855" s="24">
        <v>41.78</v>
      </c>
      <c r="E855" s="24">
        <v>6111495</v>
      </c>
      <c r="F855" s="24" t="s">
        <v>1789</v>
      </c>
      <c r="G855" s="29">
        <f t="shared" si="18"/>
        <v>2.3216850167544267E-2</v>
      </c>
    </row>
    <row r="856" spans="1:7">
      <c r="A856" s="24">
        <v>41.77</v>
      </c>
      <c r="B856" s="24">
        <v>42.27</v>
      </c>
      <c r="C856" s="24">
        <v>41.5</v>
      </c>
      <c r="D856" s="24">
        <v>41.5</v>
      </c>
      <c r="E856" s="24">
        <v>7410051</v>
      </c>
      <c r="F856" s="24" t="s">
        <v>1788</v>
      </c>
      <c r="G856" s="29">
        <f t="shared" si="18"/>
        <v>6.5060240963856764E-3</v>
      </c>
    </row>
    <row r="857" spans="1:7">
      <c r="A857" s="24">
        <v>41.63</v>
      </c>
      <c r="B857" s="24">
        <v>42.65</v>
      </c>
      <c r="C857" s="24">
        <v>40.78</v>
      </c>
      <c r="D857" s="24">
        <v>42.36</v>
      </c>
      <c r="E857" s="24">
        <v>9896173</v>
      </c>
      <c r="F857" s="24" t="s">
        <v>1787</v>
      </c>
      <c r="G857" s="29">
        <f t="shared" si="18"/>
        <v>-1.7233238904626913E-2</v>
      </c>
    </row>
    <row r="858" spans="1:7">
      <c r="A858" s="24">
        <v>42.11</v>
      </c>
      <c r="B858" s="24">
        <v>42.98</v>
      </c>
      <c r="C858" s="24">
        <v>41.95</v>
      </c>
      <c r="D858" s="24">
        <v>42.52</v>
      </c>
      <c r="E858" s="24">
        <v>15072896</v>
      </c>
      <c r="F858" s="24" t="s">
        <v>1786</v>
      </c>
      <c r="G858" s="29">
        <f t="shared" si="18"/>
        <v>-9.6425211665099875E-3</v>
      </c>
    </row>
    <row r="859" spans="1:7">
      <c r="A859" s="24">
        <v>42.73</v>
      </c>
      <c r="B859" s="24">
        <v>43.61</v>
      </c>
      <c r="C859" s="24">
        <v>42</v>
      </c>
      <c r="D859" s="24">
        <v>43.44</v>
      </c>
      <c r="E859" s="24">
        <v>8550060</v>
      </c>
      <c r="F859" s="24" t="s">
        <v>1785</v>
      </c>
      <c r="G859" s="29">
        <f t="shared" si="18"/>
        <v>-1.6344383057090295E-2</v>
      </c>
    </row>
    <row r="860" spans="1:7">
      <c r="A860" s="24">
        <v>43.06</v>
      </c>
      <c r="B860" s="24">
        <v>44.85</v>
      </c>
      <c r="C860" s="24">
        <v>42.86</v>
      </c>
      <c r="D860" s="24">
        <v>43.55</v>
      </c>
      <c r="E860" s="24">
        <v>14686372</v>
      </c>
      <c r="F860" s="24" t="s">
        <v>1784</v>
      </c>
      <c r="G860" s="29">
        <f t="shared" si="18"/>
        <v>-1.1251435132032084E-2</v>
      </c>
    </row>
    <row r="861" spans="1:7">
      <c r="A861" s="24">
        <v>42.6</v>
      </c>
      <c r="B861" s="24">
        <v>44.17</v>
      </c>
      <c r="C861" s="24">
        <v>42.54</v>
      </c>
      <c r="D861" s="24">
        <v>43.85</v>
      </c>
      <c r="E861" s="24">
        <v>14253448</v>
      </c>
      <c r="F861" s="24" t="s">
        <v>1783</v>
      </c>
      <c r="G861" s="29">
        <f t="shared" si="18"/>
        <v>-2.8506271379703518E-2</v>
      </c>
    </row>
    <row r="862" spans="1:7">
      <c r="A862" s="24">
        <v>44.59</v>
      </c>
      <c r="B862" s="24">
        <v>44.774999999999999</v>
      </c>
      <c r="C862" s="24">
        <v>43.59</v>
      </c>
      <c r="D862" s="24">
        <v>43.76</v>
      </c>
      <c r="E862" s="24">
        <v>10329262</v>
      </c>
      <c r="F862" s="24" t="s">
        <v>1782</v>
      </c>
      <c r="G862" s="29">
        <f t="shared" si="18"/>
        <v>1.89670932358319E-2</v>
      </c>
    </row>
    <row r="863" spans="1:7">
      <c r="A863" s="24">
        <v>43.9</v>
      </c>
      <c r="B863" s="24">
        <v>45.97</v>
      </c>
      <c r="C863" s="24">
        <v>43.725000000000001</v>
      </c>
      <c r="D863" s="24">
        <v>45.8</v>
      </c>
      <c r="E863" s="24">
        <v>11485495</v>
      </c>
      <c r="F863" s="24" t="s">
        <v>1781</v>
      </c>
      <c r="G863" s="29">
        <f t="shared" si="18"/>
        <v>-4.148471615720517E-2</v>
      </c>
    </row>
    <row r="864" spans="1:7">
      <c r="A864" s="24">
        <v>46.31</v>
      </c>
      <c r="B864" s="24">
        <v>47.38</v>
      </c>
      <c r="C864" s="24">
        <v>46.26</v>
      </c>
      <c r="D864" s="24">
        <v>47.33</v>
      </c>
      <c r="E864" s="24">
        <v>8062385</v>
      </c>
      <c r="F864" s="24" t="s">
        <v>1780</v>
      </c>
      <c r="G864" s="29">
        <f t="shared" si="18"/>
        <v>-2.155081343756593E-2</v>
      </c>
    </row>
    <row r="865" spans="1:7">
      <c r="A865" s="24">
        <v>47.1</v>
      </c>
      <c r="B865" s="24">
        <v>47.494999999999997</v>
      </c>
      <c r="C865" s="24">
        <v>45.62</v>
      </c>
      <c r="D865" s="24">
        <v>45.93</v>
      </c>
      <c r="E865" s="24">
        <v>14255697</v>
      </c>
      <c r="F865" s="24" t="s">
        <v>1779</v>
      </c>
      <c r="G865" s="29">
        <f t="shared" si="18"/>
        <v>2.547354670150237E-2</v>
      </c>
    </row>
    <row r="866" spans="1:7">
      <c r="A866" s="24">
        <v>45.72</v>
      </c>
      <c r="B866" s="24">
        <v>45.95</v>
      </c>
      <c r="C866" s="24">
        <v>43.83</v>
      </c>
      <c r="D866" s="24">
        <v>43.92</v>
      </c>
      <c r="E866" s="24">
        <v>9196715</v>
      </c>
      <c r="F866" s="24" t="s">
        <v>1778</v>
      </c>
      <c r="G866" s="29">
        <f t="shared" si="18"/>
        <v>4.0983606557376984E-2</v>
      </c>
    </row>
    <row r="867" spans="1:7">
      <c r="A867" s="24">
        <v>43.74</v>
      </c>
      <c r="B867" s="24">
        <v>44.564999999999998</v>
      </c>
      <c r="C867" s="24">
        <v>43.55</v>
      </c>
      <c r="D867" s="24">
        <v>44.13</v>
      </c>
      <c r="E867" s="24">
        <v>4082718</v>
      </c>
      <c r="F867" s="24" t="s">
        <v>1777</v>
      </c>
      <c r="G867" s="29">
        <f t="shared" si="18"/>
        <v>-8.8375254928619862E-3</v>
      </c>
    </row>
    <row r="868" spans="1:7">
      <c r="A868" s="24">
        <v>44.25</v>
      </c>
      <c r="B868" s="24">
        <v>44.71</v>
      </c>
      <c r="C868" s="24">
        <v>44.03</v>
      </c>
      <c r="D868" s="24">
        <v>44.51</v>
      </c>
      <c r="E868" s="24">
        <v>5172331</v>
      </c>
      <c r="F868" s="24" t="s">
        <v>1776</v>
      </c>
      <c r="G868" s="29">
        <f t="shared" si="18"/>
        <v>-5.8413839586609617E-3</v>
      </c>
    </row>
    <row r="869" spans="1:7">
      <c r="A869" s="24">
        <v>44.43</v>
      </c>
      <c r="B869" s="24">
        <v>44.534999999999997</v>
      </c>
      <c r="C869" s="24">
        <v>43.650100000000002</v>
      </c>
      <c r="D869" s="24">
        <v>43.86</v>
      </c>
      <c r="E869" s="24">
        <v>4151778</v>
      </c>
      <c r="F869" s="24" t="s">
        <v>1775</v>
      </c>
      <c r="G869" s="29">
        <f t="shared" si="18"/>
        <v>1.29958960328318E-2</v>
      </c>
    </row>
    <row r="870" spans="1:7">
      <c r="A870" s="24">
        <v>43.76</v>
      </c>
      <c r="B870" s="24">
        <v>44.534999999999997</v>
      </c>
      <c r="C870" s="24">
        <v>43.615000000000002</v>
      </c>
      <c r="D870" s="24">
        <v>44.22</v>
      </c>
      <c r="E870" s="24">
        <v>4156075</v>
      </c>
      <c r="F870" s="24" t="s">
        <v>1774</v>
      </c>
      <c r="G870" s="29">
        <f t="shared" si="18"/>
        <v>-1.0402532790592556E-2</v>
      </c>
    </row>
    <row r="871" spans="1:7">
      <c r="A871" s="24">
        <v>44.22</v>
      </c>
      <c r="B871" s="24">
        <v>44.91</v>
      </c>
      <c r="C871" s="24">
        <v>44.15</v>
      </c>
      <c r="D871" s="24">
        <v>44.7</v>
      </c>
      <c r="E871" s="24">
        <v>6497875</v>
      </c>
      <c r="F871" s="24" t="s">
        <v>1773</v>
      </c>
      <c r="G871" s="29">
        <f t="shared" si="18"/>
        <v>-1.0738255033557187E-2</v>
      </c>
    </row>
    <row r="872" spans="1:7">
      <c r="A872" s="24">
        <v>44.84</v>
      </c>
      <c r="B872" s="24">
        <v>45.24</v>
      </c>
      <c r="C872" s="24">
        <v>44.66</v>
      </c>
      <c r="D872" s="24">
        <v>44.95</v>
      </c>
      <c r="E872" s="24">
        <v>9615588</v>
      </c>
      <c r="F872" s="24" t="s">
        <v>1772</v>
      </c>
      <c r="G872" s="29">
        <f t="shared" si="18"/>
        <v>-2.4471635150167259E-3</v>
      </c>
    </row>
    <row r="873" spans="1:7">
      <c r="A873" s="24">
        <v>44.96</v>
      </c>
      <c r="B873" s="24">
        <v>45.17</v>
      </c>
      <c r="C873" s="24">
        <v>44.32</v>
      </c>
      <c r="D873" s="24">
        <v>44.44</v>
      </c>
      <c r="E873" s="24">
        <v>5758744</v>
      </c>
      <c r="F873" s="24" t="s">
        <v>1771</v>
      </c>
      <c r="G873" s="29">
        <f t="shared" si="18"/>
        <v>1.1701170117011772E-2</v>
      </c>
    </row>
    <row r="874" spans="1:7">
      <c r="A874" s="24">
        <v>44.58</v>
      </c>
      <c r="B874" s="24">
        <v>44.66</v>
      </c>
      <c r="C874" s="24">
        <v>43.555</v>
      </c>
      <c r="D874" s="24">
        <v>43.97</v>
      </c>
      <c r="E874" s="24">
        <v>7256618</v>
      </c>
      <c r="F874" s="24" t="s">
        <v>1770</v>
      </c>
      <c r="G874" s="29">
        <f t="shared" si="18"/>
        <v>1.3873095292244786E-2</v>
      </c>
    </row>
    <row r="875" spans="1:7">
      <c r="A875" s="24">
        <v>44.35</v>
      </c>
      <c r="B875" s="24">
        <v>44.64</v>
      </c>
      <c r="C875" s="24">
        <v>44.02</v>
      </c>
      <c r="D875" s="24">
        <v>44.05</v>
      </c>
      <c r="E875" s="24">
        <v>11425872</v>
      </c>
      <c r="F875" s="24" t="s">
        <v>1769</v>
      </c>
      <c r="G875" s="29">
        <f t="shared" si="18"/>
        <v>6.8104426787742867E-3</v>
      </c>
    </row>
    <row r="876" spans="1:7">
      <c r="A876" s="24">
        <v>44.16</v>
      </c>
      <c r="B876" s="24">
        <v>45.08</v>
      </c>
      <c r="C876" s="24">
        <v>43.73</v>
      </c>
      <c r="D876" s="24">
        <v>44.83</v>
      </c>
      <c r="E876" s="24">
        <v>10642479</v>
      </c>
      <c r="F876" s="24" t="s">
        <v>1768</v>
      </c>
      <c r="G876" s="29">
        <f t="shared" ref="G876:G939" si="19">A876/D876-1</f>
        <v>-1.4945349096587179E-2</v>
      </c>
    </row>
    <row r="877" spans="1:7">
      <c r="A877" s="24">
        <v>44.99</v>
      </c>
      <c r="B877" s="24">
        <v>45.03</v>
      </c>
      <c r="C877" s="24">
        <v>44.21</v>
      </c>
      <c r="D877" s="24">
        <v>44.55</v>
      </c>
      <c r="E877" s="24">
        <v>5188861</v>
      </c>
      <c r="F877" s="24" t="s">
        <v>1767</v>
      </c>
      <c r="G877" s="29">
        <f t="shared" si="19"/>
        <v>9.8765432098766315E-3</v>
      </c>
    </row>
    <row r="878" spans="1:7">
      <c r="A878" s="24">
        <v>44.29</v>
      </c>
      <c r="B878" s="24">
        <v>45.134999999999998</v>
      </c>
      <c r="C878" s="24">
        <v>44.27</v>
      </c>
      <c r="D878" s="24">
        <v>44.62</v>
      </c>
      <c r="E878" s="24">
        <v>10142338</v>
      </c>
      <c r="F878" s="24" t="s">
        <v>1766</v>
      </c>
      <c r="G878" s="29">
        <f t="shared" si="19"/>
        <v>-7.3957866427610819E-3</v>
      </c>
    </row>
    <row r="879" spans="1:7">
      <c r="A879" s="24">
        <v>44.7</v>
      </c>
      <c r="B879" s="24">
        <v>45.075000000000003</v>
      </c>
      <c r="C879" s="24">
        <v>44.42</v>
      </c>
      <c r="D879" s="24">
        <v>44.65</v>
      </c>
      <c r="E879" s="24">
        <v>6862600</v>
      </c>
      <c r="F879" s="24" t="s">
        <v>1765</v>
      </c>
      <c r="G879" s="29">
        <f t="shared" si="19"/>
        <v>1.1198208286675726E-3</v>
      </c>
    </row>
    <row r="880" spans="1:7">
      <c r="A880" s="24">
        <v>44.85</v>
      </c>
      <c r="B880" s="24">
        <v>45.08</v>
      </c>
      <c r="C880" s="24">
        <v>44.43</v>
      </c>
      <c r="D880" s="24">
        <v>44.87</v>
      </c>
      <c r="E880" s="24">
        <v>6133649</v>
      </c>
      <c r="F880" s="24" t="s">
        <v>1764</v>
      </c>
      <c r="G880" s="29">
        <f t="shared" si="19"/>
        <v>-4.4573211499876475E-4</v>
      </c>
    </row>
    <row r="881" spans="1:7">
      <c r="A881" s="24">
        <v>44.27</v>
      </c>
      <c r="B881" s="24">
        <v>44.3</v>
      </c>
      <c r="C881" s="24">
        <v>43.5</v>
      </c>
      <c r="D881" s="24">
        <v>43.68</v>
      </c>
      <c r="E881" s="24">
        <v>4498434</v>
      </c>
      <c r="F881" s="24" t="s">
        <v>1763</v>
      </c>
      <c r="G881" s="29">
        <f t="shared" si="19"/>
        <v>1.3507326007326181E-2</v>
      </c>
    </row>
    <row r="882" spans="1:7">
      <c r="A882" s="24">
        <v>43.5</v>
      </c>
      <c r="B882" s="24">
        <v>43.52</v>
      </c>
      <c r="C882" s="24">
        <v>42.905000000000001</v>
      </c>
      <c r="D882" s="24">
        <v>43.05</v>
      </c>
      <c r="E882" s="24">
        <v>6033884</v>
      </c>
      <c r="F882" s="24" t="s">
        <v>1762</v>
      </c>
      <c r="G882" s="29">
        <f t="shared" si="19"/>
        <v>1.0452961672474004E-2</v>
      </c>
    </row>
    <row r="883" spans="1:7">
      <c r="A883" s="24">
        <v>42.87</v>
      </c>
      <c r="B883" s="24">
        <v>42.994999999999997</v>
      </c>
      <c r="C883" s="24">
        <v>42.11</v>
      </c>
      <c r="D883" s="24">
        <v>42.36</v>
      </c>
      <c r="E883" s="24">
        <v>5653405</v>
      </c>
      <c r="F883" s="24" t="s">
        <v>1761</v>
      </c>
      <c r="G883" s="29">
        <f t="shared" si="19"/>
        <v>1.2039660056657242E-2</v>
      </c>
    </row>
    <row r="884" spans="1:7">
      <c r="A884" s="24">
        <v>42.3</v>
      </c>
      <c r="B884" s="24">
        <v>43.56</v>
      </c>
      <c r="C884" s="24">
        <v>41.99</v>
      </c>
      <c r="D884" s="24">
        <v>43.54</v>
      </c>
      <c r="E884" s="24">
        <v>11794087</v>
      </c>
      <c r="F884" s="24" t="s">
        <v>1760</v>
      </c>
      <c r="G884" s="29">
        <f t="shared" si="19"/>
        <v>-2.8479559026182821E-2</v>
      </c>
    </row>
    <row r="885" spans="1:7">
      <c r="A885" s="24">
        <v>43.74</v>
      </c>
      <c r="B885" s="24">
        <v>44.59</v>
      </c>
      <c r="C885" s="24">
        <v>43.674999999999997</v>
      </c>
      <c r="D885" s="24">
        <v>44.33</v>
      </c>
      <c r="E885" s="24">
        <v>6584340</v>
      </c>
      <c r="F885" s="24" t="s">
        <v>1759</v>
      </c>
      <c r="G885" s="29">
        <f t="shared" si="19"/>
        <v>-1.3309271373787457E-2</v>
      </c>
    </row>
    <row r="886" spans="1:7">
      <c r="A886" s="24">
        <v>44.32</v>
      </c>
      <c r="B886" s="24">
        <v>44.47</v>
      </c>
      <c r="C886" s="24">
        <v>43.8</v>
      </c>
      <c r="D886" s="24">
        <v>43.87</v>
      </c>
      <c r="E886" s="24">
        <v>5302414</v>
      </c>
      <c r="F886" s="24" t="s">
        <v>1758</v>
      </c>
      <c r="G886" s="29">
        <f t="shared" si="19"/>
        <v>1.0257579211306211E-2</v>
      </c>
    </row>
    <row r="887" spans="1:7">
      <c r="A887" s="24">
        <v>44.22</v>
      </c>
      <c r="B887" s="24">
        <v>44.33</v>
      </c>
      <c r="C887" s="24">
        <v>43.63</v>
      </c>
      <c r="D887" s="24">
        <v>44.19</v>
      </c>
      <c r="E887" s="24">
        <v>10662295</v>
      </c>
      <c r="F887" s="24" t="s">
        <v>1757</v>
      </c>
      <c r="G887" s="29">
        <f t="shared" si="19"/>
        <v>6.788866259335169E-4</v>
      </c>
    </row>
    <row r="888" spans="1:7">
      <c r="A888" s="24">
        <v>44.21</v>
      </c>
      <c r="B888" s="24">
        <v>44.244999999999997</v>
      </c>
      <c r="C888" s="24">
        <v>43.62</v>
      </c>
      <c r="D888" s="24">
        <v>43.62</v>
      </c>
      <c r="E888" s="24">
        <v>8114398</v>
      </c>
      <c r="F888" s="24" t="s">
        <v>1756</v>
      </c>
      <c r="G888" s="29">
        <f t="shared" si="19"/>
        <v>1.3525905547913775E-2</v>
      </c>
    </row>
    <row r="889" spans="1:7">
      <c r="A889" s="24">
        <v>43.84</v>
      </c>
      <c r="B889" s="24">
        <v>44.01</v>
      </c>
      <c r="C889" s="24">
        <v>43</v>
      </c>
      <c r="D889" s="24">
        <v>43.12</v>
      </c>
      <c r="E889" s="24">
        <v>7726660</v>
      </c>
      <c r="F889" s="24" t="s">
        <v>1755</v>
      </c>
      <c r="G889" s="29">
        <f t="shared" si="19"/>
        <v>1.6697588126159735E-2</v>
      </c>
    </row>
    <row r="890" spans="1:7">
      <c r="A890" s="24">
        <v>42.66</v>
      </c>
      <c r="B890" s="24">
        <v>42.85</v>
      </c>
      <c r="C890" s="24">
        <v>42.12</v>
      </c>
      <c r="D890" s="24">
        <v>42.49</v>
      </c>
      <c r="E890" s="24">
        <v>6925942</v>
      </c>
      <c r="F890" s="24" t="s">
        <v>1754</v>
      </c>
      <c r="G890" s="29">
        <f t="shared" si="19"/>
        <v>4.0009413979757991E-3</v>
      </c>
    </row>
    <row r="891" spans="1:7">
      <c r="A891" s="24">
        <v>41.9</v>
      </c>
      <c r="B891" s="24">
        <v>42.39</v>
      </c>
      <c r="C891" s="24">
        <v>41.64</v>
      </c>
      <c r="D891" s="24">
        <v>42.19</v>
      </c>
      <c r="E891" s="24">
        <v>8307525</v>
      </c>
      <c r="F891" s="24" t="s">
        <v>1753</v>
      </c>
      <c r="G891" s="29">
        <f t="shared" si="19"/>
        <v>-6.8736667456743561E-3</v>
      </c>
    </row>
    <row r="892" spans="1:7">
      <c r="A892" s="24">
        <v>41.7</v>
      </c>
      <c r="B892" s="24">
        <v>42.56</v>
      </c>
      <c r="C892" s="24">
        <v>41.66</v>
      </c>
      <c r="D892" s="24">
        <v>42</v>
      </c>
      <c r="E892" s="24">
        <v>6175638</v>
      </c>
      <c r="F892" s="24" t="s">
        <v>1752</v>
      </c>
      <c r="G892" s="29">
        <f t="shared" si="19"/>
        <v>-7.1428571428571175E-3</v>
      </c>
    </row>
    <row r="893" spans="1:7">
      <c r="A893" s="24">
        <v>41.74</v>
      </c>
      <c r="B893" s="24">
        <v>41.86</v>
      </c>
      <c r="C893" s="24">
        <v>41.27</v>
      </c>
      <c r="D893" s="24">
        <v>41.45</v>
      </c>
      <c r="E893" s="24">
        <v>9237456</v>
      </c>
      <c r="F893" s="24" t="s">
        <v>1751</v>
      </c>
      <c r="G893" s="29">
        <f t="shared" si="19"/>
        <v>6.9963811821471822E-3</v>
      </c>
    </row>
    <row r="894" spans="1:7">
      <c r="A894" s="24">
        <v>42.07</v>
      </c>
      <c r="B894" s="24">
        <v>42.295000000000002</v>
      </c>
      <c r="C894" s="24">
        <v>41.295000000000002</v>
      </c>
      <c r="D894" s="24">
        <v>41.76</v>
      </c>
      <c r="E894" s="24">
        <v>10484470</v>
      </c>
      <c r="F894" s="24" t="s">
        <v>1750</v>
      </c>
      <c r="G894" s="29">
        <f t="shared" si="19"/>
        <v>7.4233716475096134E-3</v>
      </c>
    </row>
    <row r="895" spans="1:7">
      <c r="A895" s="24">
        <v>40.9</v>
      </c>
      <c r="B895" s="24">
        <v>42.53</v>
      </c>
      <c r="C895" s="24">
        <v>40.799999999999997</v>
      </c>
      <c r="D895" s="24">
        <v>42.46</v>
      </c>
      <c r="E895" s="24">
        <v>11351230</v>
      </c>
      <c r="F895" s="24" t="s">
        <v>1749</v>
      </c>
      <c r="G895" s="29">
        <f t="shared" si="19"/>
        <v>-3.6740461610928032E-2</v>
      </c>
    </row>
    <row r="896" spans="1:7">
      <c r="A896" s="24">
        <v>42.55</v>
      </c>
      <c r="B896" s="24">
        <v>43.8</v>
      </c>
      <c r="C896" s="24">
        <v>42.49</v>
      </c>
      <c r="D896" s="24">
        <v>43.72</v>
      </c>
      <c r="E896" s="24">
        <v>8479723</v>
      </c>
      <c r="F896" s="24" t="s">
        <v>1748</v>
      </c>
      <c r="G896" s="29">
        <f t="shared" si="19"/>
        <v>-2.6761207685269905E-2</v>
      </c>
    </row>
    <row r="897" spans="1:7">
      <c r="A897" s="24">
        <v>43.96</v>
      </c>
      <c r="B897" s="24">
        <v>44.07</v>
      </c>
      <c r="C897" s="24">
        <v>43.075000000000003</v>
      </c>
      <c r="D897" s="24">
        <v>43.29</v>
      </c>
      <c r="E897" s="24">
        <v>7015738</v>
      </c>
      <c r="F897" s="24" t="s">
        <v>1747</v>
      </c>
      <c r="G897" s="29">
        <f t="shared" si="19"/>
        <v>1.547701547701541E-2</v>
      </c>
    </row>
    <row r="898" spans="1:7">
      <c r="A898" s="24">
        <v>43.96</v>
      </c>
      <c r="B898" s="24">
        <v>44.31</v>
      </c>
      <c r="C898" s="24">
        <v>43.54</v>
      </c>
      <c r="D898" s="24">
        <v>44.17</v>
      </c>
      <c r="E898" s="24">
        <v>6980450</v>
      </c>
      <c r="F898" s="24" t="s">
        <v>1746</v>
      </c>
      <c r="G898" s="29">
        <f t="shared" si="19"/>
        <v>-4.7543581616481534E-3</v>
      </c>
    </row>
    <row r="899" spans="1:7">
      <c r="A899" s="24">
        <v>43.9</v>
      </c>
      <c r="B899" s="24">
        <v>44.44</v>
      </c>
      <c r="C899" s="24">
        <v>43.64</v>
      </c>
      <c r="D899" s="24">
        <v>43.96</v>
      </c>
      <c r="E899" s="24">
        <v>11859577</v>
      </c>
      <c r="F899" s="24" t="s">
        <v>1745</v>
      </c>
      <c r="G899" s="29">
        <f t="shared" si="19"/>
        <v>-1.3648771610555999E-3</v>
      </c>
    </row>
    <row r="900" spans="1:7">
      <c r="A900" s="24">
        <v>43.36</v>
      </c>
      <c r="B900" s="24">
        <v>44.33</v>
      </c>
      <c r="C900" s="24">
        <v>42.98</v>
      </c>
      <c r="D900" s="24">
        <v>44.08</v>
      </c>
      <c r="E900" s="24">
        <v>9789857</v>
      </c>
      <c r="F900" s="24" t="s">
        <v>1744</v>
      </c>
      <c r="G900" s="29">
        <f t="shared" si="19"/>
        <v>-1.6333938294010864E-2</v>
      </c>
    </row>
    <row r="901" spans="1:7">
      <c r="A901" s="24">
        <v>44.17</v>
      </c>
      <c r="B901" s="24">
        <v>44.69</v>
      </c>
      <c r="C901" s="24">
        <v>43.66</v>
      </c>
      <c r="D901" s="24">
        <v>44.49</v>
      </c>
      <c r="E901" s="24">
        <v>10611068</v>
      </c>
      <c r="F901" s="24" t="s">
        <v>1743</v>
      </c>
      <c r="G901" s="29">
        <f t="shared" si="19"/>
        <v>-7.1926275567543163E-3</v>
      </c>
    </row>
    <row r="902" spans="1:7">
      <c r="A902" s="24">
        <v>45.1</v>
      </c>
      <c r="B902" s="24">
        <v>45.17</v>
      </c>
      <c r="C902" s="24">
        <v>43.77</v>
      </c>
      <c r="D902" s="24">
        <v>44</v>
      </c>
      <c r="E902" s="24">
        <v>10716154</v>
      </c>
      <c r="F902" s="24" t="s">
        <v>1742</v>
      </c>
      <c r="G902" s="29">
        <f t="shared" si="19"/>
        <v>2.5000000000000133E-2</v>
      </c>
    </row>
    <row r="903" spans="1:7">
      <c r="A903" s="24">
        <v>43.95</v>
      </c>
      <c r="B903" s="24">
        <v>44.024999999999999</v>
      </c>
      <c r="C903" s="24">
        <v>42.284999999999997</v>
      </c>
      <c r="D903" s="24">
        <v>42.75</v>
      </c>
      <c r="E903" s="24">
        <v>8259159</v>
      </c>
      <c r="F903" s="24" t="s">
        <v>1741</v>
      </c>
      <c r="G903" s="29">
        <f t="shared" si="19"/>
        <v>2.8070175438596578E-2</v>
      </c>
    </row>
    <row r="904" spans="1:7">
      <c r="A904" s="24">
        <v>43.71</v>
      </c>
      <c r="B904" s="24">
        <v>44.375</v>
      </c>
      <c r="C904" s="24">
        <v>43.14</v>
      </c>
      <c r="D904" s="24">
        <v>43.28</v>
      </c>
      <c r="E904" s="24">
        <v>12624712</v>
      </c>
      <c r="F904" s="24" t="s">
        <v>1740</v>
      </c>
      <c r="G904" s="29">
        <f t="shared" si="19"/>
        <v>9.9353049907577873E-3</v>
      </c>
    </row>
    <row r="905" spans="1:7">
      <c r="A905" s="24">
        <v>42.98</v>
      </c>
      <c r="B905" s="24">
        <v>43.37</v>
      </c>
      <c r="C905" s="24">
        <v>42.454999999999998</v>
      </c>
      <c r="D905" s="24">
        <v>42.55</v>
      </c>
      <c r="E905" s="24">
        <v>7835967</v>
      </c>
      <c r="F905" s="24" t="s">
        <v>1739</v>
      </c>
      <c r="G905" s="29">
        <f t="shared" si="19"/>
        <v>1.0105757931844872E-2</v>
      </c>
    </row>
    <row r="906" spans="1:7">
      <c r="A906" s="24">
        <v>42.55</v>
      </c>
      <c r="B906" s="24">
        <v>43.1</v>
      </c>
      <c r="C906" s="24">
        <v>42.19</v>
      </c>
      <c r="D906" s="24">
        <v>42.88</v>
      </c>
      <c r="E906" s="24">
        <v>6878328</v>
      </c>
      <c r="F906" s="24" t="s">
        <v>1738</v>
      </c>
      <c r="G906" s="29">
        <f t="shared" si="19"/>
        <v>-7.6958955223881409E-3</v>
      </c>
    </row>
    <row r="907" spans="1:7">
      <c r="A907" s="24">
        <v>42.83</v>
      </c>
      <c r="B907" s="24">
        <v>44.04</v>
      </c>
      <c r="C907" s="24">
        <v>42.594999999999999</v>
      </c>
      <c r="D907" s="24">
        <v>43.8</v>
      </c>
      <c r="E907" s="24">
        <v>7785450</v>
      </c>
      <c r="F907" s="24" t="s">
        <v>1737</v>
      </c>
      <c r="G907" s="29">
        <f t="shared" si="19"/>
        <v>-2.2146118721461217E-2</v>
      </c>
    </row>
    <row r="908" spans="1:7">
      <c r="A908" s="24">
        <v>44.19</v>
      </c>
      <c r="B908" s="24">
        <v>44.26</v>
      </c>
      <c r="C908" s="24">
        <v>43.234999999999999</v>
      </c>
      <c r="D908" s="24">
        <v>43.81</v>
      </c>
      <c r="E908" s="24">
        <v>6510167</v>
      </c>
      <c r="F908" s="24" t="s">
        <v>1736</v>
      </c>
      <c r="G908" s="29">
        <f t="shared" si="19"/>
        <v>8.6738187628394581E-3</v>
      </c>
    </row>
    <row r="909" spans="1:7">
      <c r="A909" s="24">
        <v>44.01</v>
      </c>
      <c r="B909" s="24">
        <v>44.01</v>
      </c>
      <c r="C909" s="24">
        <v>43.28</v>
      </c>
      <c r="D909" s="24">
        <v>43.38</v>
      </c>
      <c r="E909" s="24">
        <v>8014998</v>
      </c>
      <c r="F909" s="24" t="s">
        <v>1735</v>
      </c>
      <c r="G909" s="29">
        <f t="shared" si="19"/>
        <v>1.4522821576763434E-2</v>
      </c>
    </row>
    <row r="910" spans="1:7">
      <c r="A910" s="24">
        <v>42.73</v>
      </c>
      <c r="B910" s="24">
        <v>43.23</v>
      </c>
      <c r="C910" s="24">
        <v>42.44</v>
      </c>
      <c r="D910" s="24">
        <v>43</v>
      </c>
      <c r="E910" s="24">
        <v>7963578</v>
      </c>
      <c r="F910" s="24" t="s">
        <v>1734</v>
      </c>
      <c r="G910" s="29">
        <f t="shared" si="19"/>
        <v>-6.2790697674419693E-3</v>
      </c>
    </row>
    <row r="911" spans="1:7">
      <c r="A911" s="24">
        <v>43.11</v>
      </c>
      <c r="B911" s="24">
        <v>44</v>
      </c>
      <c r="C911" s="24">
        <v>42.9</v>
      </c>
      <c r="D911" s="24">
        <v>43.84</v>
      </c>
      <c r="E911" s="24">
        <v>6616116</v>
      </c>
      <c r="F911" s="24" t="s">
        <v>1733</v>
      </c>
      <c r="G911" s="29">
        <f t="shared" si="19"/>
        <v>-1.6651459854014727E-2</v>
      </c>
    </row>
    <row r="912" spans="1:7">
      <c r="A912" s="24">
        <v>43.75</v>
      </c>
      <c r="B912" s="24">
        <v>44.54</v>
      </c>
      <c r="C912" s="24">
        <v>43.56</v>
      </c>
      <c r="D912" s="24">
        <v>44.26</v>
      </c>
      <c r="E912" s="24">
        <v>8719369</v>
      </c>
      <c r="F912" s="24" t="s">
        <v>1732</v>
      </c>
      <c r="G912" s="29">
        <f t="shared" si="19"/>
        <v>-1.1522819701762277E-2</v>
      </c>
    </row>
    <row r="913" spans="1:7">
      <c r="A913" s="24">
        <v>44.75</v>
      </c>
      <c r="B913" s="24">
        <v>45</v>
      </c>
      <c r="C913" s="24">
        <v>44.265000000000001</v>
      </c>
      <c r="D913" s="24">
        <v>44.615000000000002</v>
      </c>
      <c r="E913" s="24">
        <v>9732078</v>
      </c>
      <c r="F913" s="24" t="s">
        <v>1731</v>
      </c>
      <c r="G913" s="29">
        <f t="shared" si="19"/>
        <v>3.0258881542082339E-3</v>
      </c>
    </row>
    <row r="914" spans="1:7">
      <c r="A914" s="24">
        <v>44.16</v>
      </c>
      <c r="B914" s="24">
        <v>44.26</v>
      </c>
      <c r="C914" s="24">
        <v>42.98</v>
      </c>
      <c r="D914" s="24">
        <v>43.2</v>
      </c>
      <c r="E914" s="24">
        <v>8019978</v>
      </c>
      <c r="F914" s="24" t="s">
        <v>1730</v>
      </c>
      <c r="G914" s="29">
        <f t="shared" si="19"/>
        <v>2.2222222222222143E-2</v>
      </c>
    </row>
    <row r="915" spans="1:7">
      <c r="A915" s="24">
        <v>42.91</v>
      </c>
      <c r="B915" s="24">
        <v>43.51</v>
      </c>
      <c r="C915" s="24">
        <v>42.54</v>
      </c>
      <c r="D915" s="24">
        <v>42.64</v>
      </c>
      <c r="E915" s="24">
        <v>7259545</v>
      </c>
      <c r="F915" s="24" t="s">
        <v>1729</v>
      </c>
      <c r="G915" s="29">
        <f t="shared" si="19"/>
        <v>6.3320825515946755E-3</v>
      </c>
    </row>
    <row r="916" spans="1:7">
      <c r="A916" s="24">
        <v>42.77</v>
      </c>
      <c r="B916" s="24">
        <v>43.19</v>
      </c>
      <c r="C916" s="24">
        <v>42.29</v>
      </c>
      <c r="D916" s="24">
        <v>42.32</v>
      </c>
      <c r="E916" s="24">
        <v>8924511</v>
      </c>
      <c r="F916" s="24" t="s">
        <v>1728</v>
      </c>
      <c r="G916" s="29">
        <f t="shared" si="19"/>
        <v>1.0633270321361188E-2</v>
      </c>
    </row>
    <row r="917" spans="1:7">
      <c r="A917" s="24">
        <v>42.61</v>
      </c>
      <c r="B917" s="24">
        <v>42.865000000000002</v>
      </c>
      <c r="C917" s="24">
        <v>41.27</v>
      </c>
      <c r="D917" s="24">
        <v>41.3</v>
      </c>
      <c r="E917" s="24">
        <v>16121832</v>
      </c>
      <c r="F917" s="24" t="s">
        <v>1727</v>
      </c>
      <c r="G917" s="29">
        <f t="shared" si="19"/>
        <v>3.1719128329297908E-2</v>
      </c>
    </row>
    <row r="918" spans="1:7">
      <c r="A918" s="24">
        <v>41.44</v>
      </c>
      <c r="B918" s="24">
        <v>42.49</v>
      </c>
      <c r="C918" s="24">
        <v>40.909999999999997</v>
      </c>
      <c r="D918" s="24">
        <v>41.784999999999997</v>
      </c>
      <c r="E918" s="24">
        <v>26586168</v>
      </c>
      <c r="F918" s="24" t="s">
        <v>1726</v>
      </c>
      <c r="G918" s="29">
        <f t="shared" si="19"/>
        <v>-8.2565513940409119E-3</v>
      </c>
    </row>
    <row r="919" spans="1:7">
      <c r="A919" s="24">
        <v>43.5</v>
      </c>
      <c r="B919" s="24">
        <v>43.564999999999998</v>
      </c>
      <c r="C919" s="24">
        <v>42.62</v>
      </c>
      <c r="D919" s="24">
        <v>42.88</v>
      </c>
      <c r="E919" s="24">
        <v>10452019</v>
      </c>
      <c r="F919" s="24" t="s">
        <v>1725</v>
      </c>
      <c r="G919" s="29">
        <f t="shared" si="19"/>
        <v>1.4458955223880521E-2</v>
      </c>
    </row>
    <row r="920" spans="1:7">
      <c r="A920" s="24">
        <v>42.9</v>
      </c>
      <c r="B920" s="24">
        <v>43.134999999999998</v>
      </c>
      <c r="C920" s="24">
        <v>42.29</v>
      </c>
      <c r="D920" s="24">
        <v>42.65</v>
      </c>
      <c r="E920" s="24">
        <v>13622529</v>
      </c>
      <c r="F920" s="24" t="s">
        <v>1724</v>
      </c>
      <c r="G920" s="29">
        <f t="shared" si="19"/>
        <v>5.8616647127784915E-3</v>
      </c>
    </row>
    <row r="921" spans="1:7">
      <c r="A921" s="24">
        <v>42.74</v>
      </c>
      <c r="B921" s="24">
        <v>43.44</v>
      </c>
      <c r="C921" s="24">
        <v>41.744999999999997</v>
      </c>
      <c r="D921" s="24">
        <v>43.14</v>
      </c>
      <c r="E921" s="24">
        <v>12258171</v>
      </c>
      <c r="F921" s="24" t="s">
        <v>1723</v>
      </c>
      <c r="G921" s="29">
        <f t="shared" si="19"/>
        <v>-9.2721372276309832E-3</v>
      </c>
    </row>
    <row r="922" spans="1:7">
      <c r="A922" s="24">
        <v>43.23</v>
      </c>
      <c r="B922" s="24">
        <v>43.95</v>
      </c>
      <c r="C922" s="24">
        <v>42.86</v>
      </c>
      <c r="D922" s="24">
        <v>43.33</v>
      </c>
      <c r="E922" s="24">
        <v>12172789</v>
      </c>
      <c r="F922" s="24" t="s">
        <v>1722</v>
      </c>
      <c r="G922" s="29">
        <f t="shared" si="19"/>
        <v>-2.3078698361412853E-3</v>
      </c>
    </row>
    <row r="923" spans="1:7">
      <c r="A923" s="24">
        <v>43.04</v>
      </c>
      <c r="B923" s="24">
        <v>43.68</v>
      </c>
      <c r="C923" s="24">
        <v>42.47</v>
      </c>
      <c r="D923" s="24">
        <v>42.81</v>
      </c>
      <c r="E923" s="24">
        <v>16803559</v>
      </c>
      <c r="F923" s="24" t="s">
        <v>1721</v>
      </c>
      <c r="G923" s="29">
        <f t="shared" si="19"/>
        <v>5.3725765008174609E-3</v>
      </c>
    </row>
    <row r="924" spans="1:7">
      <c r="A924" s="24">
        <v>42.51</v>
      </c>
      <c r="B924" s="24">
        <v>42.75</v>
      </c>
      <c r="C924" s="24">
        <v>41.29</v>
      </c>
      <c r="D924" s="24">
        <v>41.91</v>
      </c>
      <c r="E924" s="24">
        <v>10837408</v>
      </c>
      <c r="F924" s="24" t="s">
        <v>1720</v>
      </c>
      <c r="G924" s="29">
        <f t="shared" si="19"/>
        <v>1.431639226914827E-2</v>
      </c>
    </row>
    <row r="925" spans="1:7">
      <c r="A925" s="24">
        <v>42.66</v>
      </c>
      <c r="B925" s="24">
        <v>42.75</v>
      </c>
      <c r="C925" s="24">
        <v>41.08</v>
      </c>
      <c r="D925" s="24">
        <v>42.18</v>
      </c>
      <c r="E925" s="24">
        <v>8974595</v>
      </c>
      <c r="F925" s="24" t="s">
        <v>1719</v>
      </c>
      <c r="G925" s="29">
        <f t="shared" si="19"/>
        <v>1.1379800853484889E-2</v>
      </c>
    </row>
    <row r="926" spans="1:7">
      <c r="A926" s="24">
        <v>42.97</v>
      </c>
      <c r="B926" s="24">
        <v>43.545000000000002</v>
      </c>
      <c r="C926" s="24">
        <v>42.685000000000002</v>
      </c>
      <c r="D926" s="24">
        <v>43.47</v>
      </c>
      <c r="E926" s="24">
        <v>11278141</v>
      </c>
      <c r="F926" s="24" t="s">
        <v>1718</v>
      </c>
      <c r="G926" s="29">
        <f t="shared" si="19"/>
        <v>-1.1502185415228849E-2</v>
      </c>
    </row>
    <row r="927" spans="1:7">
      <c r="A927" s="24">
        <v>43.45</v>
      </c>
      <c r="B927" s="24">
        <v>45.04</v>
      </c>
      <c r="C927" s="24">
        <v>43.375</v>
      </c>
      <c r="D927" s="24">
        <v>44.08</v>
      </c>
      <c r="E927" s="24">
        <v>9562486</v>
      </c>
      <c r="F927" s="24" t="s">
        <v>1717</v>
      </c>
      <c r="G927" s="29">
        <f t="shared" si="19"/>
        <v>-1.4292196007259395E-2</v>
      </c>
    </row>
    <row r="928" spans="1:7">
      <c r="A928" s="24">
        <v>44.05</v>
      </c>
      <c r="B928" s="24">
        <v>44.72</v>
      </c>
      <c r="C928" s="24">
        <v>44</v>
      </c>
      <c r="D928" s="24">
        <v>44.17</v>
      </c>
      <c r="E928" s="24">
        <v>8721750</v>
      </c>
      <c r="F928" s="24" t="s">
        <v>1716</v>
      </c>
      <c r="G928" s="29">
        <f t="shared" si="19"/>
        <v>-2.716776092370532E-3</v>
      </c>
    </row>
    <row r="929" spans="1:7">
      <c r="A929" s="24">
        <v>44.22</v>
      </c>
      <c r="B929" s="24">
        <v>44.5</v>
      </c>
      <c r="C929" s="24">
        <v>43.93</v>
      </c>
      <c r="D929" s="24">
        <v>44.29</v>
      </c>
      <c r="E929" s="24">
        <v>10721496</v>
      </c>
      <c r="F929" s="24" t="s">
        <v>1715</v>
      </c>
      <c r="G929" s="29">
        <f t="shared" si="19"/>
        <v>-1.5804922104312169E-3</v>
      </c>
    </row>
    <row r="930" spans="1:7">
      <c r="A930" s="24">
        <v>44.86</v>
      </c>
      <c r="B930" s="24">
        <v>44.95</v>
      </c>
      <c r="C930" s="24">
        <v>43.84</v>
      </c>
      <c r="D930" s="24">
        <v>44.17</v>
      </c>
      <c r="E930" s="24">
        <v>8674993</v>
      </c>
      <c r="F930" s="24" t="s">
        <v>1714</v>
      </c>
      <c r="G930" s="29">
        <f t="shared" si="19"/>
        <v>1.5621462531129726E-2</v>
      </c>
    </row>
    <row r="931" spans="1:7">
      <c r="A931" s="24">
        <v>44.57</v>
      </c>
      <c r="B931" s="24">
        <v>45.314999999999998</v>
      </c>
      <c r="C931" s="24">
        <v>44.07</v>
      </c>
      <c r="D931" s="24">
        <v>44.24</v>
      </c>
      <c r="E931" s="24">
        <v>11883575</v>
      </c>
      <c r="F931" s="24" t="s">
        <v>1713</v>
      </c>
      <c r="G931" s="29">
        <f t="shared" si="19"/>
        <v>7.4593128390596508E-3</v>
      </c>
    </row>
    <row r="932" spans="1:7">
      <c r="A932" s="24">
        <v>44.41</v>
      </c>
      <c r="B932" s="24">
        <v>44.65</v>
      </c>
      <c r="C932" s="24">
        <v>43.42</v>
      </c>
      <c r="D932" s="24">
        <v>43.58</v>
      </c>
      <c r="E932" s="24">
        <v>13543719</v>
      </c>
      <c r="F932" s="24" t="s">
        <v>1712</v>
      </c>
      <c r="G932" s="29">
        <f t="shared" si="19"/>
        <v>1.9045433685176638E-2</v>
      </c>
    </row>
    <row r="933" spans="1:7">
      <c r="A933" s="24">
        <v>43.4</v>
      </c>
      <c r="B933" s="24">
        <v>43.645000000000003</v>
      </c>
      <c r="C933" s="24">
        <v>42.384999999999998</v>
      </c>
      <c r="D933" s="24">
        <v>42.65</v>
      </c>
      <c r="E933" s="24">
        <v>6208579</v>
      </c>
      <c r="F933" s="24" t="s">
        <v>1711</v>
      </c>
      <c r="G933" s="29">
        <f t="shared" si="19"/>
        <v>1.7584994138335253E-2</v>
      </c>
    </row>
    <row r="934" spans="1:7">
      <c r="A934" s="24">
        <v>42.41</v>
      </c>
      <c r="B934" s="24">
        <v>42.43</v>
      </c>
      <c r="C934" s="24">
        <v>41.44</v>
      </c>
      <c r="D934" s="24">
        <v>41.9</v>
      </c>
      <c r="E934" s="24">
        <v>6454552</v>
      </c>
      <c r="F934" s="24" t="s">
        <v>1710</v>
      </c>
      <c r="G934" s="29">
        <f t="shared" si="19"/>
        <v>1.2171837708830457E-2</v>
      </c>
    </row>
    <row r="935" spans="1:7">
      <c r="A935" s="24">
        <v>42.11</v>
      </c>
      <c r="B935" s="24">
        <v>42.76</v>
      </c>
      <c r="C935" s="24">
        <v>42.07</v>
      </c>
      <c r="D935" s="24">
        <v>42.41</v>
      </c>
      <c r="E935" s="24">
        <v>5341314</v>
      </c>
      <c r="F935" s="24" t="s">
        <v>1709</v>
      </c>
      <c r="G935" s="29">
        <f t="shared" si="19"/>
        <v>-7.0738033482669049E-3</v>
      </c>
    </row>
    <row r="936" spans="1:7">
      <c r="A936" s="24">
        <v>42.59</v>
      </c>
      <c r="B936" s="24">
        <v>43.36</v>
      </c>
      <c r="C936" s="24">
        <v>42.54</v>
      </c>
      <c r="D936" s="24">
        <v>43.1</v>
      </c>
      <c r="E936" s="24">
        <v>5510650</v>
      </c>
      <c r="F936" s="24" t="s">
        <v>1708</v>
      </c>
      <c r="G936" s="29">
        <f t="shared" si="19"/>
        <v>-1.1832946635730757E-2</v>
      </c>
    </row>
    <row r="937" spans="1:7">
      <c r="A937" s="24">
        <v>43.05</v>
      </c>
      <c r="B937" s="24">
        <v>44.14</v>
      </c>
      <c r="C937" s="24">
        <v>43.04</v>
      </c>
      <c r="D937" s="24">
        <v>43.5</v>
      </c>
      <c r="E937" s="24">
        <v>6601215</v>
      </c>
      <c r="F937" s="24" t="s">
        <v>1707</v>
      </c>
      <c r="G937" s="29">
        <f t="shared" si="19"/>
        <v>-1.0344827586206917E-2</v>
      </c>
    </row>
    <row r="938" spans="1:7">
      <c r="A938" s="24">
        <v>43.64</v>
      </c>
      <c r="B938" s="24">
        <v>44.63</v>
      </c>
      <c r="C938" s="24">
        <v>43.21</v>
      </c>
      <c r="D938" s="24">
        <v>43.32</v>
      </c>
      <c r="E938" s="24">
        <v>9134979</v>
      </c>
      <c r="F938" s="24" t="s">
        <v>1706</v>
      </c>
      <c r="G938" s="29">
        <f t="shared" si="19"/>
        <v>7.3868882733147956E-3</v>
      </c>
    </row>
    <row r="939" spans="1:7">
      <c r="A939" s="24">
        <v>43.12</v>
      </c>
      <c r="B939" s="24">
        <v>43.15</v>
      </c>
      <c r="C939" s="24">
        <v>42.1</v>
      </c>
      <c r="D939" s="24">
        <v>42.59</v>
      </c>
      <c r="E939" s="24">
        <v>5093518</v>
      </c>
      <c r="F939" s="24" t="s">
        <v>1705</v>
      </c>
      <c r="G939" s="29">
        <f t="shared" si="19"/>
        <v>1.2444235736088105E-2</v>
      </c>
    </row>
    <row r="940" spans="1:7">
      <c r="A940" s="24">
        <v>42.48</v>
      </c>
      <c r="B940" s="24">
        <v>43.064999999999998</v>
      </c>
      <c r="C940" s="24">
        <v>42.465000000000003</v>
      </c>
      <c r="D940" s="24">
        <v>42.81</v>
      </c>
      <c r="E940" s="24">
        <v>4174358</v>
      </c>
      <c r="F940" s="24" t="s">
        <v>1704</v>
      </c>
      <c r="G940" s="29">
        <f t="shared" ref="G940:G1003" si="20">A940/D940-1</f>
        <v>-7.7084793272601537E-3</v>
      </c>
    </row>
    <row r="941" spans="1:7">
      <c r="A941" s="24">
        <v>42.99</v>
      </c>
      <c r="B941" s="24">
        <v>43.42</v>
      </c>
      <c r="C941" s="24">
        <v>42.945</v>
      </c>
      <c r="D941" s="24">
        <v>43.17</v>
      </c>
      <c r="E941" s="24">
        <v>3530538</v>
      </c>
      <c r="F941" s="24" t="s">
        <v>1703</v>
      </c>
      <c r="G941" s="29">
        <f t="shared" si="20"/>
        <v>-4.1695621959694229E-3</v>
      </c>
    </row>
    <row r="942" spans="1:7">
      <c r="A942" s="24">
        <v>43.17</v>
      </c>
      <c r="B942" s="24">
        <v>43.414999999999999</v>
      </c>
      <c r="C942" s="24">
        <v>43.02</v>
      </c>
      <c r="D942" s="24">
        <v>43.31</v>
      </c>
      <c r="E942" s="24">
        <v>3398444</v>
      </c>
      <c r="F942" s="24" t="s">
        <v>1702</v>
      </c>
      <c r="G942" s="29">
        <f t="shared" si="20"/>
        <v>-3.2325098129761809E-3</v>
      </c>
    </row>
    <row r="943" spans="1:7">
      <c r="A943" s="24">
        <v>43.24</v>
      </c>
      <c r="B943" s="24">
        <v>43.59</v>
      </c>
      <c r="C943" s="24">
        <v>43.02</v>
      </c>
      <c r="D943" s="24">
        <v>43.11</v>
      </c>
      <c r="E943" s="24">
        <v>5515023</v>
      </c>
      <c r="F943" s="24" t="s">
        <v>1701</v>
      </c>
      <c r="G943" s="29">
        <f t="shared" si="20"/>
        <v>3.0155416376711486E-3</v>
      </c>
    </row>
    <row r="944" spans="1:7">
      <c r="A944" s="24">
        <v>43.12</v>
      </c>
      <c r="B944" s="24">
        <v>43.18</v>
      </c>
      <c r="C944" s="24">
        <v>42.52</v>
      </c>
      <c r="D944" s="24">
        <v>42.71</v>
      </c>
      <c r="E944" s="24">
        <v>4106436</v>
      </c>
      <c r="F944" s="24" t="s">
        <v>1700</v>
      </c>
      <c r="G944" s="29">
        <f t="shared" si="20"/>
        <v>9.5996253804728759E-3</v>
      </c>
    </row>
    <row r="945" spans="1:7">
      <c r="A945" s="24">
        <v>42.72</v>
      </c>
      <c r="B945" s="24">
        <v>43.04</v>
      </c>
      <c r="C945" s="24">
        <v>42.24</v>
      </c>
      <c r="D945" s="24">
        <v>42.53</v>
      </c>
      <c r="E945" s="24">
        <v>6414886</v>
      </c>
      <c r="F945" s="24" t="s">
        <v>1699</v>
      </c>
      <c r="G945" s="29">
        <f t="shared" si="20"/>
        <v>4.4674347519397806E-3</v>
      </c>
    </row>
    <row r="946" spans="1:7">
      <c r="A946" s="24">
        <v>42.16</v>
      </c>
      <c r="B946" s="24">
        <v>42.2</v>
      </c>
      <c r="C946" s="24">
        <v>41</v>
      </c>
      <c r="D946" s="24">
        <v>41.06</v>
      </c>
      <c r="E946" s="24">
        <v>7722771</v>
      </c>
      <c r="F946" s="24" t="s">
        <v>1698</v>
      </c>
      <c r="G946" s="29">
        <f t="shared" si="20"/>
        <v>2.6790063321967761E-2</v>
      </c>
    </row>
    <row r="947" spans="1:7">
      <c r="A947" s="24">
        <v>41.11</v>
      </c>
      <c r="B947" s="24">
        <v>41.15</v>
      </c>
      <c r="C947" s="24">
        <v>39.83</v>
      </c>
      <c r="D947" s="24">
        <v>39.97</v>
      </c>
      <c r="E947" s="24">
        <v>9391699</v>
      </c>
      <c r="F947" s="24" t="s">
        <v>1697</v>
      </c>
      <c r="G947" s="29">
        <f t="shared" si="20"/>
        <v>2.852139104328244E-2</v>
      </c>
    </row>
    <row r="948" spans="1:7">
      <c r="A948" s="24">
        <v>39.5</v>
      </c>
      <c r="B948" s="24">
        <v>40.31</v>
      </c>
      <c r="C948" s="24">
        <v>39.270000000000003</v>
      </c>
      <c r="D948" s="24">
        <v>40.31</v>
      </c>
      <c r="E948" s="24">
        <v>11673225</v>
      </c>
      <c r="F948" s="24" t="s">
        <v>1696</v>
      </c>
      <c r="G948" s="29">
        <f t="shared" si="20"/>
        <v>-2.0094269412056609E-2</v>
      </c>
    </row>
    <row r="949" spans="1:7">
      <c r="A949" s="24">
        <v>40.86</v>
      </c>
      <c r="B949" s="24">
        <v>41.48</v>
      </c>
      <c r="C949" s="24">
        <v>40.125</v>
      </c>
      <c r="D949" s="24">
        <v>40.380000000000003</v>
      </c>
      <c r="E949" s="24">
        <v>11236111</v>
      </c>
      <c r="F949" s="24" t="s">
        <v>1695</v>
      </c>
      <c r="G949" s="29">
        <f t="shared" si="20"/>
        <v>1.1887072808320909E-2</v>
      </c>
    </row>
    <row r="950" spans="1:7">
      <c r="A950" s="24">
        <v>40.43</v>
      </c>
      <c r="B950" s="24">
        <v>41.164999999999999</v>
      </c>
      <c r="C950" s="24">
        <v>40.225000000000001</v>
      </c>
      <c r="D950" s="24">
        <v>40.28</v>
      </c>
      <c r="E950" s="24">
        <v>13248939</v>
      </c>
      <c r="F950" s="24" t="s">
        <v>1694</v>
      </c>
      <c r="G950" s="29">
        <f t="shared" si="20"/>
        <v>3.7239324726912049E-3</v>
      </c>
    </row>
    <row r="951" spans="1:7">
      <c r="A951" s="24">
        <v>40.24</v>
      </c>
      <c r="B951" s="24">
        <v>41.09</v>
      </c>
      <c r="C951" s="24">
        <v>39.774999999999999</v>
      </c>
      <c r="D951" s="24">
        <v>40.83</v>
      </c>
      <c r="E951" s="24">
        <v>14235227</v>
      </c>
      <c r="F951" s="24" t="s">
        <v>1693</v>
      </c>
      <c r="G951" s="29">
        <f t="shared" si="20"/>
        <v>-1.4450159196669032E-2</v>
      </c>
    </row>
    <row r="952" spans="1:7">
      <c r="A952" s="24">
        <v>40.85</v>
      </c>
      <c r="B952" s="24">
        <v>41.49</v>
      </c>
      <c r="C952" s="24">
        <v>40.700000000000003</v>
      </c>
      <c r="D952" s="24">
        <v>41.284999999999997</v>
      </c>
      <c r="E952" s="24">
        <v>6571213</v>
      </c>
      <c r="F952" s="24" t="s">
        <v>1692</v>
      </c>
      <c r="G952" s="29">
        <f t="shared" si="20"/>
        <v>-1.0536514472568648E-2</v>
      </c>
    </row>
    <row r="953" spans="1:7">
      <c r="A953" s="24">
        <v>41.43</v>
      </c>
      <c r="B953" s="24">
        <v>41.74</v>
      </c>
      <c r="C953" s="24">
        <v>41</v>
      </c>
      <c r="D953" s="24">
        <v>41.05</v>
      </c>
      <c r="E953" s="24">
        <v>5891249</v>
      </c>
      <c r="F953" s="24" t="s">
        <v>1691</v>
      </c>
      <c r="G953" s="29">
        <f t="shared" si="20"/>
        <v>9.2570036540804423E-3</v>
      </c>
    </row>
    <row r="954" spans="1:7">
      <c r="A954" s="24">
        <v>41.17</v>
      </c>
      <c r="B954" s="24">
        <v>41.53</v>
      </c>
      <c r="C954" s="24">
        <v>40.9</v>
      </c>
      <c r="D954" s="24">
        <v>41.38</v>
      </c>
      <c r="E954" s="24">
        <v>4602738</v>
      </c>
      <c r="F954" s="24" t="s">
        <v>1690</v>
      </c>
      <c r="G954" s="29">
        <f t="shared" si="20"/>
        <v>-5.0749154180763645E-3</v>
      </c>
    </row>
    <row r="955" spans="1:7">
      <c r="A955" s="24">
        <v>41.28</v>
      </c>
      <c r="B955" s="24">
        <v>41.865000000000002</v>
      </c>
      <c r="C955" s="24">
        <v>40.950000000000003</v>
      </c>
      <c r="D955" s="24">
        <v>41.38</v>
      </c>
      <c r="E955" s="24">
        <v>5870468</v>
      </c>
      <c r="F955" s="24" t="s">
        <v>1689</v>
      </c>
      <c r="G955" s="29">
        <f t="shared" si="20"/>
        <v>-2.4166263895601947E-3</v>
      </c>
    </row>
    <row r="956" spans="1:7">
      <c r="A956" s="24">
        <v>41.66</v>
      </c>
      <c r="B956" s="24">
        <v>41.87</v>
      </c>
      <c r="C956" s="24">
        <v>41.32</v>
      </c>
      <c r="D956" s="24">
        <v>41.42</v>
      </c>
      <c r="E956" s="24">
        <v>4619963</v>
      </c>
      <c r="F956" s="24" t="s">
        <v>1688</v>
      </c>
      <c r="G956" s="29">
        <f t="shared" si="20"/>
        <v>5.7943022694348922E-3</v>
      </c>
    </row>
    <row r="957" spans="1:7">
      <c r="A957" s="24">
        <v>41.4</v>
      </c>
      <c r="B957" s="24">
        <v>42.06</v>
      </c>
      <c r="C957" s="24">
        <v>41.05</v>
      </c>
      <c r="D957" s="24">
        <v>41.24</v>
      </c>
      <c r="E957" s="24">
        <v>10139236</v>
      </c>
      <c r="F957" s="24" t="s">
        <v>1687</v>
      </c>
      <c r="G957" s="29">
        <f t="shared" si="20"/>
        <v>3.8797284190106307E-3</v>
      </c>
    </row>
    <row r="958" spans="1:7">
      <c r="A958" s="24">
        <v>40.700000000000003</v>
      </c>
      <c r="B958" s="24">
        <v>41.28</v>
      </c>
      <c r="C958" s="24">
        <v>39.76</v>
      </c>
      <c r="D958" s="24">
        <v>39.880000000000003</v>
      </c>
      <c r="E958" s="24">
        <v>8951850</v>
      </c>
      <c r="F958" s="24" t="s">
        <v>1686</v>
      </c>
      <c r="G958" s="29">
        <f t="shared" si="20"/>
        <v>2.0561685055165535E-2</v>
      </c>
    </row>
    <row r="959" spans="1:7">
      <c r="A959" s="24">
        <v>39.46</v>
      </c>
      <c r="B959" s="24">
        <v>40.090000000000003</v>
      </c>
      <c r="C959" s="24">
        <v>38.975000000000001</v>
      </c>
      <c r="D959" s="24">
        <v>39.83</v>
      </c>
      <c r="E959" s="24">
        <v>8704034</v>
      </c>
      <c r="F959" s="24" t="s">
        <v>1685</v>
      </c>
      <c r="G959" s="29">
        <f t="shared" si="20"/>
        <v>-9.2894802912376617E-3</v>
      </c>
    </row>
    <row r="960" spans="1:7">
      <c r="A960" s="24">
        <v>39.6</v>
      </c>
      <c r="B960" s="24">
        <v>39.674999999999997</v>
      </c>
      <c r="C960" s="24">
        <v>38.18</v>
      </c>
      <c r="D960" s="24">
        <v>38.270000000000003</v>
      </c>
      <c r="E960" s="24">
        <v>11094209</v>
      </c>
      <c r="F960" s="24" t="s">
        <v>1684</v>
      </c>
      <c r="G960" s="29">
        <f t="shared" si="20"/>
        <v>3.4753070290044263E-2</v>
      </c>
    </row>
    <row r="961" spans="1:7">
      <c r="A961" s="24">
        <v>38.14</v>
      </c>
      <c r="B961" s="24">
        <v>39.414999999999999</v>
      </c>
      <c r="C961" s="24">
        <v>38.11</v>
      </c>
      <c r="D961" s="24">
        <v>38.71</v>
      </c>
      <c r="E961" s="24">
        <v>10355936</v>
      </c>
      <c r="F961" s="24" t="s">
        <v>1683</v>
      </c>
      <c r="G961" s="29">
        <f t="shared" si="20"/>
        <v>-1.4724877292689231E-2</v>
      </c>
    </row>
    <row r="962" spans="1:7">
      <c r="A962" s="24">
        <v>38.07</v>
      </c>
      <c r="B962" s="24">
        <v>39.07</v>
      </c>
      <c r="C962" s="24">
        <v>37.96</v>
      </c>
      <c r="D962" s="24">
        <v>38.42</v>
      </c>
      <c r="E962" s="24">
        <v>14717385</v>
      </c>
      <c r="F962" s="24" t="s">
        <v>1682</v>
      </c>
      <c r="G962" s="29">
        <f t="shared" si="20"/>
        <v>-9.1098386257157937E-3</v>
      </c>
    </row>
    <row r="963" spans="1:7">
      <c r="A963" s="24">
        <v>38.590000000000003</v>
      </c>
      <c r="B963" s="24">
        <v>39.200000000000003</v>
      </c>
      <c r="C963" s="24">
        <v>38.44</v>
      </c>
      <c r="D963" s="24">
        <v>38.85</v>
      </c>
      <c r="E963" s="24">
        <v>9533542</v>
      </c>
      <c r="F963" s="24" t="s">
        <v>1681</v>
      </c>
      <c r="G963" s="29">
        <f t="shared" si="20"/>
        <v>-6.6924066924066716E-3</v>
      </c>
    </row>
    <row r="964" spans="1:7">
      <c r="A964" s="24">
        <v>38.57</v>
      </c>
      <c r="B964" s="24">
        <v>40.164999999999999</v>
      </c>
      <c r="C964" s="24">
        <v>38.44</v>
      </c>
      <c r="D964" s="24">
        <v>40</v>
      </c>
      <c r="E964" s="24">
        <v>9260589</v>
      </c>
      <c r="F964" s="24" t="s">
        <v>1680</v>
      </c>
      <c r="G964" s="29">
        <f t="shared" si="20"/>
        <v>-3.5749999999999948E-2</v>
      </c>
    </row>
    <row r="965" spans="1:7">
      <c r="A965" s="24">
        <v>40.700000000000003</v>
      </c>
      <c r="B965" s="24">
        <v>40.774999999999999</v>
      </c>
      <c r="C965" s="24">
        <v>40.130000000000003</v>
      </c>
      <c r="D965" s="24">
        <v>40.22</v>
      </c>
      <c r="E965" s="24">
        <v>7812226</v>
      </c>
      <c r="F965" s="24" t="s">
        <v>1679</v>
      </c>
      <c r="G965" s="29">
        <f t="shared" si="20"/>
        <v>1.1934361014420691E-2</v>
      </c>
    </row>
    <row r="966" spans="1:7">
      <c r="A966" s="24">
        <v>40.229999999999997</v>
      </c>
      <c r="B966" s="24">
        <v>41.08</v>
      </c>
      <c r="C966" s="24">
        <v>39.78</v>
      </c>
      <c r="D966" s="24">
        <v>40.549999999999997</v>
      </c>
      <c r="E966" s="24">
        <v>11577687</v>
      </c>
      <c r="F966" s="24" t="s">
        <v>1678</v>
      </c>
      <c r="G966" s="29">
        <f t="shared" si="20"/>
        <v>-7.8914919852034471E-3</v>
      </c>
    </row>
    <row r="967" spans="1:7">
      <c r="A967" s="24">
        <v>40.700000000000003</v>
      </c>
      <c r="B967" s="24">
        <v>41.21</v>
      </c>
      <c r="C967" s="24">
        <v>40.445</v>
      </c>
      <c r="D967" s="24">
        <v>41.12</v>
      </c>
      <c r="E967" s="24">
        <v>6639276</v>
      </c>
      <c r="F967" s="24" t="s">
        <v>1677</v>
      </c>
      <c r="G967" s="29">
        <f t="shared" si="20"/>
        <v>-1.021400778210102E-2</v>
      </c>
    </row>
    <row r="968" spans="1:7">
      <c r="A968" s="24">
        <v>41.03</v>
      </c>
      <c r="B968" s="24">
        <v>41.164999999999999</v>
      </c>
      <c r="C968" s="24">
        <v>40.5</v>
      </c>
      <c r="D968" s="24">
        <v>41.15</v>
      </c>
      <c r="E968" s="24">
        <v>7955645</v>
      </c>
      <c r="F968" s="24" t="s">
        <v>1676</v>
      </c>
      <c r="G968" s="29">
        <f t="shared" si="20"/>
        <v>-2.916160388821365E-3</v>
      </c>
    </row>
    <row r="969" spans="1:7">
      <c r="A969" s="24">
        <v>41.21</v>
      </c>
      <c r="B969" s="24">
        <v>41.65</v>
      </c>
      <c r="C969" s="24">
        <v>40.82</v>
      </c>
      <c r="D969" s="24">
        <v>41.65</v>
      </c>
      <c r="E969" s="24">
        <v>7224559</v>
      </c>
      <c r="F969" s="24" t="s">
        <v>1675</v>
      </c>
      <c r="G969" s="29">
        <f t="shared" si="20"/>
        <v>-1.0564225690276041E-2</v>
      </c>
    </row>
    <row r="970" spans="1:7">
      <c r="A970" s="24">
        <v>41.61</v>
      </c>
      <c r="B970" s="24">
        <v>42.02</v>
      </c>
      <c r="C970" s="24">
        <v>41.384999999999998</v>
      </c>
      <c r="D970" s="24">
        <v>41.82</v>
      </c>
      <c r="E970" s="24">
        <v>6719341</v>
      </c>
      <c r="F970" s="24" t="s">
        <v>1674</v>
      </c>
      <c r="G970" s="29">
        <f t="shared" si="20"/>
        <v>-5.0215208034433134E-3</v>
      </c>
    </row>
    <row r="971" spans="1:7">
      <c r="A971" s="24">
        <v>41.42</v>
      </c>
      <c r="B971" s="24">
        <v>41.643000000000001</v>
      </c>
      <c r="C971" s="24">
        <v>40.880000000000003</v>
      </c>
      <c r="D971" s="24">
        <v>41.31</v>
      </c>
      <c r="E971" s="24">
        <v>9553769</v>
      </c>
      <c r="F971" s="24" t="s">
        <v>1673</v>
      </c>
      <c r="G971" s="29">
        <f t="shared" si="20"/>
        <v>2.6627935124667879E-3</v>
      </c>
    </row>
    <row r="972" spans="1:7">
      <c r="A972" s="24">
        <v>41.34</v>
      </c>
      <c r="B972" s="24">
        <v>42.27</v>
      </c>
      <c r="C972" s="24">
        <v>41.16</v>
      </c>
      <c r="D972" s="24">
        <v>42.18</v>
      </c>
      <c r="E972" s="24">
        <v>9649619</v>
      </c>
      <c r="F972" s="24" t="s">
        <v>1672</v>
      </c>
      <c r="G972" s="29">
        <f t="shared" si="20"/>
        <v>-1.9914651493598723E-2</v>
      </c>
    </row>
    <row r="973" spans="1:7">
      <c r="A973" s="24">
        <v>42.07</v>
      </c>
      <c r="B973" s="24">
        <v>42.27</v>
      </c>
      <c r="C973" s="24">
        <v>41.62</v>
      </c>
      <c r="D973" s="24">
        <v>42.12</v>
      </c>
      <c r="E973" s="24">
        <v>9924321</v>
      </c>
      <c r="F973" s="24" t="s">
        <v>1671</v>
      </c>
      <c r="G973" s="29">
        <f t="shared" si="20"/>
        <v>-1.1870845204178249E-3</v>
      </c>
    </row>
    <row r="974" spans="1:7">
      <c r="A974" s="24">
        <v>41.96</v>
      </c>
      <c r="B974" s="24">
        <v>42.62</v>
      </c>
      <c r="C974" s="24">
        <v>41.67</v>
      </c>
      <c r="D974" s="24">
        <v>42.46</v>
      </c>
      <c r="E974" s="24">
        <v>9437758</v>
      </c>
      <c r="F974" s="24" t="s">
        <v>1670</v>
      </c>
      <c r="G974" s="29">
        <f t="shared" si="20"/>
        <v>-1.1775788977861468E-2</v>
      </c>
    </row>
    <row r="975" spans="1:7">
      <c r="A975" s="24">
        <v>42.45</v>
      </c>
      <c r="B975" s="24">
        <v>43.021999999999998</v>
      </c>
      <c r="C975" s="24">
        <v>42.34</v>
      </c>
      <c r="D975" s="24">
        <v>42.62</v>
      </c>
      <c r="E975" s="24">
        <v>4812943</v>
      </c>
      <c r="F975" s="24" t="s">
        <v>1669</v>
      </c>
      <c r="G975" s="29">
        <f t="shared" si="20"/>
        <v>-3.9887376818393827E-3</v>
      </c>
    </row>
    <row r="976" spans="1:7">
      <c r="A976" s="24">
        <v>42.79</v>
      </c>
      <c r="B976" s="24">
        <v>43.39</v>
      </c>
      <c r="C976" s="24">
        <v>42.555</v>
      </c>
      <c r="D976" s="24">
        <v>43.34</v>
      </c>
      <c r="E976" s="24">
        <v>4935639</v>
      </c>
      <c r="F976" s="24" t="s">
        <v>1668</v>
      </c>
      <c r="G976" s="29">
        <f t="shared" si="20"/>
        <v>-1.2690355329949332E-2</v>
      </c>
    </row>
    <row r="977" spans="1:7">
      <c r="A977" s="24">
        <v>43.35</v>
      </c>
      <c r="B977" s="24">
        <v>43.53</v>
      </c>
      <c r="C977" s="24">
        <v>42.72</v>
      </c>
      <c r="D977" s="24">
        <v>43.3</v>
      </c>
      <c r="E977" s="24">
        <v>7059410</v>
      </c>
      <c r="F977" s="24" t="s">
        <v>1667</v>
      </c>
      <c r="G977" s="29">
        <f t="shared" si="20"/>
        <v>1.1547344110856006E-3</v>
      </c>
    </row>
    <row r="978" spans="1:7">
      <c r="A978" s="24">
        <v>43.16</v>
      </c>
      <c r="B978" s="24">
        <v>44.57</v>
      </c>
      <c r="C978" s="24">
        <v>42.5</v>
      </c>
      <c r="D978" s="24">
        <v>42.55</v>
      </c>
      <c r="E978" s="24">
        <v>14638399</v>
      </c>
      <c r="F978" s="24" t="s">
        <v>1666</v>
      </c>
      <c r="G978" s="29">
        <f t="shared" si="20"/>
        <v>1.4336075205640508E-2</v>
      </c>
    </row>
    <row r="979" spans="1:7">
      <c r="A979" s="24">
        <v>42.5</v>
      </c>
      <c r="B979" s="24">
        <v>43.19</v>
      </c>
      <c r="C979" s="24">
        <v>42.08</v>
      </c>
      <c r="D979" s="24">
        <v>42.98</v>
      </c>
      <c r="E979" s="24">
        <v>7241374</v>
      </c>
      <c r="F979" s="24" t="s">
        <v>1665</v>
      </c>
      <c r="G979" s="29">
        <f t="shared" si="20"/>
        <v>-1.1167985109353129E-2</v>
      </c>
    </row>
    <row r="980" spans="1:7">
      <c r="A980" s="24">
        <v>42.91</v>
      </c>
      <c r="B980" s="24">
        <v>43.31</v>
      </c>
      <c r="C980" s="24">
        <v>42.32</v>
      </c>
      <c r="D980" s="24">
        <v>43.11</v>
      </c>
      <c r="E980" s="24">
        <v>10404688</v>
      </c>
      <c r="F980" s="24" t="s">
        <v>1664</v>
      </c>
      <c r="G980" s="29">
        <f t="shared" si="20"/>
        <v>-4.6392948271862799E-3</v>
      </c>
    </row>
    <row r="981" spans="1:7">
      <c r="A981" s="24">
        <v>43.21</v>
      </c>
      <c r="B981" s="24">
        <v>43.5</v>
      </c>
      <c r="C981" s="24">
        <v>42.56</v>
      </c>
      <c r="D981" s="24">
        <v>43.06</v>
      </c>
      <c r="E981" s="24">
        <v>12976862</v>
      </c>
      <c r="F981" s="24" t="s">
        <v>1663</v>
      </c>
      <c r="G981" s="29">
        <f t="shared" si="20"/>
        <v>3.4835113794704498E-3</v>
      </c>
    </row>
    <row r="982" spans="1:7">
      <c r="A982" s="24">
        <v>42.8</v>
      </c>
      <c r="B982" s="24">
        <v>43.42</v>
      </c>
      <c r="C982" s="24">
        <v>42.76</v>
      </c>
      <c r="D982" s="24">
        <v>43.3</v>
      </c>
      <c r="E982" s="24">
        <v>8231273</v>
      </c>
      <c r="F982" s="24" t="s">
        <v>1662</v>
      </c>
      <c r="G982" s="29">
        <f t="shared" si="20"/>
        <v>-1.1547344110854452E-2</v>
      </c>
    </row>
    <row r="983" spans="1:7">
      <c r="A983" s="24">
        <v>43.13</v>
      </c>
      <c r="B983" s="24">
        <v>43.28</v>
      </c>
      <c r="C983" s="24">
        <v>42.58</v>
      </c>
      <c r="D983" s="24">
        <v>43.08</v>
      </c>
      <c r="E983" s="24">
        <v>7157688</v>
      </c>
      <c r="F983" s="24" t="s">
        <v>1661</v>
      </c>
      <c r="G983" s="29">
        <f t="shared" si="20"/>
        <v>1.1606313834726656E-3</v>
      </c>
    </row>
    <row r="984" spans="1:7">
      <c r="A984" s="24">
        <v>43.24</v>
      </c>
      <c r="B984" s="24">
        <v>43.84</v>
      </c>
      <c r="C984" s="24">
        <v>43.07</v>
      </c>
      <c r="D984" s="24">
        <v>43.53</v>
      </c>
      <c r="E984" s="24">
        <v>5732285</v>
      </c>
      <c r="F984" s="24" t="s">
        <v>1660</v>
      </c>
      <c r="G984" s="29">
        <f t="shared" si="20"/>
        <v>-6.6620721341603684E-3</v>
      </c>
    </row>
    <row r="985" spans="1:7">
      <c r="A985" s="24">
        <v>43.73</v>
      </c>
      <c r="B985" s="24">
        <v>45.43</v>
      </c>
      <c r="C985" s="24">
        <v>43.58</v>
      </c>
      <c r="D985" s="24">
        <v>45.115000000000002</v>
      </c>
      <c r="E985" s="24">
        <v>6993045</v>
      </c>
      <c r="F985" s="24" t="s">
        <v>1659</v>
      </c>
      <c r="G985" s="29">
        <f t="shared" si="20"/>
        <v>-3.0699323949905932E-2</v>
      </c>
    </row>
    <row r="986" spans="1:7">
      <c r="A986" s="24">
        <v>44.32</v>
      </c>
      <c r="B986" s="24">
        <v>44.76</v>
      </c>
      <c r="C986" s="24">
        <v>44.28</v>
      </c>
      <c r="D986" s="24">
        <v>44.66</v>
      </c>
      <c r="E986" s="24">
        <v>5314707</v>
      </c>
      <c r="F986" s="24" t="s">
        <v>1658</v>
      </c>
      <c r="G986" s="29">
        <f t="shared" si="20"/>
        <v>-7.6130765785937804E-3</v>
      </c>
    </row>
    <row r="987" spans="1:7">
      <c r="A987" s="24">
        <v>44.49</v>
      </c>
      <c r="B987" s="24">
        <v>45.02</v>
      </c>
      <c r="C987" s="24">
        <v>44.44</v>
      </c>
      <c r="D987" s="24">
        <v>44.99</v>
      </c>
      <c r="E987" s="24">
        <v>5238934</v>
      </c>
      <c r="F987" s="24" t="s">
        <v>1657</v>
      </c>
      <c r="G987" s="29">
        <f t="shared" si="20"/>
        <v>-1.1113580795732436E-2</v>
      </c>
    </row>
    <row r="988" spans="1:7">
      <c r="A988" s="24">
        <v>44.84</v>
      </c>
      <c r="B988" s="24">
        <v>45.115000000000002</v>
      </c>
      <c r="C988" s="24">
        <v>44.59</v>
      </c>
      <c r="D988" s="24">
        <v>44.8</v>
      </c>
      <c r="E988" s="24">
        <v>3715138</v>
      </c>
      <c r="F988" s="24" t="s">
        <v>1656</v>
      </c>
      <c r="G988" s="29">
        <f t="shared" si="20"/>
        <v>8.9285714285725071E-4</v>
      </c>
    </row>
    <row r="989" spans="1:7">
      <c r="A989" s="24">
        <v>44.87</v>
      </c>
      <c r="B989" s="24">
        <v>44.93</v>
      </c>
      <c r="C989" s="24">
        <v>44.05</v>
      </c>
      <c r="D989" s="24">
        <v>44.3</v>
      </c>
      <c r="E989" s="24">
        <v>5942938</v>
      </c>
      <c r="F989" s="24" t="s">
        <v>1655</v>
      </c>
      <c r="G989" s="29">
        <f t="shared" si="20"/>
        <v>1.2866817155756216E-2</v>
      </c>
    </row>
    <row r="990" spans="1:7">
      <c r="A990" s="24">
        <v>44.47</v>
      </c>
      <c r="B990" s="24">
        <v>45</v>
      </c>
      <c r="C990" s="24">
        <v>44.225000000000001</v>
      </c>
      <c r="D990" s="24">
        <v>44.46</v>
      </c>
      <c r="E990" s="24">
        <v>7840314</v>
      </c>
      <c r="F990" s="24" t="s">
        <v>1654</v>
      </c>
      <c r="G990" s="29">
        <f t="shared" si="20"/>
        <v>2.2492127755291413E-4</v>
      </c>
    </row>
    <row r="991" spans="1:7">
      <c r="A991" s="24">
        <v>44.13</v>
      </c>
      <c r="B991" s="24">
        <v>44.47</v>
      </c>
      <c r="C991" s="24">
        <v>43.11</v>
      </c>
      <c r="D991" s="24">
        <v>43.23</v>
      </c>
      <c r="E991" s="24">
        <v>6097989</v>
      </c>
      <c r="F991" s="24" t="s">
        <v>1653</v>
      </c>
      <c r="G991" s="29">
        <f t="shared" si="20"/>
        <v>2.0818875780707957E-2</v>
      </c>
    </row>
    <row r="992" spans="1:7">
      <c r="A992" s="24">
        <v>42.8</v>
      </c>
      <c r="B992" s="24">
        <v>43.05</v>
      </c>
      <c r="C992" s="24">
        <v>42.26</v>
      </c>
      <c r="D992" s="24">
        <v>43.01</v>
      </c>
      <c r="E992" s="24">
        <v>4144315</v>
      </c>
      <c r="F992" s="24" t="s">
        <v>1652</v>
      </c>
      <c r="G992" s="29">
        <f t="shared" si="20"/>
        <v>-4.8825854452453354E-3</v>
      </c>
    </row>
    <row r="993" spans="1:7">
      <c r="A993" s="24">
        <v>43.4</v>
      </c>
      <c r="B993" s="24">
        <v>43.68</v>
      </c>
      <c r="C993" s="24">
        <v>43.052500000000002</v>
      </c>
      <c r="D993" s="24">
        <v>43.58</v>
      </c>
      <c r="E993" s="24">
        <v>5503455</v>
      </c>
      <c r="F993" s="24" t="s">
        <v>1651</v>
      </c>
      <c r="G993" s="29">
        <f t="shared" si="20"/>
        <v>-4.1303350160624142E-3</v>
      </c>
    </row>
    <row r="994" spans="1:7">
      <c r="A994" s="24">
        <v>43.25</v>
      </c>
      <c r="B994" s="24">
        <v>43.37</v>
      </c>
      <c r="C994" s="24">
        <v>42.06</v>
      </c>
      <c r="D994" s="24">
        <v>42.06</v>
      </c>
      <c r="E994" s="24">
        <v>6771623</v>
      </c>
      <c r="F994" s="24" t="s">
        <v>1650</v>
      </c>
      <c r="G994" s="29">
        <f t="shared" si="20"/>
        <v>2.8292914883499609E-2</v>
      </c>
    </row>
    <row r="995" spans="1:7">
      <c r="A995" s="24">
        <v>41.79</v>
      </c>
      <c r="B995" s="24">
        <v>42.33</v>
      </c>
      <c r="C995" s="24">
        <v>41.75</v>
      </c>
      <c r="D995" s="24">
        <v>42.15</v>
      </c>
      <c r="E995" s="24">
        <v>5622445</v>
      </c>
      <c r="F995" s="24" t="s">
        <v>1649</v>
      </c>
      <c r="G995" s="29">
        <f t="shared" si="20"/>
        <v>-8.5409252669038649E-3</v>
      </c>
    </row>
    <row r="996" spans="1:7">
      <c r="A996" s="24">
        <v>42.09</v>
      </c>
      <c r="B996" s="24">
        <v>42.484999999999999</v>
      </c>
      <c r="C996" s="24">
        <v>41.95</v>
      </c>
      <c r="D996" s="24">
        <v>42.29</v>
      </c>
      <c r="E996" s="24">
        <v>4114728</v>
      </c>
      <c r="F996" s="24" t="s">
        <v>1648</v>
      </c>
      <c r="G996" s="29">
        <f t="shared" si="20"/>
        <v>-4.7292504138093383E-3</v>
      </c>
    </row>
    <row r="997" spans="1:7">
      <c r="A997" s="24">
        <v>42.14</v>
      </c>
      <c r="B997" s="24">
        <v>43.234999999999999</v>
      </c>
      <c r="C997" s="24">
        <v>42.094999999999999</v>
      </c>
      <c r="D997" s="24">
        <v>42.98</v>
      </c>
      <c r="E997" s="24">
        <v>3752052</v>
      </c>
      <c r="F997" s="24" t="s">
        <v>1647</v>
      </c>
      <c r="G997" s="29">
        <f t="shared" si="20"/>
        <v>-1.9543973941367976E-2</v>
      </c>
    </row>
    <row r="998" spans="1:7">
      <c r="A998" s="24">
        <v>43.16</v>
      </c>
      <c r="B998" s="24">
        <v>44.02</v>
      </c>
      <c r="C998" s="24">
        <v>43.1</v>
      </c>
      <c r="D998" s="24">
        <v>43.63</v>
      </c>
      <c r="E998" s="24">
        <v>4163627</v>
      </c>
      <c r="F998" s="24" t="s">
        <v>1646</v>
      </c>
      <c r="G998" s="29">
        <f t="shared" si="20"/>
        <v>-1.0772404308961869E-2</v>
      </c>
    </row>
    <row r="999" spans="1:7">
      <c r="A999" s="24">
        <v>43.62</v>
      </c>
      <c r="B999" s="24">
        <v>44.244999999999997</v>
      </c>
      <c r="C999" s="24">
        <v>43.2</v>
      </c>
      <c r="D999" s="24">
        <v>43.2</v>
      </c>
      <c r="E999" s="24">
        <v>6783042</v>
      </c>
      <c r="F999" s="24" t="s">
        <v>1645</v>
      </c>
      <c r="G999" s="29">
        <f t="shared" si="20"/>
        <v>9.7222222222221877E-3</v>
      </c>
    </row>
    <row r="1000" spans="1:7">
      <c r="A1000" s="24">
        <v>42.86</v>
      </c>
      <c r="B1000" s="24">
        <v>42.91</v>
      </c>
      <c r="C1000" s="24">
        <v>41.86</v>
      </c>
      <c r="D1000" s="24">
        <v>42.18</v>
      </c>
      <c r="E1000" s="24">
        <v>5274473</v>
      </c>
      <c r="F1000" s="24" t="s">
        <v>1644</v>
      </c>
      <c r="G1000" s="29">
        <f t="shared" si="20"/>
        <v>1.6121384542437278E-2</v>
      </c>
    </row>
    <row r="1001" spans="1:7">
      <c r="A1001" s="24">
        <v>42.44</v>
      </c>
      <c r="B1001" s="24">
        <v>43.23</v>
      </c>
      <c r="C1001" s="24">
        <v>42.43</v>
      </c>
      <c r="D1001" s="24">
        <v>42.52</v>
      </c>
      <c r="E1001" s="24">
        <v>5396334</v>
      </c>
      <c r="F1001" s="24" t="s">
        <v>1643</v>
      </c>
      <c r="G1001" s="29">
        <f t="shared" si="20"/>
        <v>-1.8814675446849893E-3</v>
      </c>
    </row>
    <row r="1002" spans="1:7">
      <c r="A1002" s="24">
        <v>42.41</v>
      </c>
      <c r="B1002" s="24">
        <v>43.78</v>
      </c>
      <c r="C1002" s="24">
        <v>42.01</v>
      </c>
      <c r="D1002" s="24">
        <v>43.53</v>
      </c>
      <c r="E1002" s="24">
        <v>8878242</v>
      </c>
      <c r="F1002" s="24" t="s">
        <v>1642</v>
      </c>
      <c r="G1002" s="29">
        <f t="shared" si="20"/>
        <v>-2.5729382035378001E-2</v>
      </c>
    </row>
    <row r="1003" spans="1:7">
      <c r="A1003" s="24">
        <v>43.8</v>
      </c>
      <c r="B1003" s="24">
        <v>44.03</v>
      </c>
      <c r="C1003" s="24">
        <v>43.2</v>
      </c>
      <c r="D1003" s="24">
        <v>43.49</v>
      </c>
      <c r="E1003" s="24">
        <v>4782109</v>
      </c>
      <c r="F1003" s="24" t="s">
        <v>1641</v>
      </c>
      <c r="G1003" s="29">
        <f t="shared" si="20"/>
        <v>7.1280754196365592E-3</v>
      </c>
    </row>
    <row r="1004" spans="1:7">
      <c r="A1004" s="24">
        <v>43.39</v>
      </c>
      <c r="B1004" s="24">
        <v>44.274999999999999</v>
      </c>
      <c r="C1004" s="24">
        <v>43.38</v>
      </c>
      <c r="D1004" s="24">
        <v>43.91</v>
      </c>
      <c r="E1004" s="24">
        <v>6738498</v>
      </c>
      <c r="F1004" s="24" t="s">
        <v>1640</v>
      </c>
      <c r="G1004" s="29">
        <f t="shared" ref="G1004:G1067" si="21">A1004/D1004-1</f>
        <v>-1.1842404919152671E-2</v>
      </c>
    </row>
    <row r="1005" spans="1:7">
      <c r="A1005" s="24">
        <v>43.89</v>
      </c>
      <c r="B1005" s="24">
        <v>44.2</v>
      </c>
      <c r="C1005" s="24">
        <v>43.72</v>
      </c>
      <c r="D1005" s="24">
        <v>43.84</v>
      </c>
      <c r="E1005" s="24">
        <v>5096885</v>
      </c>
      <c r="F1005" s="24" t="s">
        <v>1639</v>
      </c>
      <c r="G1005" s="29">
        <f t="shared" si="21"/>
        <v>1.1405109489051046E-3</v>
      </c>
    </row>
    <row r="1006" spans="1:7">
      <c r="A1006" s="24">
        <v>43.67</v>
      </c>
      <c r="B1006" s="24">
        <v>44.32</v>
      </c>
      <c r="C1006" s="24">
        <v>43.47</v>
      </c>
      <c r="D1006" s="24">
        <v>44.22</v>
      </c>
      <c r="E1006" s="24">
        <v>4867724</v>
      </c>
      <c r="F1006" s="24" t="s">
        <v>1638</v>
      </c>
      <c r="G1006" s="29">
        <f t="shared" si="21"/>
        <v>-1.243781094527352E-2</v>
      </c>
    </row>
    <row r="1007" spans="1:7">
      <c r="A1007" s="24">
        <v>44.46</v>
      </c>
      <c r="B1007" s="24">
        <v>44.81</v>
      </c>
      <c r="C1007" s="24">
        <v>44.23</v>
      </c>
      <c r="D1007" s="24">
        <v>44.51</v>
      </c>
      <c r="E1007" s="24">
        <v>4844915</v>
      </c>
      <c r="F1007" s="24" t="s">
        <v>1637</v>
      </c>
      <c r="G1007" s="29">
        <f t="shared" si="21"/>
        <v>-1.1233430689732149E-3</v>
      </c>
    </row>
    <row r="1008" spans="1:7">
      <c r="A1008" s="24">
        <v>44.7</v>
      </c>
      <c r="B1008" s="24">
        <v>45.1</v>
      </c>
      <c r="C1008" s="24">
        <v>44.384999999999998</v>
      </c>
      <c r="D1008" s="24">
        <v>44.9</v>
      </c>
      <c r="E1008" s="24">
        <v>4332876</v>
      </c>
      <c r="F1008" s="24" t="s">
        <v>1636</v>
      </c>
      <c r="G1008" s="29">
        <f t="shared" si="21"/>
        <v>-4.4543429844097204E-3</v>
      </c>
    </row>
    <row r="1009" spans="1:7">
      <c r="A1009" s="24">
        <v>45</v>
      </c>
      <c r="B1009" s="24">
        <v>45.4</v>
      </c>
      <c r="C1009" s="24">
        <v>44.32</v>
      </c>
      <c r="D1009" s="24">
        <v>44.51</v>
      </c>
      <c r="E1009" s="24">
        <v>8199614</v>
      </c>
      <c r="F1009" s="24" t="s">
        <v>1635</v>
      </c>
      <c r="G1009" s="29">
        <f t="shared" si="21"/>
        <v>1.1008762075938039E-2</v>
      </c>
    </row>
    <row r="1010" spans="1:7">
      <c r="A1010" s="24">
        <v>44.31</v>
      </c>
      <c r="B1010" s="24">
        <v>44.94</v>
      </c>
      <c r="C1010" s="24">
        <v>43.23</v>
      </c>
      <c r="D1010" s="24">
        <v>43.43</v>
      </c>
      <c r="E1010" s="24">
        <v>8946294</v>
      </c>
      <c r="F1010" s="24" t="s">
        <v>1634</v>
      </c>
      <c r="G1010" s="29">
        <f t="shared" si="21"/>
        <v>2.0262491365415691E-2</v>
      </c>
    </row>
    <row r="1011" spans="1:7">
      <c r="A1011" s="24">
        <v>43.36</v>
      </c>
      <c r="B1011" s="24">
        <v>44.354999999999997</v>
      </c>
      <c r="C1011" s="24">
        <v>43.34</v>
      </c>
      <c r="D1011" s="24">
        <v>44.02</v>
      </c>
      <c r="E1011" s="24">
        <v>6336410</v>
      </c>
      <c r="F1011" s="24" t="s">
        <v>1633</v>
      </c>
      <c r="G1011" s="29">
        <f t="shared" si="21"/>
        <v>-1.4993184915947366E-2</v>
      </c>
    </row>
    <row r="1012" spans="1:7">
      <c r="A1012" s="24">
        <v>43.64</v>
      </c>
      <c r="B1012" s="24">
        <v>44.08</v>
      </c>
      <c r="C1012" s="24">
        <v>43.24</v>
      </c>
      <c r="D1012" s="24">
        <v>43.8</v>
      </c>
      <c r="E1012" s="24">
        <v>7566182</v>
      </c>
      <c r="F1012" s="24" t="s">
        <v>1632</v>
      </c>
      <c r="G1012" s="29">
        <f t="shared" si="21"/>
        <v>-3.6529680365295913E-3</v>
      </c>
    </row>
    <row r="1013" spans="1:7">
      <c r="A1013" s="24">
        <v>44.37</v>
      </c>
      <c r="B1013" s="24">
        <v>44.71</v>
      </c>
      <c r="C1013" s="24">
        <v>43.92</v>
      </c>
      <c r="D1013" s="24">
        <v>44.53</v>
      </c>
      <c r="E1013" s="24">
        <v>8419640</v>
      </c>
      <c r="F1013" s="24" t="s">
        <v>1631</v>
      </c>
      <c r="G1013" s="29">
        <f t="shared" si="21"/>
        <v>-3.593083314619494E-3</v>
      </c>
    </row>
    <row r="1014" spans="1:7">
      <c r="A1014" s="24">
        <v>44.9</v>
      </c>
      <c r="B1014" s="24">
        <v>45.12</v>
      </c>
      <c r="C1014" s="24">
        <v>44.64</v>
      </c>
      <c r="D1014" s="24">
        <v>45.01</v>
      </c>
      <c r="E1014" s="24">
        <v>5313532</v>
      </c>
      <c r="F1014" s="24" t="s">
        <v>1630</v>
      </c>
      <c r="G1014" s="29">
        <f t="shared" si="21"/>
        <v>-2.4439013552544075E-3</v>
      </c>
    </row>
    <row r="1015" spans="1:7">
      <c r="A1015" s="24">
        <v>45.01</v>
      </c>
      <c r="B1015" s="24">
        <v>45.365000000000002</v>
      </c>
      <c r="C1015" s="24">
        <v>44.62</v>
      </c>
      <c r="D1015" s="24">
        <v>44.88</v>
      </c>
      <c r="E1015" s="24">
        <v>5266688</v>
      </c>
      <c r="F1015" s="24" t="s">
        <v>1629</v>
      </c>
      <c r="G1015" s="29">
        <f t="shared" si="21"/>
        <v>2.8966131907306458E-3</v>
      </c>
    </row>
    <row r="1016" spans="1:7">
      <c r="A1016" s="24">
        <v>44.85</v>
      </c>
      <c r="B1016" s="24">
        <v>45.008600000000001</v>
      </c>
      <c r="C1016" s="24">
        <v>44.094999999999999</v>
      </c>
      <c r="D1016" s="24">
        <v>44.54</v>
      </c>
      <c r="E1016" s="24">
        <v>4638132</v>
      </c>
      <c r="F1016" s="24" t="s">
        <v>1628</v>
      </c>
      <c r="G1016" s="29">
        <f t="shared" si="21"/>
        <v>6.9600359227661723E-3</v>
      </c>
    </row>
    <row r="1017" spans="1:7">
      <c r="A1017" s="24">
        <v>44.21</v>
      </c>
      <c r="B1017" s="24">
        <v>44.88</v>
      </c>
      <c r="C1017" s="24">
        <v>43.82</v>
      </c>
      <c r="D1017" s="24">
        <v>44.72</v>
      </c>
      <c r="E1017" s="24">
        <v>5816059</v>
      </c>
      <c r="F1017" s="24" t="s">
        <v>1627</v>
      </c>
      <c r="G1017" s="29">
        <f t="shared" si="21"/>
        <v>-1.1404293381037545E-2</v>
      </c>
    </row>
    <row r="1018" spans="1:7">
      <c r="A1018" s="24">
        <v>44.46</v>
      </c>
      <c r="B1018" s="24">
        <v>45.56</v>
      </c>
      <c r="C1018" s="24">
        <v>44.25</v>
      </c>
      <c r="D1018" s="24">
        <v>45.41</v>
      </c>
      <c r="E1018" s="24">
        <v>5105726</v>
      </c>
      <c r="F1018" s="24" t="s">
        <v>1626</v>
      </c>
      <c r="G1018" s="29">
        <f t="shared" si="21"/>
        <v>-2.0920502092050097E-2</v>
      </c>
    </row>
    <row r="1019" spans="1:7">
      <c r="A1019" s="24">
        <v>45.41</v>
      </c>
      <c r="B1019" s="24">
        <v>45.95</v>
      </c>
      <c r="C1019" s="24">
        <v>45.27</v>
      </c>
      <c r="D1019" s="24">
        <v>45.5</v>
      </c>
      <c r="E1019" s="24">
        <v>4944472</v>
      </c>
      <c r="F1019" s="24" t="s">
        <v>1625</v>
      </c>
      <c r="G1019" s="29">
        <f t="shared" si="21"/>
        <v>-1.9780219780221042E-3</v>
      </c>
    </row>
    <row r="1020" spans="1:7">
      <c r="A1020" s="24">
        <v>45.51</v>
      </c>
      <c r="B1020" s="24">
        <v>45.8</v>
      </c>
      <c r="C1020" s="24">
        <v>44.86</v>
      </c>
      <c r="D1020" s="24">
        <v>45.03</v>
      </c>
      <c r="E1020" s="24">
        <v>5470387</v>
      </c>
      <c r="F1020" s="24" t="s">
        <v>1624</v>
      </c>
      <c r="G1020" s="29">
        <f t="shared" si="21"/>
        <v>1.065956029313786E-2</v>
      </c>
    </row>
    <row r="1021" spans="1:7">
      <c r="A1021" s="24">
        <v>45.1</v>
      </c>
      <c r="B1021" s="24">
        <v>45.155000000000001</v>
      </c>
      <c r="C1021" s="24">
        <v>44.27</v>
      </c>
      <c r="D1021" s="24">
        <v>44.66</v>
      </c>
      <c r="E1021" s="24">
        <v>3609979</v>
      </c>
      <c r="F1021" s="24" t="s">
        <v>1623</v>
      </c>
      <c r="G1021" s="29">
        <f t="shared" si="21"/>
        <v>9.8522167487686829E-3</v>
      </c>
    </row>
    <row r="1022" spans="1:7">
      <c r="A1022" s="24">
        <v>44.92</v>
      </c>
      <c r="B1022" s="24">
        <v>45.12</v>
      </c>
      <c r="C1022" s="24">
        <v>44.46</v>
      </c>
      <c r="D1022" s="24">
        <v>45</v>
      </c>
      <c r="E1022" s="24">
        <v>8244342</v>
      </c>
      <c r="F1022" s="24" t="s">
        <v>1622</v>
      </c>
      <c r="G1022" s="29">
        <f t="shared" si="21"/>
        <v>-1.777777777777767E-3</v>
      </c>
    </row>
    <row r="1023" spans="1:7">
      <c r="A1023" s="24">
        <v>45.06</v>
      </c>
      <c r="B1023" s="24">
        <v>45.87</v>
      </c>
      <c r="C1023" s="24">
        <v>44.95</v>
      </c>
      <c r="D1023" s="24">
        <v>45.8</v>
      </c>
      <c r="E1023" s="24">
        <v>7294906</v>
      </c>
      <c r="F1023" s="24" t="s">
        <v>1621</v>
      </c>
      <c r="G1023" s="29">
        <f t="shared" si="21"/>
        <v>-1.615720524017461E-2</v>
      </c>
    </row>
    <row r="1024" spans="1:7">
      <c r="A1024" s="24">
        <v>45.58</v>
      </c>
      <c r="B1024" s="24">
        <v>45.697699999999998</v>
      </c>
      <c r="C1024" s="24">
        <v>44.91</v>
      </c>
      <c r="D1024" s="24">
        <v>45.33</v>
      </c>
      <c r="E1024" s="24">
        <v>5408490</v>
      </c>
      <c r="F1024" s="24" t="s">
        <v>1620</v>
      </c>
      <c r="G1024" s="29">
        <f t="shared" si="21"/>
        <v>5.5151114052502948E-3</v>
      </c>
    </row>
    <row r="1025" spans="1:7">
      <c r="A1025" s="24">
        <v>45.15</v>
      </c>
      <c r="B1025" s="24">
        <v>45.265000000000001</v>
      </c>
      <c r="C1025" s="24">
        <v>44.674999999999997</v>
      </c>
      <c r="D1025" s="24">
        <v>44.89</v>
      </c>
      <c r="E1025" s="24">
        <v>6770035</v>
      </c>
      <c r="F1025" s="24" t="s">
        <v>1619</v>
      </c>
      <c r="G1025" s="29">
        <f t="shared" si="21"/>
        <v>5.791935843172169E-3</v>
      </c>
    </row>
    <row r="1026" spans="1:7">
      <c r="A1026" s="24">
        <v>44.83</v>
      </c>
      <c r="B1026" s="24">
        <v>45.09</v>
      </c>
      <c r="C1026" s="24">
        <v>44.625</v>
      </c>
      <c r="D1026" s="24">
        <v>44.88</v>
      </c>
      <c r="E1026" s="24">
        <v>3659917</v>
      </c>
      <c r="F1026" s="24" t="s">
        <v>1618</v>
      </c>
      <c r="G1026" s="29">
        <f t="shared" si="21"/>
        <v>-1.1140819964350346E-3</v>
      </c>
    </row>
    <row r="1027" spans="1:7">
      <c r="A1027" s="24">
        <v>44.8</v>
      </c>
      <c r="B1027" s="24">
        <v>45.04</v>
      </c>
      <c r="C1027" s="24">
        <v>44.59</v>
      </c>
      <c r="D1027" s="24">
        <v>44.85</v>
      </c>
      <c r="E1027" s="24">
        <v>4027465</v>
      </c>
      <c r="F1027" s="24" t="s">
        <v>1617</v>
      </c>
      <c r="G1027" s="29">
        <f t="shared" si="21"/>
        <v>-1.1148272017837968E-3</v>
      </c>
    </row>
    <row r="1028" spans="1:7">
      <c r="A1028" s="24">
        <v>44.66</v>
      </c>
      <c r="B1028" s="24">
        <v>44.89</v>
      </c>
      <c r="C1028" s="24">
        <v>44.52</v>
      </c>
      <c r="D1028" s="24">
        <v>44.71</v>
      </c>
      <c r="E1028" s="24">
        <v>4011313</v>
      </c>
      <c r="F1028" s="24" t="s">
        <v>1616</v>
      </c>
      <c r="G1028" s="29">
        <f t="shared" si="21"/>
        <v>-1.118318049653455E-3</v>
      </c>
    </row>
    <row r="1029" spans="1:7">
      <c r="A1029" s="24">
        <v>44.81</v>
      </c>
      <c r="B1029" s="24">
        <v>45.305500000000002</v>
      </c>
      <c r="C1029" s="24">
        <v>44.454999999999998</v>
      </c>
      <c r="D1029" s="24">
        <v>44.68</v>
      </c>
      <c r="E1029" s="24">
        <v>4271365</v>
      </c>
      <c r="F1029" s="24" t="s">
        <v>1615</v>
      </c>
      <c r="G1029" s="29">
        <f t="shared" si="21"/>
        <v>2.9095792300806167E-3</v>
      </c>
    </row>
    <row r="1030" spans="1:7">
      <c r="A1030" s="24">
        <v>44.85</v>
      </c>
      <c r="B1030" s="24">
        <v>45.68</v>
      </c>
      <c r="C1030" s="24">
        <v>44.01</v>
      </c>
      <c r="D1030" s="24">
        <v>44.16</v>
      </c>
      <c r="E1030" s="24">
        <v>7916866</v>
      </c>
      <c r="F1030" s="24" t="s">
        <v>1614</v>
      </c>
      <c r="G1030" s="29">
        <f t="shared" si="21"/>
        <v>1.5625E-2</v>
      </c>
    </row>
    <row r="1031" spans="1:7">
      <c r="A1031" s="24">
        <v>43.99</v>
      </c>
      <c r="B1031" s="24">
        <v>44.6</v>
      </c>
      <c r="C1031" s="24">
        <v>43.814999999999998</v>
      </c>
      <c r="D1031" s="24">
        <v>44.5</v>
      </c>
      <c r="E1031" s="24">
        <v>10137968</v>
      </c>
      <c r="F1031" s="24" t="s">
        <v>1613</v>
      </c>
      <c r="G1031" s="29">
        <f t="shared" si="21"/>
        <v>-1.1460674157303341E-2</v>
      </c>
    </row>
    <row r="1032" spans="1:7">
      <c r="A1032" s="24">
        <v>44.44</v>
      </c>
      <c r="B1032" s="24">
        <v>44.51</v>
      </c>
      <c r="C1032" s="24">
        <v>43.94</v>
      </c>
      <c r="D1032" s="24">
        <v>44.2</v>
      </c>
      <c r="E1032" s="24">
        <v>5214889</v>
      </c>
      <c r="F1032" s="24" t="s">
        <v>1612</v>
      </c>
      <c r="G1032" s="29">
        <f t="shared" si="21"/>
        <v>5.4298642533936459E-3</v>
      </c>
    </row>
    <row r="1033" spans="1:7">
      <c r="A1033" s="24">
        <v>44.27</v>
      </c>
      <c r="B1033" s="24">
        <v>44.57</v>
      </c>
      <c r="C1033" s="24">
        <v>43.8</v>
      </c>
      <c r="D1033" s="24">
        <v>43.99</v>
      </c>
      <c r="E1033" s="24">
        <v>4606938</v>
      </c>
      <c r="F1033" s="24" t="s">
        <v>1611</v>
      </c>
      <c r="G1033" s="29">
        <f t="shared" si="21"/>
        <v>6.3650829734029912E-3</v>
      </c>
    </row>
    <row r="1034" spans="1:7">
      <c r="A1034" s="24">
        <v>44.09</v>
      </c>
      <c r="B1034" s="24">
        <v>45.1</v>
      </c>
      <c r="C1034" s="24">
        <v>44.06</v>
      </c>
      <c r="D1034" s="24">
        <v>45.08</v>
      </c>
      <c r="E1034" s="24">
        <v>10536653</v>
      </c>
      <c r="F1034" s="24" t="s">
        <v>1610</v>
      </c>
      <c r="G1034" s="29">
        <f t="shared" si="21"/>
        <v>-2.196095829636191E-2</v>
      </c>
    </row>
    <row r="1035" spans="1:7">
      <c r="A1035" s="24">
        <v>45.15</v>
      </c>
      <c r="B1035" s="24">
        <v>45.38</v>
      </c>
      <c r="C1035" s="24">
        <v>44.37</v>
      </c>
      <c r="D1035" s="24">
        <v>44.63</v>
      </c>
      <c r="E1035" s="24">
        <v>8536511</v>
      </c>
      <c r="F1035" s="24" t="s">
        <v>1609</v>
      </c>
      <c r="G1035" s="29">
        <f t="shared" si="21"/>
        <v>1.1651355590409862E-2</v>
      </c>
    </row>
    <row r="1036" spans="1:7">
      <c r="A1036" s="24">
        <v>44.66</v>
      </c>
      <c r="B1036" s="24">
        <v>44.704999999999998</v>
      </c>
      <c r="C1036" s="24">
        <v>44.09</v>
      </c>
      <c r="D1036" s="24">
        <v>44.3</v>
      </c>
      <c r="E1036" s="24">
        <v>5261929</v>
      </c>
      <c r="F1036" s="24" t="s">
        <v>1608</v>
      </c>
      <c r="G1036" s="29">
        <f t="shared" si="21"/>
        <v>8.1264108352143705E-3</v>
      </c>
    </row>
    <row r="1037" spans="1:7">
      <c r="A1037" s="24">
        <v>44.33</v>
      </c>
      <c r="B1037" s="24">
        <v>44.37</v>
      </c>
      <c r="C1037" s="24">
        <v>43.85</v>
      </c>
      <c r="D1037" s="24">
        <v>44</v>
      </c>
      <c r="E1037" s="24">
        <v>3137363</v>
      </c>
      <c r="F1037" s="24" t="s">
        <v>1607</v>
      </c>
      <c r="G1037" s="29">
        <f t="shared" si="21"/>
        <v>7.5000000000000622E-3</v>
      </c>
    </row>
    <row r="1038" spans="1:7">
      <c r="A1038" s="24">
        <v>44.07</v>
      </c>
      <c r="B1038" s="24">
        <v>44.26</v>
      </c>
      <c r="C1038" s="24">
        <v>43.48</v>
      </c>
      <c r="D1038" s="24">
        <v>43.66</v>
      </c>
      <c r="E1038" s="24">
        <v>5013788</v>
      </c>
      <c r="F1038" s="24" t="s">
        <v>1606</v>
      </c>
      <c r="G1038" s="29">
        <f t="shared" si="21"/>
        <v>9.3907466788822891E-3</v>
      </c>
    </row>
    <row r="1039" spans="1:7">
      <c r="A1039" s="24">
        <v>43.63</v>
      </c>
      <c r="B1039" s="24">
        <v>43.95</v>
      </c>
      <c r="C1039" s="24">
        <v>42.71</v>
      </c>
      <c r="D1039" s="24">
        <v>42.81</v>
      </c>
      <c r="E1039" s="24">
        <v>7582839</v>
      </c>
      <c r="F1039" s="24" t="s">
        <v>1605</v>
      </c>
      <c r="G1039" s="29">
        <f t="shared" si="21"/>
        <v>1.9154403176827817E-2</v>
      </c>
    </row>
    <row r="1040" spans="1:7">
      <c r="A1040" s="24">
        <v>42.65</v>
      </c>
      <c r="B1040" s="24">
        <v>43.98</v>
      </c>
      <c r="C1040" s="24">
        <v>42.125</v>
      </c>
      <c r="D1040" s="24">
        <v>43.84</v>
      </c>
      <c r="E1040" s="24">
        <v>14862653</v>
      </c>
      <c r="F1040" s="24" t="s">
        <v>1604</v>
      </c>
      <c r="G1040" s="29">
        <f t="shared" si="21"/>
        <v>-2.7144160583941757E-2</v>
      </c>
    </row>
    <row r="1041" spans="1:7">
      <c r="A1041" s="24">
        <v>43.81</v>
      </c>
      <c r="B1041" s="24">
        <v>44.869900000000001</v>
      </c>
      <c r="C1041" s="24">
        <v>43.674999999999997</v>
      </c>
      <c r="D1041" s="24">
        <v>44.7</v>
      </c>
      <c r="E1041" s="24">
        <v>5918454</v>
      </c>
      <c r="F1041" s="24" t="s">
        <v>1603</v>
      </c>
      <c r="G1041" s="29">
        <f t="shared" si="21"/>
        <v>-1.9910514541387037E-2</v>
      </c>
    </row>
    <row r="1042" spans="1:7">
      <c r="A1042" s="24">
        <v>44.7</v>
      </c>
      <c r="B1042" s="24">
        <v>44.734999999999999</v>
      </c>
      <c r="C1042" s="24">
        <v>44.284999999999997</v>
      </c>
      <c r="D1042" s="24">
        <v>44.71</v>
      </c>
      <c r="E1042" s="24">
        <v>5607552</v>
      </c>
      <c r="F1042" s="24" t="s">
        <v>1602</v>
      </c>
      <c r="G1042" s="29">
        <f t="shared" si="21"/>
        <v>-2.236636099306466E-4</v>
      </c>
    </row>
    <row r="1043" spans="1:7">
      <c r="A1043" s="24">
        <v>44.65</v>
      </c>
      <c r="B1043" s="24">
        <v>44.66</v>
      </c>
      <c r="C1043" s="24">
        <v>44.06</v>
      </c>
      <c r="D1043" s="24">
        <v>44.45</v>
      </c>
      <c r="E1043" s="24">
        <v>6471048</v>
      </c>
      <c r="F1043" s="24" t="s">
        <v>1601</v>
      </c>
      <c r="G1043" s="29">
        <f t="shared" si="21"/>
        <v>4.4994375703035772E-3</v>
      </c>
    </row>
    <row r="1044" spans="1:7">
      <c r="A1044" s="24">
        <v>44.26</v>
      </c>
      <c r="B1044" s="24">
        <v>45.6</v>
      </c>
      <c r="C1044" s="24">
        <v>44.24</v>
      </c>
      <c r="D1044" s="24">
        <v>45.38</v>
      </c>
      <c r="E1044" s="24">
        <v>8099896</v>
      </c>
      <c r="F1044" s="24" t="s">
        <v>1600</v>
      </c>
      <c r="G1044" s="29">
        <f t="shared" si="21"/>
        <v>-2.4680475980608296E-2</v>
      </c>
    </row>
    <row r="1045" spans="1:7">
      <c r="A1045" s="24">
        <v>45.54</v>
      </c>
      <c r="B1045" s="24">
        <v>45.924999999999997</v>
      </c>
      <c r="C1045" s="24">
        <v>45.16</v>
      </c>
      <c r="D1045" s="24">
        <v>45.9</v>
      </c>
      <c r="E1045" s="24">
        <v>7721539</v>
      </c>
      <c r="F1045" s="24" t="s">
        <v>1599</v>
      </c>
      <c r="G1045" s="29">
        <f t="shared" si="21"/>
        <v>-7.8431372549019329E-3</v>
      </c>
    </row>
    <row r="1046" spans="1:7">
      <c r="A1046" s="24">
        <v>45.88</v>
      </c>
      <c r="B1046" s="24">
        <v>46.284999999999997</v>
      </c>
      <c r="C1046" s="24">
        <v>45.34</v>
      </c>
      <c r="D1046" s="24">
        <v>45.77</v>
      </c>
      <c r="E1046" s="24">
        <v>10041149</v>
      </c>
      <c r="F1046" s="24" t="s">
        <v>1598</v>
      </c>
      <c r="G1046" s="29">
        <f t="shared" si="21"/>
        <v>2.4033209525891053E-3</v>
      </c>
    </row>
    <row r="1047" spans="1:7">
      <c r="A1047" s="24">
        <v>45.6</v>
      </c>
      <c r="B1047" s="24">
        <v>45.93</v>
      </c>
      <c r="C1047" s="24">
        <v>45.011200000000002</v>
      </c>
      <c r="D1047" s="24">
        <v>45.19</v>
      </c>
      <c r="E1047" s="24">
        <v>9108233</v>
      </c>
      <c r="F1047" s="24" t="s">
        <v>1597</v>
      </c>
      <c r="G1047" s="29">
        <f t="shared" si="21"/>
        <v>9.072803717636635E-3</v>
      </c>
    </row>
    <row r="1048" spans="1:7">
      <c r="A1048" s="24">
        <v>45.32</v>
      </c>
      <c r="B1048" s="24">
        <v>45.57</v>
      </c>
      <c r="C1048" s="24">
        <v>44.92</v>
      </c>
      <c r="D1048" s="24">
        <v>45.52</v>
      </c>
      <c r="E1048" s="24">
        <v>5214524</v>
      </c>
      <c r="F1048" s="24" t="s">
        <v>1596</v>
      </c>
      <c r="G1048" s="29">
        <f t="shared" si="21"/>
        <v>-4.3936731107205862E-3</v>
      </c>
    </row>
    <row r="1049" spans="1:7">
      <c r="A1049" s="24">
        <v>45.43</v>
      </c>
      <c r="B1049" s="24">
        <v>45.8</v>
      </c>
      <c r="C1049" s="24">
        <v>44.83</v>
      </c>
      <c r="D1049" s="24">
        <v>45.41</v>
      </c>
      <c r="E1049" s="24">
        <v>8168066</v>
      </c>
      <c r="F1049" s="24" t="s">
        <v>1595</v>
      </c>
      <c r="G1049" s="29">
        <f t="shared" si="21"/>
        <v>4.4043162299067795E-4</v>
      </c>
    </row>
    <row r="1050" spans="1:7">
      <c r="A1050" s="24">
        <v>45.51</v>
      </c>
      <c r="B1050" s="24">
        <v>46.03</v>
      </c>
      <c r="C1050" s="24">
        <v>43.78</v>
      </c>
      <c r="D1050" s="24">
        <v>44.625</v>
      </c>
      <c r="E1050" s="24">
        <v>14100214</v>
      </c>
      <c r="F1050" s="24" t="s">
        <v>1594</v>
      </c>
      <c r="G1050" s="29">
        <f t="shared" si="21"/>
        <v>1.9831932773109129E-2</v>
      </c>
    </row>
    <row r="1051" spans="1:7">
      <c r="A1051" s="24">
        <v>43.97</v>
      </c>
      <c r="B1051" s="24">
        <v>44.08</v>
      </c>
      <c r="C1051" s="24">
        <v>43.68</v>
      </c>
      <c r="D1051" s="24">
        <v>43.87</v>
      </c>
      <c r="E1051" s="24">
        <v>5899489</v>
      </c>
      <c r="F1051" s="24" t="s">
        <v>1593</v>
      </c>
      <c r="G1051" s="29">
        <f t="shared" si="21"/>
        <v>2.2794620469570592E-3</v>
      </c>
    </row>
    <row r="1052" spans="1:7">
      <c r="A1052" s="24">
        <v>44.12</v>
      </c>
      <c r="B1052" s="24">
        <v>44.27</v>
      </c>
      <c r="C1052" s="24">
        <v>43.69</v>
      </c>
      <c r="D1052" s="24">
        <v>43.85</v>
      </c>
      <c r="E1052" s="24">
        <v>5204225</v>
      </c>
      <c r="F1052" s="24" t="s">
        <v>1592</v>
      </c>
      <c r="G1052" s="29">
        <f t="shared" si="21"/>
        <v>6.157354618015809E-3</v>
      </c>
    </row>
    <row r="1053" spans="1:7">
      <c r="A1053" s="24">
        <v>43.55</v>
      </c>
      <c r="B1053" s="24">
        <v>43.92</v>
      </c>
      <c r="C1053" s="24">
        <v>43.18</v>
      </c>
      <c r="D1053" s="24">
        <v>43.63</v>
      </c>
      <c r="E1053" s="24">
        <v>4793715</v>
      </c>
      <c r="F1053" s="24" t="s">
        <v>1591</v>
      </c>
      <c r="G1053" s="29">
        <f t="shared" si="21"/>
        <v>-1.8336007334404103E-3</v>
      </c>
    </row>
    <row r="1054" spans="1:7">
      <c r="A1054" s="24">
        <v>43.58</v>
      </c>
      <c r="B1054" s="24">
        <v>43.825000000000003</v>
      </c>
      <c r="C1054" s="24">
        <v>43.02</v>
      </c>
      <c r="D1054" s="24">
        <v>43.19</v>
      </c>
      <c r="E1054" s="24">
        <v>7571062</v>
      </c>
      <c r="F1054" s="24" t="s">
        <v>1590</v>
      </c>
      <c r="G1054" s="29">
        <f t="shared" si="21"/>
        <v>9.0298680250058272E-3</v>
      </c>
    </row>
    <row r="1055" spans="1:7">
      <c r="A1055" s="24">
        <v>42.79</v>
      </c>
      <c r="B1055" s="24">
        <v>43</v>
      </c>
      <c r="C1055" s="24">
        <v>41.31</v>
      </c>
      <c r="D1055" s="24">
        <v>41.32</v>
      </c>
      <c r="E1055" s="24">
        <v>8007672</v>
      </c>
      <c r="F1055" s="24" t="s">
        <v>1589</v>
      </c>
      <c r="G1055" s="29">
        <f t="shared" si="21"/>
        <v>3.5575992255566291E-2</v>
      </c>
    </row>
    <row r="1056" spans="1:7">
      <c r="A1056" s="24">
        <v>41.23</v>
      </c>
      <c r="B1056" s="24">
        <v>41.83</v>
      </c>
      <c r="C1056" s="24">
        <v>40.93</v>
      </c>
      <c r="D1056" s="24">
        <v>41.66</v>
      </c>
      <c r="E1056" s="24">
        <v>6268248</v>
      </c>
      <c r="F1056" s="24" t="s">
        <v>1588</v>
      </c>
      <c r="G1056" s="29">
        <f t="shared" si="21"/>
        <v>-1.0321651464234249E-2</v>
      </c>
    </row>
    <row r="1057" spans="1:7">
      <c r="A1057" s="24">
        <v>42.1</v>
      </c>
      <c r="B1057" s="24">
        <v>42.43</v>
      </c>
      <c r="C1057" s="24">
        <v>41.983800000000002</v>
      </c>
      <c r="D1057" s="24">
        <v>42.31</v>
      </c>
      <c r="E1057" s="24">
        <v>5539678</v>
      </c>
      <c r="F1057" s="24" t="s">
        <v>1587</v>
      </c>
      <c r="G1057" s="29">
        <f t="shared" si="21"/>
        <v>-4.9633656346017574E-3</v>
      </c>
    </row>
    <row r="1058" spans="1:7">
      <c r="A1058" s="24">
        <v>42.16</v>
      </c>
      <c r="B1058" s="24">
        <v>42.55</v>
      </c>
      <c r="C1058" s="24">
        <v>41.86</v>
      </c>
      <c r="D1058" s="24">
        <v>42.42</v>
      </c>
      <c r="E1058" s="24">
        <v>6079752</v>
      </c>
      <c r="F1058" s="24" t="s">
        <v>1586</v>
      </c>
      <c r="G1058" s="29">
        <f t="shared" si="21"/>
        <v>-6.1291843470062668E-3</v>
      </c>
    </row>
    <row r="1059" spans="1:7">
      <c r="A1059" s="24">
        <v>42.74</v>
      </c>
      <c r="B1059" s="24">
        <v>43.335000000000001</v>
      </c>
      <c r="C1059" s="24">
        <v>42.65</v>
      </c>
      <c r="D1059" s="24">
        <v>43.24</v>
      </c>
      <c r="E1059" s="24">
        <v>4174478</v>
      </c>
      <c r="F1059" s="24" t="s">
        <v>1585</v>
      </c>
      <c r="G1059" s="29">
        <f t="shared" si="21"/>
        <v>-1.1563367252543921E-2</v>
      </c>
    </row>
    <row r="1060" spans="1:7">
      <c r="A1060" s="24">
        <v>43.06</v>
      </c>
      <c r="B1060" s="24">
        <v>43.52</v>
      </c>
      <c r="C1060" s="24">
        <v>43</v>
      </c>
      <c r="D1060" s="24">
        <v>43.39</v>
      </c>
      <c r="E1060" s="24">
        <v>4137070</v>
      </c>
      <c r="F1060" s="24" t="s">
        <v>1584</v>
      </c>
      <c r="G1060" s="29">
        <f t="shared" si="21"/>
        <v>-7.6054390412536588E-3</v>
      </c>
    </row>
    <row r="1061" spans="1:7">
      <c r="A1061" s="24">
        <v>43.49</v>
      </c>
      <c r="B1061" s="24">
        <v>43.62</v>
      </c>
      <c r="C1061" s="24">
        <v>43.36</v>
      </c>
      <c r="D1061" s="24">
        <v>43.36</v>
      </c>
      <c r="E1061" s="24">
        <v>3772667</v>
      </c>
      <c r="F1061" s="24" t="s">
        <v>1583</v>
      </c>
      <c r="G1061" s="29">
        <f t="shared" si="21"/>
        <v>2.998154981549872E-3</v>
      </c>
    </row>
    <row r="1062" spans="1:7">
      <c r="A1062" s="24">
        <v>43.59</v>
      </c>
      <c r="B1062" s="24">
        <v>43.83</v>
      </c>
      <c r="C1062" s="24">
        <v>43.39</v>
      </c>
      <c r="D1062" s="24">
        <v>43.664999999999999</v>
      </c>
      <c r="E1062" s="24">
        <v>4137138</v>
      </c>
      <c r="F1062" s="24" t="s">
        <v>1582</v>
      </c>
      <c r="G1062" s="29">
        <f t="shared" si="21"/>
        <v>-1.7176228100308499E-3</v>
      </c>
    </row>
    <row r="1063" spans="1:7">
      <c r="A1063" s="24">
        <v>43.34</v>
      </c>
      <c r="B1063" s="24">
        <v>43.54</v>
      </c>
      <c r="C1063" s="24">
        <v>42.79</v>
      </c>
      <c r="D1063" s="24">
        <v>43.46</v>
      </c>
      <c r="E1063" s="24">
        <v>6035237</v>
      </c>
      <c r="F1063" s="24" t="s">
        <v>1581</v>
      </c>
      <c r="G1063" s="29">
        <f t="shared" si="21"/>
        <v>-2.7611596870684707E-3</v>
      </c>
    </row>
    <row r="1064" spans="1:7">
      <c r="A1064" s="24">
        <v>43.93</v>
      </c>
      <c r="B1064" s="24">
        <v>43.99</v>
      </c>
      <c r="C1064" s="24">
        <v>43.534999999999997</v>
      </c>
      <c r="D1064" s="24">
        <v>43.72</v>
      </c>
      <c r="E1064" s="24">
        <v>5358311</v>
      </c>
      <c r="F1064" s="24" t="s">
        <v>1580</v>
      </c>
      <c r="G1064" s="29">
        <f t="shared" si="21"/>
        <v>4.8032936870996412E-3</v>
      </c>
    </row>
    <row r="1065" spans="1:7">
      <c r="A1065" s="24">
        <v>43.62</v>
      </c>
      <c r="B1065" s="24">
        <v>43.8</v>
      </c>
      <c r="C1065" s="24">
        <v>43.25</v>
      </c>
      <c r="D1065" s="24">
        <v>43.79</v>
      </c>
      <c r="E1065" s="24">
        <v>6659727</v>
      </c>
      <c r="F1065" s="24" t="s">
        <v>1579</v>
      </c>
      <c r="G1065" s="29">
        <f t="shared" si="21"/>
        <v>-3.8821648778259998E-3</v>
      </c>
    </row>
    <row r="1066" spans="1:7">
      <c r="A1066" s="24">
        <v>43.92</v>
      </c>
      <c r="B1066" s="24">
        <v>44</v>
      </c>
      <c r="C1066" s="24">
        <v>43.21</v>
      </c>
      <c r="D1066" s="24">
        <v>43.4</v>
      </c>
      <c r="E1066" s="24">
        <v>4997758</v>
      </c>
      <c r="F1066" s="24" t="s">
        <v>1578</v>
      </c>
      <c r="G1066" s="29">
        <f t="shared" si="21"/>
        <v>1.1981566820276512E-2</v>
      </c>
    </row>
    <row r="1067" spans="1:7">
      <c r="A1067" s="24">
        <v>43.36</v>
      </c>
      <c r="B1067" s="24">
        <v>43.51</v>
      </c>
      <c r="C1067" s="24">
        <v>42.685000000000002</v>
      </c>
      <c r="D1067" s="24">
        <v>42.78</v>
      </c>
      <c r="E1067" s="24">
        <v>5756424</v>
      </c>
      <c r="F1067" s="24" t="s">
        <v>1577</v>
      </c>
      <c r="G1067" s="29">
        <f t="shared" si="21"/>
        <v>1.3557737260402103E-2</v>
      </c>
    </row>
    <row r="1068" spans="1:7">
      <c r="A1068" s="24">
        <v>42.76</v>
      </c>
      <c r="B1068" s="24">
        <v>43.3</v>
      </c>
      <c r="C1068" s="24">
        <v>42.44</v>
      </c>
      <c r="D1068" s="24">
        <v>43.3</v>
      </c>
      <c r="E1068" s="24">
        <v>8902639</v>
      </c>
      <c r="F1068" s="24" t="s">
        <v>1576</v>
      </c>
      <c r="G1068" s="29">
        <f t="shared" ref="G1068:G1131" si="22">A1068/D1068-1</f>
        <v>-1.2471131639722799E-2</v>
      </c>
    </row>
    <row r="1069" spans="1:7">
      <c r="A1069" s="24">
        <v>43.23</v>
      </c>
      <c r="B1069" s="24">
        <v>43.5</v>
      </c>
      <c r="C1069" s="24">
        <v>42.98</v>
      </c>
      <c r="D1069" s="24">
        <v>43.37</v>
      </c>
      <c r="E1069" s="24">
        <v>5370271</v>
      </c>
      <c r="F1069" s="24" t="s">
        <v>1575</v>
      </c>
      <c r="G1069" s="29">
        <f t="shared" si="22"/>
        <v>-3.2280378141572585E-3</v>
      </c>
    </row>
    <row r="1070" spans="1:7">
      <c r="A1070" s="24">
        <v>43.33</v>
      </c>
      <c r="B1070" s="24">
        <v>44.22</v>
      </c>
      <c r="C1070" s="24">
        <v>43.04</v>
      </c>
      <c r="D1070" s="24">
        <v>44</v>
      </c>
      <c r="E1070" s="24">
        <v>6763013</v>
      </c>
      <c r="F1070" s="24" t="s">
        <v>1574</v>
      </c>
      <c r="G1070" s="29">
        <f t="shared" si="22"/>
        <v>-1.5227272727272756E-2</v>
      </c>
    </row>
    <row r="1071" spans="1:7">
      <c r="A1071" s="24">
        <v>44.1</v>
      </c>
      <c r="B1071" s="24">
        <v>44.265000000000001</v>
      </c>
      <c r="C1071" s="24">
        <v>43.84</v>
      </c>
      <c r="D1071" s="24">
        <v>43.87</v>
      </c>
      <c r="E1071" s="24">
        <v>6884251</v>
      </c>
      <c r="F1071" s="24" t="s">
        <v>1573</v>
      </c>
      <c r="G1071" s="29">
        <f t="shared" si="22"/>
        <v>5.2427627080009476E-3</v>
      </c>
    </row>
    <row r="1072" spans="1:7">
      <c r="A1072" s="24">
        <v>43.71</v>
      </c>
      <c r="B1072" s="24">
        <v>44.2</v>
      </c>
      <c r="C1072" s="24">
        <v>43.71</v>
      </c>
      <c r="D1072" s="24">
        <v>43.99</v>
      </c>
      <c r="E1072" s="24">
        <v>6324874</v>
      </c>
      <c r="F1072" s="24" t="s">
        <v>1572</v>
      </c>
      <c r="G1072" s="29">
        <f t="shared" si="22"/>
        <v>-6.3650829734031023E-3</v>
      </c>
    </row>
    <row r="1073" spans="1:7">
      <c r="A1073" s="24">
        <v>43.79</v>
      </c>
      <c r="B1073" s="24">
        <v>43.97</v>
      </c>
      <c r="C1073" s="24">
        <v>43.62</v>
      </c>
      <c r="D1073" s="24">
        <v>43.79</v>
      </c>
      <c r="E1073" s="24">
        <v>3760378</v>
      </c>
      <c r="F1073" s="24" t="s">
        <v>1571</v>
      </c>
      <c r="G1073" s="29">
        <f t="shared" si="22"/>
        <v>0</v>
      </c>
    </row>
    <row r="1074" spans="1:7">
      <c r="A1074" s="24">
        <v>43.83</v>
      </c>
      <c r="B1074" s="24">
        <v>43.92</v>
      </c>
      <c r="C1074" s="24">
        <v>43.284999999999997</v>
      </c>
      <c r="D1074" s="24">
        <v>43.53</v>
      </c>
      <c r="E1074" s="24">
        <v>5623322</v>
      </c>
      <c r="F1074" s="24" t="s">
        <v>1570</v>
      </c>
      <c r="G1074" s="29">
        <f t="shared" si="22"/>
        <v>6.8917987594760977E-3</v>
      </c>
    </row>
    <row r="1075" spans="1:7">
      <c r="A1075" s="24">
        <v>43.6</v>
      </c>
      <c r="B1075" s="24">
        <v>43.82</v>
      </c>
      <c r="C1075" s="24">
        <v>43.17</v>
      </c>
      <c r="D1075" s="24">
        <v>43.3</v>
      </c>
      <c r="E1075" s="24">
        <v>6705991</v>
      </c>
      <c r="F1075" s="24" t="s">
        <v>1569</v>
      </c>
      <c r="G1075" s="29">
        <f t="shared" si="22"/>
        <v>6.9284064665127154E-3</v>
      </c>
    </row>
    <row r="1076" spans="1:7">
      <c r="A1076" s="24">
        <v>43.02</v>
      </c>
      <c r="B1076" s="24">
        <v>43.36</v>
      </c>
      <c r="C1076" s="24">
        <v>42.81</v>
      </c>
      <c r="D1076" s="24">
        <v>43.11</v>
      </c>
      <c r="E1076" s="24">
        <v>8845311</v>
      </c>
      <c r="F1076" s="24" t="s">
        <v>1568</v>
      </c>
      <c r="G1076" s="29">
        <f t="shared" si="22"/>
        <v>-2.0876826722336927E-3</v>
      </c>
    </row>
    <row r="1077" spans="1:7">
      <c r="A1077" s="24">
        <v>43.35</v>
      </c>
      <c r="B1077" s="24">
        <v>43.5</v>
      </c>
      <c r="C1077" s="24">
        <v>42.7</v>
      </c>
      <c r="D1077" s="24">
        <v>42.72</v>
      </c>
      <c r="E1077" s="24">
        <v>6578656</v>
      </c>
      <c r="F1077" s="24" t="s">
        <v>1567</v>
      </c>
      <c r="G1077" s="29">
        <f t="shared" si="22"/>
        <v>1.4747191011236005E-2</v>
      </c>
    </row>
    <row r="1078" spans="1:7">
      <c r="A1078" s="24">
        <v>42.78</v>
      </c>
      <c r="B1078" s="24">
        <v>43.03</v>
      </c>
      <c r="C1078" s="24">
        <v>42.53</v>
      </c>
      <c r="D1078" s="24">
        <v>42.81</v>
      </c>
      <c r="E1078" s="24">
        <v>4910602</v>
      </c>
      <c r="F1078" s="24" t="s">
        <v>1566</v>
      </c>
      <c r="G1078" s="29">
        <f t="shared" si="22"/>
        <v>-7.0077084793274125E-4</v>
      </c>
    </row>
    <row r="1079" spans="1:7">
      <c r="A1079" s="24">
        <v>42.75</v>
      </c>
      <c r="B1079" s="24">
        <v>42.93</v>
      </c>
      <c r="C1079" s="24">
        <v>42.39</v>
      </c>
      <c r="D1079" s="24">
        <v>42.7</v>
      </c>
      <c r="E1079" s="24">
        <v>6396220</v>
      </c>
      <c r="F1079" s="24" t="s">
        <v>1565</v>
      </c>
      <c r="G1079" s="29">
        <f t="shared" si="22"/>
        <v>1.1709601873535203E-3</v>
      </c>
    </row>
    <row r="1080" spans="1:7">
      <c r="A1080" s="24">
        <v>42.54</v>
      </c>
      <c r="B1080" s="24">
        <v>42.94</v>
      </c>
      <c r="C1080" s="24">
        <v>42.37</v>
      </c>
      <c r="D1080" s="24">
        <v>42.94</v>
      </c>
      <c r="E1080" s="24">
        <v>5034096</v>
      </c>
      <c r="F1080" s="24" t="s">
        <v>1564</v>
      </c>
      <c r="G1080" s="29">
        <f t="shared" si="22"/>
        <v>-9.3153237074987683E-3</v>
      </c>
    </row>
    <row r="1081" spans="1:7">
      <c r="A1081" s="24">
        <v>42.91</v>
      </c>
      <c r="B1081" s="24">
        <v>42.93</v>
      </c>
      <c r="C1081" s="24">
        <v>42.38</v>
      </c>
      <c r="D1081" s="24">
        <v>42.76</v>
      </c>
      <c r="E1081" s="24">
        <v>5352775</v>
      </c>
      <c r="F1081" s="24" t="s">
        <v>1563</v>
      </c>
      <c r="G1081" s="29">
        <f t="shared" si="22"/>
        <v>3.5079513564078013E-3</v>
      </c>
    </row>
    <row r="1082" spans="1:7">
      <c r="A1082" s="24">
        <v>42.84</v>
      </c>
      <c r="B1082" s="24">
        <v>42.91</v>
      </c>
      <c r="C1082" s="24">
        <v>42.39</v>
      </c>
      <c r="D1082" s="24">
        <v>42.49</v>
      </c>
      <c r="E1082" s="24">
        <v>3992009</v>
      </c>
      <c r="F1082" s="24" t="s">
        <v>1562</v>
      </c>
      <c r="G1082" s="29">
        <f t="shared" si="22"/>
        <v>8.2372322899506578E-3</v>
      </c>
    </row>
    <row r="1083" spans="1:7">
      <c r="A1083" s="24">
        <v>42.33</v>
      </c>
      <c r="B1083" s="24">
        <v>42.4</v>
      </c>
      <c r="C1083" s="24">
        <v>42.015000000000001</v>
      </c>
      <c r="D1083" s="24">
        <v>42.05</v>
      </c>
      <c r="E1083" s="24">
        <v>3863518</v>
      </c>
      <c r="F1083" s="24" t="s">
        <v>1561</v>
      </c>
      <c r="G1083" s="29">
        <f t="shared" si="22"/>
        <v>6.6587395957193873E-3</v>
      </c>
    </row>
    <row r="1084" spans="1:7">
      <c r="A1084" s="24">
        <v>42.02</v>
      </c>
      <c r="B1084" s="24">
        <v>42.39</v>
      </c>
      <c r="C1084" s="24">
        <v>41.43</v>
      </c>
      <c r="D1084" s="24">
        <v>42.37</v>
      </c>
      <c r="E1084" s="24">
        <v>4840199</v>
      </c>
      <c r="F1084" s="24" t="s">
        <v>1560</v>
      </c>
      <c r="G1084" s="29">
        <f t="shared" si="22"/>
        <v>-8.2605617181966684E-3</v>
      </c>
    </row>
    <row r="1085" spans="1:7">
      <c r="A1085" s="24">
        <v>42.14</v>
      </c>
      <c r="B1085" s="24">
        <v>42.695</v>
      </c>
      <c r="C1085" s="24">
        <v>42.005000000000003</v>
      </c>
      <c r="D1085" s="24">
        <v>42.21</v>
      </c>
      <c r="E1085" s="24">
        <v>7467356</v>
      </c>
      <c r="F1085" s="24" t="s">
        <v>1559</v>
      </c>
      <c r="G1085" s="29">
        <f t="shared" si="22"/>
        <v>-1.6583747927031434E-3</v>
      </c>
    </row>
    <row r="1086" spans="1:7">
      <c r="A1086" s="24">
        <v>42.03</v>
      </c>
      <c r="B1086" s="24">
        <v>42.12</v>
      </c>
      <c r="C1086" s="24">
        <v>41.4</v>
      </c>
      <c r="D1086" s="24">
        <v>41.78</v>
      </c>
      <c r="E1086" s="24">
        <v>5465346</v>
      </c>
      <c r="F1086" s="24" t="s">
        <v>1558</v>
      </c>
      <c r="G1086" s="29">
        <f t="shared" si="22"/>
        <v>5.983724269985613E-3</v>
      </c>
    </row>
    <row r="1087" spans="1:7">
      <c r="A1087" s="24">
        <v>41.35</v>
      </c>
      <c r="B1087" s="24">
        <v>41.54</v>
      </c>
      <c r="C1087" s="24">
        <v>40.869999999999997</v>
      </c>
      <c r="D1087" s="24">
        <v>41.36</v>
      </c>
      <c r="E1087" s="24">
        <v>5658902</v>
      </c>
      <c r="F1087" s="24" t="s">
        <v>1557</v>
      </c>
      <c r="G1087" s="29">
        <f t="shared" si="22"/>
        <v>-2.4177949709858204E-4</v>
      </c>
    </row>
    <row r="1088" spans="1:7">
      <c r="A1088" s="24">
        <v>41.61</v>
      </c>
      <c r="B1088" s="24">
        <v>43.06</v>
      </c>
      <c r="C1088" s="24">
        <v>41.55</v>
      </c>
      <c r="D1088" s="24">
        <v>43</v>
      </c>
      <c r="E1088" s="24">
        <v>11253654</v>
      </c>
      <c r="F1088" s="24" t="s">
        <v>1556</v>
      </c>
      <c r="G1088" s="29">
        <f t="shared" si="22"/>
        <v>-3.2325581395348801E-2</v>
      </c>
    </row>
    <row r="1089" spans="1:7">
      <c r="A1089" s="24">
        <v>42.93</v>
      </c>
      <c r="B1089" s="24">
        <v>43.2</v>
      </c>
      <c r="C1089" s="24">
        <v>42.5</v>
      </c>
      <c r="D1089" s="24">
        <v>42.82</v>
      </c>
      <c r="E1089" s="24">
        <v>8166472</v>
      </c>
      <c r="F1089" s="24" t="s">
        <v>1555</v>
      </c>
      <c r="G1089" s="29">
        <f t="shared" si="22"/>
        <v>2.5688930406351229E-3</v>
      </c>
    </row>
    <row r="1090" spans="1:7">
      <c r="A1090" s="24">
        <v>42.55</v>
      </c>
      <c r="B1090" s="24">
        <v>42.86</v>
      </c>
      <c r="C1090" s="24">
        <v>42.08</v>
      </c>
      <c r="D1090" s="24">
        <v>42.36</v>
      </c>
      <c r="E1090" s="24">
        <v>5720760</v>
      </c>
      <c r="F1090" s="24" t="s">
        <v>1554</v>
      </c>
      <c r="G1090" s="29">
        <f t="shared" si="22"/>
        <v>4.4853635505193168E-3</v>
      </c>
    </row>
    <row r="1091" spans="1:7">
      <c r="A1091" s="24">
        <v>41.96</v>
      </c>
      <c r="B1091" s="24">
        <v>42.23</v>
      </c>
      <c r="C1091" s="24">
        <v>41.78</v>
      </c>
      <c r="D1091" s="24">
        <v>42.05</v>
      </c>
      <c r="E1091" s="24">
        <v>8004476</v>
      </c>
      <c r="F1091" s="24" t="s">
        <v>1553</v>
      </c>
      <c r="G1091" s="29">
        <f t="shared" si="22"/>
        <v>-2.1403091557669063E-3</v>
      </c>
    </row>
    <row r="1092" spans="1:7">
      <c r="A1092" s="24">
        <v>41.83</v>
      </c>
      <c r="B1092" s="24">
        <v>42.35</v>
      </c>
      <c r="C1092" s="24">
        <v>41.05</v>
      </c>
      <c r="D1092" s="24">
        <v>41.52</v>
      </c>
      <c r="E1092" s="24">
        <v>10531840</v>
      </c>
      <c r="F1092" s="24" t="s">
        <v>1552</v>
      </c>
      <c r="G1092" s="29">
        <f t="shared" si="22"/>
        <v>7.4662813102117642E-3</v>
      </c>
    </row>
    <row r="1093" spans="1:7">
      <c r="A1093" s="24">
        <v>43.03</v>
      </c>
      <c r="B1093" s="24">
        <v>43.34</v>
      </c>
      <c r="C1093" s="24">
        <v>42.68</v>
      </c>
      <c r="D1093" s="24">
        <v>43.01</v>
      </c>
      <c r="E1093" s="24">
        <v>5891519</v>
      </c>
      <c r="F1093" s="24" t="s">
        <v>1551</v>
      </c>
      <c r="G1093" s="29">
        <f t="shared" si="22"/>
        <v>4.6500813764249749E-4</v>
      </c>
    </row>
    <row r="1094" spans="1:7">
      <c r="A1094" s="24">
        <v>42.8</v>
      </c>
      <c r="B1094" s="24">
        <v>42.98</v>
      </c>
      <c r="C1094" s="24">
        <v>42.2</v>
      </c>
      <c r="D1094" s="24">
        <v>42.37</v>
      </c>
      <c r="E1094" s="24">
        <v>7751084</v>
      </c>
      <c r="F1094" s="24" t="s">
        <v>1550</v>
      </c>
      <c r="G1094" s="29">
        <f t="shared" si="22"/>
        <v>1.0148690110927561E-2</v>
      </c>
    </row>
    <row r="1095" spans="1:7">
      <c r="A1095" s="24">
        <v>42.11</v>
      </c>
      <c r="B1095" s="24">
        <v>42.64</v>
      </c>
      <c r="C1095" s="24">
        <v>42.07</v>
      </c>
      <c r="D1095" s="24">
        <v>42.14</v>
      </c>
      <c r="E1095" s="24">
        <v>5203747</v>
      </c>
      <c r="F1095" s="24" t="s">
        <v>1549</v>
      </c>
      <c r="G1095" s="29">
        <f t="shared" si="22"/>
        <v>-7.1191267204562259E-4</v>
      </c>
    </row>
    <row r="1096" spans="1:7">
      <c r="A1096" s="24">
        <v>41.92</v>
      </c>
      <c r="B1096" s="24">
        <v>42.28</v>
      </c>
      <c r="C1096" s="24">
        <v>41.23</v>
      </c>
      <c r="D1096" s="24">
        <v>41.36</v>
      </c>
      <c r="E1096" s="24">
        <v>4427546</v>
      </c>
      <c r="F1096" s="24" t="s">
        <v>1548</v>
      </c>
      <c r="G1096" s="29">
        <f t="shared" si="22"/>
        <v>1.3539651837524147E-2</v>
      </c>
    </row>
    <row r="1097" spans="1:7">
      <c r="A1097" s="24">
        <v>41.43</v>
      </c>
      <c r="B1097" s="24">
        <v>41.494999999999997</v>
      </c>
      <c r="C1097" s="24">
        <v>41.04</v>
      </c>
      <c r="D1097" s="24">
        <v>41.26</v>
      </c>
      <c r="E1097" s="24">
        <v>5900636</v>
      </c>
      <c r="F1097" s="24" t="s">
        <v>1547</v>
      </c>
      <c r="G1097" s="29">
        <f t="shared" si="22"/>
        <v>4.120213281628704E-3</v>
      </c>
    </row>
    <row r="1098" spans="1:7">
      <c r="A1098" s="24">
        <v>41.77</v>
      </c>
      <c r="B1098" s="24">
        <v>42.19</v>
      </c>
      <c r="C1098" s="24">
        <v>41.66</v>
      </c>
      <c r="D1098" s="24">
        <v>41.73</v>
      </c>
      <c r="E1098" s="24">
        <v>5212333</v>
      </c>
      <c r="F1098" s="24" t="s">
        <v>1546</v>
      </c>
      <c r="G1098" s="29">
        <f t="shared" si="22"/>
        <v>9.5854301461795188E-4</v>
      </c>
    </row>
    <row r="1099" spans="1:7">
      <c r="A1099" s="24">
        <v>41.72</v>
      </c>
      <c r="B1099" s="24">
        <v>41.82</v>
      </c>
      <c r="C1099" s="24">
        <v>41.23</v>
      </c>
      <c r="D1099" s="24">
        <v>41.5</v>
      </c>
      <c r="E1099" s="24">
        <v>5552367</v>
      </c>
      <c r="F1099" s="24" t="s">
        <v>1545</v>
      </c>
      <c r="G1099" s="29">
        <f t="shared" si="22"/>
        <v>5.3012048192770944E-3</v>
      </c>
    </row>
    <row r="1100" spans="1:7">
      <c r="A1100" s="24">
        <v>41.55</v>
      </c>
      <c r="B1100" s="24">
        <v>42.04</v>
      </c>
      <c r="C1100" s="24">
        <v>41.54</v>
      </c>
      <c r="D1100" s="24">
        <v>41.84</v>
      </c>
      <c r="E1100" s="24">
        <v>4447561</v>
      </c>
      <c r="F1100" s="24" t="s">
        <v>1544</v>
      </c>
      <c r="G1100" s="29">
        <f t="shared" si="22"/>
        <v>-6.9311663479925123E-3</v>
      </c>
    </row>
    <row r="1101" spans="1:7">
      <c r="A1101" s="24">
        <v>41.61</v>
      </c>
      <c r="B1101" s="24">
        <v>41.88</v>
      </c>
      <c r="C1101" s="24">
        <v>41.325000000000003</v>
      </c>
      <c r="D1101" s="24">
        <v>41.51</v>
      </c>
      <c r="E1101" s="24">
        <v>5005882</v>
      </c>
      <c r="F1101" s="24" t="s">
        <v>1543</v>
      </c>
      <c r="G1101" s="29">
        <f t="shared" si="22"/>
        <v>2.4090580582991628E-3</v>
      </c>
    </row>
    <row r="1102" spans="1:7">
      <c r="A1102" s="24">
        <v>41.35</v>
      </c>
      <c r="B1102" s="24">
        <v>42.34</v>
      </c>
      <c r="C1102" s="24">
        <v>41.23</v>
      </c>
      <c r="D1102" s="24">
        <v>42.34</v>
      </c>
      <c r="E1102" s="24">
        <v>9882777</v>
      </c>
      <c r="F1102" s="24" t="s">
        <v>1542</v>
      </c>
      <c r="G1102" s="29">
        <f t="shared" si="22"/>
        <v>-2.3382144544166317E-2</v>
      </c>
    </row>
    <row r="1103" spans="1:7">
      <c r="A1103" s="24">
        <v>42.53</v>
      </c>
      <c r="B1103" s="24">
        <v>43.38</v>
      </c>
      <c r="C1103" s="24">
        <v>42.37</v>
      </c>
      <c r="D1103" s="24">
        <v>43.15</v>
      </c>
      <c r="E1103" s="24">
        <v>10858519</v>
      </c>
      <c r="F1103" s="24" t="s">
        <v>1541</v>
      </c>
      <c r="G1103" s="29">
        <f t="shared" si="22"/>
        <v>-1.4368482039397446E-2</v>
      </c>
    </row>
    <row r="1104" spans="1:7">
      <c r="A1104" s="24">
        <v>43.25</v>
      </c>
      <c r="B1104" s="24">
        <v>43.61</v>
      </c>
      <c r="C1104" s="24">
        <v>43.08</v>
      </c>
      <c r="D1104" s="24">
        <v>43.16</v>
      </c>
      <c r="E1104" s="24">
        <v>6078422</v>
      </c>
      <c r="F1104" s="24" t="s">
        <v>1540</v>
      </c>
      <c r="G1104" s="29">
        <f t="shared" si="22"/>
        <v>2.0852641334569988E-3</v>
      </c>
    </row>
    <row r="1105" spans="1:7">
      <c r="A1105" s="24">
        <v>43.13</v>
      </c>
      <c r="B1105" s="24">
        <v>43.83</v>
      </c>
      <c r="C1105" s="24">
        <v>42.99</v>
      </c>
      <c r="D1105" s="24">
        <v>43.1</v>
      </c>
      <c r="E1105" s="24">
        <v>6089420</v>
      </c>
      <c r="F1105" s="24" t="s">
        <v>1539</v>
      </c>
      <c r="G1105" s="29">
        <f t="shared" si="22"/>
        <v>6.9605568445485488E-4</v>
      </c>
    </row>
    <row r="1106" spans="1:7">
      <c r="A1106" s="24">
        <v>43.04</v>
      </c>
      <c r="B1106" s="24">
        <v>43.104999999999997</v>
      </c>
      <c r="C1106" s="24">
        <v>42.62</v>
      </c>
      <c r="D1106" s="24">
        <v>43.03</v>
      </c>
      <c r="E1106" s="24">
        <v>8257468</v>
      </c>
      <c r="F1106" s="24" t="s">
        <v>1538</v>
      </c>
      <c r="G1106" s="29">
        <f t="shared" si="22"/>
        <v>2.323960027887928E-4</v>
      </c>
    </row>
    <row r="1107" spans="1:7">
      <c r="A1107" s="24">
        <v>43.09</v>
      </c>
      <c r="B1107" s="24">
        <v>43.47</v>
      </c>
      <c r="C1107" s="24">
        <v>43.05</v>
      </c>
      <c r="D1107" s="24">
        <v>43.47</v>
      </c>
      <c r="E1107" s="24">
        <v>4465118</v>
      </c>
      <c r="F1107" s="24" t="s">
        <v>1537</v>
      </c>
      <c r="G1107" s="29">
        <f t="shared" si="22"/>
        <v>-8.7416609155738234E-3</v>
      </c>
    </row>
    <row r="1108" spans="1:7">
      <c r="A1108" s="24">
        <v>43.33</v>
      </c>
      <c r="B1108" s="24">
        <v>43.5</v>
      </c>
      <c r="C1108" s="24">
        <v>43.09</v>
      </c>
      <c r="D1108" s="24">
        <v>43.5</v>
      </c>
      <c r="E1108" s="24">
        <v>9076459</v>
      </c>
      <c r="F1108" s="24" t="s">
        <v>1536</v>
      </c>
      <c r="G1108" s="29">
        <f t="shared" si="22"/>
        <v>-3.9080459770115539E-3</v>
      </c>
    </row>
    <row r="1109" spans="1:7">
      <c r="A1109" s="24">
        <v>43.63</v>
      </c>
      <c r="B1109" s="24">
        <v>43.79</v>
      </c>
      <c r="C1109" s="24">
        <v>43.44</v>
      </c>
      <c r="D1109" s="24">
        <v>43.6</v>
      </c>
      <c r="E1109" s="24">
        <v>7610605</v>
      </c>
      <c r="F1109" s="24" t="s">
        <v>1535</v>
      </c>
      <c r="G1109" s="29">
        <f t="shared" si="22"/>
        <v>6.8807339449539207E-4</v>
      </c>
    </row>
    <row r="1110" spans="1:7">
      <c r="A1110" s="24">
        <v>43.6</v>
      </c>
      <c r="B1110" s="24">
        <v>43.96</v>
      </c>
      <c r="C1110" s="24">
        <v>43.36</v>
      </c>
      <c r="D1110" s="24">
        <v>43.84</v>
      </c>
      <c r="E1110" s="24">
        <v>12645839</v>
      </c>
      <c r="F1110" s="24" t="s">
        <v>1534</v>
      </c>
      <c r="G1110" s="29">
        <f t="shared" si="22"/>
        <v>-5.4744525547445466E-3</v>
      </c>
    </row>
    <row r="1111" spans="1:7">
      <c r="A1111" s="24">
        <v>44.1</v>
      </c>
      <c r="B1111" s="24">
        <v>44.3</v>
      </c>
      <c r="C1111" s="24">
        <v>43.63</v>
      </c>
      <c r="D1111" s="24">
        <v>44.28</v>
      </c>
      <c r="E1111" s="24">
        <v>8810742</v>
      </c>
      <c r="F1111" s="24" t="s">
        <v>1533</v>
      </c>
      <c r="G1111" s="29">
        <f t="shared" si="22"/>
        <v>-4.0650406504064707E-3</v>
      </c>
    </row>
    <row r="1112" spans="1:7">
      <c r="A1112" s="24">
        <v>44.24</v>
      </c>
      <c r="B1112" s="24">
        <v>44.63</v>
      </c>
      <c r="C1112" s="24">
        <v>43.75</v>
      </c>
      <c r="D1112" s="24">
        <v>43.86</v>
      </c>
      <c r="E1112" s="24">
        <v>16088234</v>
      </c>
      <c r="F1112" s="24" t="s">
        <v>1532</v>
      </c>
      <c r="G1112" s="29">
        <f t="shared" si="22"/>
        <v>8.6639306885545331E-3</v>
      </c>
    </row>
    <row r="1113" spans="1:7">
      <c r="A1113" s="24">
        <v>42.41</v>
      </c>
      <c r="B1113" s="24">
        <v>42.76</v>
      </c>
      <c r="C1113" s="24">
        <v>41.59</v>
      </c>
      <c r="D1113" s="24">
        <v>41.99</v>
      </c>
      <c r="E1113" s="24">
        <v>8400876</v>
      </c>
      <c r="F1113" s="24" t="s">
        <v>1531</v>
      </c>
      <c r="G1113" s="29">
        <f t="shared" si="22"/>
        <v>1.0002381519409242E-2</v>
      </c>
    </row>
    <row r="1114" spans="1:7">
      <c r="A1114" s="24">
        <v>42.27</v>
      </c>
      <c r="B1114" s="24">
        <v>42.905000000000001</v>
      </c>
      <c r="C1114" s="24">
        <v>42.23</v>
      </c>
      <c r="D1114" s="24">
        <v>42.81</v>
      </c>
      <c r="E1114" s="24">
        <v>11175828</v>
      </c>
      <c r="F1114" s="24" t="s">
        <v>1530</v>
      </c>
      <c r="G1114" s="29">
        <f t="shared" si="22"/>
        <v>-1.2613875262789009E-2</v>
      </c>
    </row>
    <row r="1115" spans="1:7">
      <c r="A1115" s="24">
        <v>42.73</v>
      </c>
      <c r="B1115" s="24">
        <v>42.94</v>
      </c>
      <c r="C1115" s="24">
        <v>42.58</v>
      </c>
      <c r="D1115" s="24">
        <v>42.6</v>
      </c>
      <c r="E1115" s="24">
        <v>9906018</v>
      </c>
      <c r="F1115" s="24" t="s">
        <v>1529</v>
      </c>
      <c r="G1115" s="29">
        <f t="shared" si="22"/>
        <v>3.0516431924880738E-3</v>
      </c>
    </row>
    <row r="1116" spans="1:7">
      <c r="A1116" s="24">
        <v>42.57</v>
      </c>
      <c r="B1116" s="24">
        <v>42.8</v>
      </c>
      <c r="C1116" s="24">
        <v>42.03</v>
      </c>
      <c r="D1116" s="24">
        <v>42.31</v>
      </c>
      <c r="E1116" s="24">
        <v>12019317</v>
      </c>
      <c r="F1116" s="24" t="s">
        <v>1528</v>
      </c>
      <c r="G1116" s="29">
        <f t="shared" si="22"/>
        <v>6.1451193571260276E-3</v>
      </c>
    </row>
    <row r="1117" spans="1:7">
      <c r="A1117" s="24">
        <v>42.31</v>
      </c>
      <c r="B1117" s="24">
        <v>42.54</v>
      </c>
      <c r="C1117" s="24">
        <v>41</v>
      </c>
      <c r="D1117" s="24">
        <v>41.24</v>
      </c>
      <c r="E1117" s="24">
        <v>14811371</v>
      </c>
      <c r="F1117" s="24" t="s">
        <v>1527</v>
      </c>
      <c r="G1117" s="29">
        <f t="shared" si="22"/>
        <v>2.5945683802133912E-2</v>
      </c>
    </row>
    <row r="1118" spans="1:7">
      <c r="A1118" s="24">
        <v>41.13</v>
      </c>
      <c r="B1118" s="24">
        <v>41.73</v>
      </c>
      <c r="C1118" s="24">
        <v>40.71</v>
      </c>
      <c r="D1118" s="24">
        <v>40.82</v>
      </c>
      <c r="E1118" s="24">
        <v>10522810</v>
      </c>
      <c r="F1118" s="24" t="s">
        <v>1526</v>
      </c>
      <c r="G1118" s="29">
        <f t="shared" si="22"/>
        <v>7.5943165115139877E-3</v>
      </c>
    </row>
    <row r="1119" spans="1:7">
      <c r="A1119" s="24">
        <v>40.880000000000003</v>
      </c>
      <c r="B1119" s="24">
        <v>40.97</v>
      </c>
      <c r="C1119" s="24">
        <v>40.520000000000003</v>
      </c>
      <c r="D1119" s="24">
        <v>40.79</v>
      </c>
      <c r="E1119" s="24">
        <v>6539365</v>
      </c>
      <c r="F1119" s="24" t="s">
        <v>1525</v>
      </c>
      <c r="G1119" s="29">
        <f t="shared" si="22"/>
        <v>2.206423142927294E-3</v>
      </c>
    </row>
    <row r="1120" spans="1:7">
      <c r="A1120" s="24">
        <v>40.909999999999997</v>
      </c>
      <c r="B1120" s="24">
        <v>41.18</v>
      </c>
      <c r="C1120" s="24">
        <v>40.590000000000003</v>
      </c>
      <c r="D1120" s="24">
        <v>41.14</v>
      </c>
      <c r="E1120" s="24">
        <v>7527774</v>
      </c>
      <c r="F1120" s="24" t="s">
        <v>1524</v>
      </c>
      <c r="G1120" s="29">
        <f t="shared" si="22"/>
        <v>-5.5906660184735779E-3</v>
      </c>
    </row>
    <row r="1121" spans="1:7">
      <c r="A1121" s="24">
        <v>40.86</v>
      </c>
      <c r="B1121" s="24">
        <v>41.06</v>
      </c>
      <c r="C1121" s="24">
        <v>39.840000000000003</v>
      </c>
      <c r="D1121" s="24">
        <v>39.880000000000003</v>
      </c>
      <c r="E1121" s="24">
        <v>8608131</v>
      </c>
      <c r="F1121" s="24" t="s">
        <v>1523</v>
      </c>
      <c r="G1121" s="29">
        <f t="shared" si="22"/>
        <v>2.4573721163490436E-2</v>
      </c>
    </row>
    <row r="1122" spans="1:7">
      <c r="A1122" s="24">
        <v>39.67</v>
      </c>
      <c r="B1122" s="24">
        <v>39.979999999999997</v>
      </c>
      <c r="C1122" s="24">
        <v>39.333199999999998</v>
      </c>
      <c r="D1122" s="24">
        <v>39.340000000000003</v>
      </c>
      <c r="E1122" s="24">
        <v>4093929</v>
      </c>
      <c r="F1122" s="24" t="s">
        <v>1522</v>
      </c>
      <c r="G1122" s="29">
        <f t="shared" si="22"/>
        <v>8.3884087442804844E-3</v>
      </c>
    </row>
    <row r="1123" spans="1:7">
      <c r="A1123" s="24">
        <v>39.409999999999997</v>
      </c>
      <c r="B1123" s="24">
        <v>39.479999999999997</v>
      </c>
      <c r="C1123" s="24">
        <v>39.1</v>
      </c>
      <c r="D1123" s="24">
        <v>39.22</v>
      </c>
      <c r="E1123" s="24">
        <v>6582068</v>
      </c>
      <c r="F1123" s="24" t="s">
        <v>1521</v>
      </c>
      <c r="G1123" s="29">
        <f t="shared" si="22"/>
        <v>4.8444671086180779E-3</v>
      </c>
    </row>
    <row r="1124" spans="1:7">
      <c r="A1124" s="24">
        <v>39.340000000000003</v>
      </c>
      <c r="B1124" s="24">
        <v>39.47</v>
      </c>
      <c r="C1124" s="24">
        <v>38.880000000000003</v>
      </c>
      <c r="D1124" s="24">
        <v>39.26</v>
      </c>
      <c r="E1124" s="24">
        <v>4140699</v>
      </c>
      <c r="F1124" s="24" t="s">
        <v>1520</v>
      </c>
      <c r="G1124" s="29">
        <f t="shared" si="22"/>
        <v>2.037697401936045E-3</v>
      </c>
    </row>
    <row r="1125" spans="1:7">
      <c r="A1125" s="24">
        <v>39.32</v>
      </c>
      <c r="B1125" s="24">
        <v>39.33</v>
      </c>
      <c r="C1125" s="24">
        <v>38.545000000000002</v>
      </c>
      <c r="D1125" s="24">
        <v>38.770000000000003</v>
      </c>
      <c r="E1125" s="24">
        <v>5426070</v>
      </c>
      <c r="F1125" s="24" t="s">
        <v>1519</v>
      </c>
      <c r="G1125" s="29">
        <f t="shared" si="22"/>
        <v>1.4186226463760665E-2</v>
      </c>
    </row>
    <row r="1126" spans="1:7">
      <c r="A1126" s="24">
        <v>38.72</v>
      </c>
      <c r="B1126" s="24">
        <v>39.119999999999997</v>
      </c>
      <c r="C1126" s="24">
        <v>38.645000000000003</v>
      </c>
      <c r="D1126" s="24">
        <v>38.93</v>
      </c>
      <c r="E1126" s="24">
        <v>3992088</v>
      </c>
      <c r="F1126" s="24" t="s">
        <v>1518</v>
      </c>
      <c r="G1126" s="29">
        <f t="shared" si="22"/>
        <v>-5.394297456974062E-3</v>
      </c>
    </row>
    <row r="1127" spans="1:7">
      <c r="A1127" s="24">
        <v>38.85</v>
      </c>
      <c r="B1127" s="24">
        <v>39.22</v>
      </c>
      <c r="C1127" s="24">
        <v>38.74</v>
      </c>
      <c r="D1127" s="24">
        <v>38.96</v>
      </c>
      <c r="E1127" s="24">
        <v>4861625</v>
      </c>
      <c r="F1127" s="24" t="s">
        <v>1517</v>
      </c>
      <c r="G1127" s="29">
        <f t="shared" si="22"/>
        <v>-2.8234086242299172E-3</v>
      </c>
    </row>
    <row r="1128" spans="1:7">
      <c r="A1128" s="24">
        <v>38.950000000000003</v>
      </c>
      <c r="B1128" s="24">
        <v>39.25</v>
      </c>
      <c r="C1128" s="24">
        <v>38.844999999999999</v>
      </c>
      <c r="D1128" s="24">
        <v>39.200000000000003</v>
      </c>
      <c r="E1128" s="24">
        <v>7676527</v>
      </c>
      <c r="F1128" s="24" t="s">
        <v>1516</v>
      </c>
      <c r="G1128" s="29">
        <f t="shared" si="22"/>
        <v>-6.3775510204081565E-3</v>
      </c>
    </row>
    <row r="1129" spans="1:7">
      <c r="A1129" s="24">
        <v>39.04</v>
      </c>
      <c r="B1129" s="24">
        <v>39.130000000000003</v>
      </c>
      <c r="C1129" s="24">
        <v>38.729999999999997</v>
      </c>
      <c r="D1129" s="24">
        <v>38.869999999999997</v>
      </c>
      <c r="E1129" s="24">
        <v>4954706</v>
      </c>
      <c r="F1129" s="24" t="s">
        <v>1515</v>
      </c>
      <c r="G1129" s="29">
        <f t="shared" si="22"/>
        <v>4.3735528685362457E-3</v>
      </c>
    </row>
    <row r="1130" spans="1:7">
      <c r="A1130" s="24">
        <v>38.58</v>
      </c>
      <c r="B1130" s="24">
        <v>38.784999999999997</v>
      </c>
      <c r="C1130" s="24">
        <v>38</v>
      </c>
      <c r="D1130" s="24">
        <v>38.61</v>
      </c>
      <c r="E1130" s="24">
        <v>5615320</v>
      </c>
      <c r="F1130" s="24" t="s">
        <v>1514</v>
      </c>
      <c r="G1130" s="29">
        <f t="shared" si="22"/>
        <v>-7.770007770008247E-4</v>
      </c>
    </row>
    <row r="1131" spans="1:7">
      <c r="A1131" s="24">
        <v>38.65</v>
      </c>
      <c r="B1131" s="24">
        <v>39.1</v>
      </c>
      <c r="C1131" s="24">
        <v>38.534999999999997</v>
      </c>
      <c r="D1131" s="24">
        <v>39</v>
      </c>
      <c r="E1131" s="24">
        <v>5811171</v>
      </c>
      <c r="F1131" s="24" t="s">
        <v>1513</v>
      </c>
      <c r="G1131" s="29">
        <f t="shared" si="22"/>
        <v>-8.9743589743590535E-3</v>
      </c>
    </row>
    <row r="1132" spans="1:7">
      <c r="A1132" s="24">
        <v>38.96</v>
      </c>
      <c r="B1132" s="24">
        <v>39.06</v>
      </c>
      <c r="C1132" s="24">
        <v>38.26</v>
      </c>
      <c r="D1132" s="24">
        <v>38.4</v>
      </c>
      <c r="E1132" s="24">
        <v>5900648</v>
      </c>
      <c r="F1132" s="24" t="s">
        <v>1512</v>
      </c>
      <c r="G1132" s="29">
        <f t="shared" ref="G1132:G1195" si="23">A1132/D1132-1</f>
        <v>1.4583333333333393E-2</v>
      </c>
    </row>
    <row r="1133" spans="1:7">
      <c r="A1133" s="24">
        <v>38.590000000000003</v>
      </c>
      <c r="B1133" s="24">
        <v>38.82</v>
      </c>
      <c r="C1133" s="24">
        <v>38</v>
      </c>
      <c r="D1133" s="24">
        <v>38.04</v>
      </c>
      <c r="E1133" s="24">
        <v>6090996</v>
      </c>
      <c r="F1133" s="24" t="s">
        <v>1511</v>
      </c>
      <c r="G1133" s="29">
        <f t="shared" si="23"/>
        <v>1.4458464773922319E-2</v>
      </c>
    </row>
    <row r="1134" spans="1:7">
      <c r="A1134" s="24">
        <v>38.22</v>
      </c>
      <c r="B1134" s="24">
        <v>38.25</v>
      </c>
      <c r="C1134" s="24">
        <v>37.53</v>
      </c>
      <c r="D1134" s="24">
        <v>37.950000000000003</v>
      </c>
      <c r="E1134" s="24">
        <v>7624441</v>
      </c>
      <c r="F1134" s="24" t="s">
        <v>1510</v>
      </c>
      <c r="G1134" s="29">
        <f t="shared" si="23"/>
        <v>7.1146245059288127E-3</v>
      </c>
    </row>
    <row r="1135" spans="1:7">
      <c r="A1135" s="24">
        <v>37.92</v>
      </c>
      <c r="B1135" s="24">
        <v>37.979999999999997</v>
      </c>
      <c r="C1135" s="24">
        <v>37.130000000000003</v>
      </c>
      <c r="D1135" s="24">
        <v>37.68</v>
      </c>
      <c r="E1135" s="24">
        <v>5708623</v>
      </c>
      <c r="F1135" s="24" t="s">
        <v>1509</v>
      </c>
      <c r="G1135" s="29">
        <f t="shared" si="23"/>
        <v>6.3694267515923553E-3</v>
      </c>
    </row>
    <row r="1136" spans="1:7">
      <c r="A1136" s="24">
        <v>37.58</v>
      </c>
      <c r="B1136" s="24">
        <v>38.01</v>
      </c>
      <c r="C1136" s="24">
        <v>37.200000000000003</v>
      </c>
      <c r="D1136" s="24">
        <v>37.229999999999997</v>
      </c>
      <c r="E1136" s="24">
        <v>7334753</v>
      </c>
      <c r="F1136" s="24" t="s">
        <v>1508</v>
      </c>
      <c r="G1136" s="29">
        <f t="shared" si="23"/>
        <v>9.4010206822454645E-3</v>
      </c>
    </row>
    <row r="1137" spans="1:7">
      <c r="A1137" s="24">
        <v>37.24</v>
      </c>
      <c r="B1137" s="24">
        <v>38.22</v>
      </c>
      <c r="C1137" s="24">
        <v>37.15</v>
      </c>
      <c r="D1137" s="24">
        <v>38.22</v>
      </c>
      <c r="E1137" s="24">
        <v>6119593</v>
      </c>
      <c r="F1137" s="24" t="s">
        <v>1507</v>
      </c>
      <c r="G1137" s="29">
        <f t="shared" si="23"/>
        <v>-2.564102564102555E-2</v>
      </c>
    </row>
    <row r="1138" spans="1:7">
      <c r="A1138" s="24">
        <v>38.229999999999997</v>
      </c>
      <c r="B1138" s="24">
        <v>38.625</v>
      </c>
      <c r="C1138" s="24">
        <v>37.950000000000003</v>
      </c>
      <c r="D1138" s="24">
        <v>38.17</v>
      </c>
      <c r="E1138" s="24">
        <v>5845535</v>
      </c>
      <c r="F1138" s="24" t="s">
        <v>1506</v>
      </c>
      <c r="G1138" s="29">
        <f t="shared" si="23"/>
        <v>1.5719151165836109E-3</v>
      </c>
    </row>
    <row r="1139" spans="1:7">
      <c r="A1139" s="24">
        <v>38.17</v>
      </c>
      <c r="B1139" s="24">
        <v>38.625</v>
      </c>
      <c r="C1139" s="24">
        <v>37.61</v>
      </c>
      <c r="D1139" s="24">
        <v>38.19</v>
      </c>
      <c r="E1139" s="24">
        <v>12334385</v>
      </c>
      <c r="F1139" s="24" t="s">
        <v>1505</v>
      </c>
      <c r="G1139" s="29">
        <f t="shared" si="23"/>
        <v>-5.2369730295875883E-4</v>
      </c>
    </row>
    <row r="1140" spans="1:7">
      <c r="A1140" s="24">
        <v>38.19</v>
      </c>
      <c r="B1140" s="24">
        <v>38.97</v>
      </c>
      <c r="C1140" s="24">
        <v>38.159999999999997</v>
      </c>
      <c r="D1140" s="24">
        <v>38.85</v>
      </c>
      <c r="E1140" s="24">
        <v>8349881</v>
      </c>
      <c r="F1140" s="24" t="s">
        <v>1504</v>
      </c>
      <c r="G1140" s="29">
        <f t="shared" si="23"/>
        <v>-1.6988416988417132E-2</v>
      </c>
    </row>
    <row r="1141" spans="1:7">
      <c r="A1141" s="24">
        <v>38.880000000000003</v>
      </c>
      <c r="B1141" s="24">
        <v>39.234999999999999</v>
      </c>
      <c r="C1141" s="24">
        <v>38.67</v>
      </c>
      <c r="D1141" s="24">
        <v>38.950000000000003</v>
      </c>
      <c r="E1141" s="24">
        <v>6665617</v>
      </c>
      <c r="F1141" s="24" t="s">
        <v>1503</v>
      </c>
      <c r="G1141" s="29">
        <f t="shared" si="23"/>
        <v>-1.7971758664955262E-3</v>
      </c>
    </row>
    <row r="1142" spans="1:7">
      <c r="A1142" s="24">
        <v>38.86</v>
      </c>
      <c r="B1142" s="24">
        <v>39.520000000000003</v>
      </c>
      <c r="C1142" s="24">
        <v>38.604999999999997</v>
      </c>
      <c r="D1142" s="24">
        <v>39.33</v>
      </c>
      <c r="E1142" s="24">
        <v>6172523</v>
      </c>
      <c r="F1142" s="24" t="s">
        <v>1502</v>
      </c>
      <c r="G1142" s="29">
        <f t="shared" si="23"/>
        <v>-1.1950165268242996E-2</v>
      </c>
    </row>
    <row r="1143" spans="1:7">
      <c r="A1143" s="24">
        <v>39.4</v>
      </c>
      <c r="B1143" s="24">
        <v>39.479999999999997</v>
      </c>
      <c r="C1143" s="24">
        <v>38.56</v>
      </c>
      <c r="D1143" s="24">
        <v>39</v>
      </c>
      <c r="E1143" s="24">
        <v>7046169</v>
      </c>
      <c r="F1143" s="24" t="s">
        <v>1501</v>
      </c>
      <c r="G1143" s="29">
        <f t="shared" si="23"/>
        <v>1.025641025641022E-2</v>
      </c>
    </row>
    <row r="1144" spans="1:7">
      <c r="A1144" s="24">
        <v>38.85</v>
      </c>
      <c r="B1144" s="24">
        <v>39.04</v>
      </c>
      <c r="C1144" s="24">
        <v>38.51</v>
      </c>
      <c r="D1144" s="24">
        <v>38.619999999999997</v>
      </c>
      <c r="E1144" s="24">
        <v>5276344</v>
      </c>
      <c r="F1144" s="24" t="s">
        <v>1500</v>
      </c>
      <c r="G1144" s="29">
        <f t="shared" si="23"/>
        <v>5.9554634904195325E-3</v>
      </c>
    </row>
    <row r="1145" spans="1:7">
      <c r="A1145" s="24">
        <v>38.65</v>
      </c>
      <c r="B1145" s="24">
        <v>39.340000000000003</v>
      </c>
      <c r="C1145" s="24">
        <v>38.619999999999997</v>
      </c>
      <c r="D1145" s="24">
        <v>39.29</v>
      </c>
      <c r="E1145" s="24">
        <v>6470724</v>
      </c>
      <c r="F1145" s="24" t="s">
        <v>1499</v>
      </c>
      <c r="G1145" s="29">
        <f t="shared" si="23"/>
        <v>-1.6289132094680636E-2</v>
      </c>
    </row>
    <row r="1146" spans="1:7">
      <c r="A1146" s="24">
        <v>39.340000000000003</v>
      </c>
      <c r="B1146" s="24">
        <v>39.81</v>
      </c>
      <c r="C1146" s="24">
        <v>39.24</v>
      </c>
      <c r="D1146" s="24">
        <v>39.79</v>
      </c>
      <c r="E1146" s="24">
        <v>7696971</v>
      </c>
      <c r="F1146" s="24" t="s">
        <v>1498</v>
      </c>
      <c r="G1146" s="29">
        <f t="shared" si="23"/>
        <v>-1.1309374214626633E-2</v>
      </c>
    </row>
    <row r="1147" spans="1:7">
      <c r="A1147" s="24">
        <v>39.549999999999997</v>
      </c>
      <c r="B1147" s="24">
        <v>40.125</v>
      </c>
      <c r="C1147" s="24">
        <v>39.433999999999997</v>
      </c>
      <c r="D1147" s="24">
        <v>39.5</v>
      </c>
      <c r="E1147" s="24">
        <v>13646708</v>
      </c>
      <c r="F1147" s="24" t="s">
        <v>1497</v>
      </c>
      <c r="G1147" s="29">
        <f t="shared" si="23"/>
        <v>1.2658227848101333E-3</v>
      </c>
    </row>
    <row r="1148" spans="1:7">
      <c r="A1148" s="24">
        <v>39.520000000000003</v>
      </c>
      <c r="B1148" s="24">
        <v>39.984999999999999</v>
      </c>
      <c r="C1148" s="24">
        <v>39.130000000000003</v>
      </c>
      <c r="D1148" s="24">
        <v>39.53</v>
      </c>
      <c r="E1148" s="24">
        <v>9616426</v>
      </c>
      <c r="F1148" s="24" t="s">
        <v>1496</v>
      </c>
      <c r="G1148" s="29">
        <f t="shared" si="23"/>
        <v>-2.5297242600552661E-4</v>
      </c>
    </row>
    <row r="1149" spans="1:7">
      <c r="A1149" s="24">
        <v>39.54</v>
      </c>
      <c r="B1149" s="24">
        <v>39.705300000000001</v>
      </c>
      <c r="C1149" s="24">
        <v>38.19</v>
      </c>
      <c r="D1149" s="24">
        <v>38.36</v>
      </c>
      <c r="E1149" s="24">
        <v>12809414</v>
      </c>
      <c r="F1149" s="24" t="s">
        <v>1495</v>
      </c>
      <c r="G1149" s="29">
        <f t="shared" si="23"/>
        <v>3.0761209593326289E-2</v>
      </c>
    </row>
    <row r="1150" spans="1:7">
      <c r="A1150" s="24">
        <v>37.93</v>
      </c>
      <c r="B1150" s="24">
        <v>39.08</v>
      </c>
      <c r="C1150" s="24">
        <v>37.53</v>
      </c>
      <c r="D1150" s="24">
        <v>39.020000000000003</v>
      </c>
      <c r="E1150" s="24">
        <v>8514216</v>
      </c>
      <c r="F1150" s="24" t="s">
        <v>1494</v>
      </c>
      <c r="G1150" s="29">
        <f t="shared" si="23"/>
        <v>-2.7934392619169746E-2</v>
      </c>
    </row>
    <row r="1151" spans="1:7">
      <c r="A1151" s="24">
        <v>38.82</v>
      </c>
      <c r="B1151" s="24">
        <v>39.01</v>
      </c>
      <c r="C1151" s="24">
        <v>38.311999999999998</v>
      </c>
      <c r="D1151" s="24">
        <v>38.69</v>
      </c>
      <c r="E1151" s="24">
        <v>6666902</v>
      </c>
      <c r="F1151" s="24" t="s">
        <v>1493</v>
      </c>
      <c r="G1151" s="29">
        <f t="shared" si="23"/>
        <v>3.3600413543553032E-3</v>
      </c>
    </row>
    <row r="1152" spans="1:7">
      <c r="A1152" s="24">
        <v>38.76</v>
      </c>
      <c r="B1152" s="24">
        <v>38.99</v>
      </c>
      <c r="C1152" s="24">
        <v>38.57</v>
      </c>
      <c r="D1152" s="24">
        <v>38.9</v>
      </c>
      <c r="E1152" s="24">
        <v>6064524</v>
      </c>
      <c r="F1152" s="24" t="s">
        <v>1492</v>
      </c>
      <c r="G1152" s="29">
        <f t="shared" si="23"/>
        <v>-3.5989717223650075E-3</v>
      </c>
    </row>
    <row r="1153" spans="1:7">
      <c r="A1153" s="24">
        <v>38.9</v>
      </c>
      <c r="B1153" s="24">
        <v>39.176200000000001</v>
      </c>
      <c r="C1153" s="24">
        <v>38.47</v>
      </c>
      <c r="D1153" s="24">
        <v>39.119999999999997</v>
      </c>
      <c r="E1153" s="24">
        <v>7790741</v>
      </c>
      <c r="F1153" s="24" t="s">
        <v>1491</v>
      </c>
      <c r="G1153" s="29">
        <f t="shared" si="23"/>
        <v>-5.6237218813905976E-3</v>
      </c>
    </row>
    <row r="1154" spans="1:7">
      <c r="A1154" s="24">
        <v>38.78</v>
      </c>
      <c r="B1154" s="24">
        <v>39.69</v>
      </c>
      <c r="C1154" s="24">
        <v>38.729999999999997</v>
      </c>
      <c r="D1154" s="24">
        <v>39.51</v>
      </c>
      <c r="E1154" s="24">
        <v>13454713</v>
      </c>
      <c r="F1154" s="24" t="s">
        <v>1490</v>
      </c>
      <c r="G1154" s="29">
        <f t="shared" si="23"/>
        <v>-1.8476335105036656E-2</v>
      </c>
    </row>
    <row r="1155" spans="1:7">
      <c r="A1155" s="24">
        <v>39.67</v>
      </c>
      <c r="B1155" s="24">
        <v>39.954999999999998</v>
      </c>
      <c r="C1155" s="24">
        <v>39.31</v>
      </c>
      <c r="D1155" s="24">
        <v>39.54</v>
      </c>
      <c r="E1155" s="24">
        <v>11652249</v>
      </c>
      <c r="F1155" s="24" t="s">
        <v>1489</v>
      </c>
      <c r="G1155" s="29">
        <f t="shared" si="23"/>
        <v>3.2878098128477085E-3</v>
      </c>
    </row>
    <row r="1156" spans="1:7">
      <c r="A1156" s="24">
        <v>39.53</v>
      </c>
      <c r="B1156" s="24">
        <v>39.86</v>
      </c>
      <c r="C1156" s="24">
        <v>38.67</v>
      </c>
      <c r="D1156" s="24">
        <v>38.75</v>
      </c>
      <c r="E1156" s="24">
        <v>9267051</v>
      </c>
      <c r="F1156" s="24" t="s">
        <v>1488</v>
      </c>
      <c r="G1156" s="29">
        <f t="shared" si="23"/>
        <v>2.0129032258064505E-2</v>
      </c>
    </row>
    <row r="1157" spans="1:7">
      <c r="A1157" s="24">
        <v>38.75</v>
      </c>
      <c r="B1157" s="24">
        <v>39.622500000000002</v>
      </c>
      <c r="C1157" s="24">
        <v>38.729999999999997</v>
      </c>
      <c r="D1157" s="24">
        <v>39.200000000000003</v>
      </c>
      <c r="E1157" s="24">
        <v>10173880</v>
      </c>
      <c r="F1157" s="24" t="s">
        <v>1487</v>
      </c>
      <c r="G1157" s="29">
        <f t="shared" si="23"/>
        <v>-1.1479591836734748E-2</v>
      </c>
    </row>
    <row r="1158" spans="1:7">
      <c r="A1158" s="24">
        <v>39.200000000000003</v>
      </c>
      <c r="B1158" s="24">
        <v>39.340000000000003</v>
      </c>
      <c r="C1158" s="24">
        <v>37.85</v>
      </c>
      <c r="D1158" s="24">
        <v>37.92</v>
      </c>
      <c r="E1158" s="24">
        <v>10922144</v>
      </c>
      <c r="F1158" s="24" t="s">
        <v>1486</v>
      </c>
      <c r="G1158" s="29">
        <f t="shared" si="23"/>
        <v>3.3755274261603407E-2</v>
      </c>
    </row>
    <row r="1159" spans="1:7">
      <c r="A1159" s="24">
        <v>38.03</v>
      </c>
      <c r="B1159" s="24">
        <v>38.064999999999998</v>
      </c>
      <c r="C1159" s="24">
        <v>37.19</v>
      </c>
      <c r="D1159" s="24">
        <v>37.6</v>
      </c>
      <c r="E1159" s="24">
        <v>9407964</v>
      </c>
      <c r="F1159" s="24" t="s">
        <v>1485</v>
      </c>
      <c r="G1159" s="29">
        <f t="shared" si="23"/>
        <v>1.1436170212765884E-2</v>
      </c>
    </row>
    <row r="1160" spans="1:7">
      <c r="A1160" s="24">
        <v>37.520000000000003</v>
      </c>
      <c r="B1160" s="24">
        <v>37.744999999999997</v>
      </c>
      <c r="C1160" s="24">
        <v>36.880000000000003</v>
      </c>
      <c r="D1160" s="24">
        <v>37.28</v>
      </c>
      <c r="E1160" s="24">
        <v>6390210</v>
      </c>
      <c r="F1160" s="24" t="s">
        <v>1484</v>
      </c>
      <c r="G1160" s="29">
        <f t="shared" si="23"/>
        <v>6.4377682403433667E-3</v>
      </c>
    </row>
    <row r="1161" spans="1:7">
      <c r="A1161" s="24">
        <v>37.5</v>
      </c>
      <c r="B1161" s="24">
        <v>37.770000000000003</v>
      </c>
      <c r="C1161" s="24">
        <v>37.369999999999997</v>
      </c>
      <c r="D1161" s="24">
        <v>37.619999999999997</v>
      </c>
      <c r="E1161" s="24">
        <v>6122959</v>
      </c>
      <c r="F1161" s="24" t="s">
        <v>1483</v>
      </c>
      <c r="G1161" s="29">
        <f t="shared" si="23"/>
        <v>-3.1897926634768536E-3</v>
      </c>
    </row>
    <row r="1162" spans="1:7">
      <c r="A1162" s="24">
        <v>37.93</v>
      </c>
      <c r="B1162" s="24">
        <v>38.46</v>
      </c>
      <c r="C1162" s="24">
        <v>37.69</v>
      </c>
      <c r="D1162" s="24">
        <v>38.28</v>
      </c>
      <c r="E1162" s="24">
        <v>8842821</v>
      </c>
      <c r="F1162" s="24" t="s">
        <v>1482</v>
      </c>
      <c r="G1162" s="29">
        <f t="shared" si="23"/>
        <v>-9.1431556948798898E-3</v>
      </c>
    </row>
    <row r="1163" spans="1:7">
      <c r="A1163" s="24">
        <v>38.39</v>
      </c>
      <c r="B1163" s="24">
        <v>38.82</v>
      </c>
      <c r="C1163" s="24">
        <v>38.18</v>
      </c>
      <c r="D1163" s="24">
        <v>38.75</v>
      </c>
      <c r="E1163" s="24">
        <v>12443868</v>
      </c>
      <c r="F1163" s="24" t="s">
        <v>1481</v>
      </c>
      <c r="G1163" s="29">
        <f t="shared" si="23"/>
        <v>-9.2903225806451051E-3</v>
      </c>
    </row>
    <row r="1164" spans="1:7">
      <c r="A1164" s="24">
        <v>38.869999999999997</v>
      </c>
      <c r="B1164" s="24">
        <v>39.15</v>
      </c>
      <c r="C1164" s="24">
        <v>38.6</v>
      </c>
      <c r="D1164" s="24">
        <v>39.01</v>
      </c>
      <c r="E1164" s="24">
        <v>5546573</v>
      </c>
      <c r="F1164" s="24" t="s">
        <v>1480</v>
      </c>
      <c r="G1164" s="29">
        <f t="shared" si="23"/>
        <v>-3.5888233786208756E-3</v>
      </c>
    </row>
    <row r="1165" spans="1:7">
      <c r="A1165" s="24">
        <v>38.85</v>
      </c>
      <c r="B1165" s="24">
        <v>39.5</v>
      </c>
      <c r="C1165" s="24">
        <v>38.520000000000003</v>
      </c>
      <c r="D1165" s="24">
        <v>39.25</v>
      </c>
      <c r="E1165" s="24">
        <v>8847502</v>
      </c>
      <c r="F1165" s="24" t="s">
        <v>1479</v>
      </c>
      <c r="G1165" s="29">
        <f t="shared" si="23"/>
        <v>-1.0191082802547768E-2</v>
      </c>
    </row>
    <row r="1166" spans="1:7">
      <c r="A1166" s="24">
        <v>39.25</v>
      </c>
      <c r="B1166" s="24">
        <v>39.6</v>
      </c>
      <c r="C1166" s="24">
        <v>38.68</v>
      </c>
      <c r="D1166" s="24">
        <v>39.51</v>
      </c>
      <c r="E1166" s="24">
        <v>11600446</v>
      </c>
      <c r="F1166" s="24" t="s">
        <v>1478</v>
      </c>
      <c r="G1166" s="29">
        <f t="shared" si="23"/>
        <v>-6.5806125031636631E-3</v>
      </c>
    </row>
    <row r="1167" spans="1:7">
      <c r="A1167" s="24">
        <v>39.57</v>
      </c>
      <c r="B1167" s="24">
        <v>39.68</v>
      </c>
      <c r="C1167" s="24">
        <v>38.92</v>
      </c>
      <c r="D1167" s="24">
        <v>38.92</v>
      </c>
      <c r="E1167" s="24">
        <v>10354755</v>
      </c>
      <c r="F1167" s="24" t="s">
        <v>1477</v>
      </c>
      <c r="G1167" s="29">
        <f t="shared" si="23"/>
        <v>1.6700924974306197E-2</v>
      </c>
    </row>
    <row r="1168" spans="1:7">
      <c r="A1168" s="24">
        <v>38.96</v>
      </c>
      <c r="B1168" s="24">
        <v>39.4</v>
      </c>
      <c r="C1168" s="24">
        <v>38.81</v>
      </c>
      <c r="D1168" s="24">
        <v>39</v>
      </c>
      <c r="E1168" s="24">
        <v>19216657</v>
      </c>
      <c r="F1168" s="24" t="s">
        <v>1476</v>
      </c>
      <c r="G1168" s="29">
        <f t="shared" si="23"/>
        <v>-1.0256410256409554E-3</v>
      </c>
    </row>
    <row r="1169" spans="1:7">
      <c r="A1169" s="24">
        <v>38.76</v>
      </c>
      <c r="B1169" s="24">
        <v>39.06</v>
      </c>
      <c r="C1169" s="24">
        <v>37.409999999999997</v>
      </c>
      <c r="D1169" s="24">
        <v>37.5</v>
      </c>
      <c r="E1169" s="24">
        <v>16035396</v>
      </c>
      <c r="F1169" s="24" t="s">
        <v>1475</v>
      </c>
      <c r="G1169" s="29">
        <f t="shared" si="23"/>
        <v>3.3599999999999852E-2</v>
      </c>
    </row>
    <row r="1170" spans="1:7">
      <c r="A1170" s="24">
        <v>37.450000000000003</v>
      </c>
      <c r="B1170" s="24">
        <v>37.58</v>
      </c>
      <c r="C1170" s="24">
        <v>36.299999999999997</v>
      </c>
      <c r="D1170" s="24">
        <v>36.450000000000003</v>
      </c>
      <c r="E1170" s="24">
        <v>16681886</v>
      </c>
      <c r="F1170" s="24" t="s">
        <v>1474</v>
      </c>
      <c r="G1170" s="29">
        <f t="shared" si="23"/>
        <v>2.7434842249657088E-2</v>
      </c>
    </row>
    <row r="1171" spans="1:7">
      <c r="A1171" s="24">
        <v>36.64</v>
      </c>
      <c r="B1171" s="24">
        <v>37.064999999999998</v>
      </c>
      <c r="C1171" s="24">
        <v>35.97</v>
      </c>
      <c r="D1171" s="24">
        <v>36.049999999999997</v>
      </c>
      <c r="E1171" s="24">
        <v>12475850</v>
      </c>
      <c r="F1171" s="24" t="s">
        <v>1473</v>
      </c>
      <c r="G1171" s="29">
        <f t="shared" si="23"/>
        <v>1.63661581137311E-2</v>
      </c>
    </row>
    <row r="1172" spans="1:7">
      <c r="A1172" s="24">
        <v>35.950000000000003</v>
      </c>
      <c r="B1172" s="24">
        <v>36.145000000000003</v>
      </c>
      <c r="C1172" s="24">
        <v>35.22</v>
      </c>
      <c r="D1172" s="24">
        <v>35.83</v>
      </c>
      <c r="E1172" s="24">
        <v>12285373</v>
      </c>
      <c r="F1172" s="24" t="s">
        <v>1472</v>
      </c>
      <c r="G1172" s="29">
        <f t="shared" si="23"/>
        <v>3.3491487580241674E-3</v>
      </c>
    </row>
    <row r="1173" spans="1:7">
      <c r="A1173" s="24">
        <v>35.44</v>
      </c>
      <c r="B1173" s="24">
        <v>36.69</v>
      </c>
      <c r="C1173" s="24">
        <v>35.045000000000002</v>
      </c>
      <c r="D1173" s="24">
        <v>36.119999999999997</v>
      </c>
      <c r="E1173" s="24">
        <v>18873502</v>
      </c>
      <c r="F1173" s="24" t="s">
        <v>1471</v>
      </c>
      <c r="G1173" s="29">
        <f t="shared" si="23"/>
        <v>-1.8826135105204811E-2</v>
      </c>
    </row>
    <row r="1174" spans="1:7">
      <c r="A1174" s="24">
        <v>36.340000000000003</v>
      </c>
      <c r="B1174" s="24">
        <v>36.57</v>
      </c>
      <c r="C1174" s="24">
        <v>35.6</v>
      </c>
      <c r="D1174" s="24">
        <v>35.93</v>
      </c>
      <c r="E1174" s="24">
        <v>16495182</v>
      </c>
      <c r="F1174" s="24" t="s">
        <v>1470</v>
      </c>
      <c r="G1174" s="29">
        <f t="shared" si="23"/>
        <v>1.1411077094350297E-2</v>
      </c>
    </row>
    <row r="1175" spans="1:7">
      <c r="A1175" s="24">
        <v>35.82</v>
      </c>
      <c r="B1175" s="24">
        <v>36.380000000000003</v>
      </c>
      <c r="C1175" s="24">
        <v>35.659999999999997</v>
      </c>
      <c r="D1175" s="24">
        <v>36.25</v>
      </c>
      <c r="E1175" s="24">
        <v>15133831</v>
      </c>
      <c r="F1175" s="24" t="s">
        <v>1469</v>
      </c>
      <c r="G1175" s="29">
        <f t="shared" si="23"/>
        <v>-1.1862068965517225E-2</v>
      </c>
    </row>
    <row r="1176" spans="1:7">
      <c r="A1176" s="24">
        <v>36.64</v>
      </c>
      <c r="B1176" s="24">
        <v>36.89</v>
      </c>
      <c r="C1176" s="24">
        <v>36.49</v>
      </c>
      <c r="D1176" s="24">
        <v>36.75</v>
      </c>
      <c r="E1176" s="24">
        <v>5869604</v>
      </c>
      <c r="F1176" s="24" t="s">
        <v>1468</v>
      </c>
      <c r="G1176" s="29">
        <f t="shared" si="23"/>
        <v>-2.9931972789115635E-3</v>
      </c>
    </row>
    <row r="1177" spans="1:7">
      <c r="A1177" s="24">
        <v>36.78</v>
      </c>
      <c r="B1177" s="24">
        <v>37.134999999999998</v>
      </c>
      <c r="C1177" s="24">
        <v>36.435000000000002</v>
      </c>
      <c r="D1177" s="24">
        <v>36.89</v>
      </c>
      <c r="E1177" s="24">
        <v>6157878</v>
      </c>
      <c r="F1177" s="24" t="s">
        <v>1467</v>
      </c>
      <c r="G1177" s="29">
        <f t="shared" si="23"/>
        <v>-2.9818378964489023E-3</v>
      </c>
    </row>
    <row r="1178" spans="1:7">
      <c r="A1178" s="24">
        <v>37.03</v>
      </c>
      <c r="B1178" s="24">
        <v>37.593299999999999</v>
      </c>
      <c r="C1178" s="24">
        <v>37</v>
      </c>
      <c r="D1178" s="24">
        <v>37.53</v>
      </c>
      <c r="E1178" s="24">
        <v>7405570</v>
      </c>
      <c r="F1178" s="24" t="s">
        <v>1466</v>
      </c>
      <c r="G1178" s="29">
        <f t="shared" si="23"/>
        <v>-1.3322675193178757E-2</v>
      </c>
    </row>
    <row r="1179" spans="1:7">
      <c r="A1179" s="24">
        <v>37.520000000000003</v>
      </c>
      <c r="B1179" s="24">
        <v>37.74</v>
      </c>
      <c r="C1179" s="24">
        <v>36.5</v>
      </c>
      <c r="D1179" s="24">
        <v>36.700000000000003</v>
      </c>
      <c r="E1179" s="24">
        <v>12188194</v>
      </c>
      <c r="F1179" s="24" t="s">
        <v>1465</v>
      </c>
      <c r="G1179" s="29">
        <f t="shared" si="23"/>
        <v>2.2343324250681196E-2</v>
      </c>
    </row>
    <row r="1180" spans="1:7">
      <c r="A1180" s="24">
        <v>36.659999999999997</v>
      </c>
      <c r="B1180" s="24">
        <v>36.814999999999998</v>
      </c>
      <c r="C1180" s="24">
        <v>36.07</v>
      </c>
      <c r="D1180" s="24">
        <v>36.28</v>
      </c>
      <c r="E1180" s="24">
        <v>7617814</v>
      </c>
      <c r="F1180" s="24" t="s">
        <v>1464</v>
      </c>
      <c r="G1180" s="29">
        <f t="shared" si="23"/>
        <v>1.0474090407938119E-2</v>
      </c>
    </row>
    <row r="1181" spans="1:7">
      <c r="A1181" s="24">
        <v>36.270000000000003</v>
      </c>
      <c r="B1181" s="24">
        <v>36.89</v>
      </c>
      <c r="C1181" s="24">
        <v>35.935000000000002</v>
      </c>
      <c r="D1181" s="24">
        <v>36.89</v>
      </c>
      <c r="E1181" s="24">
        <v>8081343</v>
      </c>
      <c r="F1181" s="24" t="s">
        <v>1463</v>
      </c>
      <c r="G1181" s="29">
        <f t="shared" si="23"/>
        <v>-1.6806722689075571E-2</v>
      </c>
    </row>
    <row r="1182" spans="1:7">
      <c r="A1182" s="24">
        <v>36.33</v>
      </c>
      <c r="B1182" s="24">
        <v>36.57</v>
      </c>
      <c r="C1182" s="24">
        <v>35.875</v>
      </c>
      <c r="D1182" s="24">
        <v>36.159999999999997</v>
      </c>
      <c r="E1182" s="24">
        <v>15109680</v>
      </c>
      <c r="F1182" s="24" t="s">
        <v>1462</v>
      </c>
      <c r="G1182" s="29">
        <f t="shared" si="23"/>
        <v>4.7013274336282773E-3</v>
      </c>
    </row>
    <row r="1183" spans="1:7">
      <c r="A1183" s="24">
        <v>36.159999999999997</v>
      </c>
      <c r="B1183" s="24">
        <v>36.46</v>
      </c>
      <c r="C1183" s="24">
        <v>35.895000000000003</v>
      </c>
      <c r="D1183" s="24">
        <v>36.1</v>
      </c>
      <c r="E1183" s="24">
        <v>10213169</v>
      </c>
      <c r="F1183" s="24" t="s">
        <v>1461</v>
      </c>
      <c r="G1183" s="29">
        <f t="shared" si="23"/>
        <v>1.6620498614956514E-3</v>
      </c>
    </row>
    <row r="1184" spans="1:7">
      <c r="A1184" s="24">
        <v>36.06</v>
      </c>
      <c r="B1184" s="24">
        <v>36.18</v>
      </c>
      <c r="C1184" s="24">
        <v>35.200000000000003</v>
      </c>
      <c r="D1184" s="24">
        <v>35.25</v>
      </c>
      <c r="E1184" s="24">
        <v>9942223</v>
      </c>
      <c r="F1184" s="24" t="s">
        <v>1460</v>
      </c>
      <c r="G1184" s="29">
        <f t="shared" si="23"/>
        <v>2.297872340425533E-2</v>
      </c>
    </row>
    <row r="1185" spans="1:7">
      <c r="A1185" s="24">
        <v>35.33</v>
      </c>
      <c r="B1185" s="24">
        <v>36.369999999999997</v>
      </c>
      <c r="C1185" s="24">
        <v>34.58</v>
      </c>
      <c r="D1185" s="24">
        <v>36.299999999999997</v>
      </c>
      <c r="E1185" s="24">
        <v>19636540</v>
      </c>
      <c r="F1185" s="24" t="s">
        <v>1459</v>
      </c>
      <c r="G1185" s="29">
        <f t="shared" si="23"/>
        <v>-2.6721763085399419E-2</v>
      </c>
    </row>
    <row r="1186" spans="1:7">
      <c r="A1186" s="24">
        <v>36.44</v>
      </c>
      <c r="B1186" s="24">
        <v>36.54</v>
      </c>
      <c r="C1186" s="24">
        <v>36.17</v>
      </c>
      <c r="D1186" s="24">
        <v>36.380000000000003</v>
      </c>
      <c r="E1186" s="24">
        <v>7228421</v>
      </c>
      <c r="F1186" s="24" t="s">
        <v>1458</v>
      </c>
      <c r="G1186" s="29">
        <f t="shared" si="23"/>
        <v>1.6492578339746267E-3</v>
      </c>
    </row>
    <row r="1187" spans="1:7">
      <c r="A1187" s="24">
        <v>36.75</v>
      </c>
      <c r="B1187" s="24">
        <v>37.04</v>
      </c>
      <c r="C1187" s="24">
        <v>36.520000000000003</v>
      </c>
      <c r="D1187" s="24">
        <v>36.58</v>
      </c>
      <c r="E1187" s="24">
        <v>7288865</v>
      </c>
      <c r="F1187" s="24" t="s">
        <v>1457</v>
      </c>
      <c r="G1187" s="29">
        <f t="shared" si="23"/>
        <v>4.6473482777473762E-3</v>
      </c>
    </row>
    <row r="1188" spans="1:7">
      <c r="A1188" s="24">
        <v>36.56</v>
      </c>
      <c r="B1188" s="24">
        <v>36.81</v>
      </c>
      <c r="C1188" s="24">
        <v>36.344999999999999</v>
      </c>
      <c r="D1188" s="24">
        <v>36.76</v>
      </c>
      <c r="E1188" s="24">
        <v>7267616</v>
      </c>
      <c r="F1188" s="24" t="s">
        <v>1456</v>
      </c>
      <c r="G1188" s="29">
        <f t="shared" si="23"/>
        <v>-5.4406964091402443E-3</v>
      </c>
    </row>
    <row r="1189" spans="1:7">
      <c r="A1189" s="24">
        <v>36.76</v>
      </c>
      <c r="B1189" s="24">
        <v>36.93</v>
      </c>
      <c r="C1189" s="24">
        <v>35.869999999999997</v>
      </c>
      <c r="D1189" s="24">
        <v>35.97</v>
      </c>
      <c r="E1189" s="24">
        <v>13236492</v>
      </c>
      <c r="F1189" s="24" t="s">
        <v>1455</v>
      </c>
      <c r="G1189" s="29">
        <f t="shared" si="23"/>
        <v>2.1962746733388938E-2</v>
      </c>
    </row>
    <row r="1190" spans="1:7">
      <c r="A1190" s="24">
        <v>36.24</v>
      </c>
      <c r="B1190" s="24">
        <v>36.47</v>
      </c>
      <c r="C1190" s="24">
        <v>35.130000000000003</v>
      </c>
      <c r="D1190" s="24">
        <v>35.39</v>
      </c>
      <c r="E1190" s="24">
        <v>14812571</v>
      </c>
      <c r="F1190" s="24" t="s">
        <v>1454</v>
      </c>
      <c r="G1190" s="29">
        <f t="shared" si="23"/>
        <v>2.4018084204577628E-2</v>
      </c>
    </row>
    <row r="1191" spans="1:7">
      <c r="A1191" s="24">
        <v>35.270000000000003</v>
      </c>
      <c r="B1191" s="24">
        <v>36.1</v>
      </c>
      <c r="C1191" s="24">
        <v>35.03</v>
      </c>
      <c r="D1191" s="24">
        <v>36.08</v>
      </c>
      <c r="E1191" s="24">
        <v>14068966</v>
      </c>
      <c r="F1191" s="24" t="s">
        <v>1453</v>
      </c>
      <c r="G1191" s="29">
        <f t="shared" si="23"/>
        <v>-2.245011086474491E-2</v>
      </c>
    </row>
    <row r="1192" spans="1:7">
      <c r="A1192" s="24">
        <v>35.950000000000003</v>
      </c>
      <c r="B1192" s="24">
        <v>36.005000000000003</v>
      </c>
      <c r="C1192" s="24">
        <v>35.369999999999997</v>
      </c>
      <c r="D1192" s="24">
        <v>35.6</v>
      </c>
      <c r="E1192" s="24">
        <v>6214812</v>
      </c>
      <c r="F1192" s="24" t="s">
        <v>1452</v>
      </c>
      <c r="G1192" s="29">
        <f t="shared" si="23"/>
        <v>9.8314606741574107E-3</v>
      </c>
    </row>
    <row r="1193" spans="1:7">
      <c r="A1193" s="24">
        <v>35.549999999999997</v>
      </c>
      <c r="B1193" s="24">
        <v>35.729999999999997</v>
      </c>
      <c r="C1193" s="24">
        <v>35.380000000000003</v>
      </c>
      <c r="D1193" s="24">
        <v>35.5</v>
      </c>
      <c r="E1193" s="24">
        <v>6814040</v>
      </c>
      <c r="F1193" s="24" t="s">
        <v>1451</v>
      </c>
      <c r="G1193" s="29">
        <f t="shared" si="23"/>
        <v>1.4084507042253502E-3</v>
      </c>
    </row>
    <row r="1194" spans="1:7">
      <c r="A1194" s="24">
        <v>35.5</v>
      </c>
      <c r="B1194" s="24">
        <v>35.729999999999997</v>
      </c>
      <c r="C1194" s="24">
        <v>35.08</v>
      </c>
      <c r="D1194" s="24">
        <v>35.200000000000003</v>
      </c>
      <c r="E1194" s="24">
        <v>8787162</v>
      </c>
      <c r="F1194" s="24" t="s">
        <v>1450</v>
      </c>
      <c r="G1194" s="29">
        <f t="shared" si="23"/>
        <v>8.5227272727272929E-3</v>
      </c>
    </row>
    <row r="1195" spans="1:7">
      <c r="A1195" s="24">
        <v>34.92</v>
      </c>
      <c r="B1195" s="24">
        <v>35.064999999999998</v>
      </c>
      <c r="C1195" s="24">
        <v>34.700000000000003</v>
      </c>
      <c r="D1195" s="24">
        <v>34.76</v>
      </c>
      <c r="E1195" s="24">
        <v>4842128</v>
      </c>
      <c r="F1195" s="24" t="s">
        <v>1449</v>
      </c>
      <c r="G1195" s="29">
        <f t="shared" si="23"/>
        <v>4.602991944764101E-3</v>
      </c>
    </row>
    <row r="1196" spans="1:7">
      <c r="A1196" s="24">
        <v>34.590000000000003</v>
      </c>
      <c r="B1196" s="24">
        <v>34.630000000000003</v>
      </c>
      <c r="C1196" s="24">
        <v>34.22</v>
      </c>
      <c r="D1196" s="24">
        <v>34.450000000000003</v>
      </c>
      <c r="E1196" s="24">
        <v>2608757</v>
      </c>
      <c r="F1196" s="24" t="s">
        <v>1448</v>
      </c>
      <c r="G1196" s="29">
        <f t="shared" ref="G1196:G1259" si="24">A1196/D1196-1</f>
        <v>4.0638606676342004E-3</v>
      </c>
    </row>
    <row r="1197" spans="1:7">
      <c r="A1197" s="24">
        <v>34.369999999999997</v>
      </c>
      <c r="B1197" s="24">
        <v>34.909999999999997</v>
      </c>
      <c r="C1197" s="24">
        <v>34.36</v>
      </c>
      <c r="D1197" s="24">
        <v>34.51</v>
      </c>
      <c r="E1197" s="24">
        <v>7381419</v>
      </c>
      <c r="F1197" s="24" t="s">
        <v>1447</v>
      </c>
      <c r="G1197" s="29">
        <f t="shared" si="24"/>
        <v>-4.0567951318458695E-3</v>
      </c>
    </row>
    <row r="1198" spans="1:7">
      <c r="A1198" s="24">
        <v>34.36</v>
      </c>
      <c r="B1198" s="24">
        <v>34.935000000000002</v>
      </c>
      <c r="C1198" s="24">
        <v>34.19</v>
      </c>
      <c r="D1198" s="24">
        <v>34.79</v>
      </c>
      <c r="E1198" s="24">
        <v>9425660</v>
      </c>
      <c r="F1198" s="24" t="s">
        <v>1446</v>
      </c>
      <c r="G1198" s="29">
        <f t="shared" si="24"/>
        <v>-1.2359873526875509E-2</v>
      </c>
    </row>
    <row r="1199" spans="1:7">
      <c r="A1199" s="24">
        <v>34.82</v>
      </c>
      <c r="B1199" s="24">
        <v>35</v>
      </c>
      <c r="C1199" s="24">
        <v>34.159999999999997</v>
      </c>
      <c r="D1199" s="24">
        <v>34.93</v>
      </c>
      <c r="E1199" s="24">
        <v>10484826</v>
      </c>
      <c r="F1199" s="24" t="s">
        <v>1445</v>
      </c>
      <c r="G1199" s="29">
        <f t="shared" si="24"/>
        <v>-3.1491554537647071E-3</v>
      </c>
    </row>
    <row r="1200" spans="1:7">
      <c r="A1200" s="24">
        <v>35.450000000000003</v>
      </c>
      <c r="B1200" s="24">
        <v>36.130000000000003</v>
      </c>
      <c r="C1200" s="24">
        <v>35.305</v>
      </c>
      <c r="D1200" s="24">
        <v>35.549999999999997</v>
      </c>
      <c r="E1200" s="24">
        <v>23166583</v>
      </c>
      <c r="F1200" s="24" t="s">
        <v>1444</v>
      </c>
      <c r="G1200" s="29">
        <f t="shared" si="24"/>
        <v>-2.8129395218001729E-3</v>
      </c>
    </row>
    <row r="1201" spans="1:7">
      <c r="A1201" s="24">
        <v>35.39</v>
      </c>
      <c r="B1201" s="24">
        <v>35.409999999999997</v>
      </c>
      <c r="C1201" s="24">
        <v>35.020000000000003</v>
      </c>
      <c r="D1201" s="24">
        <v>35.19</v>
      </c>
      <c r="E1201" s="24">
        <v>10503038</v>
      </c>
      <c r="F1201" s="24" t="s">
        <v>1443</v>
      </c>
      <c r="G1201" s="29">
        <f t="shared" si="24"/>
        <v>5.6834327934072171E-3</v>
      </c>
    </row>
    <row r="1202" spans="1:7">
      <c r="A1202" s="24">
        <v>35.130000000000003</v>
      </c>
      <c r="B1202" s="24">
        <v>35.645000000000003</v>
      </c>
      <c r="C1202" s="24">
        <v>34.58</v>
      </c>
      <c r="D1202" s="24">
        <v>34.76</v>
      </c>
      <c r="E1202" s="24">
        <v>13985311</v>
      </c>
      <c r="F1202" s="24" t="s">
        <v>1442</v>
      </c>
      <c r="G1202" s="29">
        <f t="shared" si="24"/>
        <v>1.0644418872267192E-2</v>
      </c>
    </row>
    <row r="1203" spans="1:7">
      <c r="A1203" s="24">
        <v>34.67</v>
      </c>
      <c r="B1203" s="24">
        <v>34.965000000000003</v>
      </c>
      <c r="C1203" s="24">
        <v>33.75</v>
      </c>
      <c r="D1203" s="24">
        <v>33.82</v>
      </c>
      <c r="E1203" s="24">
        <v>16700678</v>
      </c>
      <c r="F1203" s="24" t="s">
        <v>1441</v>
      </c>
      <c r="G1203" s="29">
        <f t="shared" si="24"/>
        <v>2.5133057362507483E-2</v>
      </c>
    </row>
    <row r="1204" spans="1:7">
      <c r="A1204" s="24">
        <v>33.450000000000003</v>
      </c>
      <c r="B1204" s="24">
        <v>34.26</v>
      </c>
      <c r="C1204" s="24">
        <v>33.42</v>
      </c>
      <c r="D1204" s="24">
        <v>33.93</v>
      </c>
      <c r="E1204" s="24">
        <v>8712937</v>
      </c>
      <c r="F1204" s="24" t="s">
        <v>1440</v>
      </c>
      <c r="G1204" s="29">
        <f t="shared" si="24"/>
        <v>-1.4146772767462346E-2</v>
      </c>
    </row>
    <row r="1205" spans="1:7">
      <c r="A1205" s="24">
        <v>33.6</v>
      </c>
      <c r="B1205" s="24">
        <v>34.14</v>
      </c>
      <c r="C1205" s="24">
        <v>33.432699999999997</v>
      </c>
      <c r="D1205" s="24">
        <v>33.76</v>
      </c>
      <c r="E1205" s="24">
        <v>14827303</v>
      </c>
      <c r="F1205" s="24" t="s">
        <v>1439</v>
      </c>
      <c r="G1205" s="29">
        <f t="shared" si="24"/>
        <v>-4.7393364928909332E-3</v>
      </c>
    </row>
    <row r="1206" spans="1:7">
      <c r="A1206" s="24">
        <v>34</v>
      </c>
      <c r="B1206" s="24">
        <v>34.265000000000001</v>
      </c>
      <c r="C1206" s="24">
        <v>33.950000000000003</v>
      </c>
      <c r="D1206" s="24">
        <v>34.049999999999997</v>
      </c>
      <c r="E1206" s="24">
        <v>11028976</v>
      </c>
      <c r="F1206" s="24" t="s">
        <v>1438</v>
      </c>
      <c r="G1206" s="29">
        <f t="shared" si="24"/>
        <v>-1.468428781204012E-3</v>
      </c>
    </row>
    <row r="1207" spans="1:7">
      <c r="A1207" s="24">
        <v>34.130000000000003</v>
      </c>
      <c r="B1207" s="24">
        <v>34.340000000000003</v>
      </c>
      <c r="C1207" s="24">
        <v>33.715000000000003</v>
      </c>
      <c r="D1207" s="24">
        <v>34.03</v>
      </c>
      <c r="E1207" s="24">
        <v>14858410</v>
      </c>
      <c r="F1207" s="24" t="s">
        <v>1437</v>
      </c>
      <c r="G1207" s="29">
        <f t="shared" si="24"/>
        <v>2.9385836027036039E-3</v>
      </c>
    </row>
    <row r="1208" spans="1:7">
      <c r="A1208" s="24">
        <v>33.97</v>
      </c>
      <c r="B1208" s="24">
        <v>34.159999999999997</v>
      </c>
      <c r="C1208" s="24">
        <v>33.68</v>
      </c>
      <c r="D1208" s="24">
        <v>34.049999999999997</v>
      </c>
      <c r="E1208" s="24">
        <v>20816506</v>
      </c>
      <c r="F1208" s="24" t="s">
        <v>1436</v>
      </c>
      <c r="G1208" s="29">
        <f t="shared" si="24"/>
        <v>-2.3494860499265746E-3</v>
      </c>
    </row>
    <row r="1209" spans="1:7">
      <c r="A1209" s="24">
        <v>34.25</v>
      </c>
      <c r="B1209" s="24">
        <v>34.49</v>
      </c>
      <c r="C1209" s="24">
        <v>33.905000000000001</v>
      </c>
      <c r="D1209" s="24">
        <v>34.36</v>
      </c>
      <c r="E1209" s="24">
        <v>18398503</v>
      </c>
      <c r="F1209" s="24" t="s">
        <v>1435</v>
      </c>
      <c r="G1209" s="29">
        <f t="shared" si="24"/>
        <v>-3.201396973224635E-3</v>
      </c>
    </row>
    <row r="1210" spans="1:7">
      <c r="A1210" s="24">
        <v>34.409999999999997</v>
      </c>
      <c r="B1210" s="24">
        <v>34.42</v>
      </c>
      <c r="C1210" s="24">
        <v>33.57</v>
      </c>
      <c r="D1210" s="24">
        <v>33.799999999999997</v>
      </c>
      <c r="E1210" s="24">
        <v>26383227</v>
      </c>
      <c r="F1210" s="24" t="s">
        <v>1434</v>
      </c>
      <c r="G1210" s="29">
        <f t="shared" si="24"/>
        <v>1.8047337278106479E-2</v>
      </c>
    </row>
    <row r="1211" spans="1:7">
      <c r="A1211" s="24">
        <v>33.81</v>
      </c>
      <c r="B1211" s="24">
        <v>34.21</v>
      </c>
      <c r="C1211" s="24">
        <v>33.700000000000003</v>
      </c>
      <c r="D1211" s="24">
        <v>34.15</v>
      </c>
      <c r="E1211" s="24">
        <v>21070882</v>
      </c>
      <c r="F1211" s="24" t="s">
        <v>1433</v>
      </c>
      <c r="G1211" s="29">
        <f t="shared" si="24"/>
        <v>-9.9560761346997317E-3</v>
      </c>
    </row>
    <row r="1212" spans="1:7">
      <c r="A1212" s="24">
        <v>34.15</v>
      </c>
      <c r="B1212" s="24">
        <v>34.270000000000003</v>
      </c>
      <c r="C1212" s="24">
        <v>33.26</v>
      </c>
      <c r="D1212" s="24">
        <v>33.6</v>
      </c>
      <c r="E1212" s="24">
        <v>19584262</v>
      </c>
      <c r="F1212" s="24" t="s">
        <v>1432</v>
      </c>
      <c r="G1212" s="29">
        <f t="shared" si="24"/>
        <v>1.636904761904745E-2</v>
      </c>
    </row>
    <row r="1213" spans="1:7">
      <c r="A1213" s="24">
        <v>33.65</v>
      </c>
      <c r="B1213" s="24">
        <v>33.950000000000003</v>
      </c>
      <c r="C1213" s="24">
        <v>33.369999999999997</v>
      </c>
      <c r="D1213" s="24">
        <v>33.5</v>
      </c>
      <c r="E1213" s="24">
        <v>14414632</v>
      </c>
      <c r="F1213" s="24" t="s">
        <v>1431</v>
      </c>
      <c r="G1213" s="29">
        <f t="shared" si="24"/>
        <v>4.4776119402984982E-3</v>
      </c>
    </row>
    <row r="1214" spans="1:7">
      <c r="A1214" s="24">
        <v>33.15</v>
      </c>
      <c r="B1214" s="24">
        <v>33.619999999999997</v>
      </c>
      <c r="C1214" s="24">
        <v>33.01</v>
      </c>
      <c r="D1214" s="24">
        <v>33.61</v>
      </c>
      <c r="E1214" s="24">
        <v>15588589</v>
      </c>
      <c r="F1214" s="24" t="s">
        <v>1430</v>
      </c>
      <c r="G1214" s="29">
        <f t="shared" si="24"/>
        <v>-1.3686402856292745E-2</v>
      </c>
    </row>
    <row r="1215" spans="1:7">
      <c r="A1215" s="24">
        <v>33.6</v>
      </c>
      <c r="B1215" s="24">
        <v>33.9</v>
      </c>
      <c r="C1215" s="24">
        <v>33.44</v>
      </c>
      <c r="D1215" s="24">
        <v>33.9</v>
      </c>
      <c r="E1215" s="24">
        <v>6363646</v>
      </c>
      <c r="F1215" s="24" t="s">
        <v>1429</v>
      </c>
      <c r="G1215" s="29">
        <f t="shared" si="24"/>
        <v>-8.8495575221237965E-3</v>
      </c>
    </row>
    <row r="1216" spans="1:7">
      <c r="A1216" s="24">
        <v>33.549999999999997</v>
      </c>
      <c r="B1216" s="24">
        <v>33.99</v>
      </c>
      <c r="C1216" s="24">
        <v>33.5</v>
      </c>
      <c r="D1216" s="24">
        <v>33.869999999999997</v>
      </c>
      <c r="E1216" s="24">
        <v>9814059</v>
      </c>
      <c r="F1216" s="24" t="s">
        <v>1428</v>
      </c>
      <c r="G1216" s="29">
        <f t="shared" si="24"/>
        <v>-9.4478889873044203E-3</v>
      </c>
    </row>
    <row r="1217" spans="1:7">
      <c r="A1217" s="24">
        <v>33.79</v>
      </c>
      <c r="B1217" s="24">
        <v>34.08</v>
      </c>
      <c r="C1217" s="24">
        <v>33.61</v>
      </c>
      <c r="D1217" s="24">
        <v>33.69</v>
      </c>
      <c r="E1217" s="24">
        <v>18849650</v>
      </c>
      <c r="F1217" s="24" t="s">
        <v>1427</v>
      </c>
      <c r="G1217" s="29">
        <f t="shared" si="24"/>
        <v>2.9682398337786964E-3</v>
      </c>
    </row>
    <row r="1218" spans="1:7">
      <c r="A1218" s="24">
        <v>33.33</v>
      </c>
      <c r="B1218" s="24">
        <v>33.884999999999998</v>
      </c>
      <c r="C1218" s="24">
        <v>32.99</v>
      </c>
      <c r="D1218" s="24">
        <v>33.700000000000003</v>
      </c>
      <c r="E1218" s="24">
        <v>18823425</v>
      </c>
      <c r="F1218" s="24" t="s">
        <v>1426</v>
      </c>
      <c r="G1218" s="29">
        <f t="shared" si="24"/>
        <v>-1.0979228486647008E-2</v>
      </c>
    </row>
    <row r="1219" spans="1:7">
      <c r="A1219" s="24">
        <v>33.700000000000003</v>
      </c>
      <c r="B1219" s="24">
        <v>34.32</v>
      </c>
      <c r="C1219" s="24">
        <v>33.64</v>
      </c>
      <c r="D1219" s="24">
        <v>34.08</v>
      </c>
      <c r="E1219" s="24">
        <v>15402501</v>
      </c>
      <c r="F1219" s="24" t="s">
        <v>1425</v>
      </c>
      <c r="G1219" s="29">
        <f t="shared" si="24"/>
        <v>-1.1150234741783893E-2</v>
      </c>
    </row>
    <row r="1220" spans="1:7">
      <c r="A1220" s="24">
        <v>34.21</v>
      </c>
      <c r="B1220" s="24">
        <v>34.5</v>
      </c>
      <c r="C1220" s="24">
        <v>33.96</v>
      </c>
      <c r="D1220" s="24">
        <v>34.33</v>
      </c>
      <c r="E1220" s="24">
        <v>14816271</v>
      </c>
      <c r="F1220" s="24" t="s">
        <v>1424</v>
      </c>
      <c r="G1220" s="29">
        <f t="shared" si="24"/>
        <v>-3.4954849985434633E-3</v>
      </c>
    </row>
    <row r="1221" spans="1:7">
      <c r="A1221" s="24">
        <v>34.26</v>
      </c>
      <c r="B1221" s="24">
        <v>35.21</v>
      </c>
      <c r="C1221" s="24">
        <v>33.86</v>
      </c>
      <c r="D1221" s="24">
        <v>35.21</v>
      </c>
      <c r="E1221" s="24">
        <v>22512336</v>
      </c>
      <c r="F1221" s="24" t="s">
        <v>1423</v>
      </c>
      <c r="G1221" s="29">
        <f t="shared" si="24"/>
        <v>-2.6980971314967461E-2</v>
      </c>
    </row>
    <row r="1222" spans="1:7">
      <c r="A1222" s="24">
        <v>35.03</v>
      </c>
      <c r="B1222" s="24">
        <v>35.5</v>
      </c>
      <c r="C1222" s="24">
        <v>33.979999999999997</v>
      </c>
      <c r="D1222" s="24">
        <v>35.49</v>
      </c>
      <c r="E1222" s="24">
        <v>34678265</v>
      </c>
      <c r="F1222" s="24" t="s">
        <v>1422</v>
      </c>
      <c r="G1222" s="29">
        <f t="shared" si="24"/>
        <v>-1.2961397576782163E-2</v>
      </c>
    </row>
    <row r="1223" spans="1:7">
      <c r="A1223" s="24">
        <v>38.03</v>
      </c>
      <c r="B1223" s="24">
        <v>38.770000000000003</v>
      </c>
      <c r="C1223" s="24">
        <v>37.700000000000003</v>
      </c>
      <c r="D1223" s="24">
        <v>38.67</v>
      </c>
      <c r="E1223" s="24">
        <v>7849749</v>
      </c>
      <c r="F1223" s="24" t="s">
        <v>1421</v>
      </c>
      <c r="G1223" s="29">
        <f t="shared" si="24"/>
        <v>-1.6550297388156165E-2</v>
      </c>
    </row>
    <row r="1224" spans="1:7">
      <c r="A1224" s="24">
        <v>37.979999999999997</v>
      </c>
      <c r="B1224" s="24">
        <v>38.15</v>
      </c>
      <c r="C1224" s="24">
        <v>36.75</v>
      </c>
      <c r="D1224" s="24">
        <v>36.950000000000003</v>
      </c>
      <c r="E1224" s="24">
        <v>18923603</v>
      </c>
      <c r="F1224" s="24" t="s">
        <v>1420</v>
      </c>
      <c r="G1224" s="29">
        <f t="shared" si="24"/>
        <v>2.7875507442489678E-2</v>
      </c>
    </row>
    <row r="1225" spans="1:7">
      <c r="A1225" s="24">
        <v>36.74</v>
      </c>
      <c r="B1225" s="24">
        <v>37.39</v>
      </c>
      <c r="C1225" s="24">
        <v>36.53</v>
      </c>
      <c r="D1225" s="24">
        <v>37.17</v>
      </c>
      <c r="E1225" s="24">
        <v>15709513</v>
      </c>
      <c r="F1225" s="24" t="s">
        <v>1419</v>
      </c>
      <c r="G1225" s="29">
        <f t="shared" si="24"/>
        <v>-1.1568469195587849E-2</v>
      </c>
    </row>
    <row r="1226" spans="1:7">
      <c r="A1226" s="24">
        <v>37.4</v>
      </c>
      <c r="B1226" s="24">
        <v>38.35</v>
      </c>
      <c r="C1226" s="24">
        <v>37.18</v>
      </c>
      <c r="D1226" s="24">
        <v>38.15</v>
      </c>
      <c r="E1226" s="24">
        <v>9713083</v>
      </c>
      <c r="F1226" s="24" t="s">
        <v>1418</v>
      </c>
      <c r="G1226" s="29">
        <f t="shared" si="24"/>
        <v>-1.9659239842726106E-2</v>
      </c>
    </row>
    <row r="1227" spans="1:7">
      <c r="A1227" s="24">
        <v>38.200000000000003</v>
      </c>
      <c r="B1227" s="24">
        <v>38.524999999999999</v>
      </c>
      <c r="C1227" s="24">
        <v>37.92</v>
      </c>
      <c r="D1227" s="24">
        <v>38.25</v>
      </c>
      <c r="E1227" s="24">
        <v>10274657</v>
      </c>
      <c r="F1227" s="24" t="s">
        <v>1417</v>
      </c>
      <c r="G1227" s="29">
        <f t="shared" si="24"/>
        <v>-1.3071895424835445E-3</v>
      </c>
    </row>
    <row r="1228" spans="1:7">
      <c r="A1228" s="24">
        <v>38.21</v>
      </c>
      <c r="B1228" s="24">
        <v>39.5</v>
      </c>
      <c r="C1228" s="24">
        <v>38.159999999999997</v>
      </c>
      <c r="D1228" s="24">
        <v>38.484999999999999</v>
      </c>
      <c r="E1228" s="24">
        <v>21385049</v>
      </c>
      <c r="F1228" s="24" t="s">
        <v>1416</v>
      </c>
      <c r="G1228" s="29">
        <f t="shared" si="24"/>
        <v>-7.1456411588930457E-3</v>
      </c>
    </row>
    <row r="1229" spans="1:7">
      <c r="A1229" s="24">
        <v>35.700000000000003</v>
      </c>
      <c r="B1229" s="24">
        <v>35.865000000000002</v>
      </c>
      <c r="C1229" s="24">
        <v>35.090000000000003</v>
      </c>
      <c r="D1229" s="24">
        <v>35.31</v>
      </c>
      <c r="E1229" s="24">
        <v>11142837</v>
      </c>
      <c r="F1229" s="24" t="s">
        <v>1415</v>
      </c>
      <c r="G1229" s="29">
        <f t="shared" si="24"/>
        <v>1.1045029736618472E-2</v>
      </c>
    </row>
    <row r="1230" spans="1:7">
      <c r="A1230" s="24">
        <v>35.21</v>
      </c>
      <c r="B1230" s="24">
        <v>36.090000000000003</v>
      </c>
      <c r="C1230" s="24">
        <v>35.1</v>
      </c>
      <c r="D1230" s="24">
        <v>36</v>
      </c>
      <c r="E1230" s="24">
        <v>11132699</v>
      </c>
      <c r="F1230" s="24" t="s">
        <v>1414</v>
      </c>
      <c r="G1230" s="29">
        <f t="shared" si="24"/>
        <v>-2.1944444444444433E-2</v>
      </c>
    </row>
    <row r="1231" spans="1:7">
      <c r="A1231" s="24">
        <v>35.29</v>
      </c>
      <c r="B1231" s="24">
        <v>35.75</v>
      </c>
      <c r="C1231" s="24">
        <v>34.24</v>
      </c>
      <c r="D1231" s="24">
        <v>35.5</v>
      </c>
      <c r="E1231" s="24">
        <v>14830869</v>
      </c>
      <c r="F1231" s="24" t="s">
        <v>1413</v>
      </c>
      <c r="G1231" s="29">
        <f t="shared" si="24"/>
        <v>-5.9154929577465154E-3</v>
      </c>
    </row>
    <row r="1232" spans="1:7">
      <c r="A1232" s="24">
        <v>35.15</v>
      </c>
      <c r="B1232" s="24">
        <v>35.634999999999998</v>
      </c>
      <c r="C1232" s="24">
        <v>34.799999999999997</v>
      </c>
      <c r="D1232" s="24">
        <v>35.06</v>
      </c>
      <c r="E1232" s="24">
        <v>9313489</v>
      </c>
      <c r="F1232" s="24" t="s">
        <v>1412</v>
      </c>
      <c r="G1232" s="29">
        <f t="shared" si="24"/>
        <v>2.5670279520819683E-3</v>
      </c>
    </row>
    <row r="1233" spans="1:7">
      <c r="A1233" s="24">
        <v>34.549999999999997</v>
      </c>
      <c r="B1233" s="24">
        <v>34.909999999999997</v>
      </c>
      <c r="C1233" s="24">
        <v>34.340000000000003</v>
      </c>
      <c r="D1233" s="24">
        <v>34.659999999999997</v>
      </c>
      <c r="E1233" s="24">
        <v>14351818</v>
      </c>
      <c r="F1233" s="24" t="s">
        <v>1411</v>
      </c>
      <c r="G1233" s="29">
        <f t="shared" si="24"/>
        <v>-3.1736872475476297E-3</v>
      </c>
    </row>
    <row r="1234" spans="1:7">
      <c r="A1234" s="24">
        <v>34.270000000000003</v>
      </c>
      <c r="B1234" s="24">
        <v>34.659999999999997</v>
      </c>
      <c r="C1234" s="24">
        <v>33.31</v>
      </c>
      <c r="D1234" s="24">
        <v>33.31</v>
      </c>
      <c r="E1234" s="24">
        <v>20324844</v>
      </c>
      <c r="F1234" s="24" t="s">
        <v>1410</v>
      </c>
      <c r="G1234" s="29">
        <f t="shared" si="24"/>
        <v>2.8820174121885422E-2</v>
      </c>
    </row>
    <row r="1235" spans="1:7">
      <c r="A1235" s="24">
        <v>33.5</v>
      </c>
      <c r="B1235" s="24">
        <v>34.25</v>
      </c>
      <c r="C1235" s="24">
        <v>33.14</v>
      </c>
      <c r="D1235" s="24">
        <v>33.979999999999997</v>
      </c>
      <c r="E1235" s="24">
        <v>27743339</v>
      </c>
      <c r="F1235" s="24" t="s">
        <v>1409</v>
      </c>
      <c r="G1235" s="29">
        <f t="shared" si="24"/>
        <v>-1.4125956444967502E-2</v>
      </c>
    </row>
    <row r="1236" spans="1:7">
      <c r="A1236" s="24">
        <v>34.07</v>
      </c>
      <c r="B1236" s="24">
        <v>35.99</v>
      </c>
      <c r="C1236" s="24">
        <v>33.9</v>
      </c>
      <c r="D1236" s="24">
        <v>35.75</v>
      </c>
      <c r="E1236" s="24">
        <v>17957567</v>
      </c>
      <c r="F1236" s="24" t="s">
        <v>1408</v>
      </c>
      <c r="G1236" s="29">
        <f t="shared" si="24"/>
        <v>-4.6993006993007014E-2</v>
      </c>
    </row>
    <row r="1237" spans="1:7">
      <c r="A1237" s="24">
        <v>36.049999999999997</v>
      </c>
      <c r="B1237" s="24">
        <v>36.99</v>
      </c>
      <c r="C1237" s="24">
        <v>35.994999999999997</v>
      </c>
      <c r="D1237" s="24">
        <v>36.86</v>
      </c>
      <c r="E1237" s="24">
        <v>12082069</v>
      </c>
      <c r="F1237" s="24" t="s">
        <v>1407</v>
      </c>
      <c r="G1237" s="29">
        <f t="shared" si="24"/>
        <v>-2.1975040694519832E-2</v>
      </c>
    </row>
    <row r="1238" spans="1:7">
      <c r="A1238" s="24">
        <v>36.86</v>
      </c>
      <c r="B1238" s="24">
        <v>37.255000000000003</v>
      </c>
      <c r="C1238" s="24">
        <v>36.28</v>
      </c>
      <c r="D1238" s="24">
        <v>36.69</v>
      </c>
      <c r="E1238" s="24">
        <v>9594496</v>
      </c>
      <c r="F1238" s="24" t="s">
        <v>1406</v>
      </c>
      <c r="G1238" s="29">
        <f t="shared" si="24"/>
        <v>4.6334150994822298E-3</v>
      </c>
    </row>
    <row r="1239" spans="1:7">
      <c r="A1239" s="24">
        <v>37.17</v>
      </c>
      <c r="B1239" s="24">
        <v>37.409999999999997</v>
      </c>
      <c r="C1239" s="24">
        <v>36.71</v>
      </c>
      <c r="D1239" s="24">
        <v>37</v>
      </c>
      <c r="E1239" s="24">
        <v>12412633</v>
      </c>
      <c r="F1239" s="24" t="s">
        <v>1405</v>
      </c>
      <c r="G1239" s="29">
        <f t="shared" si="24"/>
        <v>4.5945945945946587E-3</v>
      </c>
    </row>
    <row r="1240" spans="1:7">
      <c r="A1240" s="24">
        <v>36.86</v>
      </c>
      <c r="B1240" s="24">
        <v>37.54</v>
      </c>
      <c r="C1240" s="24">
        <v>36.734999999999999</v>
      </c>
      <c r="D1240" s="24">
        <v>37.19</v>
      </c>
      <c r="E1240" s="24">
        <v>15048324</v>
      </c>
      <c r="F1240" s="24" t="s">
        <v>1404</v>
      </c>
      <c r="G1240" s="29">
        <f t="shared" si="24"/>
        <v>-8.8733530518956272E-3</v>
      </c>
    </row>
    <row r="1241" spans="1:7">
      <c r="A1241" s="24">
        <v>37.15</v>
      </c>
      <c r="B1241" s="24">
        <v>37.72</v>
      </c>
      <c r="C1241" s="24">
        <v>37.119999999999997</v>
      </c>
      <c r="D1241" s="24">
        <v>37.51</v>
      </c>
      <c r="E1241" s="24">
        <v>11643964</v>
      </c>
      <c r="F1241" s="24" t="s">
        <v>1403</v>
      </c>
      <c r="G1241" s="29">
        <f t="shared" si="24"/>
        <v>-9.5974406824846925E-3</v>
      </c>
    </row>
    <row r="1242" spans="1:7">
      <c r="A1242" s="24">
        <v>37.54</v>
      </c>
      <c r="B1242" s="24">
        <v>38.119999999999997</v>
      </c>
      <c r="C1242" s="24">
        <v>37.54</v>
      </c>
      <c r="D1242" s="24">
        <v>37.979999999999997</v>
      </c>
      <c r="E1242" s="24">
        <v>8140363</v>
      </c>
      <c r="F1242" s="24" t="s">
        <v>1402</v>
      </c>
      <c r="G1242" s="29">
        <f t="shared" si="24"/>
        <v>-1.1585044760400121E-2</v>
      </c>
    </row>
    <row r="1243" spans="1:7">
      <c r="A1243" s="24">
        <v>37.770000000000003</v>
      </c>
      <c r="B1243" s="24">
        <v>38.64</v>
      </c>
      <c r="C1243" s="24">
        <v>37.71</v>
      </c>
      <c r="D1243" s="24">
        <v>38.51</v>
      </c>
      <c r="E1243" s="24">
        <v>11197193</v>
      </c>
      <c r="F1243" s="24" t="s">
        <v>1401</v>
      </c>
      <c r="G1243" s="29">
        <f t="shared" si="24"/>
        <v>-1.9215788106985099E-2</v>
      </c>
    </row>
    <row r="1244" spans="1:7">
      <c r="A1244" s="24">
        <v>38.44</v>
      </c>
      <c r="B1244" s="24">
        <v>39.18</v>
      </c>
      <c r="C1244" s="24">
        <v>38.42</v>
      </c>
      <c r="D1244" s="24">
        <v>39</v>
      </c>
      <c r="E1244" s="24">
        <v>18559601</v>
      </c>
      <c r="F1244" s="24" t="s">
        <v>1400</v>
      </c>
      <c r="G1244" s="29">
        <f t="shared" si="24"/>
        <v>-1.4358974358974375E-2</v>
      </c>
    </row>
    <row r="1245" spans="1:7">
      <c r="A1245" s="24">
        <v>39</v>
      </c>
      <c r="B1245" s="24">
        <v>40.67</v>
      </c>
      <c r="C1245" s="24">
        <v>38.5</v>
      </c>
      <c r="D1245" s="24">
        <v>40.119999999999997</v>
      </c>
      <c r="E1245" s="24">
        <v>15112226</v>
      </c>
      <c r="F1245" s="24" t="s">
        <v>1399</v>
      </c>
      <c r="G1245" s="29">
        <f t="shared" si="24"/>
        <v>-2.7916251246261181E-2</v>
      </c>
    </row>
    <row r="1246" spans="1:7">
      <c r="A1246" s="24">
        <v>40.619999999999997</v>
      </c>
      <c r="B1246" s="24">
        <v>40.905000000000001</v>
      </c>
      <c r="C1246" s="24">
        <v>40.195</v>
      </c>
      <c r="D1246" s="24">
        <v>40.770000000000003</v>
      </c>
      <c r="E1246" s="24">
        <v>12537935</v>
      </c>
      <c r="F1246" s="24" t="s">
        <v>1398</v>
      </c>
      <c r="G1246" s="29">
        <f t="shared" si="24"/>
        <v>-3.679175864606421E-3</v>
      </c>
    </row>
    <row r="1247" spans="1:7">
      <c r="A1247" s="24">
        <v>40.92</v>
      </c>
      <c r="B1247" s="24">
        <v>41.92</v>
      </c>
      <c r="C1247" s="24">
        <v>40.695</v>
      </c>
      <c r="D1247" s="24">
        <v>41.82</v>
      </c>
      <c r="E1247" s="24">
        <v>7399736</v>
      </c>
      <c r="F1247" s="24" t="s">
        <v>1397</v>
      </c>
      <c r="G1247" s="29">
        <f t="shared" si="24"/>
        <v>-2.1520803443328518E-2</v>
      </c>
    </row>
    <row r="1248" spans="1:7">
      <c r="A1248" s="24">
        <v>41.97</v>
      </c>
      <c r="B1248" s="24">
        <v>42.13</v>
      </c>
      <c r="C1248" s="24">
        <v>41.22</v>
      </c>
      <c r="D1248" s="24">
        <v>41.44</v>
      </c>
      <c r="E1248" s="24">
        <v>7690268</v>
      </c>
      <c r="F1248" s="24" t="s">
        <v>1396</v>
      </c>
      <c r="G1248" s="29">
        <f t="shared" si="24"/>
        <v>1.278957528957525E-2</v>
      </c>
    </row>
    <row r="1249" spans="1:7">
      <c r="A1249" s="24">
        <v>41.14</v>
      </c>
      <c r="B1249" s="24">
        <v>41.25</v>
      </c>
      <c r="C1249" s="24">
        <v>40.695</v>
      </c>
      <c r="D1249" s="24">
        <v>41.04</v>
      </c>
      <c r="E1249" s="24">
        <v>6020281</v>
      </c>
      <c r="F1249" s="24" t="s">
        <v>1395</v>
      </c>
      <c r="G1249" s="29">
        <f t="shared" si="24"/>
        <v>2.436647173489348E-3</v>
      </c>
    </row>
    <row r="1250" spans="1:7">
      <c r="A1250" s="24">
        <v>40.49</v>
      </c>
      <c r="B1250" s="24">
        <v>40.57</v>
      </c>
      <c r="C1250" s="24">
        <v>40.19</v>
      </c>
      <c r="D1250" s="24">
        <v>40.25</v>
      </c>
      <c r="E1250" s="24">
        <v>4484008</v>
      </c>
      <c r="F1250" s="24" t="s">
        <v>1394</v>
      </c>
      <c r="G1250" s="29">
        <f t="shared" si="24"/>
        <v>5.962732919254643E-3</v>
      </c>
    </row>
    <row r="1251" spans="1:7">
      <c r="A1251" s="24">
        <v>40.18</v>
      </c>
      <c r="B1251" s="24">
        <v>40.435000000000002</v>
      </c>
      <c r="C1251" s="24">
        <v>39.58</v>
      </c>
      <c r="D1251" s="24">
        <v>39.58</v>
      </c>
      <c r="E1251" s="24">
        <v>5785088</v>
      </c>
      <c r="F1251" s="24" t="s">
        <v>1393</v>
      </c>
      <c r="G1251" s="29">
        <f t="shared" si="24"/>
        <v>1.5159171298635643E-2</v>
      </c>
    </row>
    <row r="1252" spans="1:7">
      <c r="A1252" s="24">
        <v>39.33</v>
      </c>
      <c r="B1252" s="24">
        <v>40.4</v>
      </c>
      <c r="C1252" s="24">
        <v>39.25</v>
      </c>
      <c r="D1252" s="24">
        <v>39.799999999999997</v>
      </c>
      <c r="E1252" s="24">
        <v>7833522</v>
      </c>
      <c r="F1252" s="24" t="s">
        <v>1392</v>
      </c>
      <c r="G1252" s="29">
        <f t="shared" si="24"/>
        <v>-1.1809045226130577E-2</v>
      </c>
    </row>
    <row r="1253" spans="1:7">
      <c r="A1253" s="24">
        <v>39.24</v>
      </c>
      <c r="B1253" s="24">
        <v>39.340000000000003</v>
      </c>
      <c r="C1253" s="24">
        <v>38.659999999999997</v>
      </c>
      <c r="D1253" s="24">
        <v>38.75</v>
      </c>
      <c r="E1253" s="24">
        <v>4448907</v>
      </c>
      <c r="F1253" s="24" t="s">
        <v>1391</v>
      </c>
      <c r="G1253" s="29">
        <f t="shared" si="24"/>
        <v>1.2645161290322671E-2</v>
      </c>
    </row>
    <row r="1254" spans="1:7">
      <c r="A1254" s="24">
        <v>38.479999999999997</v>
      </c>
      <c r="B1254" s="24">
        <v>38.659999999999997</v>
      </c>
      <c r="C1254" s="24">
        <v>37.762</v>
      </c>
      <c r="D1254" s="24">
        <v>37.799999999999997</v>
      </c>
      <c r="E1254" s="24">
        <v>6271166</v>
      </c>
      <c r="F1254" s="24" t="s">
        <v>1390</v>
      </c>
      <c r="G1254" s="29">
        <f t="shared" si="24"/>
        <v>1.7989417989418E-2</v>
      </c>
    </row>
    <row r="1255" spans="1:7">
      <c r="A1255" s="24">
        <v>38.42</v>
      </c>
      <c r="B1255" s="24">
        <v>38.94</v>
      </c>
      <c r="C1255" s="24">
        <v>38.185000000000002</v>
      </c>
      <c r="D1255" s="24">
        <v>38.56</v>
      </c>
      <c r="E1255" s="24">
        <v>6098403</v>
      </c>
      <c r="F1255" s="24" t="s">
        <v>1389</v>
      </c>
      <c r="G1255" s="29">
        <f t="shared" si="24"/>
        <v>-3.6307053941908585E-3</v>
      </c>
    </row>
    <row r="1256" spans="1:7">
      <c r="A1256" s="24">
        <v>38.21</v>
      </c>
      <c r="B1256" s="24">
        <v>38.71</v>
      </c>
      <c r="C1256" s="24">
        <v>37.729999999999997</v>
      </c>
      <c r="D1256" s="24">
        <v>37.83</v>
      </c>
      <c r="E1256" s="24">
        <v>7711757</v>
      </c>
      <c r="F1256" s="24" t="s">
        <v>1388</v>
      </c>
      <c r="G1256" s="29">
        <f t="shared" si="24"/>
        <v>1.0044937879989391E-2</v>
      </c>
    </row>
    <row r="1257" spans="1:7">
      <c r="A1257" s="24">
        <v>37.76</v>
      </c>
      <c r="B1257" s="24">
        <v>38.26</v>
      </c>
      <c r="C1257" s="24">
        <v>37.54</v>
      </c>
      <c r="D1257" s="24">
        <v>38.18</v>
      </c>
      <c r="E1257" s="24">
        <v>5951336</v>
      </c>
      <c r="F1257" s="24" t="s">
        <v>1387</v>
      </c>
      <c r="G1257" s="29">
        <f t="shared" si="24"/>
        <v>-1.1000523834468368E-2</v>
      </c>
    </row>
    <row r="1258" spans="1:7">
      <c r="A1258" s="24">
        <v>38</v>
      </c>
      <c r="B1258" s="24">
        <v>38.450000000000003</v>
      </c>
      <c r="C1258" s="24">
        <v>37.982500000000002</v>
      </c>
      <c r="D1258" s="24">
        <v>38.07</v>
      </c>
      <c r="E1258" s="24">
        <v>6436547</v>
      </c>
      <c r="F1258" s="24" t="s">
        <v>1386</v>
      </c>
      <c r="G1258" s="29">
        <f t="shared" si="24"/>
        <v>-1.838718150774854E-3</v>
      </c>
    </row>
    <row r="1259" spans="1:7">
      <c r="A1259" s="24">
        <v>37.340000000000003</v>
      </c>
      <c r="B1259" s="24">
        <v>37.65</v>
      </c>
      <c r="C1259" s="24">
        <v>36.799999999999997</v>
      </c>
      <c r="D1259" s="24">
        <v>36.89</v>
      </c>
      <c r="E1259" s="24">
        <v>7749143</v>
      </c>
      <c r="F1259" s="24" t="s">
        <v>1385</v>
      </c>
      <c r="G1259" s="29">
        <f t="shared" si="24"/>
        <v>1.2198427758200125E-2</v>
      </c>
    </row>
    <row r="1260" spans="1:7">
      <c r="A1260" s="24">
        <v>37.119999999999997</v>
      </c>
      <c r="B1260" s="24">
        <v>37.54</v>
      </c>
      <c r="C1260" s="24">
        <v>36.86</v>
      </c>
      <c r="D1260" s="24">
        <v>37.43</v>
      </c>
      <c r="E1260" s="24">
        <v>9270829</v>
      </c>
      <c r="F1260" s="24" t="s">
        <v>1384</v>
      </c>
      <c r="G1260" s="29">
        <f t="shared" ref="G1260:G1323" si="25">A1260/D1260-1</f>
        <v>-8.2821266363879431E-3</v>
      </c>
    </row>
    <row r="1261" spans="1:7">
      <c r="A1261" s="24">
        <v>37.72</v>
      </c>
      <c r="B1261" s="24">
        <v>38.76</v>
      </c>
      <c r="C1261" s="24">
        <v>37.64</v>
      </c>
      <c r="D1261" s="24">
        <v>38.659999999999997</v>
      </c>
      <c r="E1261" s="24">
        <v>7462105</v>
      </c>
      <c r="F1261" s="24" t="s">
        <v>1383</v>
      </c>
      <c r="G1261" s="29">
        <f t="shared" si="25"/>
        <v>-2.4314536989135993E-2</v>
      </c>
    </row>
    <row r="1262" spans="1:7">
      <c r="A1262" s="24">
        <v>38.6</v>
      </c>
      <c r="B1262" s="24">
        <v>38.64</v>
      </c>
      <c r="C1262" s="24">
        <v>37.9</v>
      </c>
      <c r="D1262" s="24">
        <v>38.51</v>
      </c>
      <c r="E1262" s="24">
        <v>7024827</v>
      </c>
      <c r="F1262" s="24" t="s">
        <v>1382</v>
      </c>
      <c r="G1262" s="29">
        <f t="shared" si="25"/>
        <v>2.337055310309033E-3</v>
      </c>
    </row>
    <row r="1263" spans="1:7">
      <c r="A1263" s="24">
        <v>38.549999999999997</v>
      </c>
      <c r="B1263" s="24">
        <v>38.549999999999997</v>
      </c>
      <c r="C1263" s="24">
        <v>37.520000000000003</v>
      </c>
      <c r="D1263" s="24">
        <v>37.83</v>
      </c>
      <c r="E1263" s="24">
        <v>10625602</v>
      </c>
      <c r="F1263" s="24" t="s">
        <v>1381</v>
      </c>
      <c r="G1263" s="29">
        <f t="shared" si="25"/>
        <v>1.9032513877874635E-2</v>
      </c>
    </row>
    <row r="1264" spans="1:7">
      <c r="A1264" s="24">
        <v>38.479999999999997</v>
      </c>
      <c r="B1264" s="24">
        <v>39.99</v>
      </c>
      <c r="C1264" s="24">
        <v>38.39</v>
      </c>
      <c r="D1264" s="24">
        <v>39.6</v>
      </c>
      <c r="E1264" s="24">
        <v>10720467</v>
      </c>
      <c r="F1264" s="24" t="s">
        <v>1380</v>
      </c>
      <c r="G1264" s="29">
        <f t="shared" si="25"/>
        <v>-2.8282828282828354E-2</v>
      </c>
    </row>
    <row r="1265" spans="1:7">
      <c r="A1265" s="24">
        <v>39.67</v>
      </c>
      <c r="B1265" s="24">
        <v>39.92</v>
      </c>
      <c r="C1265" s="24">
        <v>39.090000000000003</v>
      </c>
      <c r="D1265" s="24">
        <v>39.92</v>
      </c>
      <c r="E1265" s="24">
        <v>10883966</v>
      </c>
      <c r="F1265" s="24" t="s">
        <v>1379</v>
      </c>
      <c r="G1265" s="29">
        <f t="shared" si="25"/>
        <v>-6.262525050100165E-3</v>
      </c>
    </row>
    <row r="1266" spans="1:7">
      <c r="A1266" s="24">
        <v>40.19</v>
      </c>
      <c r="B1266" s="24">
        <v>41.28</v>
      </c>
      <c r="C1266" s="24">
        <v>39.935000000000002</v>
      </c>
      <c r="D1266" s="24">
        <v>41.24</v>
      </c>
      <c r="E1266" s="24">
        <v>8529997</v>
      </c>
      <c r="F1266" s="24" t="s">
        <v>1378</v>
      </c>
      <c r="G1266" s="29">
        <f t="shared" si="25"/>
        <v>-2.5460717749757666E-2</v>
      </c>
    </row>
    <row r="1267" spans="1:7">
      <c r="A1267" s="24">
        <v>41.02</v>
      </c>
      <c r="B1267" s="24">
        <v>41.555</v>
      </c>
      <c r="C1267" s="24">
        <v>40.875</v>
      </c>
      <c r="D1267" s="24">
        <v>41.33</v>
      </c>
      <c r="E1267" s="24">
        <v>3645144</v>
      </c>
      <c r="F1267" s="24" t="s">
        <v>1377</v>
      </c>
      <c r="G1267" s="29">
        <f t="shared" si="25"/>
        <v>-7.5006048874908249E-3</v>
      </c>
    </row>
    <row r="1268" spans="1:7">
      <c r="A1268" s="24">
        <v>41.12</v>
      </c>
      <c r="B1268" s="24">
        <v>41.34</v>
      </c>
      <c r="C1268" s="24">
        <v>40.590000000000003</v>
      </c>
      <c r="D1268" s="24">
        <v>40.659999999999997</v>
      </c>
      <c r="E1268" s="24">
        <v>4797610</v>
      </c>
      <c r="F1268" s="24" t="s">
        <v>1376</v>
      </c>
      <c r="G1268" s="29">
        <f t="shared" si="25"/>
        <v>1.1313330054107285E-2</v>
      </c>
    </row>
    <row r="1269" spans="1:7">
      <c r="A1269" s="24">
        <v>40.29</v>
      </c>
      <c r="B1269" s="24">
        <v>41.05</v>
      </c>
      <c r="C1269" s="24">
        <v>39.979999999999997</v>
      </c>
      <c r="D1269" s="24">
        <v>40.950000000000003</v>
      </c>
      <c r="E1269" s="24">
        <v>7142897</v>
      </c>
      <c r="F1269" s="24" t="s">
        <v>1375</v>
      </c>
      <c r="G1269" s="29">
        <f t="shared" si="25"/>
        <v>-1.6117216117216171E-2</v>
      </c>
    </row>
    <row r="1270" spans="1:7">
      <c r="A1270" s="24">
        <v>40.97</v>
      </c>
      <c r="B1270" s="24">
        <v>41.86</v>
      </c>
      <c r="C1270" s="24">
        <v>40.85</v>
      </c>
      <c r="D1270" s="24">
        <v>41.58</v>
      </c>
      <c r="E1270" s="24">
        <v>5182761</v>
      </c>
      <c r="F1270" s="24" t="s">
        <v>1374</v>
      </c>
      <c r="G1270" s="29">
        <f t="shared" si="25"/>
        <v>-1.4670514670514612E-2</v>
      </c>
    </row>
    <row r="1271" spans="1:7">
      <c r="A1271" s="24">
        <v>41.53</v>
      </c>
      <c r="B1271" s="24">
        <v>41.935000000000002</v>
      </c>
      <c r="C1271" s="24">
        <v>41.14</v>
      </c>
      <c r="D1271" s="24">
        <v>41.27</v>
      </c>
      <c r="E1271" s="24">
        <v>5876943</v>
      </c>
      <c r="F1271" s="24" t="s">
        <v>1373</v>
      </c>
      <c r="G1271" s="29">
        <f t="shared" si="25"/>
        <v>6.2999757693238401E-3</v>
      </c>
    </row>
    <row r="1272" spans="1:7">
      <c r="A1272" s="24">
        <v>40.92</v>
      </c>
      <c r="B1272" s="24">
        <v>41.295000000000002</v>
      </c>
      <c r="C1272" s="24">
        <v>40.61</v>
      </c>
      <c r="D1272" s="24">
        <v>41.06</v>
      </c>
      <c r="E1272" s="24">
        <v>7104888</v>
      </c>
      <c r="F1272" s="24" t="s">
        <v>1372</v>
      </c>
      <c r="G1272" s="29">
        <f t="shared" si="25"/>
        <v>-3.4096444227958989E-3</v>
      </c>
    </row>
    <row r="1273" spans="1:7">
      <c r="A1273" s="24">
        <v>41.48</v>
      </c>
      <c r="B1273" s="24">
        <v>41.96</v>
      </c>
      <c r="C1273" s="24">
        <v>40.85</v>
      </c>
      <c r="D1273" s="24">
        <v>41.59</v>
      </c>
      <c r="E1273" s="24">
        <v>9232451</v>
      </c>
      <c r="F1273" s="24" t="s">
        <v>1371</v>
      </c>
      <c r="G1273" s="29">
        <f t="shared" si="25"/>
        <v>-2.64486655446039E-3</v>
      </c>
    </row>
    <row r="1274" spans="1:7">
      <c r="A1274" s="24">
        <v>41.49</v>
      </c>
      <c r="B1274" s="24">
        <v>42.37</v>
      </c>
      <c r="C1274" s="24">
        <v>41.14</v>
      </c>
      <c r="D1274" s="24">
        <v>42.15</v>
      </c>
      <c r="E1274" s="24">
        <v>9762953</v>
      </c>
      <c r="F1274" s="24" t="s">
        <v>1370</v>
      </c>
      <c r="G1274" s="29">
        <f t="shared" si="25"/>
        <v>-1.5658362989323771E-2</v>
      </c>
    </row>
    <row r="1275" spans="1:7">
      <c r="A1275" s="24">
        <v>42.23</v>
      </c>
      <c r="B1275" s="24">
        <v>42.29</v>
      </c>
      <c r="C1275" s="24">
        <v>41.47</v>
      </c>
      <c r="D1275" s="24">
        <v>41.5</v>
      </c>
      <c r="E1275" s="24">
        <v>9847296</v>
      </c>
      <c r="F1275" s="24" t="s">
        <v>1369</v>
      </c>
      <c r="G1275" s="29">
        <f t="shared" si="25"/>
        <v>1.7590361445783076E-2</v>
      </c>
    </row>
    <row r="1276" spans="1:7">
      <c r="A1276" s="24">
        <v>41.47</v>
      </c>
      <c r="B1276" s="24">
        <v>41.49</v>
      </c>
      <c r="C1276" s="24">
        <v>40.700000000000003</v>
      </c>
      <c r="D1276" s="24">
        <v>40.700000000000003</v>
      </c>
      <c r="E1276" s="24">
        <v>7997286</v>
      </c>
      <c r="F1276" s="24" t="s">
        <v>1368</v>
      </c>
      <c r="G1276" s="29">
        <f t="shared" si="25"/>
        <v>1.8918918918918726E-2</v>
      </c>
    </row>
    <row r="1277" spans="1:7">
      <c r="A1277" s="24">
        <v>41.02</v>
      </c>
      <c r="B1277" s="24">
        <v>41.24</v>
      </c>
      <c r="C1277" s="24">
        <v>40.74</v>
      </c>
      <c r="D1277" s="24">
        <v>40.93</v>
      </c>
      <c r="E1277" s="24">
        <v>7473602</v>
      </c>
      <c r="F1277" s="24" t="s">
        <v>1367</v>
      </c>
      <c r="G1277" s="29">
        <f t="shared" si="25"/>
        <v>2.1988761299780446E-3</v>
      </c>
    </row>
    <row r="1278" spans="1:7">
      <c r="A1278" s="24">
        <v>41.03</v>
      </c>
      <c r="B1278" s="24">
        <v>41.05</v>
      </c>
      <c r="C1278" s="24">
        <v>40.43</v>
      </c>
      <c r="D1278" s="24">
        <v>40.71</v>
      </c>
      <c r="E1278" s="24">
        <v>4542192</v>
      </c>
      <c r="F1278" s="24" t="s">
        <v>1366</v>
      </c>
      <c r="G1278" s="29">
        <f t="shared" si="25"/>
        <v>7.8604765413903266E-3</v>
      </c>
    </row>
    <row r="1279" spans="1:7">
      <c r="A1279" s="24">
        <v>40.78</v>
      </c>
      <c r="B1279" s="24">
        <v>41.01</v>
      </c>
      <c r="C1279" s="24">
        <v>39.4</v>
      </c>
      <c r="D1279" s="24">
        <v>39.4</v>
      </c>
      <c r="E1279" s="24">
        <v>8959687</v>
      </c>
      <c r="F1279" s="24" t="s">
        <v>1365</v>
      </c>
      <c r="G1279" s="29">
        <f t="shared" si="25"/>
        <v>3.502538071065997E-2</v>
      </c>
    </row>
    <row r="1280" spans="1:7">
      <c r="A1280" s="24">
        <v>39.35</v>
      </c>
      <c r="B1280" s="24">
        <v>39.69</v>
      </c>
      <c r="C1280" s="24">
        <v>38.704999999999998</v>
      </c>
      <c r="D1280" s="24">
        <v>39.69</v>
      </c>
      <c r="E1280" s="24">
        <v>4574157</v>
      </c>
      <c r="F1280" s="24" t="s">
        <v>1364</v>
      </c>
      <c r="G1280" s="29">
        <f t="shared" si="25"/>
        <v>-8.5663895187704231E-3</v>
      </c>
    </row>
    <row r="1281" spans="1:7">
      <c r="A1281" s="24">
        <v>39.64</v>
      </c>
      <c r="B1281" s="24">
        <v>39.74</v>
      </c>
      <c r="C1281" s="24">
        <v>39.11</v>
      </c>
      <c r="D1281" s="24">
        <v>39.32</v>
      </c>
      <c r="E1281" s="24">
        <v>8218242</v>
      </c>
      <c r="F1281" s="24" t="s">
        <v>1363</v>
      </c>
      <c r="G1281" s="29">
        <f t="shared" si="25"/>
        <v>8.1383519837232576E-3</v>
      </c>
    </row>
    <row r="1282" spans="1:7">
      <c r="A1282" s="24">
        <v>38.94</v>
      </c>
      <c r="B1282" s="24">
        <v>38.97</v>
      </c>
      <c r="C1282" s="24">
        <v>38.414999999999999</v>
      </c>
      <c r="D1282" s="24">
        <v>38.6</v>
      </c>
      <c r="E1282" s="24">
        <v>7824942</v>
      </c>
      <c r="F1282" s="24" t="s">
        <v>1362</v>
      </c>
      <c r="G1282" s="29">
        <f t="shared" si="25"/>
        <v>8.8082901554402682E-3</v>
      </c>
    </row>
    <row r="1283" spans="1:7">
      <c r="A1283" s="24">
        <v>38.43</v>
      </c>
      <c r="B1283" s="24">
        <v>38.72</v>
      </c>
      <c r="C1283" s="24">
        <v>37.945</v>
      </c>
      <c r="D1283" s="24">
        <v>38.71</v>
      </c>
      <c r="E1283" s="24">
        <v>8239718</v>
      </c>
      <c r="F1283" s="24" t="s">
        <v>1361</v>
      </c>
      <c r="G1283" s="29">
        <f t="shared" si="25"/>
        <v>-7.2332730560579206E-3</v>
      </c>
    </row>
    <row r="1284" spans="1:7">
      <c r="A1284" s="24">
        <v>38.86</v>
      </c>
      <c r="B1284" s="24">
        <v>39.32</v>
      </c>
      <c r="C1284" s="24">
        <v>38.81</v>
      </c>
      <c r="D1284" s="24">
        <v>39</v>
      </c>
      <c r="E1284" s="24">
        <v>4661197</v>
      </c>
      <c r="F1284" s="24" t="s">
        <v>1360</v>
      </c>
      <c r="G1284" s="29">
        <f t="shared" si="25"/>
        <v>-3.5897435897436214E-3</v>
      </c>
    </row>
    <row r="1285" spans="1:7">
      <c r="A1285" s="24">
        <v>39.35</v>
      </c>
      <c r="B1285" s="24">
        <v>39.74</v>
      </c>
      <c r="C1285" s="24">
        <v>39.26</v>
      </c>
      <c r="D1285" s="24">
        <v>39.409999999999997</v>
      </c>
      <c r="E1285" s="24">
        <v>5697756</v>
      </c>
      <c r="F1285" s="24" t="s">
        <v>1359</v>
      </c>
      <c r="G1285" s="29">
        <f t="shared" si="25"/>
        <v>-1.5224562293832955E-3</v>
      </c>
    </row>
    <row r="1286" spans="1:7">
      <c r="A1286" s="24">
        <v>39.33</v>
      </c>
      <c r="B1286" s="24">
        <v>39.6</v>
      </c>
      <c r="C1286" s="24">
        <v>39.145000000000003</v>
      </c>
      <c r="D1286" s="24">
        <v>39.5</v>
      </c>
      <c r="E1286" s="24">
        <v>5267281</v>
      </c>
      <c r="F1286" s="24" t="s">
        <v>1358</v>
      </c>
      <c r="G1286" s="29">
        <f t="shared" si="25"/>
        <v>-4.3037974683545199E-3</v>
      </c>
    </row>
    <row r="1287" spans="1:7">
      <c r="A1287" s="24">
        <v>39.35</v>
      </c>
      <c r="B1287" s="24">
        <v>39.75</v>
      </c>
      <c r="C1287" s="24">
        <v>39.119999999999997</v>
      </c>
      <c r="D1287" s="24">
        <v>39.119999999999997</v>
      </c>
      <c r="E1287" s="24">
        <v>4785939</v>
      </c>
      <c r="F1287" s="24" t="s">
        <v>1357</v>
      </c>
      <c r="G1287" s="29">
        <f t="shared" si="25"/>
        <v>5.8793456032721902E-3</v>
      </c>
    </row>
    <row r="1288" spans="1:7">
      <c r="A1288" s="24">
        <v>39.159999999999997</v>
      </c>
      <c r="B1288" s="24">
        <v>39.51</v>
      </c>
      <c r="C1288" s="24">
        <v>38.945</v>
      </c>
      <c r="D1288" s="24">
        <v>39.369999999999997</v>
      </c>
      <c r="E1288" s="24">
        <v>5708891</v>
      </c>
      <c r="F1288" s="24" t="s">
        <v>1356</v>
      </c>
      <c r="G1288" s="29">
        <f t="shared" si="25"/>
        <v>-5.3340106680213051E-3</v>
      </c>
    </row>
    <row r="1289" spans="1:7">
      <c r="A1289" s="24">
        <v>39.75</v>
      </c>
      <c r="B1289" s="24">
        <v>39.924999999999997</v>
      </c>
      <c r="C1289" s="24">
        <v>39.32</v>
      </c>
      <c r="D1289" s="24">
        <v>39.74</v>
      </c>
      <c r="E1289" s="24">
        <v>4636596</v>
      </c>
      <c r="F1289" s="24" t="s">
        <v>1355</v>
      </c>
      <c r="G1289" s="29">
        <f t="shared" si="25"/>
        <v>2.5163563160535141E-4</v>
      </c>
    </row>
    <row r="1290" spans="1:7">
      <c r="A1290" s="24">
        <v>39.96</v>
      </c>
      <c r="B1290" s="24">
        <v>40.229999999999997</v>
      </c>
      <c r="C1290" s="24">
        <v>39.36</v>
      </c>
      <c r="D1290" s="24">
        <v>39.46</v>
      </c>
      <c r="E1290" s="24">
        <v>6500068</v>
      </c>
      <c r="F1290" s="24" t="s">
        <v>1354</v>
      </c>
      <c r="G1290" s="29">
        <f t="shared" si="25"/>
        <v>1.2671059300557452E-2</v>
      </c>
    </row>
    <row r="1291" spans="1:7">
      <c r="A1291" s="24">
        <v>39.31</v>
      </c>
      <c r="B1291" s="24">
        <v>39.869999999999997</v>
      </c>
      <c r="C1291" s="24">
        <v>39.244999999999997</v>
      </c>
      <c r="D1291" s="24">
        <v>39.46</v>
      </c>
      <c r="E1291" s="24">
        <v>7955080</v>
      </c>
      <c r="F1291" s="24" t="s">
        <v>1353</v>
      </c>
      <c r="G1291" s="29">
        <f t="shared" si="25"/>
        <v>-3.8013177901672357E-3</v>
      </c>
    </row>
    <row r="1292" spans="1:7">
      <c r="A1292" s="24">
        <v>38.979999999999997</v>
      </c>
      <c r="B1292" s="24">
        <v>39.15</v>
      </c>
      <c r="C1292" s="24">
        <v>38.78</v>
      </c>
      <c r="D1292" s="24">
        <v>38.99</v>
      </c>
      <c r="E1292" s="24">
        <v>4329159</v>
      </c>
      <c r="F1292" s="24" t="s">
        <v>1352</v>
      </c>
      <c r="G1292" s="29">
        <f t="shared" si="25"/>
        <v>-2.5647601949230214E-4</v>
      </c>
    </row>
    <row r="1293" spans="1:7">
      <c r="A1293" s="24">
        <v>38.97</v>
      </c>
      <c r="B1293" s="24">
        <v>38.99</v>
      </c>
      <c r="C1293" s="24">
        <v>37.630000000000003</v>
      </c>
      <c r="D1293" s="24">
        <v>37.770000000000003</v>
      </c>
      <c r="E1293" s="24">
        <v>8645594</v>
      </c>
      <c r="F1293" s="24" t="s">
        <v>1351</v>
      </c>
      <c r="G1293" s="29">
        <f t="shared" si="25"/>
        <v>3.1771247021445514E-2</v>
      </c>
    </row>
    <row r="1294" spans="1:7">
      <c r="A1294" s="24">
        <v>37.89</v>
      </c>
      <c r="B1294" s="24">
        <v>37.94</v>
      </c>
      <c r="C1294" s="24">
        <v>37.35</v>
      </c>
      <c r="D1294" s="24">
        <v>37.72</v>
      </c>
      <c r="E1294" s="24">
        <v>4367828</v>
      </c>
      <c r="F1294" s="24" t="s">
        <v>1350</v>
      </c>
      <c r="G1294" s="29">
        <f t="shared" si="25"/>
        <v>4.5068928950160458E-3</v>
      </c>
    </row>
    <row r="1295" spans="1:7">
      <c r="A1295" s="24">
        <v>37.729999999999997</v>
      </c>
      <c r="B1295" s="24">
        <v>38.020000000000003</v>
      </c>
      <c r="C1295" s="24">
        <v>37.17</v>
      </c>
      <c r="D1295" s="24">
        <v>37.299999999999997</v>
      </c>
      <c r="E1295" s="24">
        <v>6480622</v>
      </c>
      <c r="F1295" s="24" t="s">
        <v>1349</v>
      </c>
      <c r="G1295" s="29">
        <f t="shared" si="25"/>
        <v>1.1528150134048287E-2</v>
      </c>
    </row>
    <row r="1296" spans="1:7">
      <c r="A1296" s="24">
        <v>37.15</v>
      </c>
      <c r="B1296" s="24">
        <v>37.99</v>
      </c>
      <c r="C1296" s="24">
        <v>37.08</v>
      </c>
      <c r="D1296" s="24">
        <v>37.78</v>
      </c>
      <c r="E1296" s="24">
        <v>7749603</v>
      </c>
      <c r="F1296" s="24" t="s">
        <v>1348</v>
      </c>
      <c r="G1296" s="29">
        <f t="shared" si="25"/>
        <v>-1.6675489677077882E-2</v>
      </c>
    </row>
    <row r="1297" spans="1:7">
      <c r="A1297" s="24">
        <v>38</v>
      </c>
      <c r="B1297" s="24">
        <v>38.880000000000003</v>
      </c>
      <c r="C1297" s="24">
        <v>37.984999999999999</v>
      </c>
      <c r="D1297" s="24">
        <v>38.69</v>
      </c>
      <c r="E1297" s="24">
        <v>6145807</v>
      </c>
      <c r="F1297" s="24" t="s">
        <v>1347</v>
      </c>
      <c r="G1297" s="29">
        <f t="shared" si="25"/>
        <v>-1.7834065650038755E-2</v>
      </c>
    </row>
    <row r="1298" spans="1:7">
      <c r="A1298" s="24">
        <v>38.57</v>
      </c>
      <c r="B1298" s="24">
        <v>38.9</v>
      </c>
      <c r="C1298" s="24">
        <v>37.950000000000003</v>
      </c>
      <c r="D1298" s="24">
        <v>38.840000000000003</v>
      </c>
      <c r="E1298" s="24">
        <v>7060358</v>
      </c>
      <c r="F1298" s="24" t="s">
        <v>1346</v>
      </c>
      <c r="G1298" s="29">
        <f t="shared" si="25"/>
        <v>-6.9515962924820984E-3</v>
      </c>
    </row>
    <row r="1299" spans="1:7">
      <c r="A1299" s="24">
        <v>38.94</v>
      </c>
      <c r="B1299" s="24">
        <v>39.33</v>
      </c>
      <c r="C1299" s="24">
        <v>38.380000000000003</v>
      </c>
      <c r="D1299" s="24">
        <v>39.159999999999997</v>
      </c>
      <c r="E1299" s="24">
        <v>7300795</v>
      </c>
      <c r="F1299" s="24" t="s">
        <v>1345</v>
      </c>
      <c r="G1299" s="29">
        <f t="shared" si="25"/>
        <v>-5.6179775280899014E-3</v>
      </c>
    </row>
    <row r="1300" spans="1:7">
      <c r="A1300" s="24">
        <v>39.81</v>
      </c>
      <c r="B1300" s="24">
        <v>40.5</v>
      </c>
      <c r="C1300" s="24">
        <v>39.15</v>
      </c>
      <c r="D1300" s="24">
        <v>40</v>
      </c>
      <c r="E1300" s="24">
        <v>15966338</v>
      </c>
      <c r="F1300" s="24" t="s">
        <v>1344</v>
      </c>
      <c r="G1300" s="29">
        <f t="shared" si="25"/>
        <v>-4.749999999999921E-3</v>
      </c>
    </row>
    <row r="1301" spans="1:7">
      <c r="A1301" s="24">
        <v>38.270000000000003</v>
      </c>
      <c r="B1301" s="24">
        <v>38.68</v>
      </c>
      <c r="C1301" s="24">
        <v>37.954999999999998</v>
      </c>
      <c r="D1301" s="24">
        <v>38.229999999999997</v>
      </c>
      <c r="E1301" s="24">
        <v>8617621</v>
      </c>
      <c r="F1301" s="24" t="s">
        <v>1343</v>
      </c>
      <c r="G1301" s="29">
        <f t="shared" si="25"/>
        <v>1.0462987182842109E-3</v>
      </c>
    </row>
    <row r="1302" spans="1:7">
      <c r="A1302" s="24">
        <v>38.35</v>
      </c>
      <c r="B1302" s="24">
        <v>38.68</v>
      </c>
      <c r="C1302" s="24">
        <v>38.159999999999997</v>
      </c>
      <c r="D1302" s="24">
        <v>38.61</v>
      </c>
      <c r="E1302" s="24">
        <v>9552698</v>
      </c>
      <c r="F1302" s="24" t="s">
        <v>1342</v>
      </c>
      <c r="G1302" s="29">
        <f t="shared" si="25"/>
        <v>-6.7340067340067034E-3</v>
      </c>
    </row>
    <row r="1303" spans="1:7">
      <c r="A1303" s="24">
        <v>38.6</v>
      </c>
      <c r="B1303" s="24">
        <v>38.655000000000001</v>
      </c>
      <c r="C1303" s="24">
        <v>38.11</v>
      </c>
      <c r="D1303" s="24">
        <v>38.53</v>
      </c>
      <c r="E1303" s="24">
        <v>6673635</v>
      </c>
      <c r="F1303" s="24" t="s">
        <v>1341</v>
      </c>
      <c r="G1303" s="29">
        <f t="shared" si="25"/>
        <v>1.8167661562418225E-3</v>
      </c>
    </row>
    <row r="1304" spans="1:7">
      <c r="A1304" s="24">
        <v>38.43</v>
      </c>
      <c r="B1304" s="24">
        <v>38.82</v>
      </c>
      <c r="C1304" s="24">
        <v>38.14</v>
      </c>
      <c r="D1304" s="24">
        <v>38.29</v>
      </c>
      <c r="E1304" s="24">
        <v>6623857</v>
      </c>
      <c r="F1304" s="24" t="s">
        <v>1340</v>
      </c>
      <c r="G1304" s="29">
        <f t="shared" si="25"/>
        <v>3.6563071297988081E-3</v>
      </c>
    </row>
    <row r="1305" spans="1:7">
      <c r="A1305" s="24">
        <v>38.39</v>
      </c>
      <c r="B1305" s="24">
        <v>38.76</v>
      </c>
      <c r="C1305" s="24">
        <v>37.51</v>
      </c>
      <c r="D1305" s="24">
        <v>37.57</v>
      </c>
      <c r="E1305" s="24">
        <v>7846173</v>
      </c>
      <c r="F1305" s="24" t="s">
        <v>1339</v>
      </c>
      <c r="G1305" s="29">
        <f t="shared" si="25"/>
        <v>2.1825924940111818E-2</v>
      </c>
    </row>
    <row r="1306" spans="1:7">
      <c r="A1306" s="24">
        <v>37.479999999999997</v>
      </c>
      <c r="B1306" s="24">
        <v>37.854999999999997</v>
      </c>
      <c r="C1306" s="24">
        <v>37.17</v>
      </c>
      <c r="D1306" s="24">
        <v>37.26</v>
      </c>
      <c r="E1306" s="24">
        <v>5778440</v>
      </c>
      <c r="F1306" s="24" t="s">
        <v>1338</v>
      </c>
      <c r="G1306" s="29">
        <f t="shared" si="25"/>
        <v>5.9044551798175249E-3</v>
      </c>
    </row>
    <row r="1307" spans="1:7">
      <c r="A1307" s="24">
        <v>37.17</v>
      </c>
      <c r="B1307" s="24">
        <v>37.895000000000003</v>
      </c>
      <c r="C1307" s="24">
        <v>36.795000000000002</v>
      </c>
      <c r="D1307" s="24">
        <v>37.57</v>
      </c>
      <c r="E1307" s="24">
        <v>8015335</v>
      </c>
      <c r="F1307" s="24" t="s">
        <v>1337</v>
      </c>
      <c r="G1307" s="29">
        <f t="shared" si="25"/>
        <v>-1.0646792653713044E-2</v>
      </c>
    </row>
    <row r="1308" spans="1:7">
      <c r="A1308" s="24">
        <v>37.71</v>
      </c>
      <c r="B1308" s="24">
        <v>37.92</v>
      </c>
      <c r="C1308" s="24">
        <v>36.28</v>
      </c>
      <c r="D1308" s="24">
        <v>36.5</v>
      </c>
      <c r="E1308" s="24">
        <v>8714208</v>
      </c>
      <c r="F1308" s="24" t="s">
        <v>1336</v>
      </c>
      <c r="G1308" s="29">
        <f t="shared" si="25"/>
        <v>3.3150684931506857E-2</v>
      </c>
    </row>
    <row r="1309" spans="1:7">
      <c r="A1309" s="24">
        <v>36.369999999999997</v>
      </c>
      <c r="B1309" s="24">
        <v>37.048299999999998</v>
      </c>
      <c r="C1309" s="24">
        <v>36.19</v>
      </c>
      <c r="D1309" s="24">
        <v>36.869999999999997</v>
      </c>
      <c r="E1309" s="24">
        <v>9383255</v>
      </c>
      <c r="F1309" s="24" t="s">
        <v>1335</v>
      </c>
      <c r="G1309" s="29">
        <f t="shared" si="25"/>
        <v>-1.3561160835367514E-2</v>
      </c>
    </row>
    <row r="1310" spans="1:7">
      <c r="A1310" s="24">
        <v>36.700000000000003</v>
      </c>
      <c r="B1310" s="24">
        <v>36.840000000000003</v>
      </c>
      <c r="C1310" s="24">
        <v>35.86</v>
      </c>
      <c r="D1310" s="24">
        <v>35.94</v>
      </c>
      <c r="E1310" s="24">
        <v>9442598</v>
      </c>
      <c r="F1310" s="24" t="s">
        <v>1334</v>
      </c>
      <c r="G1310" s="29">
        <f t="shared" si="25"/>
        <v>2.114635503617146E-2</v>
      </c>
    </row>
    <row r="1311" spans="1:7">
      <c r="A1311" s="24">
        <v>35.22</v>
      </c>
      <c r="B1311" s="24">
        <v>35.270000000000003</v>
      </c>
      <c r="C1311" s="24">
        <v>34.24</v>
      </c>
      <c r="D1311" s="24">
        <v>34.380000000000003</v>
      </c>
      <c r="E1311" s="24">
        <v>10133236</v>
      </c>
      <c r="F1311" s="24" t="s">
        <v>1333</v>
      </c>
      <c r="G1311" s="29">
        <f t="shared" si="25"/>
        <v>2.4432809773123898E-2</v>
      </c>
    </row>
    <row r="1312" spans="1:7">
      <c r="A1312" s="24">
        <v>34.44</v>
      </c>
      <c r="B1312" s="24">
        <v>35.24</v>
      </c>
      <c r="C1312" s="24">
        <v>34.270000000000003</v>
      </c>
      <c r="D1312" s="24">
        <v>35.090000000000003</v>
      </c>
      <c r="E1312" s="24">
        <v>10120924</v>
      </c>
      <c r="F1312" s="24" t="s">
        <v>1332</v>
      </c>
      <c r="G1312" s="29">
        <f t="shared" si="25"/>
        <v>-1.8523795953263145E-2</v>
      </c>
    </row>
    <row r="1313" spans="1:7">
      <c r="A1313" s="24">
        <v>34.68</v>
      </c>
      <c r="B1313" s="24">
        <v>34.75</v>
      </c>
      <c r="C1313" s="24">
        <v>34.28</v>
      </c>
      <c r="D1313" s="24">
        <v>34.43</v>
      </c>
      <c r="E1313" s="24">
        <v>9757294</v>
      </c>
      <c r="F1313" s="24" t="s">
        <v>1331</v>
      </c>
      <c r="G1313" s="29">
        <f t="shared" si="25"/>
        <v>7.2611094975312263E-3</v>
      </c>
    </row>
    <row r="1314" spans="1:7">
      <c r="A1314" s="24">
        <v>34.5</v>
      </c>
      <c r="B1314" s="24">
        <v>34.75</v>
      </c>
      <c r="C1314" s="24">
        <v>33.770000000000003</v>
      </c>
      <c r="D1314" s="24">
        <v>34.57</v>
      </c>
      <c r="E1314" s="24">
        <v>12329302</v>
      </c>
      <c r="F1314" s="24" t="s">
        <v>1330</v>
      </c>
      <c r="G1314" s="29">
        <f t="shared" si="25"/>
        <v>-2.0248770610356015E-3</v>
      </c>
    </row>
    <row r="1315" spans="1:7">
      <c r="A1315" s="24">
        <v>34.549999999999997</v>
      </c>
      <c r="B1315" s="24">
        <v>34.729999999999997</v>
      </c>
      <c r="C1315" s="24">
        <v>34.195</v>
      </c>
      <c r="D1315" s="24">
        <v>34.67</v>
      </c>
      <c r="E1315" s="24">
        <v>13840448</v>
      </c>
      <c r="F1315" s="24" t="s">
        <v>1329</v>
      </c>
      <c r="G1315" s="29">
        <f t="shared" si="25"/>
        <v>-3.4612056533026569E-3</v>
      </c>
    </row>
    <row r="1316" spans="1:7">
      <c r="A1316" s="24">
        <v>34.64</v>
      </c>
      <c r="B1316" s="24">
        <v>35.520000000000003</v>
      </c>
      <c r="C1316" s="24">
        <v>34.58</v>
      </c>
      <c r="D1316" s="24">
        <v>35.229999999999997</v>
      </c>
      <c r="E1316" s="24">
        <v>9826355</v>
      </c>
      <c r="F1316" s="24" t="s">
        <v>1328</v>
      </c>
      <c r="G1316" s="29">
        <f t="shared" si="25"/>
        <v>-1.6747090547828414E-2</v>
      </c>
    </row>
    <row r="1317" spans="1:7">
      <c r="A1317" s="24">
        <v>35.590000000000003</v>
      </c>
      <c r="B1317" s="24">
        <v>35.96</v>
      </c>
      <c r="C1317" s="24">
        <v>35.340000000000003</v>
      </c>
      <c r="D1317" s="24">
        <v>35.869999999999997</v>
      </c>
      <c r="E1317" s="24">
        <v>6481569</v>
      </c>
      <c r="F1317" s="24" t="s">
        <v>1327</v>
      </c>
      <c r="G1317" s="29">
        <f t="shared" si="25"/>
        <v>-7.8059659882908639E-3</v>
      </c>
    </row>
    <row r="1318" spans="1:7">
      <c r="A1318" s="24">
        <v>35.380000000000003</v>
      </c>
      <c r="B1318" s="24">
        <v>36.049999999999997</v>
      </c>
      <c r="C1318" s="24">
        <v>35.284999999999997</v>
      </c>
      <c r="D1318" s="24">
        <v>35.65</v>
      </c>
      <c r="E1318" s="24">
        <v>4738385</v>
      </c>
      <c r="F1318" s="24" t="s">
        <v>1326</v>
      </c>
      <c r="G1318" s="29">
        <f t="shared" si="25"/>
        <v>-7.5736325385693526E-3</v>
      </c>
    </row>
    <row r="1319" spans="1:7">
      <c r="A1319" s="24">
        <v>35.28</v>
      </c>
      <c r="B1319" s="24">
        <v>35.524999999999999</v>
      </c>
      <c r="C1319" s="24">
        <v>34.755000000000003</v>
      </c>
      <c r="D1319" s="24">
        <v>35.17</v>
      </c>
      <c r="E1319" s="24">
        <v>7642651</v>
      </c>
      <c r="F1319" s="24" t="s">
        <v>1325</v>
      </c>
      <c r="G1319" s="29">
        <f t="shared" si="25"/>
        <v>3.1276656241114864E-3</v>
      </c>
    </row>
    <row r="1320" spans="1:7">
      <c r="A1320" s="24">
        <v>35.11</v>
      </c>
      <c r="B1320" s="24">
        <v>35.31</v>
      </c>
      <c r="C1320" s="24">
        <v>34.229999999999997</v>
      </c>
      <c r="D1320" s="24">
        <v>34.61</v>
      </c>
      <c r="E1320" s="24">
        <v>12027284</v>
      </c>
      <c r="F1320" s="24" t="s">
        <v>1324</v>
      </c>
      <c r="G1320" s="29">
        <f t="shared" si="25"/>
        <v>1.4446691707598935E-2</v>
      </c>
    </row>
    <row r="1321" spans="1:7">
      <c r="A1321" s="24">
        <v>34.65</v>
      </c>
      <c r="B1321" s="24">
        <v>34.65</v>
      </c>
      <c r="C1321" s="24">
        <v>33</v>
      </c>
      <c r="D1321" s="24">
        <v>33.56</v>
      </c>
      <c r="E1321" s="24">
        <v>13311015</v>
      </c>
      <c r="F1321" s="24" t="s">
        <v>1323</v>
      </c>
      <c r="G1321" s="29">
        <f t="shared" si="25"/>
        <v>3.2479141835518366E-2</v>
      </c>
    </row>
    <row r="1322" spans="1:7">
      <c r="A1322" s="24">
        <v>33.28</v>
      </c>
      <c r="B1322" s="24">
        <v>33.909999999999997</v>
      </c>
      <c r="C1322" s="24">
        <v>33.090000000000003</v>
      </c>
      <c r="D1322" s="24">
        <v>33.770000000000003</v>
      </c>
      <c r="E1322" s="24">
        <v>35516096</v>
      </c>
      <c r="F1322" s="24" t="s">
        <v>1322</v>
      </c>
      <c r="G1322" s="29">
        <f t="shared" si="25"/>
        <v>-1.4509920047379388E-2</v>
      </c>
    </row>
    <row r="1323" spans="1:7">
      <c r="A1323" s="24">
        <v>33.89</v>
      </c>
      <c r="B1323" s="24">
        <v>33.99</v>
      </c>
      <c r="C1323" s="24">
        <v>33.134999999999998</v>
      </c>
      <c r="D1323" s="24">
        <v>33.72</v>
      </c>
      <c r="E1323" s="24">
        <v>12503333</v>
      </c>
      <c r="F1323" s="24" t="s">
        <v>1321</v>
      </c>
      <c r="G1323" s="29">
        <f t="shared" si="25"/>
        <v>5.0415183867140723E-3</v>
      </c>
    </row>
    <row r="1324" spans="1:7">
      <c r="A1324" s="24">
        <v>33.85</v>
      </c>
      <c r="B1324" s="24">
        <v>35.97</v>
      </c>
      <c r="C1324" s="24">
        <v>33.32</v>
      </c>
      <c r="D1324" s="24">
        <v>35.97</v>
      </c>
      <c r="E1324" s="24">
        <v>21114908</v>
      </c>
      <c r="F1324" s="24" t="s">
        <v>1320</v>
      </c>
      <c r="G1324" s="29">
        <f t="shared" ref="G1324:G1387" si="26">A1324/D1324-1</f>
        <v>-5.8938003892132218E-2</v>
      </c>
    </row>
    <row r="1325" spans="1:7">
      <c r="A1325" s="24">
        <v>36.25</v>
      </c>
      <c r="B1325" s="24">
        <v>36.700000000000003</v>
      </c>
      <c r="C1325" s="24">
        <v>36.200000000000003</v>
      </c>
      <c r="D1325" s="24">
        <v>36.31</v>
      </c>
      <c r="E1325" s="24">
        <v>7283204</v>
      </c>
      <c r="F1325" s="24" t="s">
        <v>1319</v>
      </c>
      <c r="G1325" s="29">
        <f t="shared" si="26"/>
        <v>-1.6524373450840235E-3</v>
      </c>
    </row>
    <row r="1326" spans="1:7">
      <c r="A1326" s="24">
        <v>35.97</v>
      </c>
      <c r="B1326" s="24">
        <v>36.53</v>
      </c>
      <c r="C1326" s="24">
        <v>35.585000000000001</v>
      </c>
      <c r="D1326" s="24">
        <v>36.44</v>
      </c>
      <c r="E1326" s="24">
        <v>9613285</v>
      </c>
      <c r="F1326" s="24" t="s">
        <v>1318</v>
      </c>
      <c r="G1326" s="29">
        <f t="shared" si="26"/>
        <v>-1.2897914379802367E-2</v>
      </c>
    </row>
    <row r="1327" spans="1:7">
      <c r="A1327" s="24">
        <v>36.590000000000003</v>
      </c>
      <c r="B1327" s="24">
        <v>37.35</v>
      </c>
      <c r="C1327" s="24">
        <v>36.479999999999997</v>
      </c>
      <c r="D1327" s="24">
        <v>37.32</v>
      </c>
      <c r="E1327" s="24">
        <v>20382282</v>
      </c>
      <c r="F1327" s="24" t="s">
        <v>1317</v>
      </c>
      <c r="G1327" s="29">
        <f t="shared" si="26"/>
        <v>-1.9560557341907758E-2</v>
      </c>
    </row>
    <row r="1328" spans="1:7">
      <c r="A1328" s="24">
        <v>36.68</v>
      </c>
      <c r="B1328" s="24">
        <v>36.92</v>
      </c>
      <c r="C1328" s="24">
        <v>36.397500000000001</v>
      </c>
      <c r="D1328" s="24">
        <v>36.65</v>
      </c>
      <c r="E1328" s="24">
        <v>6465492</v>
      </c>
      <c r="F1328" s="24" t="s">
        <v>1316</v>
      </c>
      <c r="G1328" s="29">
        <f t="shared" si="26"/>
        <v>8.185538881309018E-4</v>
      </c>
    </row>
    <row r="1329" spans="1:7">
      <c r="A1329" s="24">
        <v>36.89</v>
      </c>
      <c r="B1329" s="24">
        <v>37.21</v>
      </c>
      <c r="C1329" s="24">
        <v>36.44</v>
      </c>
      <c r="D1329" s="24">
        <v>36.68</v>
      </c>
      <c r="E1329" s="24">
        <v>7938748</v>
      </c>
      <c r="F1329" s="24" t="s">
        <v>1315</v>
      </c>
      <c r="G1329" s="29">
        <f t="shared" si="26"/>
        <v>5.7251908396946938E-3</v>
      </c>
    </row>
    <row r="1330" spans="1:7">
      <c r="A1330" s="24">
        <v>36.700000000000003</v>
      </c>
      <c r="B1330" s="24">
        <v>37.44</v>
      </c>
      <c r="C1330" s="24">
        <v>36.43</v>
      </c>
      <c r="D1330" s="24">
        <v>37.07</v>
      </c>
      <c r="E1330" s="24">
        <v>11106063</v>
      </c>
      <c r="F1330" s="24" t="s">
        <v>1314</v>
      </c>
      <c r="G1330" s="29">
        <f t="shared" si="26"/>
        <v>-9.9811168060425226E-3</v>
      </c>
    </row>
    <row r="1331" spans="1:7">
      <c r="A1331" s="24">
        <v>35.869999999999997</v>
      </c>
      <c r="B1331" s="24">
        <v>36.14</v>
      </c>
      <c r="C1331" s="24">
        <v>34.1</v>
      </c>
      <c r="D1331" s="24">
        <v>34.700000000000003</v>
      </c>
      <c r="E1331" s="24">
        <v>11279724</v>
      </c>
      <c r="F1331" s="24" t="s">
        <v>1313</v>
      </c>
      <c r="G1331" s="29">
        <f t="shared" si="26"/>
        <v>3.3717579250720275E-2</v>
      </c>
    </row>
    <row r="1332" spans="1:7">
      <c r="A1332" s="24">
        <v>35.35</v>
      </c>
      <c r="B1332" s="24">
        <v>36.395000000000003</v>
      </c>
      <c r="C1332" s="24">
        <v>34.659999999999997</v>
      </c>
      <c r="D1332" s="24">
        <v>35.950000000000003</v>
      </c>
      <c r="E1332" s="24">
        <v>13770777</v>
      </c>
      <c r="F1332" s="24" t="s">
        <v>1312</v>
      </c>
      <c r="G1332" s="29">
        <f t="shared" si="26"/>
        <v>-1.6689847009735748E-2</v>
      </c>
    </row>
    <row r="1333" spans="1:7">
      <c r="A1333" s="24">
        <v>35.049999999999997</v>
      </c>
      <c r="B1333" s="24">
        <v>36.700000000000003</v>
      </c>
      <c r="C1333" s="24">
        <v>34.69</v>
      </c>
      <c r="D1333" s="24">
        <v>36.44</v>
      </c>
      <c r="E1333" s="24">
        <v>16345552</v>
      </c>
      <c r="F1333" s="24" t="s">
        <v>1311</v>
      </c>
      <c r="G1333" s="29">
        <f t="shared" si="26"/>
        <v>-3.8144895718990157E-2</v>
      </c>
    </row>
    <row r="1334" spans="1:7">
      <c r="A1334" s="24">
        <v>37.49</v>
      </c>
      <c r="B1334" s="24">
        <v>38.36</v>
      </c>
      <c r="C1334" s="24">
        <v>36.984999999999999</v>
      </c>
      <c r="D1334" s="24">
        <v>38.36</v>
      </c>
      <c r="E1334" s="24">
        <v>10655133</v>
      </c>
      <c r="F1334" s="24" t="s">
        <v>1310</v>
      </c>
      <c r="G1334" s="29">
        <f t="shared" si="26"/>
        <v>-2.2679874869655836E-2</v>
      </c>
    </row>
    <row r="1335" spans="1:7">
      <c r="A1335" s="24">
        <v>38.26</v>
      </c>
      <c r="B1335" s="24">
        <v>38.86</v>
      </c>
      <c r="C1335" s="24">
        <v>38.130000000000003</v>
      </c>
      <c r="D1335" s="24">
        <v>38.86</v>
      </c>
      <c r="E1335" s="24">
        <v>11969649</v>
      </c>
      <c r="F1335" s="24" t="s">
        <v>1309</v>
      </c>
      <c r="G1335" s="29">
        <f t="shared" si="26"/>
        <v>-1.544004117344322E-2</v>
      </c>
    </row>
    <row r="1336" spans="1:7">
      <c r="A1336" s="24">
        <v>39.11</v>
      </c>
      <c r="B1336" s="24">
        <v>39.299999999999997</v>
      </c>
      <c r="C1336" s="24">
        <v>38.67</v>
      </c>
      <c r="D1336" s="24">
        <v>38.68</v>
      </c>
      <c r="E1336" s="24">
        <v>8499750</v>
      </c>
      <c r="F1336" s="24" t="s">
        <v>1308</v>
      </c>
      <c r="G1336" s="29">
        <f t="shared" si="26"/>
        <v>1.1116856256463192E-2</v>
      </c>
    </row>
    <row r="1337" spans="1:7">
      <c r="A1337" s="24">
        <v>38.83</v>
      </c>
      <c r="B1337" s="24">
        <v>39.33</v>
      </c>
      <c r="C1337" s="24">
        <v>38</v>
      </c>
      <c r="D1337" s="24">
        <v>38.15</v>
      </c>
      <c r="E1337" s="24">
        <v>12623039</v>
      </c>
      <c r="F1337" s="24" t="s">
        <v>1307</v>
      </c>
      <c r="G1337" s="29">
        <f t="shared" si="26"/>
        <v>1.782437745740495E-2</v>
      </c>
    </row>
    <row r="1338" spans="1:7">
      <c r="A1338" s="24">
        <v>37.42</v>
      </c>
      <c r="B1338" s="24">
        <v>37.840000000000003</v>
      </c>
      <c r="C1338" s="24">
        <v>37.229999999999997</v>
      </c>
      <c r="D1338" s="24">
        <v>37.840000000000003</v>
      </c>
      <c r="E1338" s="24">
        <v>6797036</v>
      </c>
      <c r="F1338" s="24" t="s">
        <v>1306</v>
      </c>
      <c r="G1338" s="29">
        <f t="shared" si="26"/>
        <v>-1.1099365750528611E-2</v>
      </c>
    </row>
    <row r="1339" spans="1:7">
      <c r="A1339" s="24">
        <v>37.909999999999997</v>
      </c>
      <c r="B1339" s="24">
        <v>38.03</v>
      </c>
      <c r="C1339" s="24">
        <v>37.234999999999999</v>
      </c>
      <c r="D1339" s="24">
        <v>37.75</v>
      </c>
      <c r="E1339" s="24">
        <v>12472102</v>
      </c>
      <c r="F1339" s="24" t="s">
        <v>1305</v>
      </c>
      <c r="G1339" s="29">
        <f t="shared" si="26"/>
        <v>4.2384105960264762E-3</v>
      </c>
    </row>
    <row r="1340" spans="1:7">
      <c r="A1340" s="24">
        <v>37.54</v>
      </c>
      <c r="B1340" s="24">
        <v>37.93</v>
      </c>
      <c r="C1340" s="24">
        <v>37.46</v>
      </c>
      <c r="D1340" s="24">
        <v>37.619999999999997</v>
      </c>
      <c r="E1340" s="24">
        <v>10371243</v>
      </c>
      <c r="F1340" s="24" t="s">
        <v>1304</v>
      </c>
      <c r="G1340" s="29">
        <f t="shared" si="26"/>
        <v>-2.1265284423178654E-3</v>
      </c>
    </row>
    <row r="1341" spans="1:7">
      <c r="A1341" s="24">
        <v>37.5</v>
      </c>
      <c r="B1341" s="24">
        <v>38.18</v>
      </c>
      <c r="C1341" s="24">
        <v>37.42</v>
      </c>
      <c r="D1341" s="24">
        <v>37.71</v>
      </c>
      <c r="E1341" s="24">
        <v>6174670</v>
      </c>
      <c r="F1341" s="24" t="s">
        <v>1303</v>
      </c>
      <c r="G1341" s="29">
        <f t="shared" si="26"/>
        <v>-5.5688146380270531E-3</v>
      </c>
    </row>
    <row r="1342" spans="1:7">
      <c r="A1342" s="24">
        <v>37.99</v>
      </c>
      <c r="B1342" s="24">
        <v>38.04</v>
      </c>
      <c r="C1342" s="24">
        <v>36.700000000000003</v>
      </c>
      <c r="D1342" s="24">
        <v>37.68</v>
      </c>
      <c r="E1342" s="24">
        <v>10062952</v>
      </c>
      <c r="F1342" s="24" t="s">
        <v>1302</v>
      </c>
      <c r="G1342" s="29">
        <f t="shared" si="26"/>
        <v>8.22717622080682E-3</v>
      </c>
    </row>
    <row r="1343" spans="1:7">
      <c r="A1343" s="24">
        <v>37.47</v>
      </c>
      <c r="B1343" s="24">
        <v>37.99</v>
      </c>
      <c r="C1343" s="24">
        <v>37.11</v>
      </c>
      <c r="D1343" s="24">
        <v>37.450000000000003</v>
      </c>
      <c r="E1343" s="24">
        <v>8924318</v>
      </c>
      <c r="F1343" s="24" t="s">
        <v>1301</v>
      </c>
      <c r="G1343" s="29">
        <f t="shared" si="26"/>
        <v>5.3404539385826233E-4</v>
      </c>
    </row>
    <row r="1344" spans="1:7">
      <c r="A1344" s="24">
        <v>37.14</v>
      </c>
      <c r="B1344" s="24">
        <v>37.18</v>
      </c>
      <c r="C1344" s="24">
        <v>36.011699999999998</v>
      </c>
      <c r="D1344" s="24">
        <v>36.36</v>
      </c>
      <c r="E1344" s="24">
        <v>9472886</v>
      </c>
      <c r="F1344" s="24" t="s">
        <v>1300</v>
      </c>
      <c r="G1344" s="29">
        <f t="shared" si="26"/>
        <v>2.1452145214521545E-2</v>
      </c>
    </row>
    <row r="1345" spans="1:7">
      <c r="A1345" s="24">
        <v>36.19</v>
      </c>
      <c r="B1345" s="24">
        <v>37.03</v>
      </c>
      <c r="C1345" s="24">
        <v>35.86</v>
      </c>
      <c r="D1345" s="24">
        <v>37.03</v>
      </c>
      <c r="E1345" s="24">
        <v>12272250</v>
      </c>
      <c r="F1345" s="24" t="s">
        <v>1299</v>
      </c>
      <c r="G1345" s="29">
        <f t="shared" si="26"/>
        <v>-2.2684310018903697E-2</v>
      </c>
    </row>
    <row r="1346" spans="1:7">
      <c r="A1346" s="24">
        <v>35.909999999999997</v>
      </c>
      <c r="B1346" s="24">
        <v>36.32</v>
      </c>
      <c r="C1346" s="24">
        <v>35.270000000000003</v>
      </c>
      <c r="D1346" s="24">
        <v>35.57</v>
      </c>
      <c r="E1346" s="24">
        <v>28426314</v>
      </c>
      <c r="F1346" s="24" t="s">
        <v>1298</v>
      </c>
      <c r="G1346" s="29">
        <f t="shared" si="26"/>
        <v>9.558616811920162E-3</v>
      </c>
    </row>
    <row r="1347" spans="1:7">
      <c r="A1347" s="24">
        <v>34.79</v>
      </c>
      <c r="B1347" s="24">
        <v>36.130000000000003</v>
      </c>
      <c r="C1347" s="24">
        <v>34.450000000000003</v>
      </c>
      <c r="D1347" s="24">
        <v>35.520000000000003</v>
      </c>
      <c r="E1347" s="24">
        <v>24248281</v>
      </c>
      <c r="F1347" s="24" t="s">
        <v>1297</v>
      </c>
      <c r="G1347" s="29">
        <f t="shared" si="26"/>
        <v>-2.0551801801801939E-2</v>
      </c>
    </row>
    <row r="1348" spans="1:7">
      <c r="A1348" s="24">
        <v>37.18</v>
      </c>
      <c r="B1348" s="24">
        <v>37.484999999999999</v>
      </c>
      <c r="C1348" s="24">
        <v>35.770000000000003</v>
      </c>
      <c r="D1348" s="24">
        <v>35.92</v>
      </c>
      <c r="E1348" s="24">
        <v>10708534</v>
      </c>
      <c r="F1348" s="24" t="s">
        <v>1296</v>
      </c>
      <c r="G1348" s="29">
        <f t="shared" si="26"/>
        <v>3.5077951002227215E-2</v>
      </c>
    </row>
    <row r="1349" spans="1:7">
      <c r="A1349" s="24">
        <v>35.43</v>
      </c>
      <c r="B1349" s="24">
        <v>36.57</v>
      </c>
      <c r="C1349" s="24">
        <v>35.4</v>
      </c>
      <c r="D1349" s="24">
        <v>36.39</v>
      </c>
      <c r="E1349" s="24">
        <v>11366804</v>
      </c>
      <c r="F1349" s="24" t="s">
        <v>1295</v>
      </c>
      <c r="G1349" s="29">
        <f t="shared" si="26"/>
        <v>-2.638087386644683E-2</v>
      </c>
    </row>
    <row r="1350" spans="1:7">
      <c r="A1350" s="24">
        <v>36.42</v>
      </c>
      <c r="B1350" s="24">
        <v>36.869999999999997</v>
      </c>
      <c r="C1350" s="24">
        <v>35.76</v>
      </c>
      <c r="D1350" s="24">
        <v>35.76</v>
      </c>
      <c r="E1350" s="24">
        <v>13687177</v>
      </c>
      <c r="F1350" s="24" t="s">
        <v>1294</v>
      </c>
      <c r="G1350" s="29">
        <f t="shared" si="26"/>
        <v>1.8456375838926231E-2</v>
      </c>
    </row>
    <row r="1351" spans="1:7">
      <c r="A1351" s="24">
        <v>34.83</v>
      </c>
      <c r="B1351" s="24">
        <v>35.32</v>
      </c>
      <c r="C1351" s="24">
        <v>34.22</v>
      </c>
      <c r="D1351" s="24">
        <v>35.28</v>
      </c>
      <c r="E1351" s="24">
        <v>10291659</v>
      </c>
      <c r="F1351" s="24" t="s">
        <v>1293</v>
      </c>
      <c r="G1351" s="29">
        <f t="shared" si="26"/>
        <v>-1.2755102040816424E-2</v>
      </c>
    </row>
    <row r="1352" spans="1:7">
      <c r="A1352" s="24">
        <v>35.5</v>
      </c>
      <c r="B1352" s="24">
        <v>35.83</v>
      </c>
      <c r="C1352" s="24">
        <v>34.524999999999999</v>
      </c>
      <c r="D1352" s="24">
        <v>35.32</v>
      </c>
      <c r="E1352" s="24">
        <v>6564869</v>
      </c>
      <c r="F1352" s="24" t="s">
        <v>1292</v>
      </c>
      <c r="G1352" s="29">
        <f t="shared" si="26"/>
        <v>5.0962627406567762E-3</v>
      </c>
    </row>
    <row r="1353" spans="1:7">
      <c r="A1353" s="24">
        <v>35.770000000000003</v>
      </c>
      <c r="B1353" s="24">
        <v>36.94</v>
      </c>
      <c r="C1353" s="24">
        <v>35.475000000000001</v>
      </c>
      <c r="D1353" s="24">
        <v>36.85</v>
      </c>
      <c r="E1353" s="24">
        <v>8053475</v>
      </c>
      <c r="F1353" s="24" t="s">
        <v>1291</v>
      </c>
      <c r="G1353" s="29">
        <f t="shared" si="26"/>
        <v>-2.9308005427408412E-2</v>
      </c>
    </row>
    <row r="1354" spans="1:7">
      <c r="A1354" s="24">
        <v>36.979999999999997</v>
      </c>
      <c r="B1354" s="24">
        <v>37.950000000000003</v>
      </c>
      <c r="C1354" s="24">
        <v>36.97</v>
      </c>
      <c r="D1354" s="24">
        <v>37.909999999999997</v>
      </c>
      <c r="E1354" s="24">
        <v>8027256</v>
      </c>
      <c r="F1354" s="24" t="s">
        <v>1290</v>
      </c>
      <c r="G1354" s="29">
        <f t="shared" si="26"/>
        <v>-2.45317858084938E-2</v>
      </c>
    </row>
    <row r="1355" spans="1:7">
      <c r="A1355" s="24">
        <v>37.78</v>
      </c>
      <c r="B1355" s="24">
        <v>38.33</v>
      </c>
      <c r="C1355" s="24">
        <v>37.01</v>
      </c>
      <c r="D1355" s="24">
        <v>37.86</v>
      </c>
      <c r="E1355" s="24">
        <v>7992349</v>
      </c>
      <c r="F1355" s="24" t="s">
        <v>1289</v>
      </c>
      <c r="G1355" s="29">
        <f t="shared" si="26"/>
        <v>-2.1130480718435374E-3</v>
      </c>
    </row>
    <row r="1356" spans="1:7">
      <c r="A1356" s="24">
        <v>38.18</v>
      </c>
      <c r="B1356" s="24">
        <v>38.36</v>
      </c>
      <c r="C1356" s="24">
        <v>37.15</v>
      </c>
      <c r="D1356" s="24">
        <v>37.5</v>
      </c>
      <c r="E1356" s="24">
        <v>10191938</v>
      </c>
      <c r="F1356" s="24" t="s">
        <v>1288</v>
      </c>
      <c r="G1356" s="29">
        <f t="shared" si="26"/>
        <v>1.8133333333333335E-2</v>
      </c>
    </row>
    <row r="1357" spans="1:7">
      <c r="A1357" s="24">
        <v>37</v>
      </c>
      <c r="B1357" s="24">
        <v>37.090000000000003</v>
      </c>
      <c r="C1357" s="24">
        <v>36.380000000000003</v>
      </c>
      <c r="D1357" s="24">
        <v>36.549999999999997</v>
      </c>
      <c r="E1357" s="24">
        <v>8829250</v>
      </c>
      <c r="F1357" s="24" t="s">
        <v>1287</v>
      </c>
      <c r="G1357" s="29">
        <f t="shared" si="26"/>
        <v>1.2311901504788114E-2</v>
      </c>
    </row>
    <row r="1358" spans="1:7">
      <c r="A1358" s="24">
        <v>35.89</v>
      </c>
      <c r="B1358" s="24">
        <v>37.119999999999997</v>
      </c>
      <c r="C1358" s="24">
        <v>35.869999999999997</v>
      </c>
      <c r="D1358" s="24">
        <v>37</v>
      </c>
      <c r="E1358" s="24">
        <v>6826305</v>
      </c>
      <c r="F1358" s="24" t="s">
        <v>1286</v>
      </c>
      <c r="G1358" s="29">
        <f t="shared" si="26"/>
        <v>-3.0000000000000027E-2</v>
      </c>
    </row>
    <row r="1359" spans="1:7">
      <c r="A1359" s="24">
        <v>36.81</v>
      </c>
      <c r="B1359" s="24">
        <v>37.365000000000002</v>
      </c>
      <c r="C1359" s="24">
        <v>36.06</v>
      </c>
      <c r="D1359" s="24">
        <v>36.06</v>
      </c>
      <c r="E1359" s="24">
        <v>7002236</v>
      </c>
      <c r="F1359" s="24" t="s">
        <v>1285</v>
      </c>
      <c r="G1359" s="29">
        <f t="shared" si="26"/>
        <v>2.0798668885191329E-2</v>
      </c>
    </row>
    <row r="1360" spans="1:7">
      <c r="A1360" s="24">
        <v>35.83</v>
      </c>
      <c r="B1360" s="24">
        <v>36.06</v>
      </c>
      <c r="C1360" s="24">
        <v>35.44</v>
      </c>
      <c r="D1360" s="24">
        <v>35.71</v>
      </c>
      <c r="E1360" s="24">
        <v>5631418</v>
      </c>
      <c r="F1360" s="24" t="s">
        <v>1284</v>
      </c>
      <c r="G1360" s="29">
        <f t="shared" si="26"/>
        <v>3.3604032483898205E-3</v>
      </c>
    </row>
    <row r="1361" spans="1:7">
      <c r="A1361" s="24">
        <v>35.99</v>
      </c>
      <c r="B1361" s="24">
        <v>36.97</v>
      </c>
      <c r="C1361" s="24">
        <v>35.76</v>
      </c>
      <c r="D1361" s="24">
        <v>36.950000000000003</v>
      </c>
      <c r="E1361" s="24">
        <v>7484876</v>
      </c>
      <c r="F1361" s="24" t="s">
        <v>1283</v>
      </c>
      <c r="G1361" s="29">
        <f t="shared" si="26"/>
        <v>-2.5981055480378878E-2</v>
      </c>
    </row>
    <row r="1362" spans="1:7">
      <c r="A1362" s="24">
        <v>37.479999999999997</v>
      </c>
      <c r="B1362" s="24">
        <v>37.770000000000003</v>
      </c>
      <c r="C1362" s="24">
        <v>36.69</v>
      </c>
      <c r="D1362" s="24">
        <v>36.880000000000003</v>
      </c>
      <c r="E1362" s="24">
        <v>11143152</v>
      </c>
      <c r="F1362" s="24" t="s">
        <v>1282</v>
      </c>
      <c r="G1362" s="29">
        <f t="shared" si="26"/>
        <v>1.626898047722336E-2</v>
      </c>
    </row>
    <row r="1363" spans="1:7">
      <c r="A1363" s="24">
        <v>37.43</v>
      </c>
      <c r="B1363" s="24">
        <v>37.880000000000003</v>
      </c>
      <c r="C1363" s="24">
        <v>36.29</v>
      </c>
      <c r="D1363" s="24">
        <v>36.799999999999997</v>
      </c>
      <c r="E1363" s="24">
        <v>12659949</v>
      </c>
      <c r="F1363" s="24" t="s">
        <v>1281</v>
      </c>
      <c r="G1363" s="29">
        <f t="shared" si="26"/>
        <v>1.7119565217391441E-2</v>
      </c>
    </row>
    <row r="1364" spans="1:7">
      <c r="A1364" s="24">
        <v>35.93</v>
      </c>
      <c r="B1364" s="24">
        <v>37.5</v>
      </c>
      <c r="C1364" s="24">
        <v>35.85</v>
      </c>
      <c r="D1364" s="24">
        <v>37.42</v>
      </c>
      <c r="E1364" s="24">
        <v>8984227</v>
      </c>
      <c r="F1364" s="24" t="s">
        <v>1280</v>
      </c>
      <c r="G1364" s="29">
        <f t="shared" si="26"/>
        <v>-3.9818278995189749E-2</v>
      </c>
    </row>
    <row r="1365" spans="1:7">
      <c r="A1365" s="24">
        <v>37</v>
      </c>
      <c r="B1365" s="24">
        <v>37.44</v>
      </c>
      <c r="C1365" s="24">
        <v>36.64</v>
      </c>
      <c r="D1365" s="24">
        <v>37.18</v>
      </c>
      <c r="E1365" s="24">
        <v>10040408</v>
      </c>
      <c r="F1365" s="24" t="s">
        <v>1279</v>
      </c>
      <c r="G1365" s="29">
        <f t="shared" si="26"/>
        <v>-4.8413125336201901E-3</v>
      </c>
    </row>
    <row r="1366" spans="1:7">
      <c r="A1366" s="24">
        <v>36.9</v>
      </c>
      <c r="B1366" s="24">
        <v>37.270000000000003</v>
      </c>
      <c r="C1366" s="24">
        <v>36.46</v>
      </c>
      <c r="D1366" s="24">
        <v>36.78</v>
      </c>
      <c r="E1366" s="24">
        <v>8100873</v>
      </c>
      <c r="F1366" s="24" t="s">
        <v>1278</v>
      </c>
      <c r="G1366" s="29">
        <f t="shared" si="26"/>
        <v>3.2626427406199365E-3</v>
      </c>
    </row>
    <row r="1367" spans="1:7">
      <c r="A1367" s="24">
        <v>36.4</v>
      </c>
      <c r="B1367" s="24">
        <v>36.755000000000003</v>
      </c>
      <c r="C1367" s="24">
        <v>35.805</v>
      </c>
      <c r="D1367" s="24">
        <v>35.89</v>
      </c>
      <c r="E1367" s="24">
        <v>8425173</v>
      </c>
      <c r="F1367" s="24" t="s">
        <v>1277</v>
      </c>
      <c r="G1367" s="29">
        <f t="shared" si="26"/>
        <v>1.4210086375034736E-2</v>
      </c>
    </row>
    <row r="1368" spans="1:7">
      <c r="A1368" s="24">
        <v>35.49</v>
      </c>
      <c r="B1368" s="24">
        <v>35.89</v>
      </c>
      <c r="C1368" s="24">
        <v>34.369999999999997</v>
      </c>
      <c r="D1368" s="24">
        <v>35.53</v>
      </c>
      <c r="E1368" s="24">
        <v>10398185</v>
      </c>
      <c r="F1368" s="24" t="s">
        <v>1276</v>
      </c>
      <c r="G1368" s="29">
        <f t="shared" si="26"/>
        <v>-1.1258091753447719E-3</v>
      </c>
    </row>
    <row r="1369" spans="1:7">
      <c r="A1369" s="24">
        <v>35.049999999999997</v>
      </c>
      <c r="B1369" s="24">
        <v>36.630000000000003</v>
      </c>
      <c r="C1369" s="24">
        <v>35</v>
      </c>
      <c r="D1369" s="24">
        <v>36.19</v>
      </c>
      <c r="E1369" s="24">
        <v>11514937</v>
      </c>
      <c r="F1369" s="24" t="s">
        <v>1275</v>
      </c>
      <c r="G1369" s="29">
        <f t="shared" si="26"/>
        <v>-3.1500414479137873E-2</v>
      </c>
    </row>
    <row r="1370" spans="1:7">
      <c r="A1370" s="24">
        <v>37.25</v>
      </c>
      <c r="B1370" s="24">
        <v>38.479999999999997</v>
      </c>
      <c r="C1370" s="24">
        <v>37.247999999999998</v>
      </c>
      <c r="D1370" s="24">
        <v>37.82</v>
      </c>
      <c r="E1370" s="24">
        <v>10392395</v>
      </c>
      <c r="F1370" s="24" t="s">
        <v>1274</v>
      </c>
      <c r="G1370" s="29">
        <f t="shared" si="26"/>
        <v>-1.5071390798519269E-2</v>
      </c>
    </row>
    <row r="1371" spans="1:7">
      <c r="A1371" s="24">
        <v>38.29</v>
      </c>
      <c r="B1371" s="24">
        <v>38.465000000000003</v>
      </c>
      <c r="C1371" s="24">
        <v>36.65</v>
      </c>
      <c r="D1371" s="24">
        <v>36.65</v>
      </c>
      <c r="E1371" s="24">
        <v>19998042</v>
      </c>
      <c r="F1371" s="24" t="s">
        <v>1273</v>
      </c>
      <c r="G1371" s="29">
        <f t="shared" si="26"/>
        <v>4.4747612551159666E-2</v>
      </c>
    </row>
    <row r="1372" spans="1:7">
      <c r="A1372" s="24">
        <v>35.450000000000003</v>
      </c>
      <c r="B1372" s="24">
        <v>35.58</v>
      </c>
      <c r="C1372" s="24">
        <v>34.82</v>
      </c>
      <c r="D1372" s="24">
        <v>35.03</v>
      </c>
      <c r="E1372" s="24">
        <v>8086402</v>
      </c>
      <c r="F1372" s="24" t="s">
        <v>1272</v>
      </c>
      <c r="G1372" s="29">
        <f t="shared" si="26"/>
        <v>1.1989723094490534E-2</v>
      </c>
    </row>
    <row r="1373" spans="1:7">
      <c r="A1373" s="24">
        <v>34.79</v>
      </c>
      <c r="B1373" s="24">
        <v>35.24</v>
      </c>
      <c r="C1373" s="24">
        <v>34.19</v>
      </c>
      <c r="D1373" s="24">
        <v>35.19</v>
      </c>
      <c r="E1373" s="24">
        <v>9994269</v>
      </c>
      <c r="F1373" s="24" t="s">
        <v>1271</v>
      </c>
      <c r="G1373" s="29">
        <f t="shared" si="26"/>
        <v>-1.1366865586814434E-2</v>
      </c>
    </row>
    <row r="1374" spans="1:7">
      <c r="A1374" s="24">
        <v>35.92</v>
      </c>
      <c r="B1374" s="24">
        <v>36.450000000000003</v>
      </c>
      <c r="C1374" s="24">
        <v>35.43</v>
      </c>
      <c r="D1374" s="24">
        <v>35.81</v>
      </c>
      <c r="E1374" s="24">
        <v>12337161</v>
      </c>
      <c r="F1374" s="24" t="s">
        <v>1270</v>
      </c>
      <c r="G1374" s="29">
        <f t="shared" si="26"/>
        <v>3.0717676626641488E-3</v>
      </c>
    </row>
    <row r="1375" spans="1:7">
      <c r="A1375" s="24">
        <v>35.21</v>
      </c>
      <c r="B1375" s="24">
        <v>36.75</v>
      </c>
      <c r="C1375" s="24">
        <v>34.4</v>
      </c>
      <c r="D1375" s="24">
        <v>36.58</v>
      </c>
      <c r="E1375" s="24">
        <v>11990394</v>
      </c>
      <c r="F1375" s="24" t="s">
        <v>1269</v>
      </c>
      <c r="G1375" s="29">
        <f t="shared" si="26"/>
        <v>-3.7452159650081973E-2</v>
      </c>
    </row>
    <row r="1376" spans="1:7">
      <c r="A1376" s="24">
        <v>36.83</v>
      </c>
      <c r="B1376" s="24">
        <v>37.24</v>
      </c>
      <c r="C1376" s="24">
        <v>34.99</v>
      </c>
      <c r="D1376" s="24">
        <v>35.25</v>
      </c>
      <c r="E1376" s="24">
        <v>19098850</v>
      </c>
      <c r="F1376" s="24" t="s">
        <v>1268</v>
      </c>
      <c r="G1376" s="29">
        <f t="shared" si="26"/>
        <v>4.482269503546088E-2</v>
      </c>
    </row>
    <row r="1377" spans="1:7">
      <c r="A1377" s="24">
        <v>35.130000000000003</v>
      </c>
      <c r="B1377" s="24">
        <v>35.700000000000003</v>
      </c>
      <c r="C1377" s="24">
        <v>33.700000000000003</v>
      </c>
      <c r="D1377" s="24">
        <v>33.99</v>
      </c>
      <c r="E1377" s="24">
        <v>13608696</v>
      </c>
      <c r="F1377" s="24" t="s">
        <v>1267</v>
      </c>
      <c r="G1377" s="29">
        <f t="shared" si="26"/>
        <v>3.3539276257722905E-2</v>
      </c>
    </row>
    <row r="1378" spans="1:7">
      <c r="A1378" s="24">
        <v>33.69</v>
      </c>
      <c r="B1378" s="24">
        <v>35.72</v>
      </c>
      <c r="C1378" s="24">
        <v>33.380000000000003</v>
      </c>
      <c r="D1378" s="24">
        <v>34.33</v>
      </c>
      <c r="E1378" s="24">
        <v>21342429</v>
      </c>
      <c r="F1378" s="24" t="s">
        <v>1266</v>
      </c>
      <c r="G1378" s="29">
        <f t="shared" si="26"/>
        <v>-1.8642586658898952E-2</v>
      </c>
    </row>
    <row r="1379" spans="1:7">
      <c r="A1379" s="24">
        <v>32.880000000000003</v>
      </c>
      <c r="B1379" s="24">
        <v>33.19</v>
      </c>
      <c r="C1379" s="24">
        <v>32.49</v>
      </c>
      <c r="D1379" s="24">
        <v>32.909999999999997</v>
      </c>
      <c r="E1379" s="24">
        <v>13647063</v>
      </c>
      <c r="F1379" s="24" t="s">
        <v>1265</v>
      </c>
      <c r="G1379" s="29">
        <f t="shared" si="26"/>
        <v>-9.1157702825872544E-4</v>
      </c>
    </row>
    <row r="1380" spans="1:7">
      <c r="A1380" s="24">
        <v>31.17</v>
      </c>
      <c r="B1380" s="24">
        <v>31.52</v>
      </c>
      <c r="C1380" s="24">
        <v>30.63</v>
      </c>
      <c r="D1380" s="24">
        <v>30.82</v>
      </c>
      <c r="E1380" s="24">
        <v>10895507</v>
      </c>
      <c r="F1380" s="24" t="s">
        <v>1264</v>
      </c>
      <c r="G1380" s="29">
        <f t="shared" si="26"/>
        <v>1.1356262167423692E-2</v>
      </c>
    </row>
    <row r="1381" spans="1:7">
      <c r="A1381" s="24">
        <v>31.05</v>
      </c>
      <c r="B1381" s="24">
        <v>31.46</v>
      </c>
      <c r="C1381" s="24">
        <v>29.65</v>
      </c>
      <c r="D1381" s="24">
        <v>30.01</v>
      </c>
      <c r="E1381" s="24">
        <v>12401927</v>
      </c>
      <c r="F1381" s="24" t="s">
        <v>1263</v>
      </c>
      <c r="G1381" s="29">
        <f t="shared" si="26"/>
        <v>3.465511496167939E-2</v>
      </c>
    </row>
    <row r="1382" spans="1:7">
      <c r="A1382" s="24">
        <v>30.19</v>
      </c>
      <c r="B1382" s="24">
        <v>31.88</v>
      </c>
      <c r="C1382" s="24">
        <v>29.93</v>
      </c>
      <c r="D1382" s="24">
        <v>31.62</v>
      </c>
      <c r="E1382" s="24">
        <v>9990663</v>
      </c>
      <c r="F1382" s="24" t="s">
        <v>1262</v>
      </c>
      <c r="G1382" s="29">
        <f t="shared" si="26"/>
        <v>-4.5224541429474963E-2</v>
      </c>
    </row>
    <row r="1383" spans="1:7">
      <c r="A1383" s="24">
        <v>32.630000000000003</v>
      </c>
      <c r="B1383" s="24">
        <v>33.25</v>
      </c>
      <c r="C1383" s="24">
        <v>31.03</v>
      </c>
      <c r="D1383" s="24">
        <v>31.54</v>
      </c>
      <c r="E1383" s="24">
        <v>14181014</v>
      </c>
      <c r="F1383" s="24" t="s">
        <v>1261</v>
      </c>
      <c r="G1383" s="29">
        <f t="shared" si="26"/>
        <v>3.4559289790742076E-2</v>
      </c>
    </row>
    <row r="1384" spans="1:7">
      <c r="A1384" s="24">
        <v>31.64</v>
      </c>
      <c r="B1384" s="24">
        <v>31.844999999999999</v>
      </c>
      <c r="C1384" s="24">
        <v>29.56</v>
      </c>
      <c r="D1384" s="24">
        <v>30.77</v>
      </c>
      <c r="E1384" s="24">
        <v>12193031</v>
      </c>
      <c r="F1384" s="24" t="s">
        <v>1260</v>
      </c>
      <c r="G1384" s="29">
        <f t="shared" si="26"/>
        <v>2.8274293142671381E-2</v>
      </c>
    </row>
    <row r="1385" spans="1:7">
      <c r="A1385" s="24">
        <v>30.61</v>
      </c>
      <c r="B1385" s="24">
        <v>31.39</v>
      </c>
      <c r="C1385" s="24">
        <v>29.47</v>
      </c>
      <c r="D1385" s="24">
        <v>30.32</v>
      </c>
      <c r="E1385" s="24">
        <v>11232797</v>
      </c>
      <c r="F1385" s="24" t="s">
        <v>1259</v>
      </c>
      <c r="G1385" s="29">
        <f t="shared" si="26"/>
        <v>9.5646437994723055E-3</v>
      </c>
    </row>
    <row r="1386" spans="1:7">
      <c r="A1386" s="24">
        <v>31.42</v>
      </c>
      <c r="B1386" s="24">
        <v>31.82</v>
      </c>
      <c r="C1386" s="24">
        <v>30.06</v>
      </c>
      <c r="D1386" s="24">
        <v>30.31</v>
      </c>
      <c r="E1386" s="24">
        <v>13137524</v>
      </c>
      <c r="F1386" s="24" t="s">
        <v>1258</v>
      </c>
      <c r="G1386" s="29">
        <f t="shared" si="26"/>
        <v>3.6621577037281527E-2</v>
      </c>
    </row>
    <row r="1387" spans="1:7">
      <c r="A1387" s="24">
        <v>29.92</v>
      </c>
      <c r="B1387" s="24">
        <v>31.24</v>
      </c>
      <c r="C1387" s="24">
        <v>27.28</v>
      </c>
      <c r="D1387" s="24">
        <v>28.12</v>
      </c>
      <c r="E1387" s="24">
        <v>19681678</v>
      </c>
      <c r="F1387" s="24" t="s">
        <v>1257</v>
      </c>
      <c r="G1387" s="29">
        <f t="shared" si="26"/>
        <v>6.4011379800853474E-2</v>
      </c>
    </row>
    <row r="1388" spans="1:7">
      <c r="A1388" s="24">
        <v>28.22</v>
      </c>
      <c r="B1388" s="24">
        <v>28.63</v>
      </c>
      <c r="C1388" s="24">
        <v>26.77</v>
      </c>
      <c r="D1388" s="24">
        <v>26.81</v>
      </c>
      <c r="E1388" s="24">
        <v>16752770</v>
      </c>
      <c r="F1388" s="24" t="s">
        <v>1256</v>
      </c>
      <c r="G1388" s="29">
        <f t="shared" ref="G1388:G1451" si="27">A1388/D1388-1</f>
        <v>5.2592316299888031E-2</v>
      </c>
    </row>
    <row r="1389" spans="1:7">
      <c r="A1389" s="24">
        <v>25.83</v>
      </c>
      <c r="B1389" s="24">
        <v>27.19</v>
      </c>
      <c r="C1389" s="24">
        <v>24.1</v>
      </c>
      <c r="D1389" s="24">
        <v>26.9</v>
      </c>
      <c r="E1389" s="24">
        <v>17190915</v>
      </c>
      <c r="F1389" s="24" t="s">
        <v>1255</v>
      </c>
      <c r="G1389" s="29">
        <f t="shared" si="27"/>
        <v>-3.9776951672862437E-2</v>
      </c>
    </row>
    <row r="1390" spans="1:7">
      <c r="A1390" s="24">
        <v>27.24</v>
      </c>
      <c r="B1390" s="24">
        <v>28.78</v>
      </c>
      <c r="C1390" s="24">
        <v>27.1</v>
      </c>
      <c r="D1390" s="24">
        <v>28.63</v>
      </c>
      <c r="E1390" s="24">
        <v>11223216</v>
      </c>
      <c r="F1390" s="24" t="s">
        <v>1254</v>
      </c>
      <c r="G1390" s="29">
        <f t="shared" si="27"/>
        <v>-4.8550471533356676E-2</v>
      </c>
    </row>
    <row r="1391" spans="1:7">
      <c r="A1391" s="24">
        <v>28.27</v>
      </c>
      <c r="B1391" s="24">
        <v>28.87</v>
      </c>
      <c r="C1391" s="24">
        <v>25.51</v>
      </c>
      <c r="D1391" s="24">
        <v>26.74</v>
      </c>
      <c r="E1391" s="24">
        <v>12088636</v>
      </c>
      <c r="F1391" s="24" t="s">
        <v>1253</v>
      </c>
      <c r="G1391" s="29">
        <f t="shared" si="27"/>
        <v>5.7217651458489227E-2</v>
      </c>
    </row>
    <row r="1392" spans="1:7">
      <c r="A1392" s="24">
        <v>27.24</v>
      </c>
      <c r="B1392" s="24">
        <v>27.7</v>
      </c>
      <c r="C1392" s="24">
        <v>25.41</v>
      </c>
      <c r="D1392" s="24">
        <v>26.98</v>
      </c>
      <c r="E1392" s="24">
        <v>18167777</v>
      </c>
      <c r="F1392" s="24" t="s">
        <v>1252</v>
      </c>
      <c r="G1392" s="29">
        <f t="shared" si="27"/>
        <v>9.6367679762785485E-3</v>
      </c>
    </row>
    <row r="1393" spans="1:7">
      <c r="A1393" s="24">
        <v>28.79</v>
      </c>
      <c r="B1393" s="24">
        <v>29.04</v>
      </c>
      <c r="C1393" s="24">
        <v>26.343</v>
      </c>
      <c r="D1393" s="24">
        <v>28.1</v>
      </c>
      <c r="E1393" s="24">
        <v>18097290</v>
      </c>
      <c r="F1393" s="24" t="s">
        <v>1251</v>
      </c>
      <c r="G1393" s="29">
        <f t="shared" si="27"/>
        <v>2.4555160142348598E-2</v>
      </c>
    </row>
    <row r="1394" spans="1:7">
      <c r="A1394" s="24">
        <v>27.55</v>
      </c>
      <c r="B1394" s="24">
        <v>29.23</v>
      </c>
      <c r="C1394" s="24">
        <v>27.16</v>
      </c>
      <c r="D1394" s="24">
        <v>28.72</v>
      </c>
      <c r="E1394" s="24">
        <v>17232094</v>
      </c>
      <c r="F1394" s="24" t="s">
        <v>1250</v>
      </c>
      <c r="G1394" s="29">
        <f t="shared" si="27"/>
        <v>-4.0738161559888519E-2</v>
      </c>
    </row>
    <row r="1395" spans="1:7">
      <c r="A1395" s="24">
        <v>32.33</v>
      </c>
      <c r="B1395" s="24">
        <v>32.71</v>
      </c>
      <c r="C1395" s="24">
        <v>29.35</v>
      </c>
      <c r="D1395" s="24">
        <v>32.54</v>
      </c>
      <c r="E1395" s="24">
        <v>17420960</v>
      </c>
      <c r="F1395" s="24" t="s">
        <v>1249</v>
      </c>
      <c r="G1395" s="29">
        <f t="shared" si="27"/>
        <v>-6.4535955746773954E-3</v>
      </c>
    </row>
    <row r="1396" spans="1:7">
      <c r="A1396" s="24">
        <v>31</v>
      </c>
      <c r="B1396" s="24">
        <v>33.524999999999999</v>
      </c>
      <c r="C1396" s="24">
        <v>30.57</v>
      </c>
      <c r="D1396" s="24">
        <v>31.63</v>
      </c>
      <c r="E1396" s="24">
        <v>23545595</v>
      </c>
      <c r="F1396" s="24" t="s">
        <v>1248</v>
      </c>
      <c r="G1396" s="29">
        <f t="shared" si="27"/>
        <v>-1.9917799557382154E-2</v>
      </c>
    </row>
    <row r="1397" spans="1:7">
      <c r="A1397" s="24">
        <v>33.86</v>
      </c>
      <c r="B1397" s="24">
        <v>34.79</v>
      </c>
      <c r="C1397" s="24">
        <v>33.47</v>
      </c>
      <c r="D1397" s="24">
        <v>34.17</v>
      </c>
      <c r="E1397" s="24">
        <v>20113337</v>
      </c>
      <c r="F1397" s="24" t="s">
        <v>1247</v>
      </c>
      <c r="G1397" s="29">
        <f t="shared" si="27"/>
        <v>-9.072285630670196E-3</v>
      </c>
    </row>
    <row r="1398" spans="1:7">
      <c r="A1398" s="24">
        <v>35.18</v>
      </c>
      <c r="B1398" s="24">
        <v>35.92</v>
      </c>
      <c r="C1398" s="24">
        <v>33.729999999999997</v>
      </c>
      <c r="D1398" s="24">
        <v>35.92</v>
      </c>
      <c r="E1398" s="24">
        <v>13372160</v>
      </c>
      <c r="F1398" s="24" t="s">
        <v>1246</v>
      </c>
      <c r="G1398" s="29">
        <f t="shared" si="27"/>
        <v>-2.0601336302895401E-2</v>
      </c>
    </row>
    <row r="1399" spans="1:7">
      <c r="A1399" s="24">
        <v>34.090000000000003</v>
      </c>
      <c r="B1399" s="24">
        <v>35.1</v>
      </c>
      <c r="C1399" s="24">
        <v>33.671399999999998</v>
      </c>
      <c r="D1399" s="24">
        <v>34.92</v>
      </c>
      <c r="E1399" s="24">
        <v>15378749</v>
      </c>
      <c r="F1399" s="24" t="s">
        <v>1245</v>
      </c>
      <c r="G1399" s="29">
        <f t="shared" si="27"/>
        <v>-2.3768613974799457E-2</v>
      </c>
    </row>
    <row r="1400" spans="1:7">
      <c r="A1400" s="24">
        <v>37.6</v>
      </c>
      <c r="B1400" s="24">
        <v>37.700000000000003</v>
      </c>
      <c r="C1400" s="24">
        <v>35.880000000000003</v>
      </c>
      <c r="D1400" s="24">
        <v>36.14</v>
      </c>
      <c r="E1400" s="24">
        <v>17949132</v>
      </c>
      <c r="F1400" s="24" t="s">
        <v>1244</v>
      </c>
      <c r="G1400" s="29">
        <f t="shared" si="27"/>
        <v>4.0398450470392921E-2</v>
      </c>
    </row>
    <row r="1401" spans="1:7">
      <c r="A1401" s="24">
        <v>37.46</v>
      </c>
      <c r="B1401" s="24">
        <v>37.99</v>
      </c>
      <c r="C1401" s="24">
        <v>36.35</v>
      </c>
      <c r="D1401" s="24">
        <v>37.99</v>
      </c>
      <c r="E1401" s="24">
        <v>20434807</v>
      </c>
      <c r="F1401" s="24" t="s">
        <v>1243</v>
      </c>
      <c r="G1401" s="29">
        <f t="shared" si="27"/>
        <v>-1.3951039747301941E-2</v>
      </c>
    </row>
    <row r="1402" spans="1:7">
      <c r="A1402" s="24">
        <v>38.75</v>
      </c>
      <c r="B1402" s="24">
        <v>38.78</v>
      </c>
      <c r="C1402" s="24">
        <v>37.229999999999997</v>
      </c>
      <c r="D1402" s="24">
        <v>38.049999999999997</v>
      </c>
      <c r="E1402" s="24">
        <v>10112532</v>
      </c>
      <c r="F1402" s="24" t="s">
        <v>1242</v>
      </c>
      <c r="G1402" s="29">
        <f t="shared" si="27"/>
        <v>1.8396846254927768E-2</v>
      </c>
    </row>
    <row r="1403" spans="1:7">
      <c r="A1403" s="24">
        <v>37.229999999999997</v>
      </c>
      <c r="B1403" s="24">
        <v>39.36</v>
      </c>
      <c r="C1403" s="24">
        <v>36.56</v>
      </c>
      <c r="D1403" s="24">
        <v>38.299999999999997</v>
      </c>
      <c r="E1403" s="24">
        <v>13875542</v>
      </c>
      <c r="F1403" s="24" t="s">
        <v>1241</v>
      </c>
      <c r="G1403" s="29">
        <f t="shared" si="27"/>
        <v>-2.7937336814621405E-2</v>
      </c>
    </row>
    <row r="1404" spans="1:7">
      <c r="A1404" s="24">
        <v>38.270000000000003</v>
      </c>
      <c r="B1404" s="24">
        <v>38.270000000000003</v>
      </c>
      <c r="C1404" s="24">
        <v>36.71</v>
      </c>
      <c r="D1404" s="24">
        <v>37.6</v>
      </c>
      <c r="E1404" s="24">
        <v>14333746</v>
      </c>
      <c r="F1404" s="24" t="s">
        <v>1240</v>
      </c>
      <c r="G1404" s="29">
        <f t="shared" si="27"/>
        <v>1.7819148936170315E-2</v>
      </c>
    </row>
    <row r="1405" spans="1:7">
      <c r="A1405" s="24">
        <v>37.39</v>
      </c>
      <c r="B1405" s="24">
        <v>37.54</v>
      </c>
      <c r="C1405" s="24">
        <v>36.255000000000003</v>
      </c>
      <c r="D1405" s="24">
        <v>37.090000000000003</v>
      </c>
      <c r="E1405" s="24">
        <v>19871242</v>
      </c>
      <c r="F1405" s="24" t="s">
        <v>1239</v>
      </c>
      <c r="G1405" s="29">
        <f t="shared" si="27"/>
        <v>8.0884335400377427E-3</v>
      </c>
    </row>
    <row r="1406" spans="1:7">
      <c r="A1406" s="24">
        <v>37.92</v>
      </c>
      <c r="B1406" s="24">
        <v>39.575000000000003</v>
      </c>
      <c r="C1406" s="24">
        <v>37.89</v>
      </c>
      <c r="D1406" s="24">
        <v>38.619999999999997</v>
      </c>
      <c r="E1406" s="24">
        <v>15338263</v>
      </c>
      <c r="F1406" s="24" t="s">
        <v>1238</v>
      </c>
      <c r="G1406" s="29">
        <f t="shared" si="27"/>
        <v>-1.8125323666493887E-2</v>
      </c>
    </row>
    <row r="1407" spans="1:7">
      <c r="A1407" s="24">
        <v>39.39</v>
      </c>
      <c r="B1407" s="24">
        <v>40.6</v>
      </c>
      <c r="C1407" s="24">
        <v>39.369999999999997</v>
      </c>
      <c r="D1407" s="24">
        <v>40.369999999999997</v>
      </c>
      <c r="E1407" s="24">
        <v>10063275</v>
      </c>
      <c r="F1407" s="24" t="s">
        <v>1237</v>
      </c>
      <c r="G1407" s="29">
        <f t="shared" si="27"/>
        <v>-2.4275452068367565E-2</v>
      </c>
    </row>
    <row r="1408" spans="1:7">
      <c r="A1408" s="24">
        <v>39.909999999999997</v>
      </c>
      <c r="B1408" s="24">
        <v>41.32</v>
      </c>
      <c r="C1408" s="24">
        <v>39.704999999999998</v>
      </c>
      <c r="D1408" s="24">
        <v>41.15</v>
      </c>
      <c r="E1408" s="24">
        <v>8745553</v>
      </c>
      <c r="F1408" s="24" t="s">
        <v>1236</v>
      </c>
      <c r="G1408" s="29">
        <f t="shared" si="27"/>
        <v>-3.0133657351154364E-2</v>
      </c>
    </row>
    <row r="1409" spans="1:7">
      <c r="A1409" s="24">
        <v>41.08</v>
      </c>
      <c r="B1409" s="24">
        <v>41.9</v>
      </c>
      <c r="C1409" s="24">
        <v>40.924999999999997</v>
      </c>
      <c r="D1409" s="24">
        <v>41.48</v>
      </c>
      <c r="E1409" s="24">
        <v>6536660</v>
      </c>
      <c r="F1409" s="24" t="s">
        <v>1235</v>
      </c>
      <c r="G1409" s="29">
        <f t="shared" si="27"/>
        <v>-9.6432015429122053E-3</v>
      </c>
    </row>
    <row r="1410" spans="1:7">
      <c r="A1410" s="24">
        <v>42.62</v>
      </c>
      <c r="B1410" s="24">
        <v>42.85</v>
      </c>
      <c r="C1410" s="24">
        <v>42.04</v>
      </c>
      <c r="D1410" s="24">
        <v>42.26</v>
      </c>
      <c r="E1410" s="24">
        <v>7282369</v>
      </c>
      <c r="F1410" s="24" t="s">
        <v>1234</v>
      </c>
      <c r="G1410" s="29">
        <f t="shared" si="27"/>
        <v>8.5186938002839163E-3</v>
      </c>
    </row>
    <row r="1411" spans="1:7">
      <c r="A1411" s="24">
        <v>42.5</v>
      </c>
      <c r="B1411" s="24">
        <v>43.16</v>
      </c>
      <c r="C1411" s="24">
        <v>42.025799999999997</v>
      </c>
      <c r="D1411" s="24">
        <v>43.02</v>
      </c>
      <c r="E1411" s="24">
        <v>6123492</v>
      </c>
      <c r="F1411" s="24" t="s">
        <v>1233</v>
      </c>
      <c r="G1411" s="29">
        <f t="shared" si="27"/>
        <v>-1.2087401208740189E-2</v>
      </c>
    </row>
    <row r="1412" spans="1:7">
      <c r="A1412" s="24">
        <v>43.02</v>
      </c>
      <c r="B1412" s="24">
        <v>43.44</v>
      </c>
      <c r="C1412" s="24">
        <v>42.28</v>
      </c>
      <c r="D1412" s="24">
        <v>42.31</v>
      </c>
      <c r="E1412" s="24">
        <v>7412015</v>
      </c>
      <c r="F1412" s="24" t="s">
        <v>1232</v>
      </c>
      <c r="G1412" s="29">
        <f t="shared" si="27"/>
        <v>1.6780902859844016E-2</v>
      </c>
    </row>
    <row r="1413" spans="1:7">
      <c r="A1413" s="24">
        <v>42.16</v>
      </c>
      <c r="B1413" s="24">
        <v>42.365000000000002</v>
      </c>
      <c r="C1413" s="24">
        <v>41.65</v>
      </c>
      <c r="D1413" s="24">
        <v>42.25</v>
      </c>
      <c r="E1413" s="24">
        <v>8024501</v>
      </c>
      <c r="F1413" s="24" t="s">
        <v>1231</v>
      </c>
      <c r="G1413" s="29">
        <f t="shared" si="27"/>
        <v>-2.1301775147929414E-3</v>
      </c>
    </row>
    <row r="1414" spans="1:7">
      <c r="A1414" s="24">
        <v>42.31</v>
      </c>
      <c r="B1414" s="24">
        <v>42.41</v>
      </c>
      <c r="C1414" s="24">
        <v>42.075000000000003</v>
      </c>
      <c r="D1414" s="24">
        <v>42.27</v>
      </c>
      <c r="E1414" s="24">
        <v>7289964</v>
      </c>
      <c r="F1414" s="24" t="s">
        <v>1230</v>
      </c>
      <c r="G1414" s="29">
        <f t="shared" si="27"/>
        <v>9.4629761059850104E-4</v>
      </c>
    </row>
    <row r="1415" spans="1:7">
      <c r="A1415" s="24">
        <v>42.18</v>
      </c>
      <c r="B1415" s="24">
        <v>42.47</v>
      </c>
      <c r="C1415" s="24">
        <v>41.81</v>
      </c>
      <c r="D1415" s="24">
        <v>42.17</v>
      </c>
      <c r="E1415" s="24">
        <v>6406653</v>
      </c>
      <c r="F1415" s="24" t="s">
        <v>1229</v>
      </c>
      <c r="G1415" s="29">
        <f t="shared" si="27"/>
        <v>2.3713540431580249E-4</v>
      </c>
    </row>
    <row r="1416" spans="1:7">
      <c r="A1416" s="24">
        <v>42.23</v>
      </c>
      <c r="B1416" s="24">
        <v>42.75</v>
      </c>
      <c r="C1416" s="24">
        <v>42.225000000000001</v>
      </c>
      <c r="D1416" s="24">
        <v>42.61</v>
      </c>
      <c r="E1416" s="24">
        <v>8374140</v>
      </c>
      <c r="F1416" s="24" t="s">
        <v>1228</v>
      </c>
      <c r="G1416" s="29">
        <f t="shared" si="27"/>
        <v>-8.9180943440507754E-3</v>
      </c>
    </row>
    <row r="1417" spans="1:7">
      <c r="A1417" s="24">
        <v>42.57</v>
      </c>
      <c r="B1417" s="24">
        <v>42.664999999999999</v>
      </c>
      <c r="C1417" s="24">
        <v>42.104999999999997</v>
      </c>
      <c r="D1417" s="24">
        <v>42.32</v>
      </c>
      <c r="E1417" s="24">
        <v>4861097</v>
      </c>
      <c r="F1417" s="24" t="s">
        <v>1227</v>
      </c>
      <c r="G1417" s="29">
        <f t="shared" si="27"/>
        <v>5.9073724007561168E-3</v>
      </c>
    </row>
    <row r="1418" spans="1:7">
      <c r="A1418" s="24">
        <v>42.22</v>
      </c>
      <c r="B1418" s="24">
        <v>42.524999999999999</v>
      </c>
      <c r="C1418" s="24">
        <v>41.883600000000001</v>
      </c>
      <c r="D1418" s="24">
        <v>42.02</v>
      </c>
      <c r="E1418" s="24">
        <v>6151669</v>
      </c>
      <c r="F1418" s="24" t="s">
        <v>1226</v>
      </c>
      <c r="G1418" s="29">
        <f t="shared" si="27"/>
        <v>4.7596382674914839E-3</v>
      </c>
    </row>
    <row r="1419" spans="1:7">
      <c r="A1419" s="24">
        <v>42.19</v>
      </c>
      <c r="B1419" s="24">
        <v>42.945</v>
      </c>
      <c r="C1419" s="24">
        <v>41.945</v>
      </c>
      <c r="D1419" s="24">
        <v>42.75</v>
      </c>
      <c r="E1419" s="24">
        <v>8381663</v>
      </c>
      <c r="F1419" s="24" t="s">
        <v>1225</v>
      </c>
      <c r="G1419" s="29">
        <f t="shared" si="27"/>
        <v>-1.3099415204678388E-2</v>
      </c>
    </row>
    <row r="1420" spans="1:7">
      <c r="A1420" s="24">
        <v>43.01</v>
      </c>
      <c r="B1420" s="24">
        <v>43.234999999999999</v>
      </c>
      <c r="C1420" s="24">
        <v>42.24</v>
      </c>
      <c r="D1420" s="24">
        <v>42.6</v>
      </c>
      <c r="E1420" s="24">
        <v>6994231</v>
      </c>
      <c r="F1420" s="24" t="s">
        <v>1224</v>
      </c>
      <c r="G1420" s="29">
        <f t="shared" si="27"/>
        <v>9.6244131455398563E-3</v>
      </c>
    </row>
    <row r="1421" spans="1:7">
      <c r="A1421" s="24">
        <v>42.62</v>
      </c>
      <c r="B1421" s="24">
        <v>43.33</v>
      </c>
      <c r="C1421" s="24">
        <v>42.44</v>
      </c>
      <c r="D1421" s="24">
        <v>43.05</v>
      </c>
      <c r="E1421" s="24">
        <v>13227113</v>
      </c>
      <c r="F1421" s="24" t="s">
        <v>1223</v>
      </c>
      <c r="G1421" s="29">
        <f t="shared" si="27"/>
        <v>-9.9883855981416358E-3</v>
      </c>
    </row>
    <row r="1422" spans="1:7">
      <c r="A1422" s="24">
        <v>42.88</v>
      </c>
      <c r="B1422" s="24">
        <v>43.2</v>
      </c>
      <c r="C1422" s="24">
        <v>42.7</v>
      </c>
      <c r="D1422" s="24">
        <v>42.83</v>
      </c>
      <c r="E1422" s="24">
        <v>9126105</v>
      </c>
      <c r="F1422" s="24" t="s">
        <v>1222</v>
      </c>
      <c r="G1422" s="29">
        <f t="shared" si="27"/>
        <v>1.167406023815154E-3</v>
      </c>
    </row>
    <row r="1423" spans="1:7">
      <c r="A1423" s="24">
        <v>42.23</v>
      </c>
      <c r="B1423" s="24">
        <v>42.56</v>
      </c>
      <c r="C1423" s="24">
        <v>42.1</v>
      </c>
      <c r="D1423" s="24">
        <v>42.17</v>
      </c>
      <c r="E1423" s="24">
        <v>8763371</v>
      </c>
      <c r="F1423" s="24" t="s">
        <v>1221</v>
      </c>
      <c r="G1423" s="29">
        <f t="shared" si="27"/>
        <v>1.422812425895037E-3</v>
      </c>
    </row>
    <row r="1424" spans="1:7">
      <c r="A1424" s="24">
        <v>41.87</v>
      </c>
      <c r="B1424" s="24">
        <v>43.3</v>
      </c>
      <c r="C1424" s="24">
        <v>41.784999999999997</v>
      </c>
      <c r="D1424" s="24">
        <v>43.29</v>
      </c>
      <c r="E1424" s="24">
        <v>12425026</v>
      </c>
      <c r="F1424" s="24" t="s">
        <v>1220</v>
      </c>
      <c r="G1424" s="29">
        <f t="shared" si="27"/>
        <v>-3.2802032802032866E-2</v>
      </c>
    </row>
    <row r="1425" spans="1:7">
      <c r="A1425" s="24">
        <v>43.41</v>
      </c>
      <c r="B1425" s="24">
        <v>43.77</v>
      </c>
      <c r="C1425" s="24">
        <v>43.115000000000002</v>
      </c>
      <c r="D1425" s="24">
        <v>43.5</v>
      </c>
      <c r="E1425" s="24">
        <v>8792451</v>
      </c>
      <c r="F1425" s="24" t="s">
        <v>1219</v>
      </c>
      <c r="G1425" s="29">
        <f t="shared" si="27"/>
        <v>-2.0689655172414501E-3</v>
      </c>
    </row>
    <row r="1426" spans="1:7">
      <c r="A1426" s="24">
        <v>43.95</v>
      </c>
      <c r="B1426" s="24">
        <v>44.2</v>
      </c>
      <c r="C1426" s="24">
        <v>43.42</v>
      </c>
      <c r="D1426" s="24">
        <v>43.63</v>
      </c>
      <c r="E1426" s="24">
        <v>6629622</v>
      </c>
      <c r="F1426" s="24" t="s">
        <v>1218</v>
      </c>
      <c r="G1426" s="29">
        <f t="shared" si="27"/>
        <v>7.3344029337611971E-3</v>
      </c>
    </row>
    <row r="1427" spans="1:7">
      <c r="A1427" s="24">
        <v>43.45</v>
      </c>
      <c r="B1427" s="24">
        <v>43.59</v>
      </c>
      <c r="C1427" s="24">
        <v>42.63</v>
      </c>
      <c r="D1427" s="24">
        <v>42.75</v>
      </c>
      <c r="E1427" s="24">
        <v>7223118</v>
      </c>
      <c r="F1427" s="24" t="s">
        <v>1217</v>
      </c>
      <c r="G1427" s="29">
        <f t="shared" si="27"/>
        <v>1.637426900584793E-2</v>
      </c>
    </row>
    <row r="1428" spans="1:7">
      <c r="A1428" s="24">
        <v>42.65</v>
      </c>
      <c r="B1428" s="24">
        <v>43.125</v>
      </c>
      <c r="C1428" s="24">
        <v>42.35</v>
      </c>
      <c r="D1428" s="24">
        <v>42.5</v>
      </c>
      <c r="E1428" s="24">
        <v>5672445</v>
      </c>
      <c r="F1428" s="24" t="s">
        <v>1216</v>
      </c>
      <c r="G1428" s="29">
        <f t="shared" si="27"/>
        <v>3.529411764705781E-3</v>
      </c>
    </row>
    <row r="1429" spans="1:7">
      <c r="A1429" s="24">
        <v>43.21</v>
      </c>
      <c r="B1429" s="24">
        <v>43.695</v>
      </c>
      <c r="C1429" s="24">
        <v>43.034999999999997</v>
      </c>
      <c r="D1429" s="24">
        <v>43.6</v>
      </c>
      <c r="E1429" s="24">
        <v>4022279</v>
      </c>
      <c r="F1429" s="24" t="s">
        <v>1215</v>
      </c>
      <c r="G1429" s="29">
        <f t="shared" si="27"/>
        <v>-8.9449541284404299E-3</v>
      </c>
    </row>
    <row r="1430" spans="1:7">
      <c r="A1430" s="24">
        <v>43.57</v>
      </c>
      <c r="B1430" s="24">
        <v>44.03</v>
      </c>
      <c r="C1430" s="24">
        <v>43.185000000000002</v>
      </c>
      <c r="D1430" s="24">
        <v>43.92</v>
      </c>
      <c r="E1430" s="24">
        <v>6366664</v>
      </c>
      <c r="F1430" s="24" t="s">
        <v>1214</v>
      </c>
      <c r="G1430" s="29">
        <f t="shared" si="27"/>
        <v>-7.9690346083789443E-3</v>
      </c>
    </row>
    <row r="1431" spans="1:7">
      <c r="A1431" s="24">
        <v>44.05</v>
      </c>
      <c r="B1431" s="24">
        <v>44.435000000000002</v>
      </c>
      <c r="C1431" s="24">
        <v>43.96</v>
      </c>
      <c r="D1431" s="24">
        <v>44.41</v>
      </c>
      <c r="E1431" s="24">
        <v>6515217</v>
      </c>
      <c r="F1431" s="24" t="s">
        <v>1213</v>
      </c>
      <c r="G1431" s="29">
        <f t="shared" si="27"/>
        <v>-8.1062823688358154E-3</v>
      </c>
    </row>
    <row r="1432" spans="1:7">
      <c r="A1432" s="24">
        <v>44.07</v>
      </c>
      <c r="B1432" s="24">
        <v>44.39</v>
      </c>
      <c r="C1432" s="24">
        <v>43.76</v>
      </c>
      <c r="D1432" s="24">
        <v>44.18</v>
      </c>
      <c r="E1432" s="24">
        <v>8589987</v>
      </c>
      <c r="F1432" s="24" t="s">
        <v>1212</v>
      </c>
      <c r="G1432" s="29">
        <f t="shared" si="27"/>
        <v>-2.4898143956540997E-3</v>
      </c>
    </row>
    <row r="1433" spans="1:7">
      <c r="A1433" s="24">
        <v>44.28</v>
      </c>
      <c r="B1433" s="24">
        <v>44.31</v>
      </c>
      <c r="C1433" s="24">
        <v>43.14</v>
      </c>
      <c r="D1433" s="24">
        <v>43.2</v>
      </c>
      <c r="E1433" s="24">
        <v>15909751</v>
      </c>
      <c r="F1433" s="24" t="s">
        <v>1211</v>
      </c>
      <c r="G1433" s="29">
        <f t="shared" si="27"/>
        <v>2.4999999999999911E-2</v>
      </c>
    </row>
    <row r="1434" spans="1:7">
      <c r="A1434" s="24">
        <v>43.2</v>
      </c>
      <c r="B1434" s="24">
        <v>43.33</v>
      </c>
      <c r="C1434" s="24">
        <v>42.66</v>
      </c>
      <c r="D1434" s="24">
        <v>42.71</v>
      </c>
      <c r="E1434" s="24">
        <v>11654556</v>
      </c>
      <c r="F1434" s="24" t="s">
        <v>1210</v>
      </c>
      <c r="G1434" s="29">
        <f t="shared" si="27"/>
        <v>1.1472723015687247E-2</v>
      </c>
    </row>
    <row r="1435" spans="1:7">
      <c r="A1435" s="24">
        <v>42.57</v>
      </c>
      <c r="B1435" s="24">
        <v>42.83</v>
      </c>
      <c r="C1435" s="24">
        <v>42.34</v>
      </c>
      <c r="D1435" s="24">
        <v>42.81</v>
      </c>
      <c r="E1435" s="24">
        <v>12805566</v>
      </c>
      <c r="F1435" s="24" t="s">
        <v>1209</v>
      </c>
      <c r="G1435" s="29">
        <f t="shared" si="27"/>
        <v>-5.606166783461819E-3</v>
      </c>
    </row>
    <row r="1436" spans="1:7">
      <c r="A1436" s="24">
        <v>42.66</v>
      </c>
      <c r="B1436" s="24">
        <v>42.817100000000003</v>
      </c>
      <c r="C1436" s="24">
        <v>41.65</v>
      </c>
      <c r="D1436" s="24">
        <v>42.41</v>
      </c>
      <c r="E1436" s="24">
        <v>27589836</v>
      </c>
      <c r="F1436" s="24" t="s">
        <v>1208</v>
      </c>
      <c r="G1436" s="29">
        <f t="shared" si="27"/>
        <v>5.8948361235557911E-3</v>
      </c>
    </row>
    <row r="1437" spans="1:7">
      <c r="A1437" s="24">
        <v>45.47</v>
      </c>
      <c r="B1437" s="24">
        <v>45.73</v>
      </c>
      <c r="C1437" s="24">
        <v>45.36</v>
      </c>
      <c r="D1437" s="24">
        <v>45.65</v>
      </c>
      <c r="E1437" s="24">
        <v>4877623</v>
      </c>
      <c r="F1437" s="24" t="s">
        <v>1207</v>
      </c>
      <c r="G1437" s="29">
        <f t="shared" si="27"/>
        <v>-3.9430449069003393E-3</v>
      </c>
    </row>
    <row r="1438" spans="1:7">
      <c r="A1438" s="24">
        <v>45.67</v>
      </c>
      <c r="B1438" s="24">
        <v>46.11</v>
      </c>
      <c r="C1438" s="24">
        <v>45.55</v>
      </c>
      <c r="D1438" s="24">
        <v>45.95</v>
      </c>
      <c r="E1438" s="24">
        <v>5492725</v>
      </c>
      <c r="F1438" s="24" t="s">
        <v>1206</v>
      </c>
      <c r="G1438" s="29">
        <f t="shared" si="27"/>
        <v>-6.0935799782372291E-3</v>
      </c>
    </row>
    <row r="1439" spans="1:7">
      <c r="A1439" s="24">
        <v>45.71</v>
      </c>
      <c r="B1439" s="24">
        <v>46.13</v>
      </c>
      <c r="C1439" s="24">
        <v>45.49</v>
      </c>
      <c r="D1439" s="24">
        <v>45.96</v>
      </c>
      <c r="E1439" s="24">
        <v>7225830</v>
      </c>
      <c r="F1439" s="24" t="s">
        <v>1205</v>
      </c>
      <c r="G1439" s="29">
        <f t="shared" si="27"/>
        <v>-5.43951261966924E-3</v>
      </c>
    </row>
    <row r="1440" spans="1:7">
      <c r="A1440" s="24">
        <v>45.64</v>
      </c>
      <c r="B1440" s="24">
        <v>46.06</v>
      </c>
      <c r="C1440" s="24">
        <v>45.47</v>
      </c>
      <c r="D1440" s="24">
        <v>45.6</v>
      </c>
      <c r="E1440" s="24">
        <v>5071839</v>
      </c>
      <c r="F1440" s="24" t="s">
        <v>1204</v>
      </c>
      <c r="G1440" s="29">
        <f t="shared" si="27"/>
        <v>8.7719298245603206E-4</v>
      </c>
    </row>
    <row r="1441" spans="1:7">
      <c r="A1441" s="24">
        <v>45.4</v>
      </c>
      <c r="B1441" s="24">
        <v>45.58</v>
      </c>
      <c r="C1441" s="24">
        <v>44.97</v>
      </c>
      <c r="D1441" s="24">
        <v>45.12</v>
      </c>
      <c r="E1441" s="24">
        <v>4299106</v>
      </c>
      <c r="F1441" s="24" t="s">
        <v>1203</v>
      </c>
      <c r="G1441" s="29">
        <f t="shared" si="27"/>
        <v>6.2056737588653821E-3</v>
      </c>
    </row>
    <row r="1442" spans="1:7">
      <c r="A1442" s="24">
        <v>45.35</v>
      </c>
      <c r="B1442" s="24">
        <v>45.57</v>
      </c>
      <c r="C1442" s="24">
        <v>44.678400000000003</v>
      </c>
      <c r="D1442" s="24">
        <v>44.85</v>
      </c>
      <c r="E1442" s="24">
        <v>5768878</v>
      </c>
      <c r="F1442" s="24" t="s">
        <v>1202</v>
      </c>
      <c r="G1442" s="29">
        <f t="shared" si="27"/>
        <v>1.1148272017837302E-2</v>
      </c>
    </row>
    <row r="1443" spans="1:7">
      <c r="A1443" s="24">
        <v>44.98</v>
      </c>
      <c r="B1443" s="24">
        <v>45.21</v>
      </c>
      <c r="C1443" s="24">
        <v>44.35</v>
      </c>
      <c r="D1443" s="24">
        <v>44.52</v>
      </c>
      <c r="E1443" s="24">
        <v>4704213</v>
      </c>
      <c r="F1443" s="24" t="s">
        <v>1201</v>
      </c>
      <c r="G1443" s="29">
        <f t="shared" si="27"/>
        <v>1.0332434860736539E-2</v>
      </c>
    </row>
    <row r="1444" spans="1:7">
      <c r="A1444" s="24">
        <v>45.33</v>
      </c>
      <c r="B1444" s="24">
        <v>45.59</v>
      </c>
      <c r="C1444" s="24">
        <v>44.935000000000002</v>
      </c>
      <c r="D1444" s="24">
        <v>45.5</v>
      </c>
      <c r="E1444" s="24">
        <v>5761064</v>
      </c>
      <c r="F1444" s="24" t="s">
        <v>1200</v>
      </c>
      <c r="G1444" s="29">
        <f t="shared" si="27"/>
        <v>-3.7362637362637896E-3</v>
      </c>
    </row>
    <row r="1445" spans="1:7">
      <c r="A1445" s="24">
        <v>45.22</v>
      </c>
      <c r="B1445" s="24">
        <v>45.23</v>
      </c>
      <c r="C1445" s="24">
        <v>44.72</v>
      </c>
      <c r="D1445" s="24">
        <v>44.95</v>
      </c>
      <c r="E1445" s="24">
        <v>3725817</v>
      </c>
      <c r="F1445" s="24" t="s">
        <v>1199</v>
      </c>
      <c r="G1445" s="29">
        <f t="shared" si="27"/>
        <v>6.006674082313701E-3</v>
      </c>
    </row>
    <row r="1446" spans="1:7">
      <c r="A1446" s="24">
        <v>44.99</v>
      </c>
      <c r="B1446" s="24">
        <v>45.365000000000002</v>
      </c>
      <c r="C1446" s="24">
        <v>44.94</v>
      </c>
      <c r="D1446" s="24">
        <v>45.31</v>
      </c>
      <c r="E1446" s="24">
        <v>3868241</v>
      </c>
      <c r="F1446" s="24" t="s">
        <v>1198</v>
      </c>
      <c r="G1446" s="29">
        <f t="shared" si="27"/>
        <v>-7.0624586184064864E-3</v>
      </c>
    </row>
    <row r="1447" spans="1:7">
      <c r="A1447" s="24">
        <v>45.22</v>
      </c>
      <c r="B1447" s="24">
        <v>45.42</v>
      </c>
      <c r="C1447" s="24">
        <v>45.11</v>
      </c>
      <c r="D1447" s="24">
        <v>45.4</v>
      </c>
      <c r="E1447" s="24">
        <v>2123408</v>
      </c>
      <c r="F1447" s="24" t="s">
        <v>1197</v>
      </c>
      <c r="G1447" s="29">
        <f t="shared" si="27"/>
        <v>-3.9647577092510877E-3</v>
      </c>
    </row>
    <row r="1448" spans="1:7">
      <c r="A1448" s="24">
        <v>45.26</v>
      </c>
      <c r="B1448" s="24">
        <v>45.34</v>
      </c>
      <c r="C1448" s="24">
        <v>45.01</v>
      </c>
      <c r="D1448" s="24">
        <v>45.34</v>
      </c>
      <c r="E1448" s="24">
        <v>2009166</v>
      </c>
      <c r="F1448" s="24" t="s">
        <v>1196</v>
      </c>
      <c r="G1448" s="29">
        <f t="shared" si="27"/>
        <v>-1.7644464049405562E-3</v>
      </c>
    </row>
    <row r="1449" spans="1:7">
      <c r="A1449" s="24">
        <v>45.31</v>
      </c>
      <c r="B1449" s="24">
        <v>45.41</v>
      </c>
      <c r="C1449" s="24">
        <v>45.14</v>
      </c>
      <c r="D1449" s="24">
        <v>45.22</v>
      </c>
      <c r="E1449" s="24">
        <v>1036798</v>
      </c>
      <c r="F1449" s="24" t="s">
        <v>1195</v>
      </c>
      <c r="G1449" s="29">
        <f t="shared" si="27"/>
        <v>1.9902697921274637E-3</v>
      </c>
    </row>
    <row r="1450" spans="1:7">
      <c r="A1450" s="24">
        <v>45.22</v>
      </c>
      <c r="B1450" s="24">
        <v>45.48</v>
      </c>
      <c r="C1450" s="24">
        <v>44.81</v>
      </c>
      <c r="D1450" s="24">
        <v>45.48</v>
      </c>
      <c r="E1450" s="24">
        <v>5062114</v>
      </c>
      <c r="F1450" s="24" t="s">
        <v>1194</v>
      </c>
      <c r="G1450" s="29">
        <f t="shared" si="27"/>
        <v>-5.7167985927879528E-3</v>
      </c>
    </row>
    <row r="1451" spans="1:7">
      <c r="A1451" s="24">
        <v>45.37</v>
      </c>
      <c r="B1451" s="24">
        <v>46.62</v>
      </c>
      <c r="C1451" s="24">
        <v>45.075000000000003</v>
      </c>
      <c r="D1451" s="24">
        <v>45.26</v>
      </c>
      <c r="E1451" s="24">
        <v>14231759</v>
      </c>
      <c r="F1451" s="24" t="s">
        <v>1193</v>
      </c>
      <c r="G1451" s="29">
        <f t="shared" si="27"/>
        <v>2.4304021210781457E-3</v>
      </c>
    </row>
    <row r="1452" spans="1:7">
      <c r="A1452" s="24">
        <v>44.83</v>
      </c>
      <c r="B1452" s="24">
        <v>44.96</v>
      </c>
      <c r="C1452" s="24">
        <v>44.13</v>
      </c>
      <c r="D1452" s="24">
        <v>44.18</v>
      </c>
      <c r="E1452" s="24">
        <v>6883102</v>
      </c>
      <c r="F1452" s="24" t="s">
        <v>1192</v>
      </c>
      <c r="G1452" s="29">
        <f t="shared" ref="G1452:G1515" si="28">A1452/D1452-1</f>
        <v>1.4712539610683528E-2</v>
      </c>
    </row>
    <row r="1453" spans="1:7">
      <c r="A1453" s="24">
        <v>44.74</v>
      </c>
      <c r="B1453" s="24">
        <v>44.905000000000001</v>
      </c>
      <c r="C1453" s="24">
        <v>44.64</v>
      </c>
      <c r="D1453" s="24">
        <v>44.87</v>
      </c>
      <c r="E1453" s="24">
        <v>4932617</v>
      </c>
      <c r="F1453" s="24" t="s">
        <v>1191</v>
      </c>
      <c r="G1453" s="29">
        <f t="shared" si="28"/>
        <v>-2.8972587474926925E-3</v>
      </c>
    </row>
    <row r="1454" spans="1:7">
      <c r="A1454" s="24">
        <v>44.75</v>
      </c>
      <c r="B1454" s="24">
        <v>45.21</v>
      </c>
      <c r="C1454" s="24">
        <v>44.484999999999999</v>
      </c>
      <c r="D1454" s="24">
        <v>45.11</v>
      </c>
      <c r="E1454" s="24">
        <v>9109463</v>
      </c>
      <c r="F1454" s="24" t="s">
        <v>1190</v>
      </c>
      <c r="G1454" s="29">
        <f t="shared" si="28"/>
        <v>-7.9804921303480159E-3</v>
      </c>
    </row>
    <row r="1455" spans="1:7">
      <c r="A1455" s="24">
        <v>45.2</v>
      </c>
      <c r="B1455" s="24">
        <v>45.68</v>
      </c>
      <c r="C1455" s="24">
        <v>45.14</v>
      </c>
      <c r="D1455" s="24">
        <v>45.45</v>
      </c>
      <c r="E1455" s="24">
        <v>8569449</v>
      </c>
      <c r="F1455" s="24" t="s">
        <v>1189</v>
      </c>
      <c r="G1455" s="29">
        <f t="shared" si="28"/>
        <v>-5.5005500550054931E-3</v>
      </c>
    </row>
    <row r="1456" spans="1:7">
      <c r="A1456" s="24">
        <v>45.09</v>
      </c>
      <c r="B1456" s="24">
        <v>45.27</v>
      </c>
      <c r="C1456" s="24">
        <v>44.4</v>
      </c>
      <c r="D1456" s="24">
        <v>44.45</v>
      </c>
      <c r="E1456" s="24">
        <v>7538964</v>
      </c>
      <c r="F1456" s="24" t="s">
        <v>1188</v>
      </c>
      <c r="G1456" s="29">
        <f t="shared" si="28"/>
        <v>1.4398200224971847E-2</v>
      </c>
    </row>
    <row r="1457" spans="1:7">
      <c r="A1457" s="24">
        <v>44.67</v>
      </c>
      <c r="B1457" s="24">
        <v>44.85</v>
      </c>
      <c r="C1457" s="24">
        <v>43.78</v>
      </c>
      <c r="D1457" s="24">
        <v>43.81</v>
      </c>
      <c r="E1457" s="24">
        <v>7023052</v>
      </c>
      <c r="F1457" s="24" t="s">
        <v>1187</v>
      </c>
      <c r="G1457" s="29">
        <f t="shared" si="28"/>
        <v>1.963022141063675E-2</v>
      </c>
    </row>
    <row r="1458" spans="1:7">
      <c r="A1458" s="24">
        <v>43.82</v>
      </c>
      <c r="B1458" s="24">
        <v>44.04</v>
      </c>
      <c r="C1458" s="24">
        <v>43.765000000000001</v>
      </c>
      <c r="D1458" s="24">
        <v>44</v>
      </c>
      <c r="E1458" s="24">
        <v>5844163</v>
      </c>
      <c r="F1458" s="24" t="s">
        <v>1186</v>
      </c>
      <c r="G1458" s="29">
        <f t="shared" si="28"/>
        <v>-4.090909090909034E-3</v>
      </c>
    </row>
    <row r="1459" spans="1:7">
      <c r="A1459" s="24">
        <v>44.01</v>
      </c>
      <c r="B1459" s="24">
        <v>44.31</v>
      </c>
      <c r="C1459" s="24">
        <v>43.5</v>
      </c>
      <c r="D1459" s="24">
        <v>43.73</v>
      </c>
      <c r="E1459" s="24">
        <v>5704839</v>
      </c>
      <c r="F1459" s="24" t="s">
        <v>1185</v>
      </c>
      <c r="G1459" s="29">
        <f t="shared" si="28"/>
        <v>6.4029270523668913E-3</v>
      </c>
    </row>
    <row r="1460" spans="1:7">
      <c r="A1460" s="24">
        <v>43.71</v>
      </c>
      <c r="B1460" s="24">
        <v>44.17</v>
      </c>
      <c r="C1460" s="24">
        <v>43.66</v>
      </c>
      <c r="D1460" s="24">
        <v>44.07</v>
      </c>
      <c r="E1460" s="24">
        <v>9853398</v>
      </c>
      <c r="F1460" s="24" t="s">
        <v>1184</v>
      </c>
      <c r="G1460" s="29">
        <f t="shared" si="28"/>
        <v>-8.1688223281143335E-3</v>
      </c>
    </row>
    <row r="1461" spans="1:7">
      <c r="A1461" s="24">
        <v>44.08</v>
      </c>
      <c r="B1461" s="24">
        <v>44.215000000000003</v>
      </c>
      <c r="C1461" s="24">
        <v>43.36</v>
      </c>
      <c r="D1461" s="24">
        <v>43.5</v>
      </c>
      <c r="E1461" s="24">
        <v>7951403</v>
      </c>
      <c r="F1461" s="24" t="s">
        <v>1183</v>
      </c>
      <c r="G1461" s="29">
        <f t="shared" si="28"/>
        <v>1.3333333333333197E-2</v>
      </c>
    </row>
    <row r="1462" spans="1:7">
      <c r="A1462" s="24">
        <v>43.26</v>
      </c>
      <c r="B1462" s="24">
        <v>43.41</v>
      </c>
      <c r="C1462" s="24">
        <v>42.57</v>
      </c>
      <c r="D1462" s="24">
        <v>43.06</v>
      </c>
      <c r="E1462" s="24">
        <v>5409225</v>
      </c>
      <c r="F1462" s="24" t="s">
        <v>1182</v>
      </c>
      <c r="G1462" s="29">
        <f t="shared" si="28"/>
        <v>4.644681839294007E-3</v>
      </c>
    </row>
    <row r="1463" spans="1:7">
      <c r="A1463" s="24">
        <v>43.01</v>
      </c>
      <c r="B1463" s="24">
        <v>43.12</v>
      </c>
      <c r="C1463" s="24">
        <v>42.71</v>
      </c>
      <c r="D1463" s="24">
        <v>42.82</v>
      </c>
      <c r="E1463" s="24">
        <v>3657669</v>
      </c>
      <c r="F1463" s="24" t="s">
        <v>1181</v>
      </c>
      <c r="G1463" s="29">
        <f t="shared" si="28"/>
        <v>4.4371788883699192E-3</v>
      </c>
    </row>
    <row r="1464" spans="1:7">
      <c r="A1464" s="24">
        <v>42.61</v>
      </c>
      <c r="B1464" s="24">
        <v>42.784999999999997</v>
      </c>
      <c r="C1464" s="24">
        <v>42.22</v>
      </c>
      <c r="D1464" s="24">
        <v>42.31</v>
      </c>
      <c r="E1464" s="24">
        <v>3262065</v>
      </c>
      <c r="F1464" s="24" t="s">
        <v>1180</v>
      </c>
      <c r="G1464" s="29">
        <f t="shared" si="28"/>
        <v>7.0905223351451774E-3</v>
      </c>
    </row>
    <row r="1465" spans="1:7">
      <c r="A1465" s="24">
        <v>42.72</v>
      </c>
      <c r="B1465" s="24">
        <v>43.4</v>
      </c>
      <c r="C1465" s="24">
        <v>42.35</v>
      </c>
      <c r="D1465" s="24">
        <v>43.33</v>
      </c>
      <c r="E1465" s="24">
        <v>4920773</v>
      </c>
      <c r="F1465" s="24" t="s">
        <v>1179</v>
      </c>
      <c r="G1465" s="29">
        <f t="shared" si="28"/>
        <v>-1.4078006000461607E-2</v>
      </c>
    </row>
    <row r="1466" spans="1:7">
      <c r="A1466" s="24">
        <v>43.25</v>
      </c>
      <c r="B1466" s="24">
        <v>43.35</v>
      </c>
      <c r="C1466" s="24">
        <v>42.87</v>
      </c>
      <c r="D1466" s="24">
        <v>43.15</v>
      </c>
      <c r="E1466" s="24">
        <v>2375455</v>
      </c>
      <c r="F1466" s="24" t="s">
        <v>1178</v>
      </c>
      <c r="G1466" s="29">
        <f t="shared" si="28"/>
        <v>2.3174971031285629E-3</v>
      </c>
    </row>
    <row r="1467" spans="1:7">
      <c r="A1467" s="24">
        <v>43.21</v>
      </c>
      <c r="B1467" s="24">
        <v>43.33</v>
      </c>
      <c r="C1467" s="24">
        <v>42.87</v>
      </c>
      <c r="D1467" s="24">
        <v>43</v>
      </c>
      <c r="E1467" s="24">
        <v>4736007</v>
      </c>
      <c r="F1467" s="24" t="s">
        <v>1177</v>
      </c>
      <c r="G1467" s="29">
        <f t="shared" si="28"/>
        <v>4.8837209302325935E-3</v>
      </c>
    </row>
    <row r="1468" spans="1:7">
      <c r="A1468" s="24">
        <v>42.83</v>
      </c>
      <c r="B1468" s="24">
        <v>42.88</v>
      </c>
      <c r="C1468" s="24">
        <v>42.6</v>
      </c>
      <c r="D1468" s="24">
        <v>42.86</v>
      </c>
      <c r="E1468" s="24">
        <v>5847856</v>
      </c>
      <c r="F1468" s="24" t="s">
        <v>1176</v>
      </c>
      <c r="G1468" s="29">
        <f t="shared" si="28"/>
        <v>-6.9995333644423674E-4</v>
      </c>
    </row>
    <row r="1469" spans="1:7">
      <c r="A1469" s="24">
        <v>42.85</v>
      </c>
      <c r="B1469" s="24">
        <v>42.89</v>
      </c>
      <c r="C1469" s="24">
        <v>41.99</v>
      </c>
      <c r="D1469" s="24">
        <v>42.1</v>
      </c>
      <c r="E1469" s="24">
        <v>5029907</v>
      </c>
      <c r="F1469" s="24" t="s">
        <v>1175</v>
      </c>
      <c r="G1469" s="29">
        <f t="shared" si="28"/>
        <v>1.7814726840855055E-2</v>
      </c>
    </row>
    <row r="1470" spans="1:7">
      <c r="A1470" s="24">
        <v>41.85</v>
      </c>
      <c r="B1470" s="24">
        <v>42.55</v>
      </c>
      <c r="C1470" s="24">
        <v>41.645000000000003</v>
      </c>
      <c r="D1470" s="24">
        <v>42.48</v>
      </c>
      <c r="E1470" s="24">
        <v>5655492</v>
      </c>
      <c r="F1470" s="24" t="s">
        <v>1174</v>
      </c>
      <c r="G1470" s="29">
        <f t="shared" si="28"/>
        <v>-1.4830508474576121E-2</v>
      </c>
    </row>
    <row r="1471" spans="1:7">
      <c r="A1471" s="24">
        <v>42.36</v>
      </c>
      <c r="B1471" s="24">
        <v>42.56</v>
      </c>
      <c r="C1471" s="24">
        <v>41.872</v>
      </c>
      <c r="D1471" s="24">
        <v>42.49</v>
      </c>
      <c r="E1471" s="24">
        <v>3935791</v>
      </c>
      <c r="F1471" s="24" t="s">
        <v>1173</v>
      </c>
      <c r="G1471" s="29">
        <f t="shared" si="28"/>
        <v>-3.0595434219816697E-3</v>
      </c>
    </row>
    <row r="1472" spans="1:7">
      <c r="A1472" s="24">
        <v>42.61</v>
      </c>
      <c r="B1472" s="24">
        <v>42.84</v>
      </c>
      <c r="C1472" s="24">
        <v>42.305</v>
      </c>
      <c r="D1472" s="24">
        <v>42.59</v>
      </c>
      <c r="E1472" s="24">
        <v>5274366</v>
      </c>
      <c r="F1472" s="24" t="s">
        <v>1172</v>
      </c>
      <c r="G1472" s="29">
        <f t="shared" si="28"/>
        <v>4.695938013616896E-4</v>
      </c>
    </row>
    <row r="1473" spans="1:7">
      <c r="A1473" s="24">
        <v>42.63</v>
      </c>
      <c r="B1473" s="24">
        <v>42.725000000000001</v>
      </c>
      <c r="C1473" s="24">
        <v>42.07</v>
      </c>
      <c r="D1473" s="24">
        <v>42.36</v>
      </c>
      <c r="E1473" s="24">
        <v>5389692</v>
      </c>
      <c r="F1473" s="24" t="s">
        <v>1171</v>
      </c>
      <c r="G1473" s="29">
        <f t="shared" si="28"/>
        <v>6.3739376770539646E-3</v>
      </c>
    </row>
    <row r="1474" spans="1:7">
      <c r="A1474" s="24">
        <v>42.29</v>
      </c>
      <c r="B1474" s="24">
        <v>43.49</v>
      </c>
      <c r="C1474" s="24">
        <v>42.17</v>
      </c>
      <c r="D1474" s="24">
        <v>42.36</v>
      </c>
      <c r="E1474" s="24">
        <v>11969782</v>
      </c>
      <c r="F1474" s="24" t="s">
        <v>1170</v>
      </c>
      <c r="G1474" s="29">
        <f t="shared" si="28"/>
        <v>-1.6525023607176781E-3</v>
      </c>
    </row>
    <row r="1475" spans="1:7">
      <c r="A1475" s="24">
        <v>42.31</v>
      </c>
      <c r="B1475" s="24">
        <v>42.32</v>
      </c>
      <c r="C1475" s="24">
        <v>41.56</v>
      </c>
      <c r="D1475" s="24">
        <v>41.89</v>
      </c>
      <c r="E1475" s="24">
        <v>7514497</v>
      </c>
      <c r="F1475" s="24" t="s">
        <v>1169</v>
      </c>
      <c r="G1475" s="29">
        <f t="shared" si="28"/>
        <v>1.002625925041789E-2</v>
      </c>
    </row>
    <row r="1476" spans="1:7">
      <c r="A1476" s="24">
        <v>41.57</v>
      </c>
      <c r="B1476" s="24">
        <v>41.66</v>
      </c>
      <c r="C1476" s="24">
        <v>41.26</v>
      </c>
      <c r="D1476" s="24">
        <v>41.45</v>
      </c>
      <c r="E1476" s="24">
        <v>4674451</v>
      </c>
      <c r="F1476" s="24" t="s">
        <v>1168</v>
      </c>
      <c r="G1476" s="29">
        <f t="shared" si="28"/>
        <v>2.8950542822676617E-3</v>
      </c>
    </row>
    <row r="1477" spans="1:7">
      <c r="A1477" s="24">
        <v>41.42</v>
      </c>
      <c r="B1477" s="24">
        <v>41.55</v>
      </c>
      <c r="C1477" s="24">
        <v>41.01</v>
      </c>
      <c r="D1477" s="24">
        <v>41.28</v>
      </c>
      <c r="E1477" s="24">
        <v>5149881</v>
      </c>
      <c r="F1477" s="24" t="s">
        <v>1167</v>
      </c>
      <c r="G1477" s="29">
        <f t="shared" si="28"/>
        <v>3.3914728682171713E-3</v>
      </c>
    </row>
    <row r="1478" spans="1:7">
      <c r="A1478" s="24">
        <v>41.22</v>
      </c>
      <c r="B1478" s="24">
        <v>41.29</v>
      </c>
      <c r="C1478" s="24">
        <v>40.17</v>
      </c>
      <c r="D1478" s="24">
        <v>40.22</v>
      </c>
      <c r="E1478" s="24">
        <v>7076912</v>
      </c>
      <c r="F1478" s="24" t="s">
        <v>1166</v>
      </c>
      <c r="G1478" s="29">
        <f t="shared" si="28"/>
        <v>2.4863252113376477E-2</v>
      </c>
    </row>
    <row r="1479" spans="1:7">
      <c r="A1479" s="24">
        <v>40.17</v>
      </c>
      <c r="B1479" s="24">
        <v>40.79</v>
      </c>
      <c r="C1479" s="24">
        <v>40.04</v>
      </c>
      <c r="D1479" s="24">
        <v>40.32</v>
      </c>
      <c r="E1479" s="24">
        <v>5199655</v>
      </c>
      <c r="F1479" s="24" t="s">
        <v>1165</v>
      </c>
      <c r="G1479" s="29">
        <f t="shared" si="28"/>
        <v>-3.7202380952380265E-3</v>
      </c>
    </row>
    <row r="1480" spans="1:7">
      <c r="A1480" s="24">
        <v>40.51</v>
      </c>
      <c r="B1480" s="24">
        <v>40.86</v>
      </c>
      <c r="C1480" s="24">
        <v>40.409999999999997</v>
      </c>
      <c r="D1480" s="24">
        <v>40.61</v>
      </c>
      <c r="E1480" s="24">
        <v>3235631</v>
      </c>
      <c r="F1480" s="24" t="s">
        <v>1164</v>
      </c>
      <c r="G1480" s="29">
        <f t="shared" si="28"/>
        <v>-2.4624476729869782E-3</v>
      </c>
    </row>
    <row r="1481" spans="1:7">
      <c r="A1481" s="24">
        <v>40.72</v>
      </c>
      <c r="B1481" s="24">
        <v>41.03</v>
      </c>
      <c r="C1481" s="24">
        <v>40.333100000000002</v>
      </c>
      <c r="D1481" s="24">
        <v>40.76</v>
      </c>
      <c r="E1481" s="24">
        <v>4586078</v>
      </c>
      <c r="F1481" s="24" t="s">
        <v>1163</v>
      </c>
      <c r="G1481" s="29">
        <f t="shared" si="28"/>
        <v>-9.8135426889101041E-4</v>
      </c>
    </row>
    <row r="1482" spans="1:7">
      <c r="A1482" s="24">
        <v>40.72</v>
      </c>
      <c r="B1482" s="24">
        <v>40.97</v>
      </c>
      <c r="C1482" s="24">
        <v>40.19</v>
      </c>
      <c r="D1482" s="24">
        <v>40.75</v>
      </c>
      <c r="E1482" s="24">
        <v>4296049</v>
      </c>
      <c r="F1482" s="24" t="s">
        <v>1162</v>
      </c>
      <c r="G1482" s="29">
        <f t="shared" si="28"/>
        <v>-7.3619631901844507E-4</v>
      </c>
    </row>
    <row r="1483" spans="1:7">
      <c r="A1483" s="24">
        <v>40.590000000000003</v>
      </c>
      <c r="B1483" s="24">
        <v>40.96</v>
      </c>
      <c r="C1483" s="24">
        <v>40.155000000000001</v>
      </c>
      <c r="D1483" s="24">
        <v>40.9</v>
      </c>
      <c r="E1483" s="24">
        <v>5801154</v>
      </c>
      <c r="F1483" s="24" t="s">
        <v>1161</v>
      </c>
      <c r="G1483" s="29">
        <f t="shared" si="28"/>
        <v>-7.5794621026893383E-3</v>
      </c>
    </row>
    <row r="1484" spans="1:7">
      <c r="A1484" s="24">
        <v>40.98</v>
      </c>
      <c r="B1484" s="24">
        <v>41.71</v>
      </c>
      <c r="C1484" s="24">
        <v>40.814999999999998</v>
      </c>
      <c r="D1484" s="24">
        <v>41.71</v>
      </c>
      <c r="E1484" s="24">
        <v>6187154</v>
      </c>
      <c r="F1484" s="24" t="s">
        <v>1160</v>
      </c>
      <c r="G1484" s="29">
        <f t="shared" si="28"/>
        <v>-1.7501798129944901E-2</v>
      </c>
    </row>
    <row r="1485" spans="1:7">
      <c r="A1485" s="24">
        <v>41.51</v>
      </c>
      <c r="B1485" s="24">
        <v>42.42</v>
      </c>
      <c r="C1485" s="24">
        <v>41.41</v>
      </c>
      <c r="D1485" s="24">
        <v>42.05</v>
      </c>
      <c r="E1485" s="24">
        <v>7382379</v>
      </c>
      <c r="F1485" s="24" t="s">
        <v>1159</v>
      </c>
      <c r="G1485" s="29">
        <f t="shared" si="28"/>
        <v>-1.284185493460166E-2</v>
      </c>
    </row>
    <row r="1486" spans="1:7">
      <c r="A1486" s="24">
        <v>41.7</v>
      </c>
      <c r="B1486" s="24">
        <v>42.07</v>
      </c>
      <c r="C1486" s="24">
        <v>41.604999999999997</v>
      </c>
      <c r="D1486" s="24">
        <v>41.92</v>
      </c>
      <c r="E1486" s="24">
        <v>5321689</v>
      </c>
      <c r="F1486" s="24" t="s">
        <v>1158</v>
      </c>
      <c r="G1486" s="29">
        <f t="shared" si="28"/>
        <v>-5.2480916030533953E-3</v>
      </c>
    </row>
    <row r="1487" spans="1:7">
      <c r="A1487" s="24">
        <v>42.01</v>
      </c>
      <c r="B1487" s="24">
        <v>42.04</v>
      </c>
      <c r="C1487" s="24">
        <v>41.37</v>
      </c>
      <c r="D1487" s="24">
        <v>41.86</v>
      </c>
      <c r="E1487" s="24">
        <v>4275049</v>
      </c>
      <c r="F1487" s="24" t="s">
        <v>1157</v>
      </c>
      <c r="G1487" s="29">
        <f t="shared" si="28"/>
        <v>3.5833731485905851E-3</v>
      </c>
    </row>
    <row r="1488" spans="1:7">
      <c r="A1488" s="24">
        <v>41.75</v>
      </c>
      <c r="B1488" s="24">
        <v>42.11</v>
      </c>
      <c r="C1488" s="24">
        <v>41.25</v>
      </c>
      <c r="D1488" s="24">
        <v>41.36</v>
      </c>
      <c r="E1488" s="24">
        <v>4831266</v>
      </c>
      <c r="F1488" s="24" t="s">
        <v>1156</v>
      </c>
      <c r="G1488" s="29">
        <f t="shared" si="28"/>
        <v>9.4294003868471421E-3</v>
      </c>
    </row>
    <row r="1489" spans="1:7">
      <c r="A1489" s="24">
        <v>41.57</v>
      </c>
      <c r="B1489" s="24">
        <v>41.68</v>
      </c>
      <c r="C1489" s="24">
        <v>40.81</v>
      </c>
      <c r="D1489" s="24">
        <v>40.85</v>
      </c>
      <c r="E1489" s="24">
        <v>6527825</v>
      </c>
      <c r="F1489" s="24" t="s">
        <v>1155</v>
      </c>
      <c r="G1489" s="29">
        <f t="shared" si="28"/>
        <v>1.7625458996328058E-2</v>
      </c>
    </row>
    <row r="1490" spans="1:7">
      <c r="A1490" s="24">
        <v>40.85</v>
      </c>
      <c r="B1490" s="24">
        <v>41.24</v>
      </c>
      <c r="C1490" s="24">
        <v>40.26</v>
      </c>
      <c r="D1490" s="24">
        <v>40.479999999999997</v>
      </c>
      <c r="E1490" s="24">
        <v>6548950</v>
      </c>
      <c r="F1490" s="24" t="s">
        <v>1154</v>
      </c>
      <c r="G1490" s="29">
        <f t="shared" si="28"/>
        <v>9.1403162055336828E-3</v>
      </c>
    </row>
    <row r="1491" spans="1:7">
      <c r="A1491" s="24">
        <v>40.54</v>
      </c>
      <c r="B1491" s="24">
        <v>40.72</v>
      </c>
      <c r="C1491" s="24">
        <v>39.89</v>
      </c>
      <c r="D1491" s="24">
        <v>40.22</v>
      </c>
      <c r="E1491" s="24">
        <v>10835350</v>
      </c>
      <c r="F1491" s="24" t="s">
        <v>1153</v>
      </c>
      <c r="G1491" s="29">
        <f t="shared" si="28"/>
        <v>7.9562406762805349E-3</v>
      </c>
    </row>
    <row r="1492" spans="1:7">
      <c r="A1492" s="24">
        <v>40.090000000000003</v>
      </c>
      <c r="B1492" s="24">
        <v>41.24</v>
      </c>
      <c r="C1492" s="24">
        <v>39.770000000000003</v>
      </c>
      <c r="D1492" s="24">
        <v>40.75</v>
      </c>
      <c r="E1492" s="24">
        <v>21369887</v>
      </c>
      <c r="F1492" s="24" t="s">
        <v>1152</v>
      </c>
      <c r="G1492" s="29">
        <f t="shared" si="28"/>
        <v>-1.6196319018404792E-2</v>
      </c>
    </row>
    <row r="1493" spans="1:7">
      <c r="A1493" s="24">
        <v>38.18</v>
      </c>
      <c r="B1493" s="24">
        <v>38.935000000000002</v>
      </c>
      <c r="C1493" s="24">
        <v>38.085000000000001</v>
      </c>
      <c r="D1493" s="24">
        <v>38.9</v>
      </c>
      <c r="E1493" s="24">
        <v>9868865</v>
      </c>
      <c r="F1493" s="24" t="s">
        <v>1151</v>
      </c>
      <c r="G1493" s="29">
        <f t="shared" si="28"/>
        <v>-1.8508997429305896E-2</v>
      </c>
    </row>
    <row r="1494" spans="1:7">
      <c r="A1494" s="24">
        <v>38.65</v>
      </c>
      <c r="B1494" s="24">
        <v>38.950000000000003</v>
      </c>
      <c r="C1494" s="24">
        <v>38.5</v>
      </c>
      <c r="D1494" s="24">
        <v>38.67</v>
      </c>
      <c r="E1494" s="24">
        <v>8770058</v>
      </c>
      <c r="F1494" s="24" t="s">
        <v>1150</v>
      </c>
      <c r="G1494" s="29">
        <f t="shared" si="28"/>
        <v>-5.1719679337991487E-4</v>
      </c>
    </row>
    <row r="1495" spans="1:7">
      <c r="A1495" s="24">
        <v>38.47</v>
      </c>
      <c r="B1495" s="24">
        <v>38.659999999999997</v>
      </c>
      <c r="C1495" s="24">
        <v>38.01</v>
      </c>
      <c r="D1495" s="24">
        <v>38.25</v>
      </c>
      <c r="E1495" s="24">
        <v>10584809</v>
      </c>
      <c r="F1495" s="24" t="s">
        <v>1149</v>
      </c>
      <c r="G1495" s="29">
        <f t="shared" si="28"/>
        <v>5.7516339869281286E-3</v>
      </c>
    </row>
    <row r="1496" spans="1:7">
      <c r="A1496" s="24">
        <v>38.17</v>
      </c>
      <c r="B1496" s="24">
        <v>38.56</v>
      </c>
      <c r="C1496" s="24">
        <v>38.125</v>
      </c>
      <c r="D1496" s="24">
        <v>38.43</v>
      </c>
      <c r="E1496" s="24">
        <v>6337983</v>
      </c>
      <c r="F1496" s="24" t="s">
        <v>1148</v>
      </c>
      <c r="G1496" s="29">
        <f t="shared" si="28"/>
        <v>-6.765547749154277E-3</v>
      </c>
    </row>
    <row r="1497" spans="1:7">
      <c r="A1497" s="24">
        <v>38.18</v>
      </c>
      <c r="B1497" s="24">
        <v>38.4</v>
      </c>
      <c r="C1497" s="24">
        <v>37.868400000000001</v>
      </c>
      <c r="D1497" s="24">
        <v>38.22</v>
      </c>
      <c r="E1497" s="24">
        <v>14838164</v>
      </c>
      <c r="F1497" s="24" t="s">
        <v>1147</v>
      </c>
      <c r="G1497" s="29">
        <f t="shared" si="28"/>
        <v>-1.0465724751438366E-3</v>
      </c>
    </row>
    <row r="1498" spans="1:7">
      <c r="A1498" s="24">
        <v>38.46</v>
      </c>
      <c r="B1498" s="24">
        <v>38.655000000000001</v>
      </c>
      <c r="C1498" s="24">
        <v>37.76</v>
      </c>
      <c r="D1498" s="24">
        <v>38.380000000000003</v>
      </c>
      <c r="E1498" s="24">
        <v>10241455</v>
      </c>
      <c r="F1498" s="24" t="s">
        <v>1146</v>
      </c>
      <c r="G1498" s="29">
        <f t="shared" si="28"/>
        <v>2.0844189682125425E-3</v>
      </c>
    </row>
    <row r="1499" spans="1:7">
      <c r="A1499" s="24">
        <v>37.97</v>
      </c>
      <c r="B1499" s="24">
        <v>38.520000000000003</v>
      </c>
      <c r="C1499" s="24">
        <v>37.950000000000003</v>
      </c>
      <c r="D1499" s="24">
        <v>38.28</v>
      </c>
      <c r="E1499" s="24">
        <v>5517352</v>
      </c>
      <c r="F1499" s="24" t="s">
        <v>1145</v>
      </c>
      <c r="G1499" s="29">
        <f t="shared" si="28"/>
        <v>-8.0982236154650833E-3</v>
      </c>
    </row>
    <row r="1500" spans="1:7">
      <c r="A1500" s="24">
        <v>38.229999999999997</v>
      </c>
      <c r="B1500" s="24">
        <v>38.945</v>
      </c>
      <c r="C1500" s="24">
        <v>38.11</v>
      </c>
      <c r="D1500" s="24">
        <v>38.32</v>
      </c>
      <c r="E1500" s="24">
        <v>16058114</v>
      </c>
      <c r="F1500" s="24" t="s">
        <v>1144</v>
      </c>
      <c r="G1500" s="29">
        <f t="shared" si="28"/>
        <v>-2.3486430062631403E-3</v>
      </c>
    </row>
    <row r="1501" spans="1:7">
      <c r="A1501" s="24">
        <v>37.979999999999997</v>
      </c>
      <c r="B1501" s="24">
        <v>38.57</v>
      </c>
      <c r="C1501" s="24">
        <v>37.645000000000003</v>
      </c>
      <c r="D1501" s="24">
        <v>38.29</v>
      </c>
      <c r="E1501" s="24">
        <v>17401253</v>
      </c>
      <c r="F1501" s="24" t="s">
        <v>1143</v>
      </c>
      <c r="G1501" s="29">
        <f t="shared" si="28"/>
        <v>-8.0961086445547892E-3</v>
      </c>
    </row>
    <row r="1502" spans="1:7">
      <c r="A1502" s="24">
        <v>38.61</v>
      </c>
      <c r="B1502" s="24">
        <v>38.880000000000003</v>
      </c>
      <c r="C1502" s="24">
        <v>38.229999999999997</v>
      </c>
      <c r="D1502" s="24">
        <v>38.299999999999997</v>
      </c>
      <c r="E1502" s="24">
        <v>8652886</v>
      </c>
      <c r="F1502" s="24" t="s">
        <v>1142</v>
      </c>
      <c r="G1502" s="29">
        <f t="shared" si="28"/>
        <v>8.0939947780680477E-3</v>
      </c>
    </row>
    <row r="1503" spans="1:7">
      <c r="A1503" s="24">
        <v>37.869999999999997</v>
      </c>
      <c r="B1503" s="24">
        <v>40.229999999999997</v>
      </c>
      <c r="C1503" s="24">
        <v>37.78</v>
      </c>
      <c r="D1503" s="24">
        <v>40.049999999999997</v>
      </c>
      <c r="E1503" s="24">
        <v>19613371</v>
      </c>
      <c r="F1503" s="24" t="s">
        <v>1141</v>
      </c>
      <c r="G1503" s="29">
        <f t="shared" si="28"/>
        <v>-5.4431960049937556E-2</v>
      </c>
    </row>
    <row r="1504" spans="1:7">
      <c r="A1504" s="24">
        <v>40.35</v>
      </c>
      <c r="B1504" s="24">
        <v>40.51</v>
      </c>
      <c r="C1504" s="24">
        <v>40.104999999999997</v>
      </c>
      <c r="D1504" s="24">
        <v>40.35</v>
      </c>
      <c r="E1504" s="24">
        <v>3616638</v>
      </c>
      <c r="F1504" s="24" t="s">
        <v>1140</v>
      </c>
      <c r="G1504" s="29">
        <f t="shared" si="28"/>
        <v>0</v>
      </c>
    </row>
    <row r="1505" spans="1:7">
      <c r="A1505" s="24">
        <v>40.53</v>
      </c>
      <c r="B1505" s="24">
        <v>40.715000000000003</v>
      </c>
      <c r="C1505" s="24">
        <v>39.89</v>
      </c>
      <c r="D1505" s="24">
        <v>40.04</v>
      </c>
      <c r="E1505" s="24">
        <v>6235817</v>
      </c>
      <c r="F1505" s="24" t="s">
        <v>1139</v>
      </c>
      <c r="G1505" s="29">
        <f t="shared" si="28"/>
        <v>1.2237762237762295E-2</v>
      </c>
    </row>
    <row r="1506" spans="1:7">
      <c r="A1506" s="24">
        <v>39.75</v>
      </c>
      <c r="B1506" s="24">
        <v>39.83</v>
      </c>
      <c r="C1506" s="24">
        <v>38.9</v>
      </c>
      <c r="D1506" s="24">
        <v>39.090000000000003</v>
      </c>
      <c r="E1506" s="24">
        <v>5536149</v>
      </c>
      <c r="F1506" s="24" t="s">
        <v>1138</v>
      </c>
      <c r="G1506" s="29">
        <f t="shared" si="28"/>
        <v>1.6884113584036742E-2</v>
      </c>
    </row>
    <row r="1507" spans="1:7">
      <c r="A1507" s="24">
        <v>39.15</v>
      </c>
      <c r="B1507" s="24">
        <v>39.905000000000001</v>
      </c>
      <c r="C1507" s="24">
        <v>38.9</v>
      </c>
      <c r="D1507" s="24">
        <v>39.770000000000003</v>
      </c>
      <c r="E1507" s="24">
        <v>8431489</v>
      </c>
      <c r="F1507" s="24" t="s">
        <v>1137</v>
      </c>
      <c r="G1507" s="29">
        <f t="shared" si="28"/>
        <v>-1.5589640432486895E-2</v>
      </c>
    </row>
    <row r="1508" spans="1:7">
      <c r="A1508" s="24">
        <v>40.24</v>
      </c>
      <c r="B1508" s="24">
        <v>41.38</v>
      </c>
      <c r="C1508" s="24">
        <v>40.104999999999997</v>
      </c>
      <c r="D1508" s="24">
        <v>40.93</v>
      </c>
      <c r="E1508" s="24">
        <v>6123800</v>
      </c>
      <c r="F1508" s="24" t="s">
        <v>1136</v>
      </c>
      <c r="G1508" s="29">
        <f t="shared" si="28"/>
        <v>-1.6858050329831342E-2</v>
      </c>
    </row>
    <row r="1509" spans="1:7">
      <c r="A1509" s="24">
        <v>40.69</v>
      </c>
      <c r="B1509" s="24">
        <v>41.06</v>
      </c>
      <c r="C1509" s="24">
        <v>40.22</v>
      </c>
      <c r="D1509" s="24">
        <v>40.409999999999997</v>
      </c>
      <c r="E1509" s="24">
        <v>8029296</v>
      </c>
      <c r="F1509" s="24" t="s">
        <v>1135</v>
      </c>
      <c r="G1509" s="29">
        <f t="shared" si="28"/>
        <v>6.9289779757486514E-3</v>
      </c>
    </row>
    <row r="1510" spans="1:7">
      <c r="A1510" s="24">
        <v>40.31</v>
      </c>
      <c r="B1510" s="24">
        <v>42.46</v>
      </c>
      <c r="C1510" s="24">
        <v>39.75</v>
      </c>
      <c r="D1510" s="24">
        <v>42.45</v>
      </c>
      <c r="E1510" s="24">
        <v>10846181</v>
      </c>
      <c r="F1510" s="24" t="s">
        <v>1134</v>
      </c>
      <c r="G1510" s="29">
        <f t="shared" si="28"/>
        <v>-5.0412249705535928E-2</v>
      </c>
    </row>
    <row r="1511" spans="1:7">
      <c r="A1511" s="24">
        <v>42.35</v>
      </c>
      <c r="B1511" s="24">
        <v>42.755000000000003</v>
      </c>
      <c r="C1511" s="24">
        <v>42.02</v>
      </c>
      <c r="D1511" s="24">
        <v>42.44</v>
      </c>
      <c r="E1511" s="24">
        <v>5208332</v>
      </c>
      <c r="F1511" s="24" t="s">
        <v>1133</v>
      </c>
      <c r="G1511" s="29">
        <f t="shared" si="28"/>
        <v>-2.120640904806681E-3</v>
      </c>
    </row>
    <row r="1512" spans="1:7">
      <c r="A1512" s="24">
        <v>42.2</v>
      </c>
      <c r="B1512" s="24">
        <v>42.55</v>
      </c>
      <c r="C1512" s="24">
        <v>41.94</v>
      </c>
      <c r="D1512" s="24">
        <v>42.34</v>
      </c>
      <c r="E1512" s="24">
        <v>4454999</v>
      </c>
      <c r="F1512" s="24" t="s">
        <v>1132</v>
      </c>
      <c r="G1512" s="29">
        <f t="shared" si="28"/>
        <v>-3.3065658951346721E-3</v>
      </c>
    </row>
    <row r="1513" spans="1:7">
      <c r="A1513" s="24">
        <v>42.33</v>
      </c>
      <c r="B1513" s="24">
        <v>43.65</v>
      </c>
      <c r="C1513" s="24">
        <v>42.05</v>
      </c>
      <c r="D1513" s="24">
        <v>43.45</v>
      </c>
      <c r="E1513" s="24">
        <v>6527504</v>
      </c>
      <c r="F1513" s="24" t="s">
        <v>1131</v>
      </c>
      <c r="G1513" s="29">
        <f t="shared" si="28"/>
        <v>-2.5776754890679099E-2</v>
      </c>
    </row>
    <row r="1514" spans="1:7">
      <c r="A1514" s="24">
        <v>43.15</v>
      </c>
      <c r="B1514" s="24">
        <v>43.38</v>
      </c>
      <c r="C1514" s="24">
        <v>42.89</v>
      </c>
      <c r="D1514" s="24">
        <v>43.1</v>
      </c>
      <c r="E1514" s="24">
        <v>4314424</v>
      </c>
      <c r="F1514" s="24" t="s">
        <v>1130</v>
      </c>
      <c r="G1514" s="29">
        <f t="shared" si="28"/>
        <v>1.1600928074244621E-3</v>
      </c>
    </row>
    <row r="1515" spans="1:7">
      <c r="A1515" s="24">
        <v>43.29</v>
      </c>
      <c r="B1515" s="24">
        <v>43.395000000000003</v>
      </c>
      <c r="C1515" s="24">
        <v>42.85</v>
      </c>
      <c r="D1515" s="24">
        <v>43.29</v>
      </c>
      <c r="E1515" s="24">
        <v>8006073</v>
      </c>
      <c r="F1515" s="24" t="s">
        <v>1129</v>
      </c>
      <c r="G1515" s="29">
        <f t="shared" si="28"/>
        <v>0</v>
      </c>
    </row>
    <row r="1516" spans="1:7">
      <c r="A1516" s="24">
        <v>43.06</v>
      </c>
      <c r="B1516" s="24">
        <v>43.15</v>
      </c>
      <c r="C1516" s="24">
        <v>42.79</v>
      </c>
      <c r="D1516" s="24">
        <v>42.97</v>
      </c>
      <c r="E1516" s="24">
        <v>6475996</v>
      </c>
      <c r="F1516" s="24" t="s">
        <v>1128</v>
      </c>
      <c r="G1516" s="29">
        <f t="shared" ref="G1516:G1579" si="29">A1516/D1516-1</f>
        <v>2.0944845240866705E-3</v>
      </c>
    </row>
    <row r="1517" spans="1:7">
      <c r="A1517" s="24">
        <v>42.9</v>
      </c>
      <c r="B1517" s="24">
        <v>42.94</v>
      </c>
      <c r="C1517" s="24">
        <v>42.274999999999999</v>
      </c>
      <c r="D1517" s="24">
        <v>42.42</v>
      </c>
      <c r="E1517" s="24">
        <v>3984372</v>
      </c>
      <c r="F1517" s="24" t="s">
        <v>1127</v>
      </c>
      <c r="G1517" s="29">
        <f t="shared" si="29"/>
        <v>1.1315417256011262E-2</v>
      </c>
    </row>
    <row r="1518" spans="1:7">
      <c r="A1518" s="24">
        <v>42.32</v>
      </c>
      <c r="B1518" s="24">
        <v>42.64</v>
      </c>
      <c r="C1518" s="24">
        <v>41.96</v>
      </c>
      <c r="D1518" s="24">
        <v>42.03</v>
      </c>
      <c r="E1518" s="24">
        <v>3943535</v>
      </c>
      <c r="F1518" s="24" t="s">
        <v>1126</v>
      </c>
      <c r="G1518" s="29">
        <f t="shared" si="29"/>
        <v>6.8998334522960558E-3</v>
      </c>
    </row>
    <row r="1519" spans="1:7">
      <c r="A1519" s="24">
        <v>41.94</v>
      </c>
      <c r="B1519" s="24">
        <v>42.02</v>
      </c>
      <c r="C1519" s="24">
        <v>41.45</v>
      </c>
      <c r="D1519" s="24">
        <v>41.73</v>
      </c>
      <c r="E1519" s="24">
        <v>3097038</v>
      </c>
      <c r="F1519" s="24" t="s">
        <v>1125</v>
      </c>
      <c r="G1519" s="29">
        <f t="shared" si="29"/>
        <v>5.0323508267433592E-3</v>
      </c>
    </row>
    <row r="1520" spans="1:7">
      <c r="A1520" s="24">
        <v>41.81</v>
      </c>
      <c r="B1520" s="24">
        <v>42.45</v>
      </c>
      <c r="C1520" s="24">
        <v>41.56</v>
      </c>
      <c r="D1520" s="24">
        <v>42.11</v>
      </c>
      <c r="E1520" s="24">
        <v>4535393</v>
      </c>
      <c r="F1520" s="24" t="s">
        <v>1124</v>
      </c>
      <c r="G1520" s="29">
        <f t="shared" si="29"/>
        <v>-7.1241985276655484E-3</v>
      </c>
    </row>
    <row r="1521" spans="1:7">
      <c r="A1521" s="24">
        <v>42.24</v>
      </c>
      <c r="B1521" s="24">
        <v>43.05</v>
      </c>
      <c r="C1521" s="24">
        <v>42.2</v>
      </c>
      <c r="D1521" s="24">
        <v>42.67</v>
      </c>
      <c r="E1521" s="24">
        <v>5676761</v>
      </c>
      <c r="F1521" s="24" t="s">
        <v>1123</v>
      </c>
      <c r="G1521" s="29">
        <f t="shared" si="29"/>
        <v>-1.0077337707991574E-2</v>
      </c>
    </row>
    <row r="1522" spans="1:7">
      <c r="A1522" s="24">
        <v>42.3</v>
      </c>
      <c r="B1522" s="24">
        <v>42.38</v>
      </c>
      <c r="C1522" s="24">
        <v>41.23</v>
      </c>
      <c r="D1522" s="24">
        <v>41.56</v>
      </c>
      <c r="E1522" s="24">
        <v>6370370</v>
      </c>
      <c r="F1522" s="24" t="s">
        <v>1122</v>
      </c>
      <c r="G1522" s="29">
        <f t="shared" si="29"/>
        <v>1.7805582290663979E-2</v>
      </c>
    </row>
    <row r="1523" spans="1:7">
      <c r="A1523" s="24">
        <v>41.3</v>
      </c>
      <c r="B1523" s="24">
        <v>41.36</v>
      </c>
      <c r="C1523" s="24">
        <v>39.83</v>
      </c>
      <c r="D1523" s="24">
        <v>41.28</v>
      </c>
      <c r="E1523" s="24">
        <v>10912248</v>
      </c>
      <c r="F1523" s="24" t="s">
        <v>1121</v>
      </c>
      <c r="G1523" s="29">
        <f t="shared" si="29"/>
        <v>4.8449612403089759E-4</v>
      </c>
    </row>
    <row r="1524" spans="1:7">
      <c r="A1524" s="24">
        <v>41.74</v>
      </c>
      <c r="B1524" s="24">
        <v>43.55</v>
      </c>
      <c r="C1524" s="24">
        <v>41.63</v>
      </c>
      <c r="D1524" s="24">
        <v>43.49</v>
      </c>
      <c r="E1524" s="24">
        <v>6171451</v>
      </c>
      <c r="F1524" s="24" t="s">
        <v>1120</v>
      </c>
      <c r="G1524" s="29">
        <f t="shared" si="29"/>
        <v>-4.0239135433432938E-2</v>
      </c>
    </row>
    <row r="1525" spans="1:7">
      <c r="A1525" s="24">
        <v>43.45</v>
      </c>
      <c r="B1525" s="24">
        <v>43.84</v>
      </c>
      <c r="C1525" s="24">
        <v>42.63</v>
      </c>
      <c r="D1525" s="24">
        <v>42.95</v>
      </c>
      <c r="E1525" s="24">
        <v>6349373</v>
      </c>
      <c r="F1525" s="24" t="s">
        <v>1119</v>
      </c>
      <c r="G1525" s="29">
        <f t="shared" si="29"/>
        <v>1.1641443538998875E-2</v>
      </c>
    </row>
    <row r="1526" spans="1:7">
      <c r="A1526" s="24">
        <v>42.61</v>
      </c>
      <c r="B1526" s="24">
        <v>42.674999999999997</v>
      </c>
      <c r="C1526" s="24">
        <v>42.14</v>
      </c>
      <c r="D1526" s="24">
        <v>42.54</v>
      </c>
      <c r="E1526" s="24">
        <v>4867007</v>
      </c>
      <c r="F1526" s="24" t="s">
        <v>1118</v>
      </c>
      <c r="G1526" s="29">
        <f t="shared" si="29"/>
        <v>1.6455101081336299E-3</v>
      </c>
    </row>
    <row r="1527" spans="1:7">
      <c r="A1527" s="24">
        <v>42.05</v>
      </c>
      <c r="B1527" s="24">
        <v>42.09</v>
      </c>
      <c r="C1527" s="24">
        <v>41.37</v>
      </c>
      <c r="D1527" s="24">
        <v>42.04</v>
      </c>
      <c r="E1527" s="24">
        <v>3490907</v>
      </c>
      <c r="F1527" s="24" t="s">
        <v>1117</v>
      </c>
      <c r="G1527" s="29">
        <f t="shared" si="29"/>
        <v>2.3786869647945963E-4</v>
      </c>
    </row>
    <row r="1528" spans="1:7">
      <c r="A1528" s="24">
        <v>41.67</v>
      </c>
      <c r="B1528" s="24">
        <v>42.65</v>
      </c>
      <c r="C1528" s="24">
        <v>41.31</v>
      </c>
      <c r="D1528" s="24">
        <v>42.5</v>
      </c>
      <c r="E1528" s="24">
        <v>4695509</v>
      </c>
      <c r="F1528" s="24" t="s">
        <v>1116</v>
      </c>
      <c r="G1528" s="29">
        <f t="shared" si="29"/>
        <v>-1.9529411764705795E-2</v>
      </c>
    </row>
    <row r="1529" spans="1:7">
      <c r="A1529" s="24">
        <v>42.73</v>
      </c>
      <c r="B1529" s="24">
        <v>43.23</v>
      </c>
      <c r="C1529" s="24">
        <v>42.5</v>
      </c>
      <c r="D1529" s="24">
        <v>43.03</v>
      </c>
      <c r="E1529" s="24">
        <v>3234418</v>
      </c>
      <c r="F1529" s="24" t="s">
        <v>1115</v>
      </c>
      <c r="G1529" s="29">
        <f t="shared" si="29"/>
        <v>-6.9718800836626738E-3</v>
      </c>
    </row>
    <row r="1530" spans="1:7">
      <c r="A1530" s="24">
        <v>42.84</v>
      </c>
      <c r="B1530" s="24">
        <v>43.41</v>
      </c>
      <c r="C1530" s="24">
        <v>42.49</v>
      </c>
      <c r="D1530" s="24">
        <v>42.83</v>
      </c>
      <c r="E1530" s="24">
        <v>5804908</v>
      </c>
      <c r="F1530" s="24" t="s">
        <v>1114</v>
      </c>
      <c r="G1530" s="29">
        <f t="shared" si="29"/>
        <v>2.3348120476307521E-4</v>
      </c>
    </row>
    <row r="1531" spans="1:7">
      <c r="A1531" s="24">
        <v>42.49</v>
      </c>
      <c r="B1531" s="24">
        <v>42.72</v>
      </c>
      <c r="C1531" s="24">
        <v>41.954999999999998</v>
      </c>
      <c r="D1531" s="24">
        <v>42</v>
      </c>
      <c r="E1531" s="24">
        <v>4208132</v>
      </c>
      <c r="F1531" s="24" t="s">
        <v>1113</v>
      </c>
      <c r="G1531" s="29">
        <f t="shared" si="29"/>
        <v>1.1666666666666714E-2</v>
      </c>
    </row>
    <row r="1532" spans="1:7">
      <c r="A1532" s="24">
        <v>42.22</v>
      </c>
      <c r="B1532" s="24">
        <v>42.34</v>
      </c>
      <c r="C1532" s="24">
        <v>41.935000000000002</v>
      </c>
      <c r="D1532" s="24">
        <v>42.03</v>
      </c>
      <c r="E1532" s="24">
        <v>5996740</v>
      </c>
      <c r="F1532" s="24" t="s">
        <v>1112</v>
      </c>
      <c r="G1532" s="29">
        <f t="shared" si="29"/>
        <v>4.5205805377110941E-3</v>
      </c>
    </row>
    <row r="1533" spans="1:7">
      <c r="A1533" s="24">
        <v>41.85</v>
      </c>
      <c r="B1533" s="24">
        <v>41.87</v>
      </c>
      <c r="C1533" s="24">
        <v>41.28</v>
      </c>
      <c r="D1533" s="24">
        <v>41.53</v>
      </c>
      <c r="E1533" s="24">
        <v>3434774</v>
      </c>
      <c r="F1533" s="24" t="s">
        <v>1111</v>
      </c>
      <c r="G1533" s="29">
        <f t="shared" si="29"/>
        <v>7.7052732964122406E-3</v>
      </c>
    </row>
    <row r="1534" spans="1:7">
      <c r="A1534" s="24">
        <v>41.17</v>
      </c>
      <c r="B1534" s="24">
        <v>42.72</v>
      </c>
      <c r="C1534" s="24">
        <v>41</v>
      </c>
      <c r="D1534" s="24">
        <v>42.69</v>
      </c>
      <c r="E1534" s="24">
        <v>5308114</v>
      </c>
      <c r="F1534" s="24" t="s">
        <v>1110</v>
      </c>
      <c r="G1534" s="29">
        <f t="shared" si="29"/>
        <v>-3.5605528226750893E-2</v>
      </c>
    </row>
    <row r="1535" spans="1:7">
      <c r="A1535" s="24">
        <v>42.69</v>
      </c>
      <c r="B1535" s="24">
        <v>42.94</v>
      </c>
      <c r="C1535" s="24">
        <v>42.32</v>
      </c>
      <c r="D1535" s="24">
        <v>42.69</v>
      </c>
      <c r="E1535" s="24">
        <v>3333786</v>
      </c>
      <c r="F1535" s="24" t="s">
        <v>1109</v>
      </c>
      <c r="G1535" s="29">
        <f t="shared" si="29"/>
        <v>0</v>
      </c>
    </row>
    <row r="1536" spans="1:7">
      <c r="A1536" s="24">
        <v>42.55</v>
      </c>
      <c r="B1536" s="24">
        <v>42.86</v>
      </c>
      <c r="C1536" s="24">
        <v>42.32</v>
      </c>
      <c r="D1536" s="24">
        <v>42.78</v>
      </c>
      <c r="E1536" s="24">
        <v>3742733</v>
      </c>
      <c r="F1536" s="24" t="s">
        <v>1108</v>
      </c>
      <c r="G1536" s="29">
        <f t="shared" si="29"/>
        <v>-5.3763440860216116E-3</v>
      </c>
    </row>
    <row r="1537" spans="1:7">
      <c r="A1537" s="24">
        <v>42.5</v>
      </c>
      <c r="B1537" s="24">
        <v>43.2</v>
      </c>
      <c r="C1537" s="24">
        <v>42.47</v>
      </c>
      <c r="D1537" s="24">
        <v>42.74</v>
      </c>
      <c r="E1537" s="24">
        <v>4168875</v>
      </c>
      <c r="F1537" s="24" t="s">
        <v>1107</v>
      </c>
      <c r="G1537" s="29">
        <f t="shared" si="29"/>
        <v>-5.6153486195601454E-3</v>
      </c>
    </row>
    <row r="1538" spans="1:7">
      <c r="A1538" s="24">
        <v>42.74</v>
      </c>
      <c r="B1538" s="24">
        <v>43.07</v>
      </c>
      <c r="C1538" s="24">
        <v>42.45</v>
      </c>
      <c r="D1538" s="24">
        <v>43.07</v>
      </c>
      <c r="E1538" s="24">
        <v>2755449</v>
      </c>
      <c r="F1538" s="24" t="s">
        <v>1106</v>
      </c>
      <c r="G1538" s="29">
        <f t="shared" si="29"/>
        <v>-7.6619456698397981E-3</v>
      </c>
    </row>
    <row r="1539" spans="1:7">
      <c r="A1539" s="24">
        <v>42.15</v>
      </c>
      <c r="B1539" s="24">
        <v>42.42</v>
      </c>
      <c r="C1539" s="24">
        <v>41.87</v>
      </c>
      <c r="D1539" s="24">
        <v>42.18</v>
      </c>
      <c r="E1539" s="24">
        <v>3274945</v>
      </c>
      <c r="F1539" s="24" t="s">
        <v>1105</v>
      </c>
      <c r="G1539" s="29">
        <f t="shared" si="29"/>
        <v>-7.1123755334279171E-4</v>
      </c>
    </row>
    <row r="1540" spans="1:7">
      <c r="A1540" s="24">
        <v>41.87</v>
      </c>
      <c r="B1540" s="24">
        <v>42.09</v>
      </c>
      <c r="C1540" s="24">
        <v>41.35</v>
      </c>
      <c r="D1540" s="24">
        <v>41.48</v>
      </c>
      <c r="E1540" s="24">
        <v>4467252</v>
      </c>
      <c r="F1540" s="24" t="s">
        <v>1104</v>
      </c>
      <c r="G1540" s="29">
        <f t="shared" si="29"/>
        <v>9.4021215043393891E-3</v>
      </c>
    </row>
    <row r="1541" spans="1:7">
      <c r="A1541" s="24">
        <v>41.43</v>
      </c>
      <c r="B1541" s="24">
        <v>42.52</v>
      </c>
      <c r="C1541" s="24">
        <v>41.41</v>
      </c>
      <c r="D1541" s="24">
        <v>42.43</v>
      </c>
      <c r="E1541" s="24">
        <v>5677036</v>
      </c>
      <c r="F1541" s="24" t="s">
        <v>1103</v>
      </c>
      <c r="G1541" s="29">
        <f t="shared" si="29"/>
        <v>-2.3568230025925008E-2</v>
      </c>
    </row>
    <row r="1542" spans="1:7">
      <c r="A1542" s="24">
        <v>42.86</v>
      </c>
      <c r="B1542" s="24">
        <v>43.104999999999997</v>
      </c>
      <c r="C1542" s="24">
        <v>42.17</v>
      </c>
      <c r="D1542" s="24">
        <v>42.28</v>
      </c>
      <c r="E1542" s="24">
        <v>3449020</v>
      </c>
      <c r="F1542" s="24" t="s">
        <v>1102</v>
      </c>
      <c r="G1542" s="29">
        <f t="shared" si="29"/>
        <v>1.3718070009460792E-2</v>
      </c>
    </row>
    <row r="1543" spans="1:7">
      <c r="A1543" s="24">
        <v>42.33</v>
      </c>
      <c r="B1543" s="24">
        <v>42.73</v>
      </c>
      <c r="C1543" s="24">
        <v>42.17</v>
      </c>
      <c r="D1543" s="24">
        <v>42.28</v>
      </c>
      <c r="E1543" s="24">
        <v>3836215</v>
      </c>
      <c r="F1543" s="24" t="s">
        <v>1101</v>
      </c>
      <c r="G1543" s="29">
        <f t="shared" si="29"/>
        <v>1.1825922421948576E-3</v>
      </c>
    </row>
    <row r="1544" spans="1:7">
      <c r="A1544" s="24">
        <v>43.2</v>
      </c>
      <c r="B1544" s="24">
        <v>43.46</v>
      </c>
      <c r="C1544" s="24">
        <v>42.65</v>
      </c>
      <c r="D1544" s="24">
        <v>42.71</v>
      </c>
      <c r="E1544" s="24">
        <v>4827247</v>
      </c>
      <c r="F1544" s="24" t="s">
        <v>1100</v>
      </c>
      <c r="G1544" s="29">
        <f t="shared" si="29"/>
        <v>1.1472723015687247E-2</v>
      </c>
    </row>
    <row r="1545" spans="1:7">
      <c r="A1545" s="24">
        <v>42.76</v>
      </c>
      <c r="B1545" s="24">
        <v>42.86</v>
      </c>
      <c r="C1545" s="24">
        <v>42.24</v>
      </c>
      <c r="D1545" s="24">
        <v>42.25</v>
      </c>
      <c r="E1545" s="24">
        <v>5057700</v>
      </c>
      <c r="F1545" s="24" t="s">
        <v>1099</v>
      </c>
      <c r="G1545" s="29">
        <f t="shared" si="29"/>
        <v>1.2071005917159816E-2</v>
      </c>
    </row>
    <row r="1546" spans="1:7">
      <c r="A1546" s="24">
        <v>42.18</v>
      </c>
      <c r="B1546" s="24">
        <v>42.41</v>
      </c>
      <c r="C1546" s="24">
        <v>41.1</v>
      </c>
      <c r="D1546" s="24">
        <v>42</v>
      </c>
      <c r="E1546" s="24">
        <v>5671917</v>
      </c>
      <c r="F1546" s="24" t="s">
        <v>1098</v>
      </c>
      <c r="G1546" s="29">
        <f t="shared" si="29"/>
        <v>4.2857142857142261E-3</v>
      </c>
    </row>
    <row r="1547" spans="1:7">
      <c r="A1547" s="24">
        <v>42.33</v>
      </c>
      <c r="B1547" s="24">
        <v>42.33</v>
      </c>
      <c r="C1547" s="24">
        <v>41.4</v>
      </c>
      <c r="D1547" s="24">
        <v>41.63</v>
      </c>
      <c r="E1547" s="24">
        <v>4301469</v>
      </c>
      <c r="F1547" s="24" t="s">
        <v>1097</v>
      </c>
      <c r="G1547" s="29">
        <f t="shared" si="29"/>
        <v>1.681479702137878E-2</v>
      </c>
    </row>
    <row r="1548" spans="1:7">
      <c r="A1548" s="24">
        <v>41.36</v>
      </c>
      <c r="B1548" s="24">
        <v>42.32</v>
      </c>
      <c r="C1548" s="24">
        <v>40.905000000000001</v>
      </c>
      <c r="D1548" s="24">
        <v>42.19</v>
      </c>
      <c r="E1548" s="24">
        <v>7200056</v>
      </c>
      <c r="F1548" s="24" t="s">
        <v>1096</v>
      </c>
      <c r="G1548" s="29">
        <f t="shared" si="29"/>
        <v>-1.967290827210233E-2</v>
      </c>
    </row>
    <row r="1549" spans="1:7">
      <c r="A1549" s="24">
        <v>42.75</v>
      </c>
      <c r="B1549" s="24">
        <v>42.83</v>
      </c>
      <c r="C1549" s="24">
        <v>42.16</v>
      </c>
      <c r="D1549" s="24">
        <v>42.66</v>
      </c>
      <c r="E1549" s="24">
        <v>5341256</v>
      </c>
      <c r="F1549" s="24" t="s">
        <v>1095</v>
      </c>
      <c r="G1549" s="29">
        <f t="shared" si="29"/>
        <v>2.1097046413502962E-3</v>
      </c>
    </row>
    <row r="1550" spans="1:7">
      <c r="A1550" s="24">
        <v>42.61</v>
      </c>
      <c r="B1550" s="24">
        <v>43.53</v>
      </c>
      <c r="C1550" s="24">
        <v>41.91</v>
      </c>
      <c r="D1550" s="24">
        <v>42.48</v>
      </c>
      <c r="E1550" s="24">
        <v>7800446</v>
      </c>
      <c r="F1550" s="24" t="s">
        <v>1094</v>
      </c>
      <c r="G1550" s="29">
        <f t="shared" si="29"/>
        <v>3.0602636534839966E-3</v>
      </c>
    </row>
    <row r="1551" spans="1:7">
      <c r="A1551" s="24">
        <v>42.46</v>
      </c>
      <c r="B1551" s="24">
        <v>43.164999999999999</v>
      </c>
      <c r="C1551" s="24">
        <v>42.06</v>
      </c>
      <c r="D1551" s="24">
        <v>42.84</v>
      </c>
      <c r="E1551" s="24">
        <v>6861531</v>
      </c>
      <c r="F1551" s="24" t="s">
        <v>1093</v>
      </c>
      <c r="G1551" s="29">
        <f t="shared" si="29"/>
        <v>-8.8702147525677733E-3</v>
      </c>
    </row>
    <row r="1552" spans="1:7">
      <c r="A1552" s="24">
        <v>42.86</v>
      </c>
      <c r="B1552" s="24">
        <v>42.87</v>
      </c>
      <c r="C1552" s="24">
        <v>41.87</v>
      </c>
      <c r="D1552" s="24">
        <v>42.11</v>
      </c>
      <c r="E1552" s="24">
        <v>4635168</v>
      </c>
      <c r="F1552" s="24" t="s">
        <v>1092</v>
      </c>
      <c r="G1552" s="29">
        <f t="shared" si="29"/>
        <v>1.7810496319164093E-2</v>
      </c>
    </row>
    <row r="1553" spans="1:7">
      <c r="A1553" s="24">
        <v>42.29</v>
      </c>
      <c r="B1553" s="24">
        <v>42.4</v>
      </c>
      <c r="C1553" s="24">
        <v>41.88</v>
      </c>
      <c r="D1553" s="24">
        <v>42</v>
      </c>
      <c r="E1553" s="24">
        <v>3951645</v>
      </c>
      <c r="F1553" s="24" t="s">
        <v>1091</v>
      </c>
      <c r="G1553" s="29">
        <f t="shared" si="29"/>
        <v>6.904761904761969E-3</v>
      </c>
    </row>
    <row r="1554" spans="1:7">
      <c r="A1554" s="24">
        <v>42.08</v>
      </c>
      <c r="B1554" s="24">
        <v>42.56</v>
      </c>
      <c r="C1554" s="24">
        <v>41.87</v>
      </c>
      <c r="D1554" s="24">
        <v>42.39</v>
      </c>
      <c r="E1554" s="24">
        <v>4943200</v>
      </c>
      <c r="F1554" s="24" t="s">
        <v>1090</v>
      </c>
      <c r="G1554" s="29">
        <f t="shared" si="29"/>
        <v>-7.3130455296060992E-3</v>
      </c>
    </row>
    <row r="1555" spans="1:7">
      <c r="A1555" s="24">
        <v>42.01</v>
      </c>
      <c r="B1555" s="24">
        <v>43</v>
      </c>
      <c r="C1555" s="24">
        <v>41.97</v>
      </c>
      <c r="D1555" s="24">
        <v>42.88</v>
      </c>
      <c r="E1555" s="24">
        <v>6209420</v>
      </c>
      <c r="F1555" s="24" t="s">
        <v>1089</v>
      </c>
      <c r="G1555" s="29">
        <f t="shared" si="29"/>
        <v>-2.0289179104477695E-2</v>
      </c>
    </row>
    <row r="1556" spans="1:7">
      <c r="A1556" s="24">
        <v>42.87</v>
      </c>
      <c r="B1556" s="24">
        <v>42.914999999999999</v>
      </c>
      <c r="C1556" s="24">
        <v>41.53</v>
      </c>
      <c r="D1556" s="24">
        <v>42.06</v>
      </c>
      <c r="E1556" s="24">
        <v>8422148</v>
      </c>
      <c r="F1556" s="24" t="s">
        <v>1088</v>
      </c>
      <c r="G1556" s="29">
        <f t="shared" si="29"/>
        <v>1.9258202567760119E-2</v>
      </c>
    </row>
    <row r="1557" spans="1:7">
      <c r="A1557" s="24">
        <v>42.88</v>
      </c>
      <c r="B1557" s="24">
        <v>42.88</v>
      </c>
      <c r="C1557" s="24">
        <v>42.34</v>
      </c>
      <c r="D1557" s="24">
        <v>42.7</v>
      </c>
      <c r="E1557" s="24">
        <v>6836699</v>
      </c>
      <c r="F1557" s="24" t="s">
        <v>1087</v>
      </c>
      <c r="G1557" s="29">
        <f t="shared" si="29"/>
        <v>4.2154566744729838E-3</v>
      </c>
    </row>
    <row r="1558" spans="1:7">
      <c r="A1558" s="24">
        <v>42.5</v>
      </c>
      <c r="B1558" s="24">
        <v>42.75</v>
      </c>
      <c r="C1558" s="24">
        <v>42.31</v>
      </c>
      <c r="D1558" s="24">
        <v>42.47</v>
      </c>
      <c r="E1558" s="24">
        <v>5290999</v>
      </c>
      <c r="F1558" s="24" t="s">
        <v>1086</v>
      </c>
      <c r="G1558" s="29">
        <f t="shared" si="29"/>
        <v>7.0638097480579809E-4</v>
      </c>
    </row>
    <row r="1559" spans="1:7">
      <c r="A1559" s="24">
        <v>42.25</v>
      </c>
      <c r="B1559" s="24">
        <v>42.95</v>
      </c>
      <c r="C1559" s="24">
        <v>42.174999999999997</v>
      </c>
      <c r="D1559" s="24">
        <v>42.85</v>
      </c>
      <c r="E1559" s="24">
        <v>6840053</v>
      </c>
      <c r="F1559" s="24" t="s">
        <v>1085</v>
      </c>
      <c r="G1559" s="29">
        <f t="shared" si="29"/>
        <v>-1.4002333722287097E-2</v>
      </c>
    </row>
    <row r="1560" spans="1:7">
      <c r="A1560" s="24">
        <v>42.64</v>
      </c>
      <c r="B1560" s="24">
        <v>42.94</v>
      </c>
      <c r="C1560" s="24">
        <v>42.04</v>
      </c>
      <c r="D1560" s="24">
        <v>42.13</v>
      </c>
      <c r="E1560" s="24">
        <v>6095906</v>
      </c>
      <c r="F1560" s="24" t="s">
        <v>1084</v>
      </c>
      <c r="G1560" s="29">
        <f t="shared" si="29"/>
        <v>1.2105388084500346E-2</v>
      </c>
    </row>
    <row r="1561" spans="1:7">
      <c r="A1561" s="24">
        <v>42.24</v>
      </c>
      <c r="B1561" s="24">
        <v>42.45</v>
      </c>
      <c r="C1561" s="24">
        <v>42.03</v>
      </c>
      <c r="D1561" s="24">
        <v>42.12</v>
      </c>
      <c r="E1561" s="24">
        <v>6087708</v>
      </c>
      <c r="F1561" s="24" t="s">
        <v>1083</v>
      </c>
      <c r="G1561" s="29">
        <f t="shared" si="29"/>
        <v>2.8490028490029129E-3</v>
      </c>
    </row>
    <row r="1562" spans="1:7">
      <c r="A1562" s="24">
        <v>41.86</v>
      </c>
      <c r="B1562" s="24">
        <v>42.68</v>
      </c>
      <c r="C1562" s="24">
        <v>41.83</v>
      </c>
      <c r="D1562" s="24">
        <v>42.57</v>
      </c>
      <c r="E1562" s="24">
        <v>4966362</v>
      </c>
      <c r="F1562" s="24" t="s">
        <v>1082</v>
      </c>
      <c r="G1562" s="29">
        <f t="shared" si="29"/>
        <v>-1.667841202724929E-2</v>
      </c>
    </row>
    <row r="1563" spans="1:7">
      <c r="A1563" s="24">
        <v>42.45</v>
      </c>
      <c r="B1563" s="24">
        <v>42.67</v>
      </c>
      <c r="C1563" s="24">
        <v>42.1</v>
      </c>
      <c r="D1563" s="24">
        <v>42.27</v>
      </c>
      <c r="E1563" s="24">
        <v>4466068</v>
      </c>
      <c r="F1563" s="24" t="s">
        <v>1081</v>
      </c>
      <c r="G1563" s="29">
        <f t="shared" si="29"/>
        <v>4.2583392476933657E-3</v>
      </c>
    </row>
    <row r="1564" spans="1:7">
      <c r="A1564" s="24">
        <v>42.25</v>
      </c>
      <c r="B1564" s="24">
        <v>43.21</v>
      </c>
      <c r="C1564" s="24">
        <v>42.085000000000001</v>
      </c>
      <c r="D1564" s="24">
        <v>43.14</v>
      </c>
      <c r="E1564" s="24">
        <v>8970563</v>
      </c>
      <c r="F1564" s="24" t="s">
        <v>1080</v>
      </c>
      <c r="G1564" s="29">
        <f t="shared" si="29"/>
        <v>-2.0630505331478921E-2</v>
      </c>
    </row>
    <row r="1565" spans="1:7">
      <c r="A1565" s="24">
        <v>43.2</v>
      </c>
      <c r="B1565" s="24">
        <v>43.21</v>
      </c>
      <c r="C1565" s="24">
        <v>42.64</v>
      </c>
      <c r="D1565" s="24">
        <v>43.16</v>
      </c>
      <c r="E1565" s="24">
        <v>4745296</v>
      </c>
      <c r="F1565" s="24" t="s">
        <v>1079</v>
      </c>
      <c r="G1565" s="29">
        <f t="shared" si="29"/>
        <v>9.2678405931434504E-4</v>
      </c>
    </row>
    <row r="1566" spans="1:7">
      <c r="A1566" s="24">
        <v>42.89</v>
      </c>
      <c r="B1566" s="24">
        <v>43.266399999999997</v>
      </c>
      <c r="C1566" s="24">
        <v>42.62</v>
      </c>
      <c r="D1566" s="24">
        <v>43.07</v>
      </c>
      <c r="E1566" s="24">
        <v>6689522</v>
      </c>
      <c r="F1566" s="24" t="s">
        <v>1078</v>
      </c>
      <c r="G1566" s="29">
        <f t="shared" si="29"/>
        <v>-4.1792430926398394E-3</v>
      </c>
    </row>
    <row r="1567" spans="1:7">
      <c r="A1567" s="24">
        <v>43.06</v>
      </c>
      <c r="B1567" s="24">
        <v>43.1</v>
      </c>
      <c r="C1567" s="24">
        <v>42.424999999999997</v>
      </c>
      <c r="D1567" s="24">
        <v>42.45</v>
      </c>
      <c r="E1567" s="24">
        <v>5833922</v>
      </c>
      <c r="F1567" s="24" t="s">
        <v>1077</v>
      </c>
      <c r="G1567" s="29">
        <f t="shared" si="29"/>
        <v>1.4369846878680814E-2</v>
      </c>
    </row>
    <row r="1568" spans="1:7">
      <c r="A1568" s="24">
        <v>42.61</v>
      </c>
      <c r="B1568" s="24">
        <v>42.715000000000003</v>
      </c>
      <c r="C1568" s="24">
        <v>42.22</v>
      </c>
      <c r="D1568" s="24">
        <v>42.34</v>
      </c>
      <c r="E1568" s="24">
        <v>6206470</v>
      </c>
      <c r="F1568" s="24" t="s">
        <v>1076</v>
      </c>
      <c r="G1568" s="29">
        <f t="shared" si="29"/>
        <v>6.3769485120452885E-3</v>
      </c>
    </row>
    <row r="1569" spans="1:7">
      <c r="A1569" s="24">
        <v>42.62</v>
      </c>
      <c r="B1569" s="24">
        <v>42.7</v>
      </c>
      <c r="C1569" s="24">
        <v>42.3</v>
      </c>
      <c r="D1569" s="24">
        <v>42.42</v>
      </c>
      <c r="E1569" s="24">
        <v>4121651</v>
      </c>
      <c r="F1569" s="24" t="s">
        <v>1075</v>
      </c>
      <c r="G1569" s="29">
        <f t="shared" si="29"/>
        <v>4.7147571900045815E-3</v>
      </c>
    </row>
    <row r="1570" spans="1:7">
      <c r="A1570" s="24">
        <v>42.63</v>
      </c>
      <c r="B1570" s="24">
        <v>42.82</v>
      </c>
      <c r="C1570" s="24">
        <v>42.37</v>
      </c>
      <c r="D1570" s="24">
        <v>42.73</v>
      </c>
      <c r="E1570" s="24">
        <v>3683617</v>
      </c>
      <c r="F1570" s="24" t="s">
        <v>1074</v>
      </c>
      <c r="G1570" s="29">
        <f t="shared" si="29"/>
        <v>-2.3402761525859184E-3</v>
      </c>
    </row>
    <row r="1571" spans="1:7">
      <c r="A1571" s="24">
        <v>42.69</v>
      </c>
      <c r="B1571" s="24">
        <v>43.27</v>
      </c>
      <c r="C1571" s="24">
        <v>42.354999999999997</v>
      </c>
      <c r="D1571" s="24">
        <v>43.05</v>
      </c>
      <c r="E1571" s="24">
        <v>7757278</v>
      </c>
      <c r="F1571" s="24" t="s">
        <v>1073</v>
      </c>
      <c r="G1571" s="29">
        <f t="shared" si="29"/>
        <v>-8.3623693379790698E-3</v>
      </c>
    </row>
    <row r="1572" spans="1:7">
      <c r="A1572" s="24">
        <v>42.9</v>
      </c>
      <c r="B1572" s="24">
        <v>43.66</v>
      </c>
      <c r="C1572" s="24">
        <v>42.63</v>
      </c>
      <c r="D1572" s="24">
        <v>43.41</v>
      </c>
      <c r="E1572" s="24">
        <v>7523287</v>
      </c>
      <c r="F1572" s="24" t="s">
        <v>1072</v>
      </c>
      <c r="G1572" s="29">
        <f t="shared" si="29"/>
        <v>-1.1748445058742174E-2</v>
      </c>
    </row>
    <row r="1573" spans="1:7">
      <c r="A1573" s="24">
        <v>42.98</v>
      </c>
      <c r="B1573" s="24">
        <v>43.02</v>
      </c>
      <c r="C1573" s="24">
        <v>41.87</v>
      </c>
      <c r="D1573" s="24">
        <v>41.95</v>
      </c>
      <c r="E1573" s="24">
        <v>12753860</v>
      </c>
      <c r="F1573" s="24" t="s">
        <v>1071</v>
      </c>
      <c r="G1573" s="29">
        <f t="shared" si="29"/>
        <v>2.4553039332538606E-2</v>
      </c>
    </row>
    <row r="1574" spans="1:7">
      <c r="A1574" s="24">
        <v>41.93</v>
      </c>
      <c r="B1574" s="24">
        <v>42.27</v>
      </c>
      <c r="C1574" s="24">
        <v>41.52</v>
      </c>
      <c r="D1574" s="24">
        <v>41.77</v>
      </c>
      <c r="E1574" s="24">
        <v>8356886</v>
      </c>
      <c r="F1574" s="24" t="s">
        <v>1070</v>
      </c>
      <c r="G1574" s="29">
        <f t="shared" si="29"/>
        <v>3.8305003591092568E-3</v>
      </c>
    </row>
    <row r="1575" spans="1:7">
      <c r="A1575" s="24">
        <v>41.39</v>
      </c>
      <c r="B1575" s="24">
        <v>41.71</v>
      </c>
      <c r="C1575" s="24">
        <v>40.67</v>
      </c>
      <c r="D1575" s="24">
        <v>41.69</v>
      </c>
      <c r="E1575" s="24">
        <v>6176854</v>
      </c>
      <c r="F1575" s="24" t="s">
        <v>1069</v>
      </c>
      <c r="G1575" s="29">
        <f t="shared" si="29"/>
        <v>-7.1959702566561923E-3</v>
      </c>
    </row>
    <row r="1576" spans="1:7">
      <c r="A1576" s="24">
        <v>41.72</v>
      </c>
      <c r="B1576" s="24">
        <v>42.32</v>
      </c>
      <c r="C1576" s="24">
        <v>41.7</v>
      </c>
      <c r="D1576" s="24">
        <v>42.06</v>
      </c>
      <c r="E1576" s="24">
        <v>5624524</v>
      </c>
      <c r="F1576" s="24" t="s">
        <v>1068</v>
      </c>
      <c r="G1576" s="29">
        <f t="shared" si="29"/>
        <v>-8.0836899667142692E-3</v>
      </c>
    </row>
    <row r="1577" spans="1:7">
      <c r="A1577" s="24">
        <v>42.01</v>
      </c>
      <c r="B1577" s="24">
        <v>42.03</v>
      </c>
      <c r="C1577" s="24">
        <v>41.52</v>
      </c>
      <c r="D1577" s="24">
        <v>41.57</v>
      </c>
      <c r="E1577" s="24">
        <v>5406961</v>
      </c>
      <c r="F1577" s="24" t="s">
        <v>1067</v>
      </c>
      <c r="G1577" s="29">
        <f t="shared" si="29"/>
        <v>1.0584556170315063E-2</v>
      </c>
    </row>
    <row r="1578" spans="1:7">
      <c r="A1578" s="24">
        <v>41.69</v>
      </c>
      <c r="B1578" s="24">
        <v>41.86</v>
      </c>
      <c r="C1578" s="24">
        <v>41.32</v>
      </c>
      <c r="D1578" s="24">
        <v>41.8</v>
      </c>
      <c r="E1578" s="24">
        <v>8605754</v>
      </c>
      <c r="F1578" s="24" t="s">
        <v>1066</v>
      </c>
      <c r="G1578" s="29">
        <f t="shared" si="29"/>
        <v>-2.6315789473684292E-3</v>
      </c>
    </row>
    <row r="1579" spans="1:7">
      <c r="A1579" s="24">
        <v>41.86</v>
      </c>
      <c r="B1579" s="24">
        <v>42.4</v>
      </c>
      <c r="C1579" s="24">
        <v>41.49</v>
      </c>
      <c r="D1579" s="24">
        <v>41.99</v>
      </c>
      <c r="E1579" s="24">
        <v>6131648</v>
      </c>
      <c r="F1579" s="24" t="s">
        <v>1065</v>
      </c>
      <c r="G1579" s="29">
        <f t="shared" si="29"/>
        <v>-3.0959752321981782E-3</v>
      </c>
    </row>
    <row r="1580" spans="1:7">
      <c r="A1580" s="24">
        <v>41.66</v>
      </c>
      <c r="B1580" s="24">
        <v>41.77</v>
      </c>
      <c r="C1580" s="24">
        <v>40.58</v>
      </c>
      <c r="D1580" s="24">
        <v>40.799999999999997</v>
      </c>
      <c r="E1580" s="24">
        <v>6328720</v>
      </c>
      <c r="F1580" s="24" t="s">
        <v>1064</v>
      </c>
      <c r="G1580" s="29">
        <f t="shared" ref="G1580:G1643" si="30">A1580/D1580-1</f>
        <v>2.1078431372548945E-2</v>
      </c>
    </row>
    <row r="1581" spans="1:7">
      <c r="A1581" s="24">
        <v>40.94</v>
      </c>
      <c r="B1581" s="24">
        <v>41.685000000000002</v>
      </c>
      <c r="C1581" s="24">
        <v>40.880000000000003</v>
      </c>
      <c r="D1581" s="24">
        <v>41.04</v>
      </c>
      <c r="E1581" s="24">
        <v>5983033</v>
      </c>
      <c r="F1581" s="24" t="s">
        <v>1063</v>
      </c>
      <c r="G1581" s="29">
        <f t="shared" si="30"/>
        <v>-2.436647173489348E-3</v>
      </c>
    </row>
    <row r="1582" spans="1:7">
      <c r="A1582" s="24">
        <v>40.68</v>
      </c>
      <c r="B1582" s="24">
        <v>40.74</v>
      </c>
      <c r="C1582" s="24">
        <v>40.32</v>
      </c>
      <c r="D1582" s="24">
        <v>40.46</v>
      </c>
      <c r="E1582" s="24">
        <v>3746010</v>
      </c>
      <c r="F1582" s="24" t="s">
        <v>1062</v>
      </c>
      <c r="G1582" s="29">
        <f t="shared" si="30"/>
        <v>5.4374691052891944E-3</v>
      </c>
    </row>
    <row r="1583" spans="1:7">
      <c r="A1583" s="24">
        <v>40.42</v>
      </c>
      <c r="B1583" s="24">
        <v>40.950000000000003</v>
      </c>
      <c r="C1583" s="24">
        <v>40.33</v>
      </c>
      <c r="D1583" s="24">
        <v>40.76</v>
      </c>
      <c r="E1583" s="24">
        <v>5410026</v>
      </c>
      <c r="F1583" s="24" t="s">
        <v>1061</v>
      </c>
      <c r="G1583" s="29">
        <f t="shared" si="30"/>
        <v>-8.3415112855740325E-3</v>
      </c>
    </row>
    <row r="1584" spans="1:7">
      <c r="A1584" s="24">
        <v>40.659999999999997</v>
      </c>
      <c r="B1584" s="24">
        <v>40.959899999999998</v>
      </c>
      <c r="C1584" s="24">
        <v>40.380000000000003</v>
      </c>
      <c r="D1584" s="24">
        <v>40.81</v>
      </c>
      <c r="E1584" s="24">
        <v>7260904</v>
      </c>
      <c r="F1584" s="24" t="s">
        <v>1060</v>
      </c>
      <c r="G1584" s="29">
        <f t="shared" si="30"/>
        <v>-3.6755697133057375E-3</v>
      </c>
    </row>
    <row r="1585" spans="1:7">
      <c r="A1585" s="24">
        <v>40.799999999999997</v>
      </c>
      <c r="B1585" s="24">
        <v>41.476500000000001</v>
      </c>
      <c r="C1585" s="24">
        <v>40.450000000000003</v>
      </c>
      <c r="D1585" s="24">
        <v>41.14</v>
      </c>
      <c r="E1585" s="24">
        <v>7019089</v>
      </c>
      <c r="F1585" s="24" t="s">
        <v>1059</v>
      </c>
      <c r="G1585" s="29">
        <f t="shared" si="30"/>
        <v>-8.2644628099174389E-3</v>
      </c>
    </row>
    <row r="1586" spans="1:7">
      <c r="A1586" s="24">
        <v>41.17</v>
      </c>
      <c r="B1586" s="24">
        <v>41.994999999999997</v>
      </c>
      <c r="C1586" s="24">
        <v>40.82</v>
      </c>
      <c r="D1586" s="24">
        <v>41.68</v>
      </c>
      <c r="E1586" s="24">
        <v>8341713</v>
      </c>
      <c r="F1586" s="24" t="s">
        <v>1058</v>
      </c>
      <c r="G1586" s="29">
        <f t="shared" si="30"/>
        <v>-1.2236084452974971E-2</v>
      </c>
    </row>
    <row r="1587" spans="1:7">
      <c r="A1587" s="24">
        <v>41.45</v>
      </c>
      <c r="B1587" s="24">
        <v>41.79</v>
      </c>
      <c r="C1587" s="24">
        <v>41.18</v>
      </c>
      <c r="D1587" s="24">
        <v>41.18</v>
      </c>
      <c r="E1587" s="24">
        <v>8012411</v>
      </c>
      <c r="F1587" s="24" t="s">
        <v>1057</v>
      </c>
      <c r="G1587" s="29">
        <f t="shared" si="30"/>
        <v>6.5565808644973966E-3</v>
      </c>
    </row>
    <row r="1588" spans="1:7">
      <c r="A1588" s="24">
        <v>41.28</v>
      </c>
      <c r="B1588" s="24">
        <v>41.64</v>
      </c>
      <c r="C1588" s="24">
        <v>40.75</v>
      </c>
      <c r="D1588" s="24">
        <v>40.83</v>
      </c>
      <c r="E1588" s="24">
        <v>17415488</v>
      </c>
      <c r="F1588" s="24" t="s">
        <v>1056</v>
      </c>
      <c r="G1588" s="29">
        <f t="shared" si="30"/>
        <v>1.1021307861866392E-2</v>
      </c>
    </row>
    <row r="1589" spans="1:7">
      <c r="A1589" s="24">
        <v>40.54</v>
      </c>
      <c r="B1589" s="24">
        <v>40.94</v>
      </c>
      <c r="C1589" s="24">
        <v>39.630000000000003</v>
      </c>
      <c r="D1589" s="24">
        <v>40.119999999999997</v>
      </c>
      <c r="E1589" s="24">
        <v>12114685</v>
      </c>
      <c r="F1589" s="24" t="s">
        <v>1055</v>
      </c>
      <c r="G1589" s="29">
        <f t="shared" si="30"/>
        <v>1.0468594217347915E-2</v>
      </c>
    </row>
    <row r="1590" spans="1:7">
      <c r="A1590" s="24">
        <v>40.01</v>
      </c>
      <c r="B1590" s="24">
        <v>40.159999999999997</v>
      </c>
      <c r="C1590" s="24">
        <v>39.178600000000003</v>
      </c>
      <c r="D1590" s="24">
        <v>39.19</v>
      </c>
      <c r="E1590" s="24">
        <v>11081602</v>
      </c>
      <c r="F1590" s="24" t="s">
        <v>1054</v>
      </c>
      <c r="G1590" s="29">
        <f t="shared" si="30"/>
        <v>2.0923705026792527E-2</v>
      </c>
    </row>
    <row r="1591" spans="1:7">
      <c r="A1591" s="24">
        <v>39.049999999999997</v>
      </c>
      <c r="B1591" s="24">
        <v>39.14</v>
      </c>
      <c r="C1591" s="24">
        <v>38.21</v>
      </c>
      <c r="D1591" s="24">
        <v>38.76</v>
      </c>
      <c r="E1591" s="24">
        <v>6982019</v>
      </c>
      <c r="F1591" s="24" t="s">
        <v>1053</v>
      </c>
      <c r="G1591" s="29">
        <f t="shared" si="30"/>
        <v>7.4819401444787825E-3</v>
      </c>
    </row>
    <row r="1592" spans="1:7">
      <c r="A1592" s="24">
        <v>38.29</v>
      </c>
      <c r="B1592" s="24">
        <v>38.67</v>
      </c>
      <c r="C1592" s="24">
        <v>38.08</v>
      </c>
      <c r="D1592" s="24">
        <v>38.479999999999997</v>
      </c>
      <c r="E1592" s="24">
        <v>5730807</v>
      </c>
      <c r="F1592" s="24" t="s">
        <v>1052</v>
      </c>
      <c r="G1592" s="29">
        <f t="shared" si="30"/>
        <v>-4.9376299376299171E-3</v>
      </c>
    </row>
    <row r="1593" spans="1:7">
      <c r="A1593" s="24">
        <v>38.409999999999997</v>
      </c>
      <c r="B1593" s="24">
        <v>38.590000000000003</v>
      </c>
      <c r="C1593" s="24">
        <v>37.615000000000002</v>
      </c>
      <c r="D1593" s="24">
        <v>38.159999999999997</v>
      </c>
      <c r="E1593" s="24">
        <v>6825941</v>
      </c>
      <c r="F1593" s="24" t="s">
        <v>1051</v>
      </c>
      <c r="G1593" s="29">
        <f t="shared" si="30"/>
        <v>6.5513626834381444E-3</v>
      </c>
    </row>
    <row r="1594" spans="1:7">
      <c r="A1594" s="24">
        <v>38.44</v>
      </c>
      <c r="B1594" s="24">
        <v>38.68</v>
      </c>
      <c r="C1594" s="24">
        <v>38.020000000000003</v>
      </c>
      <c r="D1594" s="24">
        <v>38.21</v>
      </c>
      <c r="E1594" s="24">
        <v>6964456</v>
      </c>
      <c r="F1594" s="24" t="s">
        <v>1050</v>
      </c>
      <c r="G1594" s="29">
        <f t="shared" si="30"/>
        <v>6.0193666579428928E-3</v>
      </c>
    </row>
    <row r="1595" spans="1:7">
      <c r="A1595" s="24">
        <v>38.07</v>
      </c>
      <c r="B1595" s="24">
        <v>38.5</v>
      </c>
      <c r="C1595" s="24">
        <v>37.700000000000003</v>
      </c>
      <c r="D1595" s="24">
        <v>38.4</v>
      </c>
      <c r="E1595" s="24">
        <v>6052452</v>
      </c>
      <c r="F1595" s="24" t="s">
        <v>1049</v>
      </c>
      <c r="G1595" s="29">
        <f t="shared" si="30"/>
        <v>-8.5937499999999556E-3</v>
      </c>
    </row>
    <row r="1596" spans="1:7">
      <c r="A1596" s="24">
        <v>38.450000000000003</v>
      </c>
      <c r="B1596" s="24">
        <v>39.159999999999997</v>
      </c>
      <c r="C1596" s="24">
        <v>38.335000000000001</v>
      </c>
      <c r="D1596" s="24">
        <v>38.54</v>
      </c>
      <c r="E1596" s="24">
        <v>14470380</v>
      </c>
      <c r="F1596" s="24" t="s">
        <v>1048</v>
      </c>
      <c r="G1596" s="29">
        <f t="shared" si="30"/>
        <v>-2.3352361183185399E-3</v>
      </c>
    </row>
    <row r="1597" spans="1:7">
      <c r="A1597" s="24">
        <v>38.47</v>
      </c>
      <c r="B1597" s="24">
        <v>38.65</v>
      </c>
      <c r="C1597" s="24">
        <v>37.674999999999997</v>
      </c>
      <c r="D1597" s="24">
        <v>37.700000000000003</v>
      </c>
      <c r="E1597" s="24">
        <v>8232433</v>
      </c>
      <c r="F1597" s="24" t="s">
        <v>1047</v>
      </c>
      <c r="G1597" s="29">
        <f t="shared" si="30"/>
        <v>2.0424403183023854E-2</v>
      </c>
    </row>
    <row r="1598" spans="1:7">
      <c r="A1598" s="24">
        <v>37.79</v>
      </c>
      <c r="B1598" s="24">
        <v>37.81</v>
      </c>
      <c r="C1598" s="24">
        <v>37.29</v>
      </c>
      <c r="D1598" s="24">
        <v>37.68</v>
      </c>
      <c r="E1598" s="24">
        <v>6282454</v>
      </c>
      <c r="F1598" s="24" t="s">
        <v>1046</v>
      </c>
      <c r="G1598" s="29">
        <f t="shared" si="30"/>
        <v>2.9193205944797462E-3</v>
      </c>
    </row>
    <row r="1599" spans="1:7">
      <c r="A1599" s="24">
        <v>37.729999999999997</v>
      </c>
      <c r="B1599" s="24">
        <v>37.89</v>
      </c>
      <c r="C1599" s="24">
        <v>37.445</v>
      </c>
      <c r="D1599" s="24">
        <v>37.65</v>
      </c>
      <c r="E1599" s="24">
        <v>3714170</v>
      </c>
      <c r="F1599" s="24" t="s">
        <v>1045</v>
      </c>
      <c r="G1599" s="29">
        <f t="shared" si="30"/>
        <v>2.1248339973438668E-3</v>
      </c>
    </row>
    <row r="1600" spans="1:7">
      <c r="A1600" s="24">
        <v>37.700000000000003</v>
      </c>
      <c r="B1600" s="24">
        <v>37.880000000000003</v>
      </c>
      <c r="C1600" s="24">
        <v>37.409999999999997</v>
      </c>
      <c r="D1600" s="24">
        <v>37.630000000000003</v>
      </c>
      <c r="E1600" s="24">
        <v>7933020</v>
      </c>
      <c r="F1600" s="24" t="s">
        <v>1044</v>
      </c>
      <c r="G1600" s="29">
        <f t="shared" si="30"/>
        <v>1.8602179112410244E-3</v>
      </c>
    </row>
    <row r="1601" spans="1:7">
      <c r="A1601" s="24">
        <v>37.29</v>
      </c>
      <c r="B1601" s="24">
        <v>37.384999999999998</v>
      </c>
      <c r="C1601" s="24">
        <v>36.807299999999998</v>
      </c>
      <c r="D1601" s="24">
        <v>37.15</v>
      </c>
      <c r="E1601" s="24">
        <v>5053399</v>
      </c>
      <c r="F1601" s="24" t="s">
        <v>1043</v>
      </c>
      <c r="G1601" s="29">
        <f t="shared" si="30"/>
        <v>3.7685060565275652E-3</v>
      </c>
    </row>
    <row r="1602" spans="1:7">
      <c r="A1602" s="24">
        <v>37.32</v>
      </c>
      <c r="B1602" s="24">
        <v>37.880000000000003</v>
      </c>
      <c r="C1602" s="24">
        <v>37.07</v>
      </c>
      <c r="D1602" s="24">
        <v>37.08</v>
      </c>
      <c r="E1602" s="24">
        <v>5482060</v>
      </c>
      <c r="F1602" s="24" t="s">
        <v>1042</v>
      </c>
      <c r="G1602" s="29">
        <f t="shared" si="30"/>
        <v>6.4724919093852584E-3</v>
      </c>
    </row>
    <row r="1603" spans="1:7">
      <c r="A1603" s="24">
        <v>37.619999999999997</v>
      </c>
      <c r="B1603" s="24">
        <v>38.31</v>
      </c>
      <c r="C1603" s="24">
        <v>37.21</v>
      </c>
      <c r="D1603" s="24">
        <v>37.21</v>
      </c>
      <c r="E1603" s="24">
        <v>7498805</v>
      </c>
      <c r="F1603" s="24" t="s">
        <v>1041</v>
      </c>
      <c r="G1603" s="29">
        <f t="shared" si="30"/>
        <v>1.1018543402311121E-2</v>
      </c>
    </row>
    <row r="1604" spans="1:7">
      <c r="A1604" s="24">
        <v>37.07</v>
      </c>
      <c r="B1604" s="24">
        <v>37.380000000000003</v>
      </c>
      <c r="C1604" s="24">
        <v>36.6</v>
      </c>
      <c r="D1604" s="24">
        <v>36.64</v>
      </c>
      <c r="E1604" s="24">
        <v>8536891</v>
      </c>
      <c r="F1604" s="24" t="s">
        <v>1040</v>
      </c>
      <c r="G1604" s="29">
        <f t="shared" si="30"/>
        <v>1.1735807860262071E-2</v>
      </c>
    </row>
    <row r="1605" spans="1:7">
      <c r="A1605" s="24">
        <v>36.76</v>
      </c>
      <c r="B1605" s="24">
        <v>37.119999999999997</v>
      </c>
      <c r="C1605" s="24">
        <v>36.1</v>
      </c>
      <c r="D1605" s="24">
        <v>36.200000000000003</v>
      </c>
      <c r="E1605" s="24">
        <v>6567209</v>
      </c>
      <c r="F1605" s="24" t="s">
        <v>1039</v>
      </c>
      <c r="G1605" s="29">
        <f t="shared" si="30"/>
        <v>1.5469613259668336E-2</v>
      </c>
    </row>
    <row r="1606" spans="1:7">
      <c r="A1606" s="24">
        <v>35.97</v>
      </c>
      <c r="B1606" s="24">
        <v>36.369999999999997</v>
      </c>
      <c r="C1606" s="24">
        <v>35.880000000000003</v>
      </c>
      <c r="D1606" s="24">
        <v>36.299999999999997</v>
      </c>
      <c r="E1606" s="24">
        <v>5475964</v>
      </c>
      <c r="F1606" s="24" t="s">
        <v>1038</v>
      </c>
      <c r="G1606" s="29">
        <f t="shared" si="30"/>
        <v>-9.0909090909090384E-3</v>
      </c>
    </row>
    <row r="1607" spans="1:7">
      <c r="A1607" s="24">
        <v>36.58</v>
      </c>
      <c r="B1607" s="24">
        <v>36.9</v>
      </c>
      <c r="C1607" s="24">
        <v>35.880000000000003</v>
      </c>
      <c r="D1607" s="24">
        <v>36.82</v>
      </c>
      <c r="E1607" s="24">
        <v>7458652</v>
      </c>
      <c r="F1607" s="24" t="s">
        <v>1037</v>
      </c>
      <c r="G1607" s="29">
        <f t="shared" si="30"/>
        <v>-6.5181966322651608E-3</v>
      </c>
    </row>
    <row r="1608" spans="1:7">
      <c r="A1608" s="24">
        <v>37.07</v>
      </c>
      <c r="B1608" s="24">
        <v>37.11</v>
      </c>
      <c r="C1608" s="24">
        <v>36.07</v>
      </c>
      <c r="D1608" s="24">
        <v>36.340000000000003</v>
      </c>
      <c r="E1608" s="24">
        <v>8510493</v>
      </c>
      <c r="F1608" s="24" t="s">
        <v>1036</v>
      </c>
      <c r="G1608" s="29">
        <f t="shared" si="30"/>
        <v>2.0088057237204193E-2</v>
      </c>
    </row>
    <row r="1609" spans="1:7">
      <c r="A1609" s="24">
        <v>36.700000000000003</v>
      </c>
      <c r="B1609" s="24">
        <v>37.21</v>
      </c>
      <c r="C1609" s="24">
        <v>36.369999999999997</v>
      </c>
      <c r="D1609" s="24">
        <v>36.75</v>
      </c>
      <c r="E1609" s="24">
        <v>7128881</v>
      </c>
      <c r="F1609" s="24" t="s">
        <v>1035</v>
      </c>
      <c r="G1609" s="29">
        <f t="shared" si="30"/>
        <v>-1.3605442176869431E-3</v>
      </c>
    </row>
    <row r="1610" spans="1:7">
      <c r="A1610" s="24">
        <v>36.770000000000003</v>
      </c>
      <c r="B1610" s="24">
        <v>37.25</v>
      </c>
      <c r="C1610" s="24">
        <v>36.47</v>
      </c>
      <c r="D1610" s="24">
        <v>37.08</v>
      </c>
      <c r="E1610" s="24">
        <v>6402978</v>
      </c>
      <c r="F1610" s="24" t="s">
        <v>1034</v>
      </c>
      <c r="G1610" s="29">
        <f t="shared" si="30"/>
        <v>-8.3603020496223479E-3</v>
      </c>
    </row>
    <row r="1611" spans="1:7">
      <c r="A1611" s="24">
        <v>37.369999999999997</v>
      </c>
      <c r="B1611" s="24">
        <v>37.47</v>
      </c>
      <c r="C1611" s="24">
        <v>36.51</v>
      </c>
      <c r="D1611" s="24">
        <v>36.57</v>
      </c>
      <c r="E1611" s="24">
        <v>7742255</v>
      </c>
      <c r="F1611" s="24" t="s">
        <v>1033</v>
      </c>
      <c r="G1611" s="29">
        <f t="shared" si="30"/>
        <v>2.1875854525567284E-2</v>
      </c>
    </row>
    <row r="1612" spans="1:7">
      <c r="A1612" s="24">
        <v>37.200000000000003</v>
      </c>
      <c r="B1612" s="24">
        <v>37.299999999999997</v>
      </c>
      <c r="C1612" s="24">
        <v>36.840000000000003</v>
      </c>
      <c r="D1612" s="24">
        <v>37.049999999999997</v>
      </c>
      <c r="E1612" s="24">
        <v>7869321</v>
      </c>
      <c r="F1612" s="24" t="s">
        <v>1032</v>
      </c>
      <c r="G1612" s="29">
        <f t="shared" si="30"/>
        <v>4.0485829959515662E-3</v>
      </c>
    </row>
    <row r="1613" spans="1:7">
      <c r="A1613" s="24">
        <v>36.89</v>
      </c>
      <c r="B1613" s="24">
        <v>36.89</v>
      </c>
      <c r="C1613" s="24">
        <v>36.11</v>
      </c>
      <c r="D1613" s="24">
        <v>36.25</v>
      </c>
      <c r="E1613" s="24">
        <v>10698571</v>
      </c>
      <c r="F1613" s="24" t="s">
        <v>1031</v>
      </c>
      <c r="G1613" s="29">
        <f t="shared" si="30"/>
        <v>1.7655172413793219E-2</v>
      </c>
    </row>
    <row r="1614" spans="1:7">
      <c r="A1614" s="24">
        <v>36.380000000000003</v>
      </c>
      <c r="B1614" s="24">
        <v>37.14</v>
      </c>
      <c r="C1614" s="24">
        <v>36.340000000000003</v>
      </c>
      <c r="D1614" s="24">
        <v>37.11</v>
      </c>
      <c r="E1614" s="24">
        <v>6080986</v>
      </c>
      <c r="F1614" s="24" t="s">
        <v>1030</v>
      </c>
      <c r="G1614" s="29">
        <f t="shared" si="30"/>
        <v>-1.9671247642144896E-2</v>
      </c>
    </row>
    <row r="1615" spans="1:7">
      <c r="A1615" s="24">
        <v>37.119999999999997</v>
      </c>
      <c r="B1615" s="24">
        <v>37.185000000000002</v>
      </c>
      <c r="C1615" s="24">
        <v>36.590000000000003</v>
      </c>
      <c r="D1615" s="24">
        <v>36.78</v>
      </c>
      <c r="E1615" s="24">
        <v>7938896</v>
      </c>
      <c r="F1615" s="24" t="s">
        <v>1029</v>
      </c>
      <c r="G1615" s="29">
        <f t="shared" si="30"/>
        <v>9.2441544317563018E-3</v>
      </c>
    </row>
    <row r="1616" spans="1:7">
      <c r="A1616" s="24">
        <v>36.729999999999997</v>
      </c>
      <c r="B1616" s="24">
        <v>37.56</v>
      </c>
      <c r="C1616" s="24">
        <v>36.65</v>
      </c>
      <c r="D1616" s="24">
        <v>37.270000000000003</v>
      </c>
      <c r="E1616" s="24">
        <v>6017952</v>
      </c>
      <c r="F1616" s="24" t="s">
        <v>1028</v>
      </c>
      <c r="G1616" s="29">
        <f t="shared" si="30"/>
        <v>-1.4488865038905452E-2</v>
      </c>
    </row>
    <row r="1617" spans="1:7">
      <c r="A1617" s="24">
        <v>37.380000000000003</v>
      </c>
      <c r="B1617" s="24">
        <v>37.49</v>
      </c>
      <c r="C1617" s="24">
        <v>36.799999999999997</v>
      </c>
      <c r="D1617" s="24">
        <v>37.17</v>
      </c>
      <c r="E1617" s="24">
        <v>9621611</v>
      </c>
      <c r="F1617" s="24" t="s">
        <v>1027</v>
      </c>
      <c r="G1617" s="29">
        <f t="shared" si="30"/>
        <v>5.6497175141243527E-3</v>
      </c>
    </row>
    <row r="1618" spans="1:7">
      <c r="A1618" s="24">
        <v>36.93</v>
      </c>
      <c r="B1618" s="24">
        <v>37.15</v>
      </c>
      <c r="C1618" s="24">
        <v>35.43</v>
      </c>
      <c r="D1618" s="24">
        <v>35.47</v>
      </c>
      <c r="E1618" s="24">
        <v>13209911</v>
      </c>
      <c r="F1618" s="24" t="s">
        <v>1026</v>
      </c>
      <c r="G1618" s="29">
        <f t="shared" si="30"/>
        <v>4.1161544967578179E-2</v>
      </c>
    </row>
    <row r="1619" spans="1:7">
      <c r="A1619" s="24">
        <v>35.44</v>
      </c>
      <c r="B1619" s="24">
        <v>36.14</v>
      </c>
      <c r="C1619" s="24">
        <v>34.784999999999997</v>
      </c>
      <c r="D1619" s="24">
        <v>35</v>
      </c>
      <c r="E1619" s="24">
        <v>19865526</v>
      </c>
      <c r="F1619" s="24" t="s">
        <v>1025</v>
      </c>
      <c r="G1619" s="29">
        <f t="shared" si="30"/>
        <v>1.2571428571428456E-2</v>
      </c>
    </row>
    <row r="1620" spans="1:7">
      <c r="A1620" s="24">
        <v>35.89</v>
      </c>
      <c r="B1620" s="24">
        <v>35.895000000000003</v>
      </c>
      <c r="C1620" s="24">
        <v>34.96</v>
      </c>
      <c r="D1620" s="24">
        <v>35.11</v>
      </c>
      <c r="E1620" s="24">
        <v>13873959</v>
      </c>
      <c r="F1620" s="24" t="s">
        <v>1024</v>
      </c>
      <c r="G1620" s="29">
        <f t="shared" si="30"/>
        <v>2.221589290800341E-2</v>
      </c>
    </row>
    <row r="1621" spans="1:7">
      <c r="A1621" s="24">
        <v>34.93</v>
      </c>
      <c r="B1621" s="24">
        <v>35.424999999999997</v>
      </c>
      <c r="C1621" s="24">
        <v>34.630000000000003</v>
      </c>
      <c r="D1621" s="24">
        <v>34.9</v>
      </c>
      <c r="E1621" s="24">
        <v>7824238</v>
      </c>
      <c r="F1621" s="24" t="s">
        <v>1023</v>
      </c>
      <c r="G1621" s="29">
        <f t="shared" si="30"/>
        <v>8.5959885386821533E-4</v>
      </c>
    </row>
    <row r="1622" spans="1:7">
      <c r="A1622" s="24">
        <v>35.11</v>
      </c>
      <c r="B1622" s="24">
        <v>35.520000000000003</v>
      </c>
      <c r="C1622" s="24">
        <v>34.344999999999999</v>
      </c>
      <c r="D1622" s="24">
        <v>35.08</v>
      </c>
      <c r="E1622" s="24">
        <v>10280978</v>
      </c>
      <c r="F1622" s="24" t="s">
        <v>1022</v>
      </c>
      <c r="G1622" s="29">
        <f t="shared" si="30"/>
        <v>8.5518814139118327E-4</v>
      </c>
    </row>
    <row r="1623" spans="1:7">
      <c r="A1623" s="24">
        <v>34.909999999999997</v>
      </c>
      <c r="B1623" s="24">
        <v>36.33</v>
      </c>
      <c r="C1623" s="24">
        <v>34.847000000000001</v>
      </c>
      <c r="D1623" s="24">
        <v>35.799999999999997</v>
      </c>
      <c r="E1623" s="24">
        <v>16029721</v>
      </c>
      <c r="F1623" s="24" t="s">
        <v>1021</v>
      </c>
      <c r="G1623" s="29">
        <f t="shared" si="30"/>
        <v>-2.4860335195530769E-2</v>
      </c>
    </row>
    <row r="1624" spans="1:7">
      <c r="A1624" s="24">
        <v>36.17</v>
      </c>
      <c r="B1624" s="24">
        <v>38.25</v>
      </c>
      <c r="C1624" s="24">
        <v>35.6</v>
      </c>
      <c r="D1624" s="24">
        <v>38.1</v>
      </c>
      <c r="E1624" s="24">
        <v>32945471</v>
      </c>
      <c r="F1624" s="24" t="s">
        <v>1020</v>
      </c>
      <c r="G1624" s="29">
        <f t="shared" si="30"/>
        <v>-5.0656167979002631E-2</v>
      </c>
    </row>
    <row r="1625" spans="1:7">
      <c r="A1625" s="24">
        <v>37.81</v>
      </c>
      <c r="B1625" s="24">
        <v>37.905000000000001</v>
      </c>
      <c r="C1625" s="24">
        <v>37.49</v>
      </c>
      <c r="D1625" s="24">
        <v>37.81</v>
      </c>
      <c r="E1625" s="24">
        <v>5124149</v>
      </c>
      <c r="F1625" s="24" t="s">
        <v>1019</v>
      </c>
      <c r="G1625" s="29">
        <f t="shared" si="30"/>
        <v>0</v>
      </c>
    </row>
    <row r="1626" spans="1:7">
      <c r="A1626" s="24">
        <v>37.729999999999997</v>
      </c>
      <c r="B1626" s="24">
        <v>38.045000000000002</v>
      </c>
      <c r="C1626" s="24">
        <v>37.57</v>
      </c>
      <c r="D1626" s="24">
        <v>37.950000000000003</v>
      </c>
      <c r="E1626" s="24">
        <v>4800065</v>
      </c>
      <c r="F1626" s="24" t="s">
        <v>1018</v>
      </c>
      <c r="G1626" s="29">
        <f t="shared" si="30"/>
        <v>-5.7971014492754769E-3</v>
      </c>
    </row>
    <row r="1627" spans="1:7">
      <c r="A1627" s="24">
        <v>37.92</v>
      </c>
      <c r="B1627" s="24">
        <v>38.51</v>
      </c>
      <c r="C1627" s="24">
        <v>37.865000000000002</v>
      </c>
      <c r="D1627" s="24">
        <v>38.5</v>
      </c>
      <c r="E1627" s="24">
        <v>4887601</v>
      </c>
      <c r="F1627" s="24" t="s">
        <v>1017</v>
      </c>
      <c r="G1627" s="29">
        <f t="shared" si="30"/>
        <v>-1.5064935064935003E-2</v>
      </c>
    </row>
    <row r="1628" spans="1:7">
      <c r="A1628" s="24">
        <v>38.36</v>
      </c>
      <c r="B1628" s="24">
        <v>38.58</v>
      </c>
      <c r="C1628" s="24">
        <v>38.1875</v>
      </c>
      <c r="D1628" s="24">
        <v>38.24</v>
      </c>
      <c r="E1628" s="24">
        <v>5896182</v>
      </c>
      <c r="F1628" s="24" t="s">
        <v>1016</v>
      </c>
      <c r="G1628" s="29">
        <f t="shared" si="30"/>
        <v>3.1380753138074979E-3</v>
      </c>
    </row>
    <row r="1629" spans="1:7">
      <c r="A1629" s="24">
        <v>38.21</v>
      </c>
      <c r="B1629" s="24">
        <v>38.35</v>
      </c>
      <c r="C1629" s="24">
        <v>37.94</v>
      </c>
      <c r="D1629" s="24">
        <v>38.06</v>
      </c>
      <c r="E1629" s="24">
        <v>4627534</v>
      </c>
      <c r="F1629" s="24" t="s">
        <v>1015</v>
      </c>
      <c r="G1629" s="29">
        <f t="shared" si="30"/>
        <v>3.9411455596425338E-3</v>
      </c>
    </row>
    <row r="1630" spans="1:7">
      <c r="A1630" s="24">
        <v>38.15</v>
      </c>
      <c r="B1630" s="24">
        <v>38.21</v>
      </c>
      <c r="C1630" s="24">
        <v>37.700000000000003</v>
      </c>
      <c r="D1630" s="24">
        <v>38.1</v>
      </c>
      <c r="E1630" s="24">
        <v>4870844</v>
      </c>
      <c r="F1630" s="24" t="s">
        <v>1014</v>
      </c>
      <c r="G1630" s="29">
        <f t="shared" si="30"/>
        <v>1.312335958005173E-3</v>
      </c>
    </row>
    <row r="1631" spans="1:7">
      <c r="A1631" s="24">
        <v>38.159999999999997</v>
      </c>
      <c r="B1631" s="24">
        <v>38.31</v>
      </c>
      <c r="C1631" s="24">
        <v>37.93</v>
      </c>
      <c r="D1631" s="24">
        <v>38.229999999999997</v>
      </c>
      <c r="E1631" s="24">
        <v>4630187</v>
      </c>
      <c r="F1631" s="24" t="s">
        <v>1013</v>
      </c>
      <c r="G1631" s="29">
        <f t="shared" si="30"/>
        <v>-1.8310227569970916E-3</v>
      </c>
    </row>
    <row r="1632" spans="1:7">
      <c r="A1632" s="24">
        <v>38.159999999999997</v>
      </c>
      <c r="B1632" s="24">
        <v>38.450000000000003</v>
      </c>
      <c r="C1632" s="24">
        <v>37.799999999999997</v>
      </c>
      <c r="D1632" s="24">
        <v>38.450000000000003</v>
      </c>
      <c r="E1632" s="24">
        <v>4049865</v>
      </c>
      <c r="F1632" s="24" t="s">
        <v>1012</v>
      </c>
      <c r="G1632" s="29">
        <f t="shared" si="30"/>
        <v>-7.5422626788037572E-3</v>
      </c>
    </row>
    <row r="1633" spans="1:7">
      <c r="A1633" s="24">
        <v>38.33</v>
      </c>
      <c r="B1633" s="24">
        <v>38.74</v>
      </c>
      <c r="C1633" s="24">
        <v>38.145000000000003</v>
      </c>
      <c r="D1633" s="24">
        <v>38.700000000000003</v>
      </c>
      <c r="E1633" s="24">
        <v>6895781</v>
      </c>
      <c r="F1633" s="24" t="s">
        <v>1011</v>
      </c>
      <c r="G1633" s="29">
        <f t="shared" si="30"/>
        <v>-9.5607235142119995E-3</v>
      </c>
    </row>
    <row r="1634" spans="1:7">
      <c r="A1634" s="24">
        <v>38.520000000000003</v>
      </c>
      <c r="B1634" s="24">
        <v>38.700000000000003</v>
      </c>
      <c r="C1634" s="24">
        <v>38.340000000000003</v>
      </c>
      <c r="D1634" s="24">
        <v>38.700000000000003</v>
      </c>
      <c r="E1634" s="24">
        <v>5725347</v>
      </c>
      <c r="F1634" s="24" t="s">
        <v>1010</v>
      </c>
      <c r="G1634" s="29">
        <f t="shared" si="30"/>
        <v>-4.6511627906976605E-3</v>
      </c>
    </row>
    <row r="1635" spans="1:7">
      <c r="A1635" s="24">
        <v>38.659999999999997</v>
      </c>
      <c r="B1635" s="24">
        <v>39</v>
      </c>
      <c r="C1635" s="24">
        <v>38.5</v>
      </c>
      <c r="D1635" s="24">
        <v>38.82</v>
      </c>
      <c r="E1635" s="24">
        <v>11464908</v>
      </c>
      <c r="F1635" s="24" t="s">
        <v>1009</v>
      </c>
      <c r="G1635" s="29">
        <f t="shared" si="30"/>
        <v>-4.1215868109223397E-3</v>
      </c>
    </row>
    <row r="1636" spans="1:7">
      <c r="A1636" s="24">
        <v>38.380000000000003</v>
      </c>
      <c r="B1636" s="24">
        <v>38.65</v>
      </c>
      <c r="C1636" s="24">
        <v>37.984999999999999</v>
      </c>
      <c r="D1636" s="24">
        <v>38.15</v>
      </c>
      <c r="E1636" s="24">
        <v>7767907</v>
      </c>
      <c r="F1636" s="24" t="s">
        <v>1008</v>
      </c>
      <c r="G1636" s="29">
        <f t="shared" si="30"/>
        <v>6.0288335517695302E-3</v>
      </c>
    </row>
    <row r="1637" spans="1:7">
      <c r="A1637" s="24">
        <v>37.92</v>
      </c>
      <c r="B1637" s="24">
        <v>37.950000000000003</v>
      </c>
      <c r="C1637" s="24">
        <v>37.409999999999997</v>
      </c>
      <c r="D1637" s="24">
        <v>37.64</v>
      </c>
      <c r="E1637" s="24">
        <v>4708811</v>
      </c>
      <c r="F1637" s="24" t="s">
        <v>1007</v>
      </c>
      <c r="G1637" s="29">
        <f t="shared" si="30"/>
        <v>7.4388947927737092E-3</v>
      </c>
    </row>
    <row r="1638" spans="1:7">
      <c r="A1638" s="24">
        <v>37.49</v>
      </c>
      <c r="B1638" s="24">
        <v>38.094999999999999</v>
      </c>
      <c r="C1638" s="24">
        <v>37.31</v>
      </c>
      <c r="D1638" s="24">
        <v>37.85</v>
      </c>
      <c r="E1638" s="24">
        <v>4763625</v>
      </c>
      <c r="F1638" s="24" t="s">
        <v>1006</v>
      </c>
      <c r="G1638" s="29">
        <f t="shared" si="30"/>
        <v>-9.5112285336855784E-3</v>
      </c>
    </row>
    <row r="1639" spans="1:7">
      <c r="A1639" s="24">
        <v>37.840000000000003</v>
      </c>
      <c r="B1639" s="24">
        <v>38.594999999999999</v>
      </c>
      <c r="C1639" s="24">
        <v>37.74</v>
      </c>
      <c r="D1639" s="24">
        <v>38.07</v>
      </c>
      <c r="E1639" s="24">
        <v>7302504</v>
      </c>
      <c r="F1639" s="24" t="s">
        <v>1005</v>
      </c>
      <c r="G1639" s="29">
        <f t="shared" si="30"/>
        <v>-6.0415024954031393E-3</v>
      </c>
    </row>
    <row r="1640" spans="1:7">
      <c r="A1640" s="24">
        <v>37.64</v>
      </c>
      <c r="B1640" s="24">
        <v>37.82</v>
      </c>
      <c r="C1640" s="24">
        <v>37.1</v>
      </c>
      <c r="D1640" s="24">
        <v>37.299999999999997</v>
      </c>
      <c r="E1640" s="24">
        <v>8377955</v>
      </c>
      <c r="F1640" s="24" t="s">
        <v>1004</v>
      </c>
      <c r="G1640" s="29">
        <f t="shared" si="30"/>
        <v>9.1152815013406663E-3</v>
      </c>
    </row>
    <row r="1641" spans="1:7">
      <c r="A1641" s="24">
        <v>37.299999999999997</v>
      </c>
      <c r="B1641" s="24">
        <v>38.130000000000003</v>
      </c>
      <c r="C1641" s="24">
        <v>37.28</v>
      </c>
      <c r="D1641" s="24">
        <v>38.1</v>
      </c>
      <c r="E1641" s="24">
        <v>6679932</v>
      </c>
      <c r="F1641" s="24" t="s">
        <v>1003</v>
      </c>
      <c r="G1641" s="29">
        <f t="shared" si="30"/>
        <v>-2.09973753280841E-2</v>
      </c>
    </row>
    <row r="1642" spans="1:7">
      <c r="A1642" s="24">
        <v>38.15</v>
      </c>
      <c r="B1642" s="24">
        <v>38.26</v>
      </c>
      <c r="C1642" s="24">
        <v>37.620100000000001</v>
      </c>
      <c r="D1642" s="24">
        <v>37.71</v>
      </c>
      <c r="E1642" s="24">
        <v>8094259</v>
      </c>
      <c r="F1642" s="24" t="s">
        <v>1002</v>
      </c>
      <c r="G1642" s="29">
        <f t="shared" si="30"/>
        <v>1.1667992574913688E-2</v>
      </c>
    </row>
    <row r="1643" spans="1:7">
      <c r="A1643" s="24">
        <v>37.86</v>
      </c>
      <c r="B1643" s="24">
        <v>38.265000000000001</v>
      </c>
      <c r="C1643" s="24">
        <v>37.634999999999998</v>
      </c>
      <c r="D1643" s="24">
        <v>38.11</v>
      </c>
      <c r="E1643" s="24">
        <v>9626787</v>
      </c>
      <c r="F1643" s="24" t="s">
        <v>1001</v>
      </c>
      <c r="G1643" s="29">
        <f t="shared" si="30"/>
        <v>-6.559958016268741E-3</v>
      </c>
    </row>
    <row r="1644" spans="1:7">
      <c r="A1644" s="24">
        <v>38.17</v>
      </c>
      <c r="B1644" s="24">
        <v>38.534999999999997</v>
      </c>
      <c r="C1644" s="24">
        <v>37.61</v>
      </c>
      <c r="D1644" s="24">
        <v>38.119999999999997</v>
      </c>
      <c r="E1644" s="24">
        <v>10570113</v>
      </c>
      <c r="F1644" s="24" t="s">
        <v>1000</v>
      </c>
      <c r="G1644" s="29">
        <f t="shared" ref="G1644:G1707" si="31">A1644/D1644-1</f>
        <v>1.3116474291712255E-3</v>
      </c>
    </row>
    <row r="1645" spans="1:7">
      <c r="A1645" s="24">
        <v>37.97</v>
      </c>
      <c r="B1645" s="24">
        <v>40</v>
      </c>
      <c r="C1645" s="24">
        <v>37.69</v>
      </c>
      <c r="D1645" s="24">
        <v>39.979999999999997</v>
      </c>
      <c r="E1645" s="24">
        <v>19132324</v>
      </c>
      <c r="F1645" s="24" t="s">
        <v>999</v>
      </c>
      <c r="G1645" s="29">
        <f t="shared" si="31"/>
        <v>-5.0275137568784323E-2</v>
      </c>
    </row>
    <row r="1646" spans="1:7">
      <c r="A1646" s="24">
        <v>40.21</v>
      </c>
      <c r="B1646" s="24">
        <v>40.67</v>
      </c>
      <c r="C1646" s="24">
        <v>40.07</v>
      </c>
      <c r="D1646" s="24">
        <v>40.11</v>
      </c>
      <c r="E1646" s="24">
        <v>9811743</v>
      </c>
      <c r="F1646" s="24" t="s">
        <v>998</v>
      </c>
      <c r="G1646" s="29">
        <f t="shared" si="31"/>
        <v>2.4931438544004703E-3</v>
      </c>
    </row>
    <row r="1647" spans="1:7">
      <c r="A1647" s="24">
        <v>40.049999999999997</v>
      </c>
      <c r="B1647" s="24">
        <v>40.229999999999997</v>
      </c>
      <c r="C1647" s="24">
        <v>39.875</v>
      </c>
      <c r="D1647" s="24">
        <v>40.19</v>
      </c>
      <c r="E1647" s="24">
        <v>6345712</v>
      </c>
      <c r="F1647" s="24" t="s">
        <v>997</v>
      </c>
      <c r="G1647" s="29">
        <f t="shared" si="31"/>
        <v>-3.4834535954217927E-3</v>
      </c>
    </row>
    <row r="1648" spans="1:7">
      <c r="A1648" s="24">
        <v>40.229999999999997</v>
      </c>
      <c r="B1648" s="24">
        <v>40.770000000000003</v>
      </c>
      <c r="C1648" s="24">
        <v>40.130000000000003</v>
      </c>
      <c r="D1648" s="24">
        <v>40.42</v>
      </c>
      <c r="E1648" s="24">
        <v>6060477</v>
      </c>
      <c r="F1648" s="24" t="s">
        <v>996</v>
      </c>
      <c r="G1648" s="29">
        <f t="shared" si="31"/>
        <v>-4.7006432459180125E-3</v>
      </c>
    </row>
    <row r="1649" spans="1:7">
      <c r="A1649" s="24">
        <v>40.26</v>
      </c>
      <c r="B1649" s="24">
        <v>40.39</v>
      </c>
      <c r="C1649" s="24">
        <v>39.854999999999997</v>
      </c>
      <c r="D1649" s="24">
        <v>39.99</v>
      </c>
      <c r="E1649" s="24">
        <v>3474191</v>
      </c>
      <c r="F1649" s="24" t="s">
        <v>995</v>
      </c>
      <c r="G1649" s="29">
        <f t="shared" si="31"/>
        <v>6.7516879219804427E-3</v>
      </c>
    </row>
    <row r="1650" spans="1:7">
      <c r="A1650" s="24">
        <v>39.9</v>
      </c>
      <c r="B1650" s="24">
        <v>39.979999999999997</v>
      </c>
      <c r="C1650" s="24">
        <v>39.51</v>
      </c>
      <c r="D1650" s="24">
        <v>39.72</v>
      </c>
      <c r="E1650" s="24">
        <v>4580112</v>
      </c>
      <c r="F1650" s="24" t="s">
        <v>994</v>
      </c>
      <c r="G1650" s="29">
        <f t="shared" si="31"/>
        <v>4.5317220543805714E-3</v>
      </c>
    </row>
    <row r="1651" spans="1:7">
      <c r="A1651" s="24">
        <v>39.51</v>
      </c>
      <c r="B1651" s="24">
        <v>39.56</v>
      </c>
      <c r="C1651" s="24">
        <v>38.984999999999999</v>
      </c>
      <c r="D1651" s="24">
        <v>39.33</v>
      </c>
      <c r="E1651" s="24">
        <v>4583118</v>
      </c>
      <c r="F1651" s="24" t="s">
        <v>993</v>
      </c>
      <c r="G1651" s="29">
        <f t="shared" si="31"/>
        <v>4.5766590389015871E-3</v>
      </c>
    </row>
    <row r="1652" spans="1:7">
      <c r="A1652" s="24">
        <v>39.590000000000003</v>
      </c>
      <c r="B1652" s="24">
        <v>39.909999999999997</v>
      </c>
      <c r="C1652" s="24">
        <v>39.36</v>
      </c>
      <c r="D1652" s="24">
        <v>39.75</v>
      </c>
      <c r="E1652" s="24">
        <v>4793555</v>
      </c>
      <c r="F1652" s="24" t="s">
        <v>992</v>
      </c>
      <c r="G1652" s="29">
        <f t="shared" si="31"/>
        <v>-4.0251572327043572E-3</v>
      </c>
    </row>
    <row r="1653" spans="1:7">
      <c r="A1653" s="24">
        <v>39.78</v>
      </c>
      <c r="B1653" s="24">
        <v>40.270000000000003</v>
      </c>
      <c r="C1653" s="24">
        <v>39.655000000000001</v>
      </c>
      <c r="D1653" s="24">
        <v>40.25</v>
      </c>
      <c r="E1653" s="24">
        <v>3914281</v>
      </c>
      <c r="F1653" s="24" t="s">
        <v>991</v>
      </c>
      <c r="G1653" s="29">
        <f t="shared" si="31"/>
        <v>-1.1677018633540315E-2</v>
      </c>
    </row>
    <row r="1654" spans="1:7">
      <c r="A1654" s="24">
        <v>40.19</v>
      </c>
      <c r="B1654" s="24">
        <v>40.479999999999997</v>
      </c>
      <c r="C1654" s="24">
        <v>40.020000000000003</v>
      </c>
      <c r="D1654" s="24">
        <v>40.31</v>
      </c>
      <c r="E1654" s="24">
        <v>4268687</v>
      </c>
      <c r="F1654" s="24" t="s">
        <v>990</v>
      </c>
      <c r="G1654" s="29">
        <f t="shared" si="31"/>
        <v>-2.9769288017862383E-3</v>
      </c>
    </row>
    <row r="1655" spans="1:7">
      <c r="A1655" s="24">
        <v>40.299999999999997</v>
      </c>
      <c r="B1655" s="24">
        <v>41</v>
      </c>
      <c r="C1655" s="24">
        <v>39.674999999999997</v>
      </c>
      <c r="D1655" s="24">
        <v>40.93</v>
      </c>
      <c r="E1655" s="24">
        <v>7911599</v>
      </c>
      <c r="F1655" s="24" t="s">
        <v>989</v>
      </c>
      <c r="G1655" s="29">
        <f t="shared" si="31"/>
        <v>-1.539213290984609E-2</v>
      </c>
    </row>
    <row r="1656" spans="1:7">
      <c r="A1656" s="24">
        <v>40.75</v>
      </c>
      <c r="B1656" s="24">
        <v>40.9</v>
      </c>
      <c r="C1656" s="24">
        <v>40.14</v>
      </c>
      <c r="D1656" s="24">
        <v>40.479999999999997</v>
      </c>
      <c r="E1656" s="24">
        <v>5828016</v>
      </c>
      <c r="F1656" s="24" t="s">
        <v>988</v>
      </c>
      <c r="G1656" s="29">
        <f t="shared" si="31"/>
        <v>6.6699604743083452E-3</v>
      </c>
    </row>
    <row r="1657" spans="1:7">
      <c r="A1657" s="24">
        <v>40.119999999999997</v>
      </c>
      <c r="B1657" s="24">
        <v>40.32</v>
      </c>
      <c r="C1657" s="24">
        <v>39.76</v>
      </c>
      <c r="D1657" s="24">
        <v>39.880000000000003</v>
      </c>
      <c r="E1657" s="24">
        <v>5797311</v>
      </c>
      <c r="F1657" s="24" t="s">
        <v>987</v>
      </c>
      <c r="G1657" s="29">
        <f t="shared" si="31"/>
        <v>6.0180541624872408E-3</v>
      </c>
    </row>
    <row r="1658" spans="1:7">
      <c r="A1658" s="24">
        <v>39.93</v>
      </c>
      <c r="B1658" s="24">
        <v>40.119999999999997</v>
      </c>
      <c r="C1658" s="24">
        <v>39.6</v>
      </c>
      <c r="D1658" s="24">
        <v>39.64</v>
      </c>
      <c r="E1658" s="24">
        <v>5260191</v>
      </c>
      <c r="F1658" s="24" t="s">
        <v>986</v>
      </c>
      <c r="G1658" s="29">
        <f t="shared" si="31"/>
        <v>7.3158425832491325E-3</v>
      </c>
    </row>
    <row r="1659" spans="1:7">
      <c r="A1659" s="24">
        <v>39.86</v>
      </c>
      <c r="B1659" s="24">
        <v>40</v>
      </c>
      <c r="C1659" s="24">
        <v>39.549999999999997</v>
      </c>
      <c r="D1659" s="24">
        <v>40</v>
      </c>
      <c r="E1659" s="24">
        <v>4397267</v>
      </c>
      <c r="F1659" s="24" t="s">
        <v>985</v>
      </c>
      <c r="G1659" s="29">
        <f t="shared" si="31"/>
        <v>-3.5000000000000586E-3</v>
      </c>
    </row>
    <row r="1660" spans="1:7">
      <c r="A1660" s="24">
        <v>39.99</v>
      </c>
      <c r="B1660" s="24">
        <v>40.75</v>
      </c>
      <c r="C1660" s="24">
        <v>39.99</v>
      </c>
      <c r="D1660" s="24">
        <v>40.65</v>
      </c>
      <c r="E1660" s="24">
        <v>12139015</v>
      </c>
      <c r="F1660" s="24" t="s">
        <v>984</v>
      </c>
      <c r="G1660" s="29">
        <f t="shared" si="31"/>
        <v>-1.6236162361623507E-2</v>
      </c>
    </row>
    <row r="1661" spans="1:7">
      <c r="A1661" s="24">
        <v>40.520000000000003</v>
      </c>
      <c r="B1661" s="24">
        <v>40.81</v>
      </c>
      <c r="C1661" s="24">
        <v>40.17</v>
      </c>
      <c r="D1661" s="24">
        <v>40.270000000000003</v>
      </c>
      <c r="E1661" s="24">
        <v>9321450</v>
      </c>
      <c r="F1661" s="24" t="s">
        <v>983</v>
      </c>
      <c r="G1661" s="29">
        <f t="shared" si="31"/>
        <v>6.2080953563445895E-3</v>
      </c>
    </row>
    <row r="1662" spans="1:7">
      <c r="A1662" s="24">
        <v>40.119999999999997</v>
      </c>
      <c r="B1662" s="24">
        <v>40.22</v>
      </c>
      <c r="C1662" s="24">
        <v>39.835000000000001</v>
      </c>
      <c r="D1662" s="24">
        <v>39.94</v>
      </c>
      <c r="E1662" s="24">
        <v>8418015</v>
      </c>
      <c r="F1662" s="24" t="s">
        <v>982</v>
      </c>
      <c r="G1662" s="29">
        <f t="shared" si="31"/>
        <v>4.5067601402102309E-3</v>
      </c>
    </row>
    <row r="1663" spans="1:7">
      <c r="A1663" s="24">
        <v>40.11</v>
      </c>
      <c r="B1663" s="24">
        <v>40.299999999999997</v>
      </c>
      <c r="C1663" s="24">
        <v>39.61</v>
      </c>
      <c r="D1663" s="24">
        <v>39.86</v>
      </c>
      <c r="E1663" s="24">
        <v>7687455</v>
      </c>
      <c r="F1663" s="24" t="s">
        <v>981</v>
      </c>
      <c r="G1663" s="29">
        <f t="shared" si="31"/>
        <v>6.2719518314098277E-3</v>
      </c>
    </row>
    <row r="1664" spans="1:7">
      <c r="A1664" s="24">
        <v>39.86</v>
      </c>
      <c r="B1664" s="24">
        <v>40.19</v>
      </c>
      <c r="C1664" s="24">
        <v>39.79</v>
      </c>
      <c r="D1664" s="24">
        <v>40.03</v>
      </c>
      <c r="E1664" s="24">
        <v>4050673</v>
      </c>
      <c r="F1664" s="24" t="s">
        <v>980</v>
      </c>
      <c r="G1664" s="29">
        <f t="shared" si="31"/>
        <v>-4.2468148888333834E-3</v>
      </c>
    </row>
    <row r="1665" spans="1:7">
      <c r="A1665" s="24">
        <v>40.01</v>
      </c>
      <c r="B1665" s="24">
        <v>40.32</v>
      </c>
      <c r="C1665" s="24">
        <v>39.700000000000003</v>
      </c>
      <c r="D1665" s="24">
        <v>40.32</v>
      </c>
      <c r="E1665" s="24">
        <v>10376243</v>
      </c>
      <c r="F1665" s="24" t="s">
        <v>979</v>
      </c>
      <c r="G1665" s="29">
        <f t="shared" si="31"/>
        <v>-7.6884920634920917E-3</v>
      </c>
    </row>
    <row r="1666" spans="1:7">
      <c r="A1666" s="24">
        <v>39.92</v>
      </c>
      <c r="B1666" s="24">
        <v>40.07</v>
      </c>
      <c r="C1666" s="24">
        <v>39.36</v>
      </c>
      <c r="D1666" s="24">
        <v>39.5</v>
      </c>
      <c r="E1666" s="24">
        <v>5203278</v>
      </c>
      <c r="F1666" s="24" t="s">
        <v>978</v>
      </c>
      <c r="G1666" s="29">
        <f t="shared" si="31"/>
        <v>1.0632911392405076E-2</v>
      </c>
    </row>
    <row r="1667" spans="1:7">
      <c r="A1667" s="24">
        <v>39.6</v>
      </c>
      <c r="B1667" s="24">
        <v>40.24</v>
      </c>
      <c r="C1667" s="24">
        <v>39.39</v>
      </c>
      <c r="D1667" s="24">
        <v>40.11</v>
      </c>
      <c r="E1667" s="24">
        <v>6236764</v>
      </c>
      <c r="F1667" s="24" t="s">
        <v>977</v>
      </c>
      <c r="G1667" s="29">
        <f t="shared" si="31"/>
        <v>-1.2715033657441976E-2</v>
      </c>
    </row>
    <row r="1668" spans="1:7">
      <c r="A1668" s="24">
        <v>40.04</v>
      </c>
      <c r="B1668" s="24">
        <v>40.329900000000002</v>
      </c>
      <c r="C1668" s="24">
        <v>39.421300000000002</v>
      </c>
      <c r="D1668" s="24">
        <v>39.5</v>
      </c>
      <c r="E1668" s="24">
        <v>7507286</v>
      </c>
      <c r="F1668" s="24" t="s">
        <v>976</v>
      </c>
      <c r="G1668" s="29">
        <f t="shared" si="31"/>
        <v>1.3670886075949351E-2</v>
      </c>
    </row>
    <row r="1669" spans="1:7">
      <c r="A1669" s="24">
        <v>39.31</v>
      </c>
      <c r="B1669" s="24">
        <v>39.590000000000003</v>
      </c>
      <c r="C1669" s="24">
        <v>39.104999999999997</v>
      </c>
      <c r="D1669" s="24">
        <v>39.31</v>
      </c>
      <c r="E1669" s="24">
        <v>5841954</v>
      </c>
      <c r="F1669" s="24" t="s">
        <v>975</v>
      </c>
      <c r="G1669" s="29">
        <f t="shared" si="31"/>
        <v>0</v>
      </c>
    </row>
    <row r="1670" spans="1:7">
      <c r="A1670" s="24">
        <v>39.19</v>
      </c>
      <c r="B1670" s="24">
        <v>39.229999999999997</v>
      </c>
      <c r="C1670" s="24">
        <v>38.39</v>
      </c>
      <c r="D1670" s="24">
        <v>38.44</v>
      </c>
      <c r="E1670" s="24">
        <v>6419654</v>
      </c>
      <c r="F1670" s="24" t="s">
        <v>974</v>
      </c>
      <c r="G1670" s="29">
        <f t="shared" si="31"/>
        <v>1.951092611862637E-2</v>
      </c>
    </row>
    <row r="1671" spans="1:7">
      <c r="A1671" s="24">
        <v>38.85</v>
      </c>
      <c r="B1671" s="24">
        <v>39.090000000000003</v>
      </c>
      <c r="C1671" s="24">
        <v>38.15</v>
      </c>
      <c r="D1671" s="24">
        <v>38.39</v>
      </c>
      <c r="E1671" s="24">
        <v>9183551</v>
      </c>
      <c r="F1671" s="24" t="s">
        <v>973</v>
      </c>
      <c r="G1671" s="29">
        <f t="shared" si="31"/>
        <v>1.1982287053920349E-2</v>
      </c>
    </row>
    <row r="1672" spans="1:7">
      <c r="A1672" s="24">
        <v>38.770000000000003</v>
      </c>
      <c r="B1672" s="24">
        <v>39.020000000000003</v>
      </c>
      <c r="C1672" s="24">
        <v>37.25</v>
      </c>
      <c r="D1672" s="24">
        <v>37.299999999999997</v>
      </c>
      <c r="E1672" s="24">
        <v>11376577</v>
      </c>
      <c r="F1672" s="24" t="s">
        <v>972</v>
      </c>
      <c r="G1672" s="29">
        <f t="shared" si="31"/>
        <v>3.9410187667560548E-2</v>
      </c>
    </row>
    <row r="1673" spans="1:7">
      <c r="A1673" s="24">
        <v>37.75</v>
      </c>
      <c r="B1673" s="24">
        <v>38.14</v>
      </c>
      <c r="C1673" s="24">
        <v>37.58</v>
      </c>
      <c r="D1673" s="24">
        <v>38.07</v>
      </c>
      <c r="E1673" s="24">
        <v>11034201</v>
      </c>
      <c r="F1673" s="24" t="s">
        <v>971</v>
      </c>
      <c r="G1673" s="29">
        <f t="shared" si="31"/>
        <v>-8.4055686892566817E-3</v>
      </c>
    </row>
    <row r="1674" spans="1:7">
      <c r="A1674" s="24">
        <v>37.93</v>
      </c>
      <c r="B1674" s="24">
        <v>38.049999999999997</v>
      </c>
      <c r="C1674" s="24">
        <v>37.590000000000003</v>
      </c>
      <c r="D1674" s="24">
        <v>37.840000000000003</v>
      </c>
      <c r="E1674" s="24">
        <v>6793987</v>
      </c>
      <c r="F1674" s="24" t="s">
        <v>970</v>
      </c>
      <c r="G1674" s="29">
        <f t="shared" si="31"/>
        <v>2.3784355179703454E-3</v>
      </c>
    </row>
    <row r="1675" spans="1:7">
      <c r="A1675" s="24">
        <v>37.93</v>
      </c>
      <c r="B1675" s="24">
        <v>38.380000000000003</v>
      </c>
      <c r="C1675" s="24">
        <v>37.71</v>
      </c>
      <c r="D1675" s="24">
        <v>38.15</v>
      </c>
      <c r="E1675" s="24">
        <v>6005151</v>
      </c>
      <c r="F1675" s="24" t="s">
        <v>969</v>
      </c>
      <c r="G1675" s="29">
        <f t="shared" si="31"/>
        <v>-5.7667103538663333E-3</v>
      </c>
    </row>
    <row r="1676" spans="1:7">
      <c r="A1676" s="24">
        <v>38.15</v>
      </c>
      <c r="B1676" s="24">
        <v>38.244999999999997</v>
      </c>
      <c r="C1676" s="24">
        <v>37.4</v>
      </c>
      <c r="D1676" s="24">
        <v>37.47</v>
      </c>
      <c r="E1676" s="24">
        <v>10807106</v>
      </c>
      <c r="F1676" s="24" t="s">
        <v>968</v>
      </c>
      <c r="G1676" s="29">
        <f t="shared" si="31"/>
        <v>1.8147851614624955E-2</v>
      </c>
    </row>
    <row r="1677" spans="1:7">
      <c r="A1677" s="24">
        <v>37.42</v>
      </c>
      <c r="B1677" s="24">
        <v>37.619999999999997</v>
      </c>
      <c r="C1677" s="24">
        <v>37</v>
      </c>
      <c r="D1677" s="24">
        <v>37.15</v>
      </c>
      <c r="E1677" s="24">
        <v>13212457</v>
      </c>
      <c r="F1677" s="24" t="s">
        <v>967</v>
      </c>
      <c r="G1677" s="29">
        <f t="shared" si="31"/>
        <v>7.2678331090176851E-3</v>
      </c>
    </row>
    <row r="1678" spans="1:7">
      <c r="A1678" s="24">
        <v>37.01</v>
      </c>
      <c r="B1678" s="24">
        <v>37.11</v>
      </c>
      <c r="C1678" s="24">
        <v>36.590000000000003</v>
      </c>
      <c r="D1678" s="24">
        <v>36.83</v>
      </c>
      <c r="E1678" s="24">
        <v>8032924</v>
      </c>
      <c r="F1678" s="24" t="s">
        <v>966</v>
      </c>
      <c r="G1678" s="29">
        <f t="shared" si="31"/>
        <v>4.8873201194679083E-3</v>
      </c>
    </row>
    <row r="1679" spans="1:7">
      <c r="A1679" s="24">
        <v>36.85</v>
      </c>
      <c r="B1679" s="24">
        <v>37.200000000000003</v>
      </c>
      <c r="C1679" s="24">
        <v>36.68</v>
      </c>
      <c r="D1679" s="24">
        <v>37.200000000000003</v>
      </c>
      <c r="E1679" s="24">
        <v>5259010</v>
      </c>
      <c r="F1679" s="24" t="s">
        <v>965</v>
      </c>
      <c r="G1679" s="29">
        <f t="shared" si="31"/>
        <v>-9.4086021505376261E-3</v>
      </c>
    </row>
    <row r="1680" spans="1:7">
      <c r="A1680" s="24">
        <v>37.450000000000003</v>
      </c>
      <c r="B1680" s="24">
        <v>37.700000000000003</v>
      </c>
      <c r="C1680" s="24">
        <v>37.296399999999998</v>
      </c>
      <c r="D1680" s="24">
        <v>37.409999999999997</v>
      </c>
      <c r="E1680" s="24">
        <v>3919156</v>
      </c>
      <c r="F1680" s="24" t="s">
        <v>964</v>
      </c>
      <c r="G1680" s="29">
        <f t="shared" si="31"/>
        <v>1.0692328254480188E-3</v>
      </c>
    </row>
    <row r="1681" spans="1:7">
      <c r="A1681" s="24">
        <v>37.229999999999997</v>
      </c>
      <c r="B1681" s="24">
        <v>37.54</v>
      </c>
      <c r="C1681" s="24">
        <v>37.15</v>
      </c>
      <c r="D1681" s="24">
        <v>37.270000000000003</v>
      </c>
      <c r="E1681" s="24">
        <v>5939762</v>
      </c>
      <c r="F1681" s="24" t="s">
        <v>963</v>
      </c>
      <c r="G1681" s="29">
        <f t="shared" si="31"/>
        <v>-1.0732492621412515E-3</v>
      </c>
    </row>
    <row r="1682" spans="1:7">
      <c r="A1682" s="24">
        <v>37.19</v>
      </c>
      <c r="B1682" s="24">
        <v>37.61</v>
      </c>
      <c r="C1682" s="24">
        <v>36.694299999999998</v>
      </c>
      <c r="D1682" s="24">
        <v>37.46</v>
      </c>
      <c r="E1682" s="24">
        <v>3862688</v>
      </c>
      <c r="F1682" s="24" t="s">
        <v>962</v>
      </c>
      <c r="G1682" s="29">
        <f t="shared" si="31"/>
        <v>-7.2076882007475751E-3</v>
      </c>
    </row>
    <row r="1683" spans="1:7">
      <c r="A1683" s="24">
        <v>37.26</v>
      </c>
      <c r="B1683" s="24">
        <v>37.520000000000003</v>
      </c>
      <c r="C1683" s="24">
        <v>36.92</v>
      </c>
      <c r="D1683" s="24">
        <v>37.14</v>
      </c>
      <c r="E1683" s="24">
        <v>5865945</v>
      </c>
      <c r="F1683" s="24" t="s">
        <v>961</v>
      </c>
      <c r="G1683" s="29">
        <f t="shared" si="31"/>
        <v>3.2310177705976439E-3</v>
      </c>
    </row>
    <row r="1684" spans="1:7">
      <c r="A1684" s="24">
        <v>37.69</v>
      </c>
      <c r="B1684" s="24">
        <v>37.770000000000003</v>
      </c>
      <c r="C1684" s="24">
        <v>36.67</v>
      </c>
      <c r="D1684" s="24">
        <v>37.130000000000003</v>
      </c>
      <c r="E1684" s="24">
        <v>9464760</v>
      </c>
      <c r="F1684" s="24" t="s">
        <v>960</v>
      </c>
      <c r="G1684" s="29">
        <f t="shared" si="31"/>
        <v>1.5082143819014071E-2</v>
      </c>
    </row>
    <row r="1685" spans="1:7">
      <c r="A1685" s="24">
        <v>36.81</v>
      </c>
      <c r="B1685" s="24">
        <v>37.244999999999997</v>
      </c>
      <c r="C1685" s="24">
        <v>36.42</v>
      </c>
      <c r="D1685" s="24">
        <v>36.549999999999997</v>
      </c>
      <c r="E1685" s="24">
        <v>6405165</v>
      </c>
      <c r="F1685" s="24" t="s">
        <v>959</v>
      </c>
      <c r="G1685" s="29">
        <f t="shared" si="31"/>
        <v>7.1135430916553499E-3</v>
      </c>
    </row>
    <row r="1686" spans="1:7">
      <c r="A1686" s="24">
        <v>36.619999999999997</v>
      </c>
      <c r="B1686" s="24">
        <v>36.869999999999997</v>
      </c>
      <c r="C1686" s="24">
        <v>36.465000000000003</v>
      </c>
      <c r="D1686" s="24">
        <v>36.74</v>
      </c>
      <c r="E1686" s="24">
        <v>5535844</v>
      </c>
      <c r="F1686" s="24" t="s">
        <v>958</v>
      </c>
      <c r="G1686" s="29">
        <f t="shared" si="31"/>
        <v>-3.2661948829614262E-3</v>
      </c>
    </row>
    <row r="1687" spans="1:7">
      <c r="A1687" s="24">
        <v>36.72</v>
      </c>
      <c r="B1687" s="24">
        <v>36.89</v>
      </c>
      <c r="C1687" s="24">
        <v>35.409999999999997</v>
      </c>
      <c r="D1687" s="24">
        <v>35.42</v>
      </c>
      <c r="E1687" s="24">
        <v>10873894</v>
      </c>
      <c r="F1687" s="24" t="s">
        <v>957</v>
      </c>
      <c r="G1687" s="29">
        <f t="shared" si="31"/>
        <v>3.6702428006775811E-2</v>
      </c>
    </row>
    <row r="1688" spans="1:7">
      <c r="A1688" s="24">
        <v>35.31</v>
      </c>
      <c r="B1688" s="24">
        <v>35.564999999999998</v>
      </c>
      <c r="C1688" s="24">
        <v>35.08</v>
      </c>
      <c r="D1688" s="24">
        <v>35.270000000000003</v>
      </c>
      <c r="E1688" s="24">
        <v>3817444</v>
      </c>
      <c r="F1688" s="24" t="s">
        <v>956</v>
      </c>
      <c r="G1688" s="29">
        <f t="shared" si="31"/>
        <v>1.1341083073432845E-3</v>
      </c>
    </row>
    <row r="1689" spans="1:7">
      <c r="A1689" s="24">
        <v>35.56</v>
      </c>
      <c r="B1689" s="24">
        <v>35.770000000000003</v>
      </c>
      <c r="C1689" s="24">
        <v>35.19</v>
      </c>
      <c r="D1689" s="24">
        <v>35.64</v>
      </c>
      <c r="E1689" s="24">
        <v>5494505</v>
      </c>
      <c r="F1689" s="24" t="s">
        <v>955</v>
      </c>
      <c r="G1689" s="29">
        <f t="shared" si="31"/>
        <v>-2.2446689113355678E-3</v>
      </c>
    </row>
    <row r="1690" spans="1:7">
      <c r="A1690" s="24">
        <v>35.950000000000003</v>
      </c>
      <c r="B1690" s="24">
        <v>35.984999999999999</v>
      </c>
      <c r="C1690" s="24">
        <v>35.369999999999997</v>
      </c>
      <c r="D1690" s="24">
        <v>35.68</v>
      </c>
      <c r="E1690" s="24">
        <v>5123602</v>
      </c>
      <c r="F1690" s="24" t="s">
        <v>954</v>
      </c>
      <c r="G1690" s="29">
        <f t="shared" si="31"/>
        <v>7.5672645739910394E-3</v>
      </c>
    </row>
    <row r="1691" spans="1:7">
      <c r="A1691" s="24">
        <v>35.880000000000003</v>
      </c>
      <c r="B1691" s="24">
        <v>36.33</v>
      </c>
      <c r="C1691" s="24">
        <v>35.520000000000003</v>
      </c>
      <c r="D1691" s="24">
        <v>35.67</v>
      </c>
      <c r="E1691" s="24">
        <v>7518134</v>
      </c>
      <c r="F1691" s="24" t="s">
        <v>953</v>
      </c>
      <c r="G1691" s="29">
        <f t="shared" si="31"/>
        <v>5.887300252312988E-3</v>
      </c>
    </row>
    <row r="1692" spans="1:7">
      <c r="A1692" s="24">
        <v>35.380000000000003</v>
      </c>
      <c r="B1692" s="24">
        <v>35.505000000000003</v>
      </c>
      <c r="C1692" s="24">
        <v>34.572600000000001</v>
      </c>
      <c r="D1692" s="24">
        <v>34.9</v>
      </c>
      <c r="E1692" s="24">
        <v>10263817</v>
      </c>
      <c r="F1692" s="24" t="s">
        <v>952</v>
      </c>
      <c r="G1692" s="29">
        <f t="shared" si="31"/>
        <v>1.3753581661891223E-2</v>
      </c>
    </row>
    <row r="1693" spans="1:7">
      <c r="A1693" s="24">
        <v>34.42</v>
      </c>
      <c r="B1693" s="24">
        <v>34.954999999999998</v>
      </c>
      <c r="C1693" s="24">
        <v>34.185000000000002</v>
      </c>
      <c r="D1693" s="24">
        <v>34.340000000000003</v>
      </c>
      <c r="E1693" s="24">
        <v>6473938</v>
      </c>
      <c r="F1693" s="24" t="s">
        <v>951</v>
      </c>
      <c r="G1693" s="29">
        <f t="shared" si="31"/>
        <v>2.329644729178737E-3</v>
      </c>
    </row>
    <row r="1694" spans="1:7">
      <c r="A1694" s="24">
        <v>34.21</v>
      </c>
      <c r="B1694" s="24">
        <v>34.4</v>
      </c>
      <c r="C1694" s="24">
        <v>33.42</v>
      </c>
      <c r="D1694" s="24">
        <v>33.42</v>
      </c>
      <c r="E1694" s="24">
        <v>8072508</v>
      </c>
      <c r="F1694" s="24" t="s">
        <v>950</v>
      </c>
      <c r="G1694" s="29">
        <f t="shared" si="31"/>
        <v>2.3638539796529079E-2</v>
      </c>
    </row>
    <row r="1695" spans="1:7">
      <c r="A1695" s="24">
        <v>32.909999999999997</v>
      </c>
      <c r="B1695" s="24">
        <v>34.32</v>
      </c>
      <c r="C1695" s="24">
        <v>32.729999999999997</v>
      </c>
      <c r="D1695" s="24">
        <v>34.24</v>
      </c>
      <c r="E1695" s="24">
        <v>10488852</v>
      </c>
      <c r="F1695" s="24" t="s">
        <v>949</v>
      </c>
      <c r="G1695" s="29">
        <f t="shared" si="31"/>
        <v>-3.8843457943925408E-2</v>
      </c>
    </row>
    <row r="1696" spans="1:7">
      <c r="A1696" s="24">
        <v>34.46</v>
      </c>
      <c r="B1696" s="24">
        <v>34.86</v>
      </c>
      <c r="C1696" s="24">
        <v>34.06</v>
      </c>
      <c r="D1696" s="24">
        <v>34.65</v>
      </c>
      <c r="E1696" s="24">
        <v>6336937</v>
      </c>
      <c r="F1696" s="24" t="s">
        <v>948</v>
      </c>
      <c r="G1696" s="29">
        <f t="shared" si="31"/>
        <v>-5.4834054834054236E-3</v>
      </c>
    </row>
    <row r="1697" spans="1:7">
      <c r="A1697" s="24">
        <v>35.340000000000003</v>
      </c>
      <c r="B1697" s="24">
        <v>35.340000000000003</v>
      </c>
      <c r="C1697" s="24">
        <v>34.79</v>
      </c>
      <c r="D1697" s="24">
        <v>34.92</v>
      </c>
      <c r="E1697" s="24">
        <v>4434571</v>
      </c>
      <c r="F1697" s="24" t="s">
        <v>947</v>
      </c>
      <c r="G1697" s="29">
        <f t="shared" si="31"/>
        <v>1.2027491408934665E-2</v>
      </c>
    </row>
    <row r="1698" spans="1:7">
      <c r="A1698" s="24">
        <v>34.67</v>
      </c>
      <c r="B1698" s="24">
        <v>35.15</v>
      </c>
      <c r="C1698" s="24">
        <v>34.24</v>
      </c>
      <c r="D1698" s="24">
        <v>34.76</v>
      </c>
      <c r="E1698" s="24">
        <v>6442041</v>
      </c>
      <c r="F1698" s="24" t="s">
        <v>946</v>
      </c>
      <c r="G1698" s="29">
        <f t="shared" si="31"/>
        <v>-2.5891829689297374E-3</v>
      </c>
    </row>
    <row r="1699" spans="1:7">
      <c r="A1699" s="24">
        <v>34.479999999999997</v>
      </c>
      <c r="B1699" s="24">
        <v>34.479999999999997</v>
      </c>
      <c r="C1699" s="24">
        <v>33.01</v>
      </c>
      <c r="D1699" s="24">
        <v>33.15</v>
      </c>
      <c r="E1699" s="24">
        <v>7353562</v>
      </c>
      <c r="F1699" s="24" t="s">
        <v>945</v>
      </c>
      <c r="G1699" s="29">
        <f t="shared" si="31"/>
        <v>4.0120663650075272E-2</v>
      </c>
    </row>
    <row r="1700" spans="1:7">
      <c r="A1700" s="24">
        <v>33.68</v>
      </c>
      <c r="B1700" s="24">
        <v>33.68</v>
      </c>
      <c r="C1700" s="24">
        <v>31.78</v>
      </c>
      <c r="D1700" s="24">
        <v>31.9</v>
      </c>
      <c r="E1700" s="24">
        <v>6578184</v>
      </c>
      <c r="F1700" s="24" t="s">
        <v>944</v>
      </c>
      <c r="G1700" s="29">
        <f t="shared" si="31"/>
        <v>5.5799373040752442E-2</v>
      </c>
    </row>
    <row r="1701" spans="1:7">
      <c r="A1701" s="24">
        <v>31.73</v>
      </c>
      <c r="B1701" s="24">
        <v>32.78</v>
      </c>
      <c r="C1701" s="24">
        <v>31.56</v>
      </c>
      <c r="D1701" s="24">
        <v>32.6</v>
      </c>
      <c r="E1701" s="24">
        <v>4004958</v>
      </c>
      <c r="F1701" s="24" t="s">
        <v>943</v>
      </c>
      <c r="G1701" s="29">
        <f t="shared" si="31"/>
        <v>-2.6687116564417246E-2</v>
      </c>
    </row>
    <row r="1702" spans="1:7">
      <c r="A1702" s="24">
        <v>32.83</v>
      </c>
      <c r="B1702" s="24">
        <v>33.67</v>
      </c>
      <c r="C1702" s="24">
        <v>32.564999999999998</v>
      </c>
      <c r="D1702" s="24">
        <v>33.26</v>
      </c>
      <c r="E1702" s="24">
        <v>14305331</v>
      </c>
      <c r="F1702" s="24" t="s">
        <v>942</v>
      </c>
      <c r="G1702" s="29">
        <f t="shared" si="31"/>
        <v>-1.2928442573662102E-2</v>
      </c>
    </row>
    <row r="1703" spans="1:7">
      <c r="A1703" s="24">
        <v>33.26</v>
      </c>
      <c r="B1703" s="24">
        <v>33.949199999999998</v>
      </c>
      <c r="C1703" s="24">
        <v>32.86</v>
      </c>
      <c r="D1703" s="24">
        <v>33.82</v>
      </c>
      <c r="E1703" s="24">
        <v>9200748</v>
      </c>
      <c r="F1703" s="24" t="s">
        <v>941</v>
      </c>
      <c r="G1703" s="29">
        <f t="shared" si="31"/>
        <v>-1.6558249556475557E-2</v>
      </c>
    </row>
    <row r="1704" spans="1:7">
      <c r="A1704" s="24">
        <v>33.979999999999997</v>
      </c>
      <c r="B1704" s="24">
        <v>35.1</v>
      </c>
      <c r="C1704" s="24">
        <v>33.409999999999997</v>
      </c>
      <c r="D1704" s="24">
        <v>34.520000000000003</v>
      </c>
      <c r="E1704" s="24">
        <v>7302858</v>
      </c>
      <c r="F1704" s="24" t="s">
        <v>940</v>
      </c>
      <c r="G1704" s="29">
        <f t="shared" si="31"/>
        <v>-1.5643105446118355E-2</v>
      </c>
    </row>
    <row r="1705" spans="1:7">
      <c r="A1705" s="24">
        <v>34.31</v>
      </c>
      <c r="B1705" s="24">
        <v>35.049999999999997</v>
      </c>
      <c r="C1705" s="24">
        <v>33.99</v>
      </c>
      <c r="D1705" s="24">
        <v>34.61</v>
      </c>
      <c r="E1705" s="24">
        <v>9258645</v>
      </c>
      <c r="F1705" s="24" t="s">
        <v>939</v>
      </c>
      <c r="G1705" s="29">
        <f t="shared" si="31"/>
        <v>-8.6680150245592724E-3</v>
      </c>
    </row>
    <row r="1706" spans="1:7">
      <c r="A1706" s="24">
        <v>34.049999999999997</v>
      </c>
      <c r="B1706" s="24">
        <v>35.479999999999997</v>
      </c>
      <c r="C1706" s="24">
        <v>33.869999999999997</v>
      </c>
      <c r="D1706" s="24">
        <v>35.479999999999997</v>
      </c>
      <c r="E1706" s="24">
        <v>9913194</v>
      </c>
      <c r="F1706" s="24" t="s">
        <v>938</v>
      </c>
      <c r="G1706" s="29">
        <f t="shared" si="31"/>
        <v>-4.0304396843292012E-2</v>
      </c>
    </row>
    <row r="1707" spans="1:7">
      <c r="A1707" s="24">
        <v>35.799999999999997</v>
      </c>
      <c r="B1707" s="24">
        <v>36.6</v>
      </c>
      <c r="C1707" s="24">
        <v>35.54</v>
      </c>
      <c r="D1707" s="24">
        <v>36.6</v>
      </c>
      <c r="E1707" s="24">
        <v>6822494</v>
      </c>
      <c r="F1707" s="24" t="s">
        <v>937</v>
      </c>
      <c r="G1707" s="29">
        <f t="shared" si="31"/>
        <v>-2.1857923497267895E-2</v>
      </c>
    </row>
    <row r="1708" spans="1:7">
      <c r="A1708" s="24">
        <v>36.979999999999997</v>
      </c>
      <c r="B1708" s="24">
        <v>37.520000000000003</v>
      </c>
      <c r="C1708" s="24">
        <v>36.44</v>
      </c>
      <c r="D1708" s="24">
        <v>37.340000000000003</v>
      </c>
      <c r="E1708" s="24">
        <v>5070835</v>
      </c>
      <c r="F1708" s="24" t="s">
        <v>936</v>
      </c>
      <c r="G1708" s="29">
        <f t="shared" ref="G1708:G1771" si="32">A1708/D1708-1</f>
        <v>-9.6411355115160191E-3</v>
      </c>
    </row>
    <row r="1709" spans="1:7">
      <c r="A1709" s="24">
        <v>37.1</v>
      </c>
      <c r="B1709" s="24">
        <v>37.64</v>
      </c>
      <c r="C1709" s="24">
        <v>37</v>
      </c>
      <c r="D1709" s="24">
        <v>37.15</v>
      </c>
      <c r="E1709" s="24">
        <v>6993726</v>
      </c>
      <c r="F1709" s="24" t="s">
        <v>935</v>
      </c>
      <c r="G1709" s="29">
        <f t="shared" si="32"/>
        <v>-1.3458950201883368E-3</v>
      </c>
    </row>
    <row r="1710" spans="1:7">
      <c r="A1710" s="24">
        <v>36.56</v>
      </c>
      <c r="B1710" s="24">
        <v>36.950000000000003</v>
      </c>
      <c r="C1710" s="24">
        <v>36.159999999999997</v>
      </c>
      <c r="D1710" s="24">
        <v>36.590000000000003</v>
      </c>
      <c r="E1710" s="24">
        <v>5806524</v>
      </c>
      <c r="F1710" s="24" t="s">
        <v>934</v>
      </c>
      <c r="G1710" s="29">
        <f t="shared" si="32"/>
        <v>-8.1989614648814158E-4</v>
      </c>
    </row>
    <row r="1711" spans="1:7">
      <c r="A1711" s="24">
        <v>36.15</v>
      </c>
      <c r="B1711" s="24">
        <v>36.200000000000003</v>
      </c>
      <c r="C1711" s="24">
        <v>34.950000000000003</v>
      </c>
      <c r="D1711" s="24">
        <v>35.409999999999997</v>
      </c>
      <c r="E1711" s="24">
        <v>5738952</v>
      </c>
      <c r="F1711" s="24" t="s">
        <v>933</v>
      </c>
      <c r="G1711" s="29">
        <f t="shared" si="32"/>
        <v>2.0898051397910233E-2</v>
      </c>
    </row>
    <row r="1712" spans="1:7">
      <c r="A1712" s="24">
        <v>35.479999999999997</v>
      </c>
      <c r="B1712" s="24">
        <v>36.729999999999997</v>
      </c>
      <c r="C1712" s="24">
        <v>35.049999999999997</v>
      </c>
      <c r="D1712" s="24">
        <v>36.58</v>
      </c>
      <c r="E1712" s="24">
        <v>7395838</v>
      </c>
      <c r="F1712" s="24" t="s">
        <v>932</v>
      </c>
      <c r="G1712" s="29">
        <f t="shared" si="32"/>
        <v>-3.0071077091306742E-2</v>
      </c>
    </row>
    <row r="1713" spans="1:7">
      <c r="A1713" s="24">
        <v>36.770000000000003</v>
      </c>
      <c r="B1713" s="24">
        <v>36.774999999999999</v>
      </c>
      <c r="C1713" s="24">
        <v>35.28</v>
      </c>
      <c r="D1713" s="24">
        <v>36</v>
      </c>
      <c r="E1713" s="24">
        <v>9679674</v>
      </c>
      <c r="F1713" s="24" t="s">
        <v>931</v>
      </c>
      <c r="G1713" s="29">
        <f t="shared" si="32"/>
        <v>2.1388888888888902E-2</v>
      </c>
    </row>
    <row r="1714" spans="1:7">
      <c r="A1714" s="24">
        <v>36.520000000000003</v>
      </c>
      <c r="B1714" s="24">
        <v>38.65</v>
      </c>
      <c r="C1714" s="24">
        <v>36.424999999999997</v>
      </c>
      <c r="D1714" s="24">
        <v>38.53</v>
      </c>
      <c r="E1714" s="24">
        <v>8966181</v>
      </c>
      <c r="F1714" s="24" t="s">
        <v>930</v>
      </c>
      <c r="G1714" s="29">
        <f t="shared" si="32"/>
        <v>-5.2167142486374218E-2</v>
      </c>
    </row>
    <row r="1715" spans="1:7">
      <c r="A1715" s="24">
        <v>38.51</v>
      </c>
      <c r="B1715" s="24">
        <v>38.69</v>
      </c>
      <c r="C1715" s="24">
        <v>37.79</v>
      </c>
      <c r="D1715" s="24">
        <v>38.090000000000003</v>
      </c>
      <c r="E1715" s="24">
        <v>8315210</v>
      </c>
      <c r="F1715" s="24" t="s">
        <v>929</v>
      </c>
      <c r="G1715" s="29">
        <f t="shared" si="32"/>
        <v>1.1026516145969945E-2</v>
      </c>
    </row>
    <row r="1716" spans="1:7">
      <c r="A1716" s="24">
        <v>37.67</v>
      </c>
      <c r="B1716" s="24">
        <v>37.72</v>
      </c>
      <c r="C1716" s="24">
        <v>37.03</v>
      </c>
      <c r="D1716" s="24">
        <v>37.130000000000003</v>
      </c>
      <c r="E1716" s="24">
        <v>9795135</v>
      </c>
      <c r="F1716" s="24" t="s">
        <v>928</v>
      </c>
      <c r="G1716" s="29">
        <f t="shared" si="32"/>
        <v>1.4543495825477981E-2</v>
      </c>
    </row>
    <row r="1717" spans="1:7">
      <c r="A1717" s="24">
        <v>37.04</v>
      </c>
      <c r="B1717" s="24">
        <v>37.299999999999997</v>
      </c>
      <c r="C1717" s="24">
        <v>36.380000000000003</v>
      </c>
      <c r="D1717" s="24">
        <v>36.43</v>
      </c>
      <c r="E1717" s="24">
        <v>6152758</v>
      </c>
      <c r="F1717" s="24" t="s">
        <v>927</v>
      </c>
      <c r="G1717" s="29">
        <f t="shared" si="32"/>
        <v>1.6744441394455079E-2</v>
      </c>
    </row>
    <row r="1718" spans="1:7">
      <c r="A1718" s="24">
        <v>36.65</v>
      </c>
      <c r="B1718" s="24">
        <v>36.695</v>
      </c>
      <c r="C1718" s="24">
        <v>35.47</v>
      </c>
      <c r="D1718" s="24">
        <v>35.47</v>
      </c>
      <c r="E1718" s="24">
        <v>8455156</v>
      </c>
      <c r="F1718" s="24" t="s">
        <v>926</v>
      </c>
      <c r="G1718" s="29">
        <f t="shared" si="32"/>
        <v>3.3267550042289207E-2</v>
      </c>
    </row>
    <row r="1719" spans="1:7">
      <c r="A1719" s="24">
        <v>35.26</v>
      </c>
      <c r="B1719" s="24">
        <v>35.465000000000003</v>
      </c>
      <c r="C1719" s="24">
        <v>34.68</v>
      </c>
      <c r="D1719" s="24">
        <v>34.96</v>
      </c>
      <c r="E1719" s="24">
        <v>7796958</v>
      </c>
      <c r="F1719" s="24" t="s">
        <v>925</v>
      </c>
      <c r="G1719" s="29">
        <f t="shared" si="32"/>
        <v>8.581235697940448E-3</v>
      </c>
    </row>
    <row r="1720" spans="1:7">
      <c r="A1720" s="24">
        <v>35.01</v>
      </c>
      <c r="B1720" s="24">
        <v>35.475000000000001</v>
      </c>
      <c r="C1720" s="24">
        <v>34.68</v>
      </c>
      <c r="D1720" s="24">
        <v>35.17</v>
      </c>
      <c r="E1720" s="24">
        <v>6987574</v>
      </c>
      <c r="F1720" s="24" t="s">
        <v>924</v>
      </c>
      <c r="G1720" s="29">
        <f t="shared" si="32"/>
        <v>-4.5493318168895458E-3</v>
      </c>
    </row>
    <row r="1721" spans="1:7">
      <c r="A1721" s="24">
        <v>34.799999999999997</v>
      </c>
      <c r="B1721" s="24">
        <v>35.130000000000003</v>
      </c>
      <c r="C1721" s="24">
        <v>34.32</v>
      </c>
      <c r="D1721" s="24">
        <v>34.4</v>
      </c>
      <c r="E1721" s="24">
        <v>2313434</v>
      </c>
      <c r="F1721" s="24" t="s">
        <v>923</v>
      </c>
      <c r="G1721" s="29">
        <f t="shared" si="32"/>
        <v>1.1627906976744207E-2</v>
      </c>
    </row>
    <row r="1722" spans="1:7">
      <c r="A1722" s="24">
        <v>34.6</v>
      </c>
      <c r="B1722" s="24">
        <v>35.03</v>
      </c>
      <c r="C1722" s="24">
        <v>34.19</v>
      </c>
      <c r="D1722" s="24">
        <v>34.28</v>
      </c>
      <c r="E1722" s="24">
        <v>6972071</v>
      </c>
      <c r="F1722" s="24" t="s">
        <v>922</v>
      </c>
      <c r="G1722" s="29">
        <f t="shared" si="32"/>
        <v>9.334889148191472E-3</v>
      </c>
    </row>
    <row r="1723" spans="1:7">
      <c r="A1723" s="24">
        <v>34.049999999999997</v>
      </c>
      <c r="B1723" s="24">
        <v>34.75</v>
      </c>
      <c r="C1723" s="24">
        <v>31.58</v>
      </c>
      <c r="D1723" s="24">
        <v>33.24</v>
      </c>
      <c r="E1723" s="24">
        <v>19874368</v>
      </c>
      <c r="F1723" s="24" t="s">
        <v>921</v>
      </c>
      <c r="G1723" s="29">
        <f t="shared" si="32"/>
        <v>2.436823104693131E-2</v>
      </c>
    </row>
    <row r="1724" spans="1:7">
      <c r="A1724" s="24">
        <v>35.29</v>
      </c>
      <c r="B1724" s="24">
        <v>37.15</v>
      </c>
      <c r="C1724" s="24">
        <v>35.17</v>
      </c>
      <c r="D1724" s="24">
        <v>37.15</v>
      </c>
      <c r="E1724" s="24">
        <v>10485543</v>
      </c>
      <c r="F1724" s="24" t="s">
        <v>920</v>
      </c>
      <c r="G1724" s="29">
        <f t="shared" si="32"/>
        <v>-5.0067294751009461E-2</v>
      </c>
    </row>
    <row r="1725" spans="1:7">
      <c r="A1725" s="24">
        <v>37.21</v>
      </c>
      <c r="B1725" s="24">
        <v>37.729999999999997</v>
      </c>
      <c r="C1725" s="24">
        <v>36.340000000000003</v>
      </c>
      <c r="D1725" s="24">
        <v>36.340000000000003</v>
      </c>
      <c r="E1725" s="24">
        <v>7537552</v>
      </c>
      <c r="F1725" s="24" t="s">
        <v>919</v>
      </c>
      <c r="G1725" s="29">
        <f t="shared" si="32"/>
        <v>2.3940561364887092E-2</v>
      </c>
    </row>
    <row r="1726" spans="1:7">
      <c r="A1726" s="24">
        <v>36.47</v>
      </c>
      <c r="B1726" s="24">
        <v>36.64</v>
      </c>
      <c r="C1726" s="24">
        <v>35.479999999999997</v>
      </c>
      <c r="D1726" s="24">
        <v>36</v>
      </c>
      <c r="E1726" s="24">
        <v>9055207</v>
      </c>
      <c r="F1726" s="24" t="s">
        <v>918</v>
      </c>
      <c r="G1726" s="29">
        <f t="shared" si="32"/>
        <v>1.3055555555555598E-2</v>
      </c>
    </row>
    <row r="1727" spans="1:7">
      <c r="A1727" s="24">
        <v>36.21</v>
      </c>
      <c r="B1727" s="24">
        <v>36.979999999999997</v>
      </c>
      <c r="C1727" s="24">
        <v>36.06</v>
      </c>
      <c r="D1727" s="24">
        <v>36.869999999999997</v>
      </c>
      <c r="E1727" s="24">
        <v>5520814</v>
      </c>
      <c r="F1727" s="24" t="s">
        <v>917</v>
      </c>
      <c r="G1727" s="29">
        <f t="shared" si="32"/>
        <v>-1.7900732302685074E-2</v>
      </c>
    </row>
    <row r="1728" spans="1:7">
      <c r="A1728" s="24">
        <v>36.659999999999997</v>
      </c>
      <c r="B1728" s="24">
        <v>37.380000000000003</v>
      </c>
      <c r="C1728" s="24">
        <v>36.520000000000003</v>
      </c>
      <c r="D1728" s="24">
        <v>37.11</v>
      </c>
      <c r="E1728" s="24">
        <v>3622091</v>
      </c>
      <c r="F1728" s="24" t="s">
        <v>916</v>
      </c>
      <c r="G1728" s="29">
        <f t="shared" si="32"/>
        <v>-1.2126111560226471E-2</v>
      </c>
    </row>
    <row r="1729" spans="1:7">
      <c r="A1729" s="24">
        <v>36.93</v>
      </c>
      <c r="B1729" s="24">
        <v>38.5</v>
      </c>
      <c r="C1729" s="24">
        <v>36.79</v>
      </c>
      <c r="D1729" s="24">
        <v>38.47</v>
      </c>
      <c r="E1729" s="24">
        <v>6556669</v>
      </c>
      <c r="F1729" s="24" t="s">
        <v>915</v>
      </c>
      <c r="G1729" s="29">
        <f t="shared" si="32"/>
        <v>-4.0031193137509691E-2</v>
      </c>
    </row>
    <row r="1730" spans="1:7">
      <c r="A1730" s="24">
        <v>38.6</v>
      </c>
      <c r="B1730" s="24">
        <v>38.67</v>
      </c>
      <c r="C1730" s="24">
        <v>37.42</v>
      </c>
      <c r="D1730" s="24">
        <v>38.32</v>
      </c>
      <c r="E1730" s="24">
        <v>9208783</v>
      </c>
      <c r="F1730" s="24" t="s">
        <v>914</v>
      </c>
      <c r="G1730" s="29">
        <f t="shared" si="32"/>
        <v>7.3068893528183132E-3</v>
      </c>
    </row>
    <row r="1731" spans="1:7">
      <c r="A1731" s="24">
        <v>38.44</v>
      </c>
      <c r="B1731" s="24">
        <v>38.44</v>
      </c>
      <c r="C1731" s="24">
        <v>37.770000000000003</v>
      </c>
      <c r="D1731" s="24">
        <v>37.94</v>
      </c>
      <c r="E1731" s="24">
        <v>5021314</v>
      </c>
      <c r="F1731" s="24" t="s">
        <v>913</v>
      </c>
      <c r="G1731" s="29">
        <f t="shared" si="32"/>
        <v>1.317870321560366E-2</v>
      </c>
    </row>
    <row r="1732" spans="1:7">
      <c r="A1732" s="24">
        <v>37.950000000000003</v>
      </c>
      <c r="B1732" s="24">
        <v>37.984999999999999</v>
      </c>
      <c r="C1732" s="24">
        <v>37</v>
      </c>
      <c r="D1732" s="24">
        <v>37.06</v>
      </c>
      <c r="E1732" s="24">
        <v>6746038</v>
      </c>
      <c r="F1732" s="24" t="s">
        <v>912</v>
      </c>
      <c r="G1732" s="29">
        <f t="shared" si="32"/>
        <v>2.4015110631408598E-2</v>
      </c>
    </row>
    <row r="1733" spans="1:7">
      <c r="A1733" s="24">
        <v>36.85</v>
      </c>
      <c r="B1733" s="24">
        <v>36.869900000000001</v>
      </c>
      <c r="C1733" s="24">
        <v>36.21</v>
      </c>
      <c r="D1733" s="24">
        <v>36.26</v>
      </c>
      <c r="E1733" s="24">
        <v>4151044</v>
      </c>
      <c r="F1733" s="24" t="s">
        <v>911</v>
      </c>
      <c r="G1733" s="29">
        <f t="shared" si="32"/>
        <v>1.6271373414230572E-2</v>
      </c>
    </row>
    <row r="1734" spans="1:7">
      <c r="A1734" s="24">
        <v>36.36</v>
      </c>
      <c r="B1734" s="24">
        <v>37.32</v>
      </c>
      <c r="C1734" s="24">
        <v>36.18</v>
      </c>
      <c r="D1734" s="24">
        <v>36.97</v>
      </c>
      <c r="E1734" s="24">
        <v>4764871</v>
      </c>
      <c r="F1734" s="24" t="s">
        <v>910</v>
      </c>
      <c r="G1734" s="29">
        <f t="shared" si="32"/>
        <v>-1.6499864755206928E-2</v>
      </c>
    </row>
    <row r="1735" spans="1:7">
      <c r="A1735" s="24">
        <v>36.81</v>
      </c>
      <c r="B1735" s="24">
        <v>37.590000000000003</v>
      </c>
      <c r="C1735" s="24">
        <v>36.54</v>
      </c>
      <c r="D1735" s="24">
        <v>37.24</v>
      </c>
      <c r="E1735" s="24">
        <v>4560864</v>
      </c>
      <c r="F1735" s="24" t="s">
        <v>909</v>
      </c>
      <c r="G1735" s="29">
        <f t="shared" si="32"/>
        <v>-1.1546723952739035E-2</v>
      </c>
    </row>
    <row r="1736" spans="1:7">
      <c r="A1736" s="24">
        <v>36.99</v>
      </c>
      <c r="B1736" s="24">
        <v>37.090000000000003</v>
      </c>
      <c r="C1736" s="24">
        <v>36.045000000000002</v>
      </c>
      <c r="D1736" s="24">
        <v>36.42</v>
      </c>
      <c r="E1736" s="24">
        <v>9581174</v>
      </c>
      <c r="F1736" s="24" t="s">
        <v>908</v>
      </c>
      <c r="G1736" s="29">
        <f t="shared" si="32"/>
        <v>1.5650741350906161E-2</v>
      </c>
    </row>
    <row r="1737" spans="1:7">
      <c r="A1737" s="24">
        <v>36.14</v>
      </c>
      <c r="B1737" s="24">
        <v>36.86</v>
      </c>
      <c r="C1737" s="24">
        <v>35.965000000000003</v>
      </c>
      <c r="D1737" s="24">
        <v>36.32</v>
      </c>
      <c r="E1737" s="24">
        <v>9220556</v>
      </c>
      <c r="F1737" s="24" t="s">
        <v>907</v>
      </c>
      <c r="G1737" s="29">
        <f t="shared" si="32"/>
        <v>-4.9559471365638874E-3</v>
      </c>
    </row>
    <row r="1738" spans="1:7">
      <c r="A1738" s="24">
        <v>35.909999999999997</v>
      </c>
      <c r="B1738" s="24">
        <v>35.950000000000003</v>
      </c>
      <c r="C1738" s="24">
        <v>35.01</v>
      </c>
      <c r="D1738" s="24">
        <v>35.19</v>
      </c>
      <c r="E1738" s="24">
        <v>8167260</v>
      </c>
      <c r="F1738" s="24" t="s">
        <v>906</v>
      </c>
      <c r="G1738" s="29">
        <f t="shared" si="32"/>
        <v>2.0460358056265893E-2</v>
      </c>
    </row>
    <row r="1739" spans="1:7">
      <c r="A1739" s="24">
        <v>35.380000000000003</v>
      </c>
      <c r="B1739" s="24">
        <v>36.619999999999997</v>
      </c>
      <c r="C1739" s="24">
        <v>34.74</v>
      </c>
      <c r="D1739" s="24">
        <v>36.36</v>
      </c>
      <c r="E1739" s="24">
        <v>11133727</v>
      </c>
      <c r="F1739" s="24" t="s">
        <v>905</v>
      </c>
      <c r="G1739" s="29">
        <f t="shared" si="32"/>
        <v>-2.6952695269526816E-2</v>
      </c>
    </row>
    <row r="1740" spans="1:7">
      <c r="A1740" s="24">
        <v>35.83</v>
      </c>
      <c r="B1740" s="24">
        <v>36.284999999999997</v>
      </c>
      <c r="C1740" s="24">
        <v>35.01</v>
      </c>
      <c r="D1740" s="24">
        <v>35.950000000000003</v>
      </c>
      <c r="E1740" s="24">
        <v>9468127</v>
      </c>
      <c r="F1740" s="24" t="s">
        <v>904</v>
      </c>
      <c r="G1740" s="29">
        <f t="shared" si="32"/>
        <v>-3.337969401947305E-3</v>
      </c>
    </row>
    <row r="1741" spans="1:7">
      <c r="A1741" s="24">
        <v>36.39</v>
      </c>
      <c r="B1741" s="24">
        <v>36.65</v>
      </c>
      <c r="C1741" s="24">
        <v>35.200000000000003</v>
      </c>
      <c r="D1741" s="24">
        <v>35.85</v>
      </c>
      <c r="E1741" s="24">
        <v>8974908</v>
      </c>
      <c r="F1741" s="24" t="s">
        <v>903</v>
      </c>
      <c r="G1741" s="29">
        <f t="shared" si="32"/>
        <v>1.5062761506276168E-2</v>
      </c>
    </row>
    <row r="1742" spans="1:7">
      <c r="A1742" s="24">
        <v>35.68</v>
      </c>
      <c r="B1742" s="24">
        <v>37.22</v>
      </c>
      <c r="C1742" s="24">
        <v>35.630000000000003</v>
      </c>
      <c r="D1742" s="24">
        <v>36.520000000000003</v>
      </c>
      <c r="E1742" s="24">
        <v>12603115</v>
      </c>
      <c r="F1742" s="24" t="s">
        <v>902</v>
      </c>
      <c r="G1742" s="29">
        <f t="shared" si="32"/>
        <v>-2.3001095290251961E-2</v>
      </c>
    </row>
    <row r="1743" spans="1:7">
      <c r="A1743" s="24">
        <v>36.03</v>
      </c>
      <c r="B1743" s="24">
        <v>36.314999999999998</v>
      </c>
      <c r="C1743" s="24">
        <v>35.28</v>
      </c>
      <c r="D1743" s="24">
        <v>36.19</v>
      </c>
      <c r="E1743" s="24">
        <v>10958087</v>
      </c>
      <c r="F1743" s="24" t="s">
        <v>901</v>
      </c>
      <c r="G1743" s="29">
        <f t="shared" si="32"/>
        <v>-4.4211108040894675E-3</v>
      </c>
    </row>
    <row r="1744" spans="1:7">
      <c r="A1744" s="24">
        <v>36.619999999999997</v>
      </c>
      <c r="B1744" s="24">
        <v>37.000700000000002</v>
      </c>
      <c r="C1744" s="24">
        <v>36.31</v>
      </c>
      <c r="D1744" s="24">
        <v>36.619999999999997</v>
      </c>
      <c r="E1744" s="24">
        <v>6492768</v>
      </c>
      <c r="F1744" s="24" t="s">
        <v>900</v>
      </c>
      <c r="G1744" s="29">
        <f t="shared" si="32"/>
        <v>0</v>
      </c>
    </row>
    <row r="1745" spans="1:7">
      <c r="A1745" s="24">
        <v>36.54</v>
      </c>
      <c r="B1745" s="24">
        <v>37.700000000000003</v>
      </c>
      <c r="C1745" s="24">
        <v>36.344999999999999</v>
      </c>
      <c r="D1745" s="24">
        <v>37.369999999999997</v>
      </c>
      <c r="E1745" s="24">
        <v>8448540</v>
      </c>
      <c r="F1745" s="24" t="s">
        <v>899</v>
      </c>
      <c r="G1745" s="29">
        <f t="shared" si="32"/>
        <v>-2.2210329141022167E-2</v>
      </c>
    </row>
    <row r="1746" spans="1:7">
      <c r="A1746" s="24">
        <v>37.53</v>
      </c>
      <c r="B1746" s="24">
        <v>38.08</v>
      </c>
      <c r="C1746" s="24">
        <v>37.15</v>
      </c>
      <c r="D1746" s="24">
        <v>37.99</v>
      </c>
      <c r="E1746" s="24">
        <v>7009047</v>
      </c>
      <c r="F1746" s="24" t="s">
        <v>898</v>
      </c>
      <c r="G1746" s="29">
        <f t="shared" si="32"/>
        <v>-1.2108449591997861E-2</v>
      </c>
    </row>
    <row r="1747" spans="1:7">
      <c r="A1747" s="24">
        <v>38</v>
      </c>
      <c r="B1747" s="24">
        <v>38.619999999999997</v>
      </c>
      <c r="C1747" s="24">
        <v>37.475000000000001</v>
      </c>
      <c r="D1747" s="24">
        <v>37.61</v>
      </c>
      <c r="E1747" s="24">
        <v>9311672</v>
      </c>
      <c r="F1747" s="24" t="s">
        <v>897</v>
      </c>
      <c r="G1747" s="29">
        <f t="shared" si="32"/>
        <v>1.036958255783027E-2</v>
      </c>
    </row>
    <row r="1748" spans="1:7">
      <c r="A1748" s="24">
        <v>38.11</v>
      </c>
      <c r="B1748" s="24">
        <v>38.200000000000003</v>
      </c>
      <c r="C1748" s="24">
        <v>37.03</v>
      </c>
      <c r="D1748" s="24">
        <v>37.03</v>
      </c>
      <c r="E1748" s="24">
        <v>9195355</v>
      </c>
      <c r="F1748" s="24" t="s">
        <v>896</v>
      </c>
      <c r="G1748" s="29">
        <f t="shared" si="32"/>
        <v>2.9165541452875976E-2</v>
      </c>
    </row>
    <row r="1749" spans="1:7">
      <c r="A1749" s="24">
        <v>36.43</v>
      </c>
      <c r="B1749" s="24">
        <v>37.14</v>
      </c>
      <c r="C1749" s="24">
        <v>36.35</v>
      </c>
      <c r="D1749" s="24">
        <v>37.14</v>
      </c>
      <c r="E1749" s="24">
        <v>5792670</v>
      </c>
      <c r="F1749" s="24" t="s">
        <v>895</v>
      </c>
      <c r="G1749" s="29">
        <f t="shared" si="32"/>
        <v>-1.9116855142703337E-2</v>
      </c>
    </row>
    <row r="1750" spans="1:7">
      <c r="A1750" s="24">
        <v>36.99</v>
      </c>
      <c r="B1750" s="24">
        <v>37.174999999999997</v>
      </c>
      <c r="C1750" s="24">
        <v>36.549999999999997</v>
      </c>
      <c r="D1750" s="24">
        <v>36.86</v>
      </c>
      <c r="E1750" s="24">
        <v>8744278</v>
      </c>
      <c r="F1750" s="24" t="s">
        <v>894</v>
      </c>
      <c r="G1750" s="29">
        <f t="shared" si="32"/>
        <v>3.5268583830712075E-3</v>
      </c>
    </row>
    <row r="1751" spans="1:7">
      <c r="A1751" s="24">
        <v>36</v>
      </c>
      <c r="B1751" s="24">
        <v>36.979999999999997</v>
      </c>
      <c r="C1751" s="24">
        <v>35.840000000000003</v>
      </c>
      <c r="D1751" s="24">
        <v>36.11</v>
      </c>
      <c r="E1751" s="24">
        <v>11330799</v>
      </c>
      <c r="F1751" s="24" t="s">
        <v>893</v>
      </c>
      <c r="G1751" s="29">
        <f t="shared" si="32"/>
        <v>-3.0462475768484598E-3</v>
      </c>
    </row>
    <row r="1752" spans="1:7">
      <c r="A1752" s="24">
        <v>36.11</v>
      </c>
      <c r="B1752" s="24">
        <v>37.64</v>
      </c>
      <c r="C1752" s="24">
        <v>36.08</v>
      </c>
      <c r="D1752" s="24">
        <v>37.36</v>
      </c>
      <c r="E1752" s="24">
        <v>12220714</v>
      </c>
      <c r="F1752" s="24" t="s">
        <v>892</v>
      </c>
      <c r="G1752" s="29">
        <f t="shared" si="32"/>
        <v>-3.3458244111349011E-2</v>
      </c>
    </row>
    <row r="1753" spans="1:7">
      <c r="A1753" s="24">
        <v>37.409999999999997</v>
      </c>
      <c r="B1753" s="24">
        <v>37.58</v>
      </c>
      <c r="C1753" s="24">
        <v>37.11</v>
      </c>
      <c r="D1753" s="24">
        <v>37.22</v>
      </c>
      <c r="E1753" s="24">
        <v>6492149</v>
      </c>
      <c r="F1753" s="24" t="s">
        <v>891</v>
      </c>
      <c r="G1753" s="29">
        <f t="shared" si="32"/>
        <v>5.1047823750671739E-3</v>
      </c>
    </row>
    <row r="1754" spans="1:7">
      <c r="A1754" s="24">
        <v>37.299999999999997</v>
      </c>
      <c r="B1754" s="24">
        <v>37.880000000000003</v>
      </c>
      <c r="C1754" s="24">
        <v>36.78</v>
      </c>
      <c r="D1754" s="24">
        <v>37.799999999999997</v>
      </c>
      <c r="E1754" s="24">
        <v>6896484</v>
      </c>
      <c r="F1754" s="24" t="s">
        <v>890</v>
      </c>
      <c r="G1754" s="29">
        <f t="shared" si="32"/>
        <v>-1.3227513227513255E-2</v>
      </c>
    </row>
    <row r="1755" spans="1:7">
      <c r="A1755" s="24">
        <v>37.85</v>
      </c>
      <c r="B1755" s="24">
        <v>38.33</v>
      </c>
      <c r="C1755" s="24">
        <v>37.645000000000003</v>
      </c>
      <c r="D1755" s="24">
        <v>38.06</v>
      </c>
      <c r="E1755" s="24">
        <v>5306140</v>
      </c>
      <c r="F1755" s="24" t="s">
        <v>889</v>
      </c>
      <c r="G1755" s="29">
        <f t="shared" si="32"/>
        <v>-5.5176037834997471E-3</v>
      </c>
    </row>
    <row r="1756" spans="1:7">
      <c r="A1756" s="24">
        <v>38</v>
      </c>
      <c r="B1756" s="24">
        <v>38.450000000000003</v>
      </c>
      <c r="C1756" s="24">
        <v>37.68</v>
      </c>
      <c r="D1756" s="24">
        <v>38.43</v>
      </c>
      <c r="E1756" s="24">
        <v>6461042</v>
      </c>
      <c r="F1756" s="24" t="s">
        <v>888</v>
      </c>
      <c r="G1756" s="29">
        <f t="shared" si="32"/>
        <v>-1.1189175123601292E-2</v>
      </c>
    </row>
    <row r="1757" spans="1:7">
      <c r="A1757" s="24">
        <v>38.61</v>
      </c>
      <c r="B1757" s="24">
        <v>39.35</v>
      </c>
      <c r="C1757" s="24">
        <v>38.42</v>
      </c>
      <c r="D1757" s="24">
        <v>39.03</v>
      </c>
      <c r="E1757" s="24">
        <v>5930173</v>
      </c>
      <c r="F1757" s="24" t="s">
        <v>887</v>
      </c>
      <c r="G1757" s="29">
        <f t="shared" si="32"/>
        <v>-1.0760953112990079E-2</v>
      </c>
    </row>
    <row r="1758" spans="1:7">
      <c r="A1758" s="24">
        <v>39.04</v>
      </c>
      <c r="B1758" s="24">
        <v>39.44</v>
      </c>
      <c r="C1758" s="24">
        <v>38.75</v>
      </c>
      <c r="D1758" s="24">
        <v>39.380000000000003</v>
      </c>
      <c r="E1758" s="24">
        <v>6064862</v>
      </c>
      <c r="F1758" s="24" t="s">
        <v>886</v>
      </c>
      <c r="G1758" s="29">
        <f t="shared" si="32"/>
        <v>-8.6338242762824535E-3</v>
      </c>
    </row>
    <row r="1759" spans="1:7">
      <c r="A1759" s="24">
        <v>38.979999999999997</v>
      </c>
      <c r="B1759" s="24">
        <v>39.42</v>
      </c>
      <c r="C1759" s="24">
        <v>38.6</v>
      </c>
      <c r="D1759" s="24">
        <v>38.74</v>
      </c>
      <c r="E1759" s="24">
        <v>8289743</v>
      </c>
      <c r="F1759" s="24" t="s">
        <v>885</v>
      </c>
      <c r="G1759" s="29">
        <f t="shared" si="32"/>
        <v>6.1951471347443388E-3</v>
      </c>
    </row>
    <row r="1760" spans="1:7">
      <c r="A1760" s="24">
        <v>38.5</v>
      </c>
      <c r="B1760" s="24">
        <v>38.78</v>
      </c>
      <c r="C1760" s="24">
        <v>38.270000000000003</v>
      </c>
      <c r="D1760" s="24">
        <v>38.33</v>
      </c>
      <c r="E1760" s="24">
        <v>6482627</v>
      </c>
      <c r="F1760" s="24" t="s">
        <v>884</v>
      </c>
      <c r="G1760" s="29">
        <f t="shared" si="32"/>
        <v>4.435168275502166E-3</v>
      </c>
    </row>
    <row r="1761" spans="1:7">
      <c r="A1761" s="24">
        <v>38.340000000000003</v>
      </c>
      <c r="B1761" s="24">
        <v>38.72</v>
      </c>
      <c r="C1761" s="24">
        <v>38.24</v>
      </c>
      <c r="D1761" s="24">
        <v>38.65</v>
      </c>
      <c r="E1761" s="24">
        <v>5881162</v>
      </c>
      <c r="F1761" s="24" t="s">
        <v>883</v>
      </c>
      <c r="G1761" s="29">
        <f t="shared" si="32"/>
        <v>-8.0206985769727401E-3</v>
      </c>
    </row>
    <row r="1762" spans="1:7">
      <c r="A1762" s="24">
        <v>38.630000000000003</v>
      </c>
      <c r="B1762" s="24">
        <v>39.130000000000003</v>
      </c>
      <c r="C1762" s="24">
        <v>38.51</v>
      </c>
      <c r="D1762" s="24">
        <v>38.61</v>
      </c>
      <c r="E1762" s="24">
        <v>8444160</v>
      </c>
      <c r="F1762" s="24" t="s">
        <v>882</v>
      </c>
      <c r="G1762" s="29">
        <f t="shared" si="32"/>
        <v>5.180005180005498E-4</v>
      </c>
    </row>
    <row r="1763" spans="1:7">
      <c r="A1763" s="24">
        <v>38.61</v>
      </c>
      <c r="B1763" s="24">
        <v>38.76</v>
      </c>
      <c r="C1763" s="24">
        <v>38.090000000000003</v>
      </c>
      <c r="D1763" s="24">
        <v>38.29</v>
      </c>
      <c r="E1763" s="24">
        <v>8731831</v>
      </c>
      <c r="F1763" s="24" t="s">
        <v>881</v>
      </c>
      <c r="G1763" s="29">
        <f t="shared" si="32"/>
        <v>8.3572734395402914E-3</v>
      </c>
    </row>
    <row r="1764" spans="1:7">
      <c r="A1764" s="24">
        <v>38.4</v>
      </c>
      <c r="B1764" s="24">
        <v>38.484999999999999</v>
      </c>
      <c r="C1764" s="24">
        <v>37.869999999999997</v>
      </c>
      <c r="D1764" s="24">
        <v>38</v>
      </c>
      <c r="E1764" s="24">
        <v>6910391</v>
      </c>
      <c r="F1764" s="24" t="s">
        <v>880</v>
      </c>
      <c r="G1764" s="29">
        <f t="shared" si="32"/>
        <v>1.0526315789473717E-2</v>
      </c>
    </row>
    <row r="1765" spans="1:7">
      <c r="A1765" s="24">
        <v>37.770000000000003</v>
      </c>
      <c r="B1765" s="24">
        <v>37.92</v>
      </c>
      <c r="C1765" s="24">
        <v>37.619999999999997</v>
      </c>
      <c r="D1765" s="24">
        <v>37.880000000000003</v>
      </c>
      <c r="E1765" s="24">
        <v>7887691</v>
      </c>
      <c r="F1765" s="24" t="s">
        <v>879</v>
      </c>
      <c r="G1765" s="29">
        <f t="shared" si="32"/>
        <v>-2.9039070749735663E-3</v>
      </c>
    </row>
    <row r="1766" spans="1:7">
      <c r="A1766" s="24">
        <v>37.82</v>
      </c>
      <c r="B1766" s="24">
        <v>37.92</v>
      </c>
      <c r="C1766" s="24">
        <v>37.549999999999997</v>
      </c>
      <c r="D1766" s="24">
        <v>37.64</v>
      </c>
      <c r="E1766" s="24">
        <v>4742099</v>
      </c>
      <c r="F1766" s="24" t="s">
        <v>878</v>
      </c>
      <c r="G1766" s="29">
        <f t="shared" si="32"/>
        <v>4.7821466524973211E-3</v>
      </c>
    </row>
    <row r="1767" spans="1:7">
      <c r="A1767" s="24">
        <v>37.49</v>
      </c>
      <c r="B1767" s="24">
        <v>37.619999999999997</v>
      </c>
      <c r="C1767" s="24">
        <v>37.164999999999999</v>
      </c>
      <c r="D1767" s="24">
        <v>37.57</v>
      </c>
      <c r="E1767" s="24">
        <v>4633348</v>
      </c>
      <c r="F1767" s="24" t="s">
        <v>877</v>
      </c>
      <c r="G1767" s="29">
        <f t="shared" si="32"/>
        <v>-2.1293585307425866E-3</v>
      </c>
    </row>
    <row r="1768" spans="1:7">
      <c r="A1768" s="24">
        <v>37.619999999999997</v>
      </c>
      <c r="B1768" s="24">
        <v>37.76</v>
      </c>
      <c r="C1768" s="24">
        <v>37.11</v>
      </c>
      <c r="D1768" s="24">
        <v>37.18</v>
      </c>
      <c r="E1768" s="24">
        <v>5824261</v>
      </c>
      <c r="F1768" s="24" t="s">
        <v>876</v>
      </c>
      <c r="G1768" s="29">
        <f t="shared" si="32"/>
        <v>1.1834319526627057E-2</v>
      </c>
    </row>
    <row r="1769" spans="1:7">
      <c r="A1769" s="24">
        <v>37.270000000000003</v>
      </c>
      <c r="B1769" s="24">
        <v>37.68</v>
      </c>
      <c r="C1769" s="24">
        <v>37.159999999999997</v>
      </c>
      <c r="D1769" s="24">
        <v>37.479999999999997</v>
      </c>
      <c r="E1769" s="24">
        <v>5999429</v>
      </c>
      <c r="F1769" s="24" t="s">
        <v>875</v>
      </c>
      <c r="G1769" s="29">
        <f t="shared" si="32"/>
        <v>-5.6029882604053949E-3</v>
      </c>
    </row>
    <row r="1770" spans="1:7">
      <c r="A1770" s="24">
        <v>37.39</v>
      </c>
      <c r="B1770" s="24">
        <v>37.555</v>
      </c>
      <c r="C1770" s="24">
        <v>37.155000000000001</v>
      </c>
      <c r="D1770" s="24">
        <v>37.43</v>
      </c>
      <c r="E1770" s="24">
        <v>8062490</v>
      </c>
      <c r="F1770" s="24" t="s">
        <v>874</v>
      </c>
      <c r="G1770" s="29">
        <f t="shared" si="32"/>
        <v>-1.0686615014693368E-3</v>
      </c>
    </row>
    <row r="1771" spans="1:7">
      <c r="A1771" s="24">
        <v>37.619999999999997</v>
      </c>
      <c r="B1771" s="24">
        <v>37.72</v>
      </c>
      <c r="C1771" s="24">
        <v>37.090000000000003</v>
      </c>
      <c r="D1771" s="24">
        <v>37.11</v>
      </c>
      <c r="E1771" s="24">
        <v>14285160</v>
      </c>
      <c r="F1771" s="24" t="s">
        <v>873</v>
      </c>
      <c r="G1771" s="29">
        <f t="shared" si="32"/>
        <v>1.3742926434923142E-2</v>
      </c>
    </row>
    <row r="1772" spans="1:7">
      <c r="A1772" s="24">
        <v>36.44</v>
      </c>
      <c r="B1772" s="24">
        <v>36.53</v>
      </c>
      <c r="C1772" s="24">
        <v>35.725000000000001</v>
      </c>
      <c r="D1772" s="24">
        <v>36.07</v>
      </c>
      <c r="E1772" s="24">
        <v>5687867</v>
      </c>
      <c r="F1772" s="24" t="s">
        <v>872</v>
      </c>
      <c r="G1772" s="29">
        <f t="shared" ref="G1772:G1835" si="33">A1772/D1772-1</f>
        <v>1.0257831993346178E-2</v>
      </c>
    </row>
    <row r="1773" spans="1:7">
      <c r="A1773" s="24">
        <v>36.14</v>
      </c>
      <c r="B1773" s="24">
        <v>36.24</v>
      </c>
      <c r="C1773" s="24">
        <v>35.43</v>
      </c>
      <c r="D1773" s="24">
        <v>35.799999999999997</v>
      </c>
      <c r="E1773" s="24">
        <v>5354705</v>
      </c>
      <c r="F1773" s="24" t="s">
        <v>871</v>
      </c>
      <c r="G1773" s="29">
        <f t="shared" si="33"/>
        <v>9.4972067039107433E-3</v>
      </c>
    </row>
    <row r="1774" spans="1:7">
      <c r="A1774" s="24">
        <v>35.840000000000003</v>
      </c>
      <c r="B1774" s="24">
        <v>36.055</v>
      </c>
      <c r="C1774" s="24">
        <v>35.700000000000003</v>
      </c>
      <c r="D1774" s="24">
        <v>36.03</v>
      </c>
      <c r="E1774" s="24">
        <v>3765192</v>
      </c>
      <c r="F1774" s="24" t="s">
        <v>870</v>
      </c>
      <c r="G1774" s="29">
        <f t="shared" si="33"/>
        <v>-5.2733832917013501E-3</v>
      </c>
    </row>
    <row r="1775" spans="1:7">
      <c r="A1775" s="24">
        <v>35.85</v>
      </c>
      <c r="B1775" s="24">
        <v>36.380000000000003</v>
      </c>
      <c r="C1775" s="24">
        <v>35.81</v>
      </c>
      <c r="D1775" s="24">
        <v>36.32</v>
      </c>
      <c r="E1775" s="24">
        <v>4512502</v>
      </c>
      <c r="F1775" s="24" t="s">
        <v>869</v>
      </c>
      <c r="G1775" s="29">
        <f t="shared" si="33"/>
        <v>-1.2940528634361237E-2</v>
      </c>
    </row>
    <row r="1776" spans="1:7">
      <c r="A1776" s="24">
        <v>35.99</v>
      </c>
      <c r="B1776" s="24">
        <v>36.134999999999998</v>
      </c>
      <c r="C1776" s="24">
        <v>35.64</v>
      </c>
      <c r="D1776" s="24">
        <v>35.659999999999997</v>
      </c>
      <c r="E1776" s="24">
        <v>5033048</v>
      </c>
      <c r="F1776" s="24" t="s">
        <v>868</v>
      </c>
      <c r="G1776" s="29">
        <f t="shared" si="33"/>
        <v>9.2540661805946556E-3</v>
      </c>
    </row>
    <row r="1777" spans="1:7">
      <c r="A1777" s="24">
        <v>35.75</v>
      </c>
      <c r="B1777" s="24">
        <v>36.024999999999999</v>
      </c>
      <c r="C1777" s="24">
        <v>35.380000000000003</v>
      </c>
      <c r="D1777" s="24">
        <v>36.020000000000003</v>
      </c>
      <c r="E1777" s="24">
        <v>5798674</v>
      </c>
      <c r="F1777" s="24" t="s">
        <v>867</v>
      </c>
      <c r="G1777" s="29">
        <f t="shared" si="33"/>
        <v>-7.4958356468629583E-3</v>
      </c>
    </row>
    <row r="1778" spans="1:7">
      <c r="A1778" s="24">
        <v>36.049999999999997</v>
      </c>
      <c r="B1778" s="24">
        <v>36.450000000000003</v>
      </c>
      <c r="C1778" s="24">
        <v>35.83</v>
      </c>
      <c r="D1778" s="24">
        <v>36.01</v>
      </c>
      <c r="E1778" s="24">
        <v>8512922</v>
      </c>
      <c r="F1778" s="24" t="s">
        <v>866</v>
      </c>
      <c r="G1778" s="29">
        <f t="shared" si="33"/>
        <v>1.1108025548458578E-3</v>
      </c>
    </row>
    <row r="1779" spans="1:7">
      <c r="A1779" s="24">
        <v>35.56</v>
      </c>
      <c r="B1779" s="24">
        <v>35.58</v>
      </c>
      <c r="C1779" s="24">
        <v>35.395000000000003</v>
      </c>
      <c r="D1779" s="24">
        <v>35.4</v>
      </c>
      <c r="E1779" s="24">
        <v>5012796</v>
      </c>
      <c r="F1779" s="24" t="s">
        <v>865</v>
      </c>
      <c r="G1779" s="29">
        <f t="shared" si="33"/>
        <v>4.5197740112994378E-3</v>
      </c>
    </row>
    <row r="1780" spans="1:7">
      <c r="A1780" s="24">
        <v>35.4</v>
      </c>
      <c r="B1780" s="24">
        <v>35.67</v>
      </c>
      <c r="C1780" s="24">
        <v>35.22</v>
      </c>
      <c r="D1780" s="24">
        <v>35.229999999999997</v>
      </c>
      <c r="E1780" s="24">
        <v>4220045</v>
      </c>
      <c r="F1780" s="24" t="s">
        <v>864</v>
      </c>
      <c r="G1780" s="29">
        <f t="shared" si="33"/>
        <v>4.8254328697132642E-3</v>
      </c>
    </row>
    <row r="1781" spans="1:7">
      <c r="A1781" s="24">
        <v>35.54</v>
      </c>
      <c r="B1781" s="24">
        <v>35.69</v>
      </c>
      <c r="C1781" s="24">
        <v>35.159999999999997</v>
      </c>
      <c r="D1781" s="24">
        <v>35.159999999999997</v>
      </c>
      <c r="E1781" s="24">
        <v>6682756</v>
      </c>
      <c r="F1781" s="24" t="s">
        <v>863</v>
      </c>
      <c r="G1781" s="29">
        <f t="shared" si="33"/>
        <v>1.0807736063708884E-2</v>
      </c>
    </row>
    <row r="1782" spans="1:7">
      <c r="A1782" s="24">
        <v>35.06</v>
      </c>
      <c r="B1782" s="24">
        <v>35.299999999999997</v>
      </c>
      <c r="C1782" s="24">
        <v>34.954999999999998</v>
      </c>
      <c r="D1782" s="24">
        <v>35.07</v>
      </c>
      <c r="E1782" s="24">
        <v>5539678</v>
      </c>
      <c r="F1782" s="24" t="s">
        <v>862</v>
      </c>
      <c r="G1782" s="29">
        <f t="shared" si="33"/>
        <v>-2.8514399771883969E-4</v>
      </c>
    </row>
    <row r="1783" spans="1:7">
      <c r="A1783" s="24">
        <v>34.94</v>
      </c>
      <c r="B1783" s="24">
        <v>35.055</v>
      </c>
      <c r="C1783" s="24">
        <v>34.65</v>
      </c>
      <c r="D1783" s="24">
        <v>34.869999999999997</v>
      </c>
      <c r="E1783" s="24">
        <v>4225402</v>
      </c>
      <c r="F1783" s="24" t="s">
        <v>861</v>
      </c>
      <c r="G1783" s="29">
        <f t="shared" si="33"/>
        <v>2.0074562661314133E-3</v>
      </c>
    </row>
    <row r="1784" spans="1:7">
      <c r="A1784" s="24">
        <v>34.72</v>
      </c>
      <c r="B1784" s="24">
        <v>34.82</v>
      </c>
      <c r="C1784" s="24">
        <v>34.409999999999997</v>
      </c>
      <c r="D1784" s="24">
        <v>34.450000000000003</v>
      </c>
      <c r="E1784" s="24">
        <v>5511159</v>
      </c>
      <c r="F1784" s="24" t="s">
        <v>860</v>
      </c>
      <c r="G1784" s="29">
        <f t="shared" si="33"/>
        <v>7.8374455732945769E-3</v>
      </c>
    </row>
    <row r="1785" spans="1:7">
      <c r="A1785" s="24">
        <v>34.35</v>
      </c>
      <c r="B1785" s="24">
        <v>34.659999999999997</v>
      </c>
      <c r="C1785" s="24">
        <v>34.26</v>
      </c>
      <c r="D1785" s="24">
        <v>34.409999999999997</v>
      </c>
      <c r="E1785" s="24">
        <v>3732440</v>
      </c>
      <c r="F1785" s="24" t="s">
        <v>859</v>
      </c>
      <c r="G1785" s="29">
        <f t="shared" si="33"/>
        <v>-1.7436791630338622E-3</v>
      </c>
    </row>
    <row r="1786" spans="1:7">
      <c r="A1786" s="24">
        <v>34.47</v>
      </c>
      <c r="B1786" s="24">
        <v>34.549999999999997</v>
      </c>
      <c r="C1786" s="24">
        <v>34.08</v>
      </c>
      <c r="D1786" s="24">
        <v>34.340000000000003</v>
      </c>
      <c r="E1786" s="24">
        <v>4153056</v>
      </c>
      <c r="F1786" s="24" t="s">
        <v>858</v>
      </c>
      <c r="G1786" s="29">
        <f t="shared" si="33"/>
        <v>3.7856726849154754E-3</v>
      </c>
    </row>
    <row r="1787" spans="1:7">
      <c r="A1787" s="24">
        <v>34.49</v>
      </c>
      <c r="B1787" s="24">
        <v>34.86</v>
      </c>
      <c r="C1787" s="24">
        <v>34.49</v>
      </c>
      <c r="D1787" s="24">
        <v>34.700000000000003</v>
      </c>
      <c r="E1787" s="24">
        <v>6884060</v>
      </c>
      <c r="F1787" s="24" t="s">
        <v>857</v>
      </c>
      <c r="G1787" s="29">
        <f t="shared" si="33"/>
        <v>-6.0518731988472574E-3</v>
      </c>
    </row>
    <row r="1788" spans="1:7">
      <c r="A1788" s="24">
        <v>34.57</v>
      </c>
      <c r="B1788" s="24">
        <v>34.75</v>
      </c>
      <c r="C1788" s="24">
        <v>34.119999999999997</v>
      </c>
      <c r="D1788" s="24">
        <v>34.5</v>
      </c>
      <c r="E1788" s="24">
        <v>5244073</v>
      </c>
      <c r="F1788" s="24" t="s">
        <v>856</v>
      </c>
      <c r="G1788" s="29">
        <f t="shared" si="33"/>
        <v>2.0289855072463947E-3</v>
      </c>
    </row>
    <row r="1789" spans="1:7">
      <c r="A1789" s="24">
        <v>34.409999999999997</v>
      </c>
      <c r="B1789" s="24">
        <v>34.619999999999997</v>
      </c>
      <c r="C1789" s="24">
        <v>34.119999999999997</v>
      </c>
      <c r="D1789" s="24">
        <v>34.35</v>
      </c>
      <c r="E1789" s="24">
        <v>5113876</v>
      </c>
      <c r="F1789" s="24" t="s">
        <v>855</v>
      </c>
      <c r="G1789" s="29">
        <f t="shared" si="33"/>
        <v>1.7467248908296096E-3</v>
      </c>
    </row>
    <row r="1790" spans="1:7">
      <c r="A1790" s="24">
        <v>34.29</v>
      </c>
      <c r="B1790" s="24">
        <v>35.06</v>
      </c>
      <c r="C1790" s="24">
        <v>34.159999999999997</v>
      </c>
      <c r="D1790" s="24">
        <v>35</v>
      </c>
      <c r="E1790" s="24">
        <v>7195775</v>
      </c>
      <c r="F1790" s="24" t="s">
        <v>854</v>
      </c>
      <c r="G1790" s="29">
        <f t="shared" si="33"/>
        <v>-2.0285714285714351E-2</v>
      </c>
    </row>
    <row r="1791" spans="1:7">
      <c r="A1791" s="24">
        <v>34.89</v>
      </c>
      <c r="B1791" s="24">
        <v>35.26</v>
      </c>
      <c r="C1791" s="24">
        <v>33.520000000000003</v>
      </c>
      <c r="D1791" s="24">
        <v>33.6</v>
      </c>
      <c r="E1791" s="24">
        <v>16216544</v>
      </c>
      <c r="F1791" s="24" t="s">
        <v>853</v>
      </c>
      <c r="G1791" s="29">
        <f t="shared" si="33"/>
        <v>3.8392857142857117E-2</v>
      </c>
    </row>
    <row r="1792" spans="1:7">
      <c r="A1792" s="24">
        <v>33.700000000000003</v>
      </c>
      <c r="B1792" s="24">
        <v>33.79</v>
      </c>
      <c r="C1792" s="24">
        <v>33.299999999999997</v>
      </c>
      <c r="D1792" s="24">
        <v>33.35</v>
      </c>
      <c r="E1792" s="24">
        <v>7462425</v>
      </c>
      <c r="F1792" s="24" t="s">
        <v>852</v>
      </c>
      <c r="G1792" s="29">
        <f t="shared" si="33"/>
        <v>1.0494752623688264E-2</v>
      </c>
    </row>
    <row r="1793" spans="1:7">
      <c r="A1793" s="24">
        <v>33.299999999999997</v>
      </c>
      <c r="B1793" s="24">
        <v>33.840000000000003</v>
      </c>
      <c r="C1793" s="24">
        <v>33.29</v>
      </c>
      <c r="D1793" s="24">
        <v>33.58</v>
      </c>
      <c r="E1793" s="24">
        <v>4552790</v>
      </c>
      <c r="F1793" s="24" t="s">
        <v>851</v>
      </c>
      <c r="G1793" s="29">
        <f t="shared" si="33"/>
        <v>-8.3382966051220864E-3</v>
      </c>
    </row>
    <row r="1794" spans="1:7">
      <c r="A1794" s="24">
        <v>33.549999999999997</v>
      </c>
      <c r="B1794" s="24">
        <v>33.880000000000003</v>
      </c>
      <c r="C1794" s="24">
        <v>33.354999999999997</v>
      </c>
      <c r="D1794" s="24">
        <v>33.74</v>
      </c>
      <c r="E1794" s="24">
        <v>4485999</v>
      </c>
      <c r="F1794" s="24" t="s">
        <v>850</v>
      </c>
      <c r="G1794" s="29">
        <f t="shared" si="33"/>
        <v>-5.6312981624185854E-3</v>
      </c>
    </row>
    <row r="1795" spans="1:7">
      <c r="A1795" s="24">
        <v>33.85</v>
      </c>
      <c r="B1795" s="24">
        <v>34.42</v>
      </c>
      <c r="C1795" s="24">
        <v>33.76</v>
      </c>
      <c r="D1795" s="24">
        <v>34.22</v>
      </c>
      <c r="E1795" s="24">
        <v>8309176</v>
      </c>
      <c r="F1795" s="24" t="s">
        <v>849</v>
      </c>
      <c r="G1795" s="29">
        <f t="shared" si="33"/>
        <v>-1.0812390414961959E-2</v>
      </c>
    </row>
    <row r="1796" spans="1:7">
      <c r="A1796" s="24">
        <v>34.29</v>
      </c>
      <c r="B1796" s="24">
        <v>34.590000000000003</v>
      </c>
      <c r="C1796" s="24">
        <v>34.07</v>
      </c>
      <c r="D1796" s="24">
        <v>34.229999999999997</v>
      </c>
      <c r="E1796" s="24">
        <v>9790849</v>
      </c>
      <c r="F1796" s="24" t="s">
        <v>848</v>
      </c>
      <c r="G1796" s="29">
        <f t="shared" si="33"/>
        <v>1.7528483786153348E-3</v>
      </c>
    </row>
    <row r="1797" spans="1:7">
      <c r="A1797" s="24">
        <v>33.22</v>
      </c>
      <c r="B1797" s="24">
        <v>33.295000000000002</v>
      </c>
      <c r="C1797" s="24">
        <v>33.020000000000003</v>
      </c>
      <c r="D1797" s="24">
        <v>33.15</v>
      </c>
      <c r="E1797" s="24">
        <v>4189246</v>
      </c>
      <c r="F1797" s="24" t="s">
        <v>847</v>
      </c>
      <c r="G1797" s="29">
        <f t="shared" si="33"/>
        <v>2.1116138763197512E-3</v>
      </c>
    </row>
    <row r="1798" spans="1:7">
      <c r="A1798" s="24">
        <v>33.15</v>
      </c>
      <c r="B1798" s="24">
        <v>33.5</v>
      </c>
      <c r="C1798" s="24">
        <v>33.049999999999997</v>
      </c>
      <c r="D1798" s="24">
        <v>33.46</v>
      </c>
      <c r="E1798" s="24">
        <v>5421800</v>
      </c>
      <c r="F1798" s="24" t="s">
        <v>846</v>
      </c>
      <c r="G1798" s="29">
        <f t="shared" si="33"/>
        <v>-9.2647937836223271E-3</v>
      </c>
    </row>
    <row r="1799" spans="1:7">
      <c r="A1799" s="24">
        <v>33.53</v>
      </c>
      <c r="B1799" s="24">
        <v>33.549999999999997</v>
      </c>
      <c r="C1799" s="24">
        <v>33.119999999999997</v>
      </c>
      <c r="D1799" s="24">
        <v>33.42</v>
      </c>
      <c r="E1799" s="24">
        <v>4425877</v>
      </c>
      <c r="F1799" s="24" t="s">
        <v>845</v>
      </c>
      <c r="G1799" s="29">
        <f t="shared" si="33"/>
        <v>3.2914422501495455E-3</v>
      </c>
    </row>
    <row r="1800" spans="1:7">
      <c r="A1800" s="24">
        <v>33.380000000000003</v>
      </c>
      <c r="B1800" s="24">
        <v>33.4</v>
      </c>
      <c r="C1800" s="24">
        <v>32.9</v>
      </c>
      <c r="D1800" s="24">
        <v>33.29</v>
      </c>
      <c r="E1800" s="24">
        <v>6269155</v>
      </c>
      <c r="F1800" s="24" t="s">
        <v>844</v>
      </c>
      <c r="G1800" s="29">
        <f t="shared" si="33"/>
        <v>2.7035145689398021E-3</v>
      </c>
    </row>
    <row r="1801" spans="1:7">
      <c r="A1801" s="24">
        <v>33.39</v>
      </c>
      <c r="B1801" s="24">
        <v>33.729999999999997</v>
      </c>
      <c r="C1801" s="24">
        <v>33.299999999999997</v>
      </c>
      <c r="D1801" s="24">
        <v>33.549999999999997</v>
      </c>
      <c r="E1801" s="24">
        <v>5737304</v>
      </c>
      <c r="F1801" s="24" t="s">
        <v>843</v>
      </c>
      <c r="G1801" s="29">
        <f t="shared" si="33"/>
        <v>-4.7690014903128963E-3</v>
      </c>
    </row>
    <row r="1802" spans="1:7">
      <c r="A1802" s="24">
        <v>33.61</v>
      </c>
      <c r="B1802" s="24">
        <v>33.86</v>
      </c>
      <c r="C1802" s="24">
        <v>33.08</v>
      </c>
      <c r="D1802" s="24">
        <v>33.08</v>
      </c>
      <c r="E1802" s="24">
        <v>9438065</v>
      </c>
      <c r="F1802" s="24" t="s">
        <v>842</v>
      </c>
      <c r="G1802" s="29">
        <f t="shared" si="33"/>
        <v>1.6021765417170597E-2</v>
      </c>
    </row>
    <row r="1803" spans="1:7">
      <c r="A1803" s="24">
        <v>32.93</v>
      </c>
      <c r="B1803" s="24">
        <v>33.744999999999997</v>
      </c>
      <c r="C1803" s="24">
        <v>32.869999999999997</v>
      </c>
      <c r="D1803" s="24">
        <v>33.72</v>
      </c>
      <c r="E1803" s="24">
        <v>9844896</v>
      </c>
      <c r="F1803" s="24" t="s">
        <v>841</v>
      </c>
      <c r="G1803" s="29">
        <f t="shared" si="33"/>
        <v>-2.3428232502965551E-2</v>
      </c>
    </row>
    <row r="1804" spans="1:7">
      <c r="A1804" s="24">
        <v>33.770000000000003</v>
      </c>
      <c r="B1804" s="24">
        <v>34.4</v>
      </c>
      <c r="C1804" s="24">
        <v>33.579900000000002</v>
      </c>
      <c r="D1804" s="24">
        <v>34.380000000000003</v>
      </c>
      <c r="E1804" s="24">
        <v>5504254</v>
      </c>
      <c r="F1804" s="24" t="s">
        <v>840</v>
      </c>
      <c r="G1804" s="29">
        <f t="shared" si="33"/>
        <v>-1.7742873763816114E-2</v>
      </c>
    </row>
    <row r="1805" spans="1:7">
      <c r="A1805" s="24">
        <v>34.33</v>
      </c>
      <c r="B1805" s="24">
        <v>34.630000000000003</v>
      </c>
      <c r="C1805" s="24">
        <v>34.08</v>
      </c>
      <c r="D1805" s="24">
        <v>34.5</v>
      </c>
      <c r="E1805" s="24">
        <v>6327940</v>
      </c>
      <c r="F1805" s="24" t="s">
        <v>839</v>
      </c>
      <c r="G1805" s="29">
        <f t="shared" si="33"/>
        <v>-4.9275362318841331E-3</v>
      </c>
    </row>
    <row r="1806" spans="1:7">
      <c r="A1806" s="24">
        <v>34.32</v>
      </c>
      <c r="B1806" s="24">
        <v>34.340000000000003</v>
      </c>
      <c r="C1806" s="24">
        <v>32.270000000000003</v>
      </c>
      <c r="D1806" s="24">
        <v>32.270000000000003</v>
      </c>
      <c r="E1806" s="24">
        <v>12278337</v>
      </c>
      <c r="F1806" s="24" t="s">
        <v>838</v>
      </c>
      <c r="G1806" s="29">
        <f t="shared" si="33"/>
        <v>6.3526495196777111E-2</v>
      </c>
    </row>
    <row r="1807" spans="1:7">
      <c r="A1807" s="24">
        <v>33.57</v>
      </c>
      <c r="B1807" s="24">
        <v>33.86</v>
      </c>
      <c r="C1807" s="24">
        <v>33.229999999999997</v>
      </c>
      <c r="D1807" s="24">
        <v>33.79</v>
      </c>
      <c r="E1807" s="24">
        <v>9193553</v>
      </c>
      <c r="F1807" s="24" t="s">
        <v>837</v>
      </c>
      <c r="G1807" s="29">
        <f t="shared" si="33"/>
        <v>-6.5108020124297061E-3</v>
      </c>
    </row>
    <row r="1808" spans="1:7">
      <c r="A1808" s="24">
        <v>33.71</v>
      </c>
      <c r="B1808" s="24">
        <v>33.865000000000002</v>
      </c>
      <c r="C1808" s="24">
        <v>33.42</v>
      </c>
      <c r="D1808" s="24">
        <v>33.72</v>
      </c>
      <c r="E1808" s="24">
        <v>5941352</v>
      </c>
      <c r="F1808" s="24" t="s">
        <v>836</v>
      </c>
      <c r="G1808" s="29">
        <f t="shared" si="33"/>
        <v>-2.9655990510080166E-4</v>
      </c>
    </row>
    <row r="1809" spans="1:7">
      <c r="A1809" s="24">
        <v>33.770000000000003</v>
      </c>
      <c r="B1809" s="24">
        <v>33.99</v>
      </c>
      <c r="C1809" s="24">
        <v>33.54</v>
      </c>
      <c r="D1809" s="24">
        <v>33.54</v>
      </c>
      <c r="E1809" s="24">
        <v>5196792</v>
      </c>
      <c r="F1809" s="24" t="s">
        <v>835</v>
      </c>
      <c r="G1809" s="29">
        <f t="shared" si="33"/>
        <v>6.8574836016697116E-3</v>
      </c>
    </row>
    <row r="1810" spans="1:7">
      <c r="A1810" s="24">
        <v>33.72</v>
      </c>
      <c r="B1810" s="24">
        <v>33.865000000000002</v>
      </c>
      <c r="C1810" s="24">
        <v>33.604999999999997</v>
      </c>
      <c r="D1810" s="24">
        <v>33.729999999999997</v>
      </c>
      <c r="E1810" s="24">
        <v>2756800</v>
      </c>
      <c r="F1810" s="24" t="s">
        <v>834</v>
      </c>
      <c r="G1810" s="29">
        <f t="shared" si="33"/>
        <v>-2.9647198339755043E-4</v>
      </c>
    </row>
    <row r="1811" spans="1:7">
      <c r="A1811" s="24">
        <v>33.74</v>
      </c>
      <c r="B1811" s="24">
        <v>34.15</v>
      </c>
      <c r="C1811" s="24">
        <v>33.479999999999997</v>
      </c>
      <c r="D1811" s="24">
        <v>33.950000000000003</v>
      </c>
      <c r="E1811" s="24">
        <v>6430940</v>
      </c>
      <c r="F1811" s="24" t="s">
        <v>833</v>
      </c>
      <c r="G1811" s="29">
        <f t="shared" si="33"/>
        <v>-6.1855670103092564E-3</v>
      </c>
    </row>
    <row r="1812" spans="1:7">
      <c r="A1812" s="24">
        <v>33.950000000000003</v>
      </c>
      <c r="B1812" s="24">
        <v>34.159999999999997</v>
      </c>
      <c r="C1812" s="24">
        <v>33.11</v>
      </c>
      <c r="D1812" s="24">
        <v>33.159999999999997</v>
      </c>
      <c r="E1812" s="24">
        <v>8800409</v>
      </c>
      <c r="F1812" s="24" t="s">
        <v>832</v>
      </c>
      <c r="G1812" s="29">
        <f t="shared" si="33"/>
        <v>2.3823884197828882E-2</v>
      </c>
    </row>
    <row r="1813" spans="1:7">
      <c r="A1813" s="24">
        <v>33.15</v>
      </c>
      <c r="B1813" s="24">
        <v>33.35</v>
      </c>
      <c r="C1813" s="24">
        <v>32.909999999999997</v>
      </c>
      <c r="D1813" s="24">
        <v>33.15</v>
      </c>
      <c r="E1813" s="24">
        <v>7234801</v>
      </c>
      <c r="F1813" s="24" t="s">
        <v>831</v>
      </c>
      <c r="G1813" s="29">
        <f t="shared" si="33"/>
        <v>0</v>
      </c>
    </row>
    <row r="1814" spans="1:7">
      <c r="A1814" s="24">
        <v>33.35</v>
      </c>
      <c r="B1814" s="24">
        <v>33.65</v>
      </c>
      <c r="C1814" s="24">
        <v>33.26</v>
      </c>
      <c r="D1814" s="24">
        <v>33.56</v>
      </c>
      <c r="E1814" s="24">
        <v>4994380</v>
      </c>
      <c r="F1814" s="24" t="s">
        <v>830</v>
      </c>
      <c r="G1814" s="29">
        <f t="shared" si="33"/>
        <v>-6.2574493444577106E-3</v>
      </c>
    </row>
    <row r="1815" spans="1:7">
      <c r="A1815" s="24">
        <v>33.340000000000003</v>
      </c>
      <c r="B1815" s="24">
        <v>33.784999999999997</v>
      </c>
      <c r="C1815" s="24">
        <v>33.32</v>
      </c>
      <c r="D1815" s="24">
        <v>33.69</v>
      </c>
      <c r="E1815" s="24">
        <v>4704227</v>
      </c>
      <c r="F1815" s="24" t="s">
        <v>829</v>
      </c>
      <c r="G1815" s="29">
        <f t="shared" si="33"/>
        <v>-1.0388839418224771E-2</v>
      </c>
    </row>
    <row r="1816" spans="1:7">
      <c r="A1816" s="24">
        <v>33.340000000000003</v>
      </c>
      <c r="B1816" s="24">
        <v>33.520000000000003</v>
      </c>
      <c r="C1816" s="24">
        <v>33.1</v>
      </c>
      <c r="D1816" s="24">
        <v>33.22</v>
      </c>
      <c r="E1816" s="24">
        <v>4038278</v>
      </c>
      <c r="F1816" s="24" t="s">
        <v>828</v>
      </c>
      <c r="G1816" s="29">
        <f t="shared" si="33"/>
        <v>3.6122817579773425E-3</v>
      </c>
    </row>
    <row r="1817" spans="1:7">
      <c r="A1817" s="24">
        <v>33.56</v>
      </c>
      <c r="B1817" s="24">
        <v>34.090000000000003</v>
      </c>
      <c r="C1817" s="24">
        <v>33.520000000000003</v>
      </c>
      <c r="D1817" s="24">
        <v>33.94</v>
      </c>
      <c r="E1817" s="24">
        <v>6806983</v>
      </c>
      <c r="F1817" s="24" t="s">
        <v>827</v>
      </c>
      <c r="G1817" s="29">
        <f t="shared" si="33"/>
        <v>-1.1196228638774119E-2</v>
      </c>
    </row>
    <row r="1818" spans="1:7">
      <c r="A1818" s="24">
        <v>33.79</v>
      </c>
      <c r="B1818" s="24">
        <v>33.975000000000001</v>
      </c>
      <c r="C1818" s="24">
        <v>33.58</v>
      </c>
      <c r="D1818" s="24">
        <v>33.82</v>
      </c>
      <c r="E1818" s="24">
        <v>3770748</v>
      </c>
      <c r="F1818" s="24" t="s">
        <v>826</v>
      </c>
      <c r="G1818" s="29">
        <f t="shared" si="33"/>
        <v>-8.8704908338266275E-4</v>
      </c>
    </row>
    <row r="1819" spans="1:7">
      <c r="A1819" s="24">
        <v>33.61</v>
      </c>
      <c r="B1819" s="24">
        <v>33.76</v>
      </c>
      <c r="C1819" s="24">
        <v>33.31</v>
      </c>
      <c r="D1819" s="24">
        <v>33.39</v>
      </c>
      <c r="E1819" s="24">
        <v>4170725</v>
      </c>
      <c r="F1819" s="24" t="s">
        <v>825</v>
      </c>
      <c r="G1819" s="29">
        <f t="shared" si="33"/>
        <v>6.5887990416291231E-3</v>
      </c>
    </row>
    <row r="1820" spans="1:7">
      <c r="A1820" s="24">
        <v>33.22</v>
      </c>
      <c r="B1820" s="24">
        <v>33.65</v>
      </c>
      <c r="C1820" s="24">
        <v>32.700000000000003</v>
      </c>
      <c r="D1820" s="24">
        <v>33.229999999999997</v>
      </c>
      <c r="E1820" s="24">
        <v>6763279</v>
      </c>
      <c r="F1820" s="24" t="s">
        <v>824</v>
      </c>
      <c r="G1820" s="29">
        <f t="shared" si="33"/>
        <v>-3.0093289196497786E-4</v>
      </c>
    </row>
    <row r="1821" spans="1:7">
      <c r="A1821" s="24">
        <v>33.21</v>
      </c>
      <c r="B1821" s="24">
        <v>33.35</v>
      </c>
      <c r="C1821" s="24">
        <v>32.85</v>
      </c>
      <c r="D1821" s="24">
        <v>32.94</v>
      </c>
      <c r="E1821" s="24">
        <v>4172956</v>
      </c>
      <c r="F1821" s="24" t="s">
        <v>823</v>
      </c>
      <c r="G1821" s="29">
        <f t="shared" si="33"/>
        <v>8.19672131147553E-3</v>
      </c>
    </row>
    <row r="1822" spans="1:7">
      <c r="A1822" s="24">
        <v>32.83</v>
      </c>
      <c r="B1822" s="24">
        <v>32.909999999999997</v>
      </c>
      <c r="C1822" s="24">
        <v>32.35</v>
      </c>
      <c r="D1822" s="24">
        <v>32.51</v>
      </c>
      <c r="E1822" s="24">
        <v>4860858</v>
      </c>
      <c r="F1822" s="24" t="s">
        <v>822</v>
      </c>
      <c r="G1822" s="29">
        <f t="shared" si="33"/>
        <v>9.843125192248614E-3</v>
      </c>
    </row>
    <row r="1823" spans="1:7">
      <c r="A1823" s="24">
        <v>32.700000000000003</v>
      </c>
      <c r="B1823" s="24">
        <v>32.880000000000003</v>
      </c>
      <c r="C1823" s="24">
        <v>32.42</v>
      </c>
      <c r="D1823" s="24">
        <v>32.5</v>
      </c>
      <c r="E1823" s="24">
        <v>8656960</v>
      </c>
      <c r="F1823" s="24" t="s">
        <v>821</v>
      </c>
      <c r="G1823" s="29">
        <f t="shared" si="33"/>
        <v>6.1538461538461764E-3</v>
      </c>
    </row>
    <row r="1824" spans="1:7">
      <c r="A1824" s="24">
        <v>32.5</v>
      </c>
      <c r="B1824" s="24">
        <v>32.630000000000003</v>
      </c>
      <c r="C1824" s="24">
        <v>31.78</v>
      </c>
      <c r="D1824" s="24">
        <v>31.87</v>
      </c>
      <c r="E1824" s="24">
        <v>5674082</v>
      </c>
      <c r="F1824" s="24" t="s">
        <v>820</v>
      </c>
      <c r="G1824" s="29">
        <f t="shared" si="33"/>
        <v>1.9767806714778846E-2</v>
      </c>
    </row>
    <row r="1825" spans="1:7">
      <c r="A1825" s="24">
        <v>31.85</v>
      </c>
      <c r="B1825" s="24">
        <v>32.645000000000003</v>
      </c>
      <c r="C1825" s="24">
        <v>31.85</v>
      </c>
      <c r="D1825" s="24">
        <v>32.21</v>
      </c>
      <c r="E1825" s="24">
        <v>5918826</v>
      </c>
      <c r="F1825" s="24" t="s">
        <v>819</v>
      </c>
      <c r="G1825" s="29">
        <f t="shared" si="33"/>
        <v>-1.1176653213287757E-2</v>
      </c>
    </row>
    <row r="1826" spans="1:7">
      <c r="A1826" s="24">
        <v>32</v>
      </c>
      <c r="B1826" s="24">
        <v>32.255000000000003</v>
      </c>
      <c r="C1826" s="24">
        <v>31.85</v>
      </c>
      <c r="D1826" s="24">
        <v>32.18</v>
      </c>
      <c r="E1826" s="24">
        <v>5636438</v>
      </c>
      <c r="F1826" s="24" t="s">
        <v>818</v>
      </c>
      <c r="G1826" s="29">
        <f t="shared" si="33"/>
        <v>-5.5935363579863173E-3</v>
      </c>
    </row>
    <row r="1827" spans="1:7">
      <c r="A1827" s="24">
        <v>32.119999999999997</v>
      </c>
      <c r="B1827" s="24">
        <v>32.619999999999997</v>
      </c>
      <c r="C1827" s="24">
        <v>31.88</v>
      </c>
      <c r="D1827" s="24">
        <v>32.61</v>
      </c>
      <c r="E1827" s="24">
        <v>4098076</v>
      </c>
      <c r="F1827" s="24" t="s">
        <v>817</v>
      </c>
      <c r="G1827" s="29">
        <f t="shared" si="33"/>
        <v>-1.502606562404174E-2</v>
      </c>
    </row>
    <row r="1828" spans="1:7">
      <c r="A1828" s="24">
        <v>32.619999999999997</v>
      </c>
      <c r="B1828" s="24">
        <v>33.03</v>
      </c>
      <c r="C1828" s="24">
        <v>32.22</v>
      </c>
      <c r="D1828" s="24">
        <v>32.33</v>
      </c>
      <c r="E1828" s="24">
        <v>9684104</v>
      </c>
      <c r="F1828" s="24" t="s">
        <v>816</v>
      </c>
      <c r="G1828" s="29">
        <f t="shared" si="33"/>
        <v>8.9699969068974816E-3</v>
      </c>
    </row>
    <row r="1829" spans="1:7">
      <c r="A1829" s="24">
        <v>32.15</v>
      </c>
      <c r="B1829" s="24">
        <v>32.575000000000003</v>
      </c>
      <c r="C1829" s="24">
        <v>32.049999999999997</v>
      </c>
      <c r="D1829" s="24">
        <v>32.28</v>
      </c>
      <c r="E1829" s="24">
        <v>4500780</v>
      </c>
      <c r="F1829" s="24" t="s">
        <v>815</v>
      </c>
      <c r="G1829" s="29">
        <f t="shared" si="33"/>
        <v>-4.0272614622057779E-3</v>
      </c>
    </row>
    <row r="1830" spans="1:7">
      <c r="A1830" s="24">
        <v>32.229999999999997</v>
      </c>
      <c r="B1830" s="24">
        <v>32.53</v>
      </c>
      <c r="C1830" s="24">
        <v>31.87</v>
      </c>
      <c r="D1830" s="24">
        <v>31.95</v>
      </c>
      <c r="E1830" s="24">
        <v>6642475</v>
      </c>
      <c r="F1830" s="24" t="s">
        <v>814</v>
      </c>
      <c r="G1830" s="29">
        <f t="shared" si="33"/>
        <v>8.7636932707353399E-3</v>
      </c>
    </row>
    <row r="1831" spans="1:7">
      <c r="A1831" s="24">
        <v>31.92</v>
      </c>
      <c r="B1831" s="24">
        <v>32.1</v>
      </c>
      <c r="C1831" s="24">
        <v>31.79</v>
      </c>
      <c r="D1831" s="24">
        <v>31.97</v>
      </c>
      <c r="E1831" s="24">
        <v>6482772</v>
      </c>
      <c r="F1831" s="24" t="s">
        <v>813</v>
      </c>
      <c r="G1831" s="29">
        <f t="shared" si="33"/>
        <v>-1.5639662183295489E-3</v>
      </c>
    </row>
    <row r="1832" spans="1:7">
      <c r="A1832" s="24">
        <v>32.29</v>
      </c>
      <c r="B1832" s="24">
        <v>32.729999999999997</v>
      </c>
      <c r="C1832" s="24">
        <v>31.8</v>
      </c>
      <c r="D1832" s="24">
        <v>32.64</v>
      </c>
      <c r="E1832" s="24">
        <v>6433028</v>
      </c>
      <c r="F1832" s="24" t="s">
        <v>812</v>
      </c>
      <c r="G1832" s="29">
        <f t="shared" si="33"/>
        <v>-1.0723039215686292E-2</v>
      </c>
    </row>
    <row r="1833" spans="1:7">
      <c r="A1833" s="24">
        <v>32.96</v>
      </c>
      <c r="B1833" s="24">
        <v>32.984999999999999</v>
      </c>
      <c r="C1833" s="24">
        <v>32.35</v>
      </c>
      <c r="D1833" s="24">
        <v>32.590000000000003</v>
      </c>
      <c r="E1833" s="24">
        <v>12738411</v>
      </c>
      <c r="F1833" s="24" t="s">
        <v>811</v>
      </c>
      <c r="G1833" s="29">
        <f t="shared" si="33"/>
        <v>1.1353175820803862E-2</v>
      </c>
    </row>
    <row r="1834" spans="1:7">
      <c r="A1834" s="24">
        <v>32.51</v>
      </c>
      <c r="B1834" s="24">
        <v>32.76</v>
      </c>
      <c r="C1834" s="24">
        <v>32.174999999999997</v>
      </c>
      <c r="D1834" s="24">
        <v>32.29</v>
      </c>
      <c r="E1834" s="24">
        <v>12428830</v>
      </c>
      <c r="F1834" s="24" t="s">
        <v>810</v>
      </c>
      <c r="G1834" s="29">
        <f t="shared" si="33"/>
        <v>6.8132548776711488E-3</v>
      </c>
    </row>
    <row r="1835" spans="1:7">
      <c r="A1835" s="24">
        <v>31.73</v>
      </c>
      <c r="B1835" s="24">
        <v>32.659999999999997</v>
      </c>
      <c r="C1835" s="24">
        <v>31.55</v>
      </c>
      <c r="D1835" s="24">
        <v>31.67</v>
      </c>
      <c r="E1835" s="24">
        <v>22257009</v>
      </c>
      <c r="F1835" s="24" t="s">
        <v>809</v>
      </c>
      <c r="G1835" s="29">
        <f t="shared" si="33"/>
        <v>1.8945374171139839E-3</v>
      </c>
    </row>
    <row r="1836" spans="1:7">
      <c r="A1836" s="24">
        <v>33.840000000000003</v>
      </c>
      <c r="B1836" s="24">
        <v>35.21</v>
      </c>
      <c r="C1836" s="24">
        <v>33.71</v>
      </c>
      <c r="D1836" s="24">
        <v>34.909999999999997</v>
      </c>
      <c r="E1836" s="24">
        <v>21974322</v>
      </c>
      <c r="F1836" s="24" t="s">
        <v>808</v>
      </c>
      <c r="G1836" s="29">
        <f t="shared" ref="G1836:G1899" si="34">A1836/D1836-1</f>
        <v>-3.0650243483242412E-2</v>
      </c>
    </row>
    <row r="1837" spans="1:7">
      <c r="A1837" s="24">
        <v>34.32</v>
      </c>
      <c r="B1837" s="24">
        <v>37.299999999999997</v>
      </c>
      <c r="C1837" s="24">
        <v>31.77</v>
      </c>
      <c r="D1837" s="24">
        <v>31.97</v>
      </c>
      <c r="E1837" s="24">
        <v>34449399</v>
      </c>
      <c r="F1837" s="24" t="s">
        <v>807</v>
      </c>
      <c r="G1837" s="29">
        <f t="shared" si="34"/>
        <v>7.3506412261495235E-2</v>
      </c>
    </row>
    <row r="1838" spans="1:7">
      <c r="A1838" s="24">
        <v>31.95</v>
      </c>
      <c r="B1838" s="24">
        <v>31.975000000000001</v>
      </c>
      <c r="C1838" s="24">
        <v>31.04</v>
      </c>
      <c r="D1838" s="24">
        <v>31.07</v>
      </c>
      <c r="E1838" s="24">
        <v>14035809</v>
      </c>
      <c r="F1838" s="24" t="s">
        <v>806</v>
      </c>
      <c r="G1838" s="29">
        <f t="shared" si="34"/>
        <v>2.8323141293852494E-2</v>
      </c>
    </row>
    <row r="1839" spans="1:7">
      <c r="A1839" s="24">
        <v>31.03</v>
      </c>
      <c r="B1839" s="24">
        <v>31.18</v>
      </c>
      <c r="C1839" s="24">
        <v>30.43</v>
      </c>
      <c r="D1839" s="24">
        <v>30.91</v>
      </c>
      <c r="E1839" s="24">
        <v>10856075</v>
      </c>
      <c r="F1839" s="24" t="s">
        <v>805</v>
      </c>
      <c r="G1839" s="29">
        <f t="shared" si="34"/>
        <v>3.8822387576835649E-3</v>
      </c>
    </row>
    <row r="1840" spans="1:7">
      <c r="A1840" s="24">
        <v>30.8</v>
      </c>
      <c r="B1840" s="24">
        <v>30.9</v>
      </c>
      <c r="C1840" s="24">
        <v>30.59</v>
      </c>
      <c r="D1840" s="24">
        <v>30.8</v>
      </c>
      <c r="E1840" s="24">
        <v>6337604</v>
      </c>
      <c r="F1840" s="24" t="s">
        <v>804</v>
      </c>
      <c r="G1840" s="29">
        <f t="shared" si="34"/>
        <v>0</v>
      </c>
    </row>
    <row r="1841" spans="1:7">
      <c r="A1841" s="24">
        <v>30.72</v>
      </c>
      <c r="B1841" s="24">
        <v>30.83</v>
      </c>
      <c r="C1841" s="24">
        <v>30.49</v>
      </c>
      <c r="D1841" s="24">
        <v>30.62</v>
      </c>
      <c r="E1841" s="24">
        <v>6452443</v>
      </c>
      <c r="F1841" s="24" t="s">
        <v>803</v>
      </c>
      <c r="G1841" s="29">
        <f t="shared" si="34"/>
        <v>3.2658393207054548E-3</v>
      </c>
    </row>
    <row r="1842" spans="1:7">
      <c r="A1842" s="24">
        <v>30.6</v>
      </c>
      <c r="B1842" s="24">
        <v>30.81</v>
      </c>
      <c r="C1842" s="24">
        <v>30.38</v>
      </c>
      <c r="D1842" s="24">
        <v>30.79</v>
      </c>
      <c r="E1842" s="24">
        <v>4085178</v>
      </c>
      <c r="F1842" s="24" t="s">
        <v>802</v>
      </c>
      <c r="G1842" s="29">
        <f t="shared" si="34"/>
        <v>-6.1708346865865238E-3</v>
      </c>
    </row>
    <row r="1843" spans="1:7">
      <c r="A1843" s="24">
        <v>30.59</v>
      </c>
      <c r="B1843" s="24">
        <v>30.66</v>
      </c>
      <c r="C1843" s="24">
        <v>30.3</v>
      </c>
      <c r="D1843" s="24">
        <v>30.64</v>
      </c>
      <c r="E1843" s="24">
        <v>7102776</v>
      </c>
      <c r="F1843" s="24" t="s">
        <v>801</v>
      </c>
      <c r="G1843" s="29">
        <f t="shared" si="34"/>
        <v>-1.6318537859008053E-3</v>
      </c>
    </row>
    <row r="1844" spans="1:7">
      <c r="A1844" s="24">
        <v>30.39</v>
      </c>
      <c r="B1844" s="24">
        <v>31.02</v>
      </c>
      <c r="C1844" s="24">
        <v>30.31</v>
      </c>
      <c r="D1844" s="24">
        <v>30.34</v>
      </c>
      <c r="E1844" s="24">
        <v>7302081</v>
      </c>
      <c r="F1844" s="24" t="s">
        <v>800</v>
      </c>
      <c r="G1844" s="29">
        <f t="shared" si="34"/>
        <v>1.6479894528675931E-3</v>
      </c>
    </row>
    <row r="1845" spans="1:7">
      <c r="A1845" s="24">
        <v>30.51</v>
      </c>
      <c r="B1845" s="24">
        <v>30.58</v>
      </c>
      <c r="C1845" s="24">
        <v>30.215</v>
      </c>
      <c r="D1845" s="24">
        <v>30.32</v>
      </c>
      <c r="E1845" s="24">
        <v>4794154</v>
      </c>
      <c r="F1845" s="24" t="s">
        <v>799</v>
      </c>
      <c r="G1845" s="29">
        <f t="shared" si="34"/>
        <v>6.2664907651714952E-3</v>
      </c>
    </row>
    <row r="1846" spans="1:7">
      <c r="A1846" s="24">
        <v>30.2</v>
      </c>
      <c r="B1846" s="24">
        <v>30.344999999999999</v>
      </c>
      <c r="C1846" s="24">
        <v>29.96</v>
      </c>
      <c r="D1846" s="24">
        <v>30.1</v>
      </c>
      <c r="E1846" s="24">
        <v>3882545</v>
      </c>
      <c r="F1846" s="24" t="s">
        <v>798</v>
      </c>
      <c r="G1846" s="29">
        <f t="shared" si="34"/>
        <v>3.3222591362125353E-3</v>
      </c>
    </row>
    <row r="1847" spans="1:7">
      <c r="A1847" s="24">
        <v>30.31</v>
      </c>
      <c r="B1847" s="24">
        <v>30.484999999999999</v>
      </c>
      <c r="C1847" s="24">
        <v>30.24</v>
      </c>
      <c r="D1847" s="24">
        <v>30.38</v>
      </c>
      <c r="E1847" s="24">
        <v>2685722</v>
      </c>
      <c r="F1847" s="24" t="s">
        <v>797</v>
      </c>
      <c r="G1847" s="29">
        <f t="shared" si="34"/>
        <v>-2.3041474654378336E-3</v>
      </c>
    </row>
    <row r="1848" spans="1:7">
      <c r="A1848" s="24">
        <v>30.4</v>
      </c>
      <c r="B1848" s="24">
        <v>30.57</v>
      </c>
      <c r="C1848" s="24">
        <v>30.3</v>
      </c>
      <c r="D1848" s="24">
        <v>30.46</v>
      </c>
      <c r="E1848" s="24">
        <v>3234413</v>
      </c>
      <c r="F1848" s="24" t="s">
        <v>796</v>
      </c>
      <c r="G1848" s="29">
        <f t="shared" si="34"/>
        <v>-1.969796454366457E-3</v>
      </c>
    </row>
    <row r="1849" spans="1:7">
      <c r="A1849" s="24">
        <v>30.46</v>
      </c>
      <c r="B1849" s="24">
        <v>30.46</v>
      </c>
      <c r="C1849" s="24">
        <v>30.184999999999999</v>
      </c>
      <c r="D1849" s="24">
        <v>30.2</v>
      </c>
      <c r="E1849" s="24">
        <v>4660101</v>
      </c>
      <c r="F1849" s="24" t="s">
        <v>795</v>
      </c>
      <c r="G1849" s="29">
        <f t="shared" si="34"/>
        <v>8.6092715231789185E-3</v>
      </c>
    </row>
    <row r="1850" spans="1:7">
      <c r="A1850" s="24">
        <v>30.27</v>
      </c>
      <c r="B1850" s="24">
        <v>30.73</v>
      </c>
      <c r="C1850" s="24">
        <v>30.234999999999999</v>
      </c>
      <c r="D1850" s="24">
        <v>30.7</v>
      </c>
      <c r="E1850" s="24">
        <v>7567221</v>
      </c>
      <c r="F1850" s="24" t="s">
        <v>794</v>
      </c>
      <c r="G1850" s="29">
        <f t="shared" si="34"/>
        <v>-1.4006514657980418E-2</v>
      </c>
    </row>
    <row r="1851" spans="1:7">
      <c r="A1851" s="24">
        <v>30.65</v>
      </c>
      <c r="B1851" s="24">
        <v>30.84</v>
      </c>
      <c r="C1851" s="24">
        <v>30.454999999999998</v>
      </c>
      <c r="D1851" s="24">
        <v>30.55</v>
      </c>
      <c r="E1851" s="24">
        <v>7187505</v>
      </c>
      <c r="F1851" s="24" t="s">
        <v>793</v>
      </c>
      <c r="G1851" s="29">
        <f t="shared" si="34"/>
        <v>3.2733224222585289E-3</v>
      </c>
    </row>
    <row r="1852" spans="1:7">
      <c r="A1852" s="24">
        <v>30.45</v>
      </c>
      <c r="B1852" s="24">
        <v>30.63</v>
      </c>
      <c r="C1852" s="24">
        <v>30.2</v>
      </c>
      <c r="D1852" s="24">
        <v>30.29</v>
      </c>
      <c r="E1852" s="24">
        <v>3984414</v>
      </c>
      <c r="F1852" s="24" t="s">
        <v>792</v>
      </c>
      <c r="G1852" s="29">
        <f t="shared" si="34"/>
        <v>5.282271376692016E-3</v>
      </c>
    </row>
    <row r="1853" spans="1:7">
      <c r="A1853" s="24">
        <v>30.32</v>
      </c>
      <c r="B1853" s="24">
        <v>30.484999999999999</v>
      </c>
      <c r="C1853" s="24">
        <v>29.84</v>
      </c>
      <c r="D1853" s="24">
        <v>29.95</v>
      </c>
      <c r="E1853" s="24">
        <v>7304374</v>
      </c>
      <c r="F1853" s="24" t="s">
        <v>791</v>
      </c>
      <c r="G1853" s="29">
        <f t="shared" si="34"/>
        <v>1.2353923205342232E-2</v>
      </c>
    </row>
    <row r="1854" spans="1:7">
      <c r="A1854" s="24">
        <v>29.97</v>
      </c>
      <c r="B1854" s="24">
        <v>30.16</v>
      </c>
      <c r="C1854" s="24">
        <v>29.545000000000002</v>
      </c>
      <c r="D1854" s="24">
        <v>29.71</v>
      </c>
      <c r="E1854" s="24">
        <v>7238206</v>
      </c>
      <c r="F1854" s="24" t="s">
        <v>790</v>
      </c>
      <c r="G1854" s="29">
        <f t="shared" si="34"/>
        <v>8.7512622012788643E-3</v>
      </c>
    </row>
    <row r="1855" spans="1:7">
      <c r="A1855" s="24">
        <v>29.62</v>
      </c>
      <c r="B1855" s="24">
        <v>29.77</v>
      </c>
      <c r="C1855" s="24">
        <v>29.414999999999999</v>
      </c>
      <c r="D1855" s="24">
        <v>29.7</v>
      </c>
      <c r="E1855" s="24">
        <v>5272361</v>
      </c>
      <c r="F1855" s="24" t="s">
        <v>789</v>
      </c>
      <c r="G1855" s="29">
        <f t="shared" si="34"/>
        <v>-2.6936026936026369E-3</v>
      </c>
    </row>
    <row r="1856" spans="1:7">
      <c r="A1856" s="24">
        <v>29.86</v>
      </c>
      <c r="B1856" s="24">
        <v>30.35</v>
      </c>
      <c r="C1856" s="24">
        <v>29.73</v>
      </c>
      <c r="D1856" s="24">
        <v>29.73</v>
      </c>
      <c r="E1856" s="24">
        <v>8855673</v>
      </c>
      <c r="F1856" s="24" t="s">
        <v>788</v>
      </c>
      <c r="G1856" s="29">
        <f t="shared" si="34"/>
        <v>4.3726875210226002E-3</v>
      </c>
    </row>
    <row r="1857" spans="1:7">
      <c r="A1857" s="24">
        <v>29.97</v>
      </c>
      <c r="B1857" s="24">
        <v>30.405000000000001</v>
      </c>
      <c r="C1857" s="24">
        <v>29.82</v>
      </c>
      <c r="D1857" s="24">
        <v>30.13</v>
      </c>
      <c r="E1857" s="24">
        <v>6404923</v>
      </c>
      <c r="F1857" s="24" t="s">
        <v>787</v>
      </c>
      <c r="G1857" s="29">
        <f t="shared" si="34"/>
        <v>-5.310321938267526E-3</v>
      </c>
    </row>
    <row r="1858" spans="1:7">
      <c r="A1858" s="24">
        <v>30.28</v>
      </c>
      <c r="B1858" s="24">
        <v>30.29</v>
      </c>
      <c r="C1858" s="24">
        <v>29.795000000000002</v>
      </c>
      <c r="D1858" s="24">
        <v>29.95</v>
      </c>
      <c r="E1858" s="24">
        <v>4569723</v>
      </c>
      <c r="F1858" s="24" t="s">
        <v>786</v>
      </c>
      <c r="G1858" s="29">
        <f t="shared" si="34"/>
        <v>1.1018363939899967E-2</v>
      </c>
    </row>
    <row r="1859" spans="1:7">
      <c r="A1859" s="24">
        <v>29.83</v>
      </c>
      <c r="B1859" s="24">
        <v>29.995000000000001</v>
      </c>
      <c r="C1859" s="24">
        <v>29.64</v>
      </c>
      <c r="D1859" s="24">
        <v>29.93</v>
      </c>
      <c r="E1859" s="24">
        <v>4007900</v>
      </c>
      <c r="F1859" s="24" t="s">
        <v>785</v>
      </c>
      <c r="G1859" s="29">
        <f t="shared" si="34"/>
        <v>-3.3411293017040489E-3</v>
      </c>
    </row>
    <row r="1860" spans="1:7">
      <c r="A1860" s="24">
        <v>29.83</v>
      </c>
      <c r="B1860" s="24">
        <v>29.91</v>
      </c>
      <c r="C1860" s="24">
        <v>29.55</v>
      </c>
      <c r="D1860" s="24">
        <v>29.78</v>
      </c>
      <c r="E1860" s="24">
        <v>5647054</v>
      </c>
      <c r="F1860" s="24" t="s">
        <v>784</v>
      </c>
      <c r="G1860" s="29">
        <f t="shared" si="34"/>
        <v>1.6789791806579579E-3</v>
      </c>
    </row>
    <row r="1861" spans="1:7">
      <c r="A1861" s="24">
        <v>29.94</v>
      </c>
      <c r="B1861" s="24">
        <v>30.155000000000001</v>
      </c>
      <c r="C1861" s="24">
        <v>29.57</v>
      </c>
      <c r="D1861" s="24">
        <v>29.58</v>
      </c>
      <c r="E1861" s="24">
        <v>5734905</v>
      </c>
      <c r="F1861" s="24" t="s">
        <v>783</v>
      </c>
      <c r="G1861" s="29">
        <f t="shared" si="34"/>
        <v>1.2170385395537719E-2</v>
      </c>
    </row>
    <row r="1862" spans="1:7">
      <c r="A1862" s="24">
        <v>29.55</v>
      </c>
      <c r="B1862" s="24">
        <v>29.725000000000001</v>
      </c>
      <c r="C1862" s="24">
        <v>29.175000000000001</v>
      </c>
      <c r="D1862" s="24">
        <v>29.3</v>
      </c>
      <c r="E1862" s="24">
        <v>5138914</v>
      </c>
      <c r="F1862" s="24" t="s">
        <v>782</v>
      </c>
      <c r="G1862" s="29">
        <f t="shared" si="34"/>
        <v>8.5324232081911422E-3</v>
      </c>
    </row>
    <row r="1863" spans="1:7">
      <c r="A1863" s="24">
        <v>29.43</v>
      </c>
      <c r="B1863" s="24">
        <v>29.6</v>
      </c>
      <c r="C1863" s="24">
        <v>28.87</v>
      </c>
      <c r="D1863" s="24">
        <v>29.09</v>
      </c>
      <c r="E1863" s="24">
        <v>7967709</v>
      </c>
      <c r="F1863" s="24" t="s">
        <v>781</v>
      </c>
      <c r="G1863" s="29">
        <f t="shared" si="34"/>
        <v>1.168786524578902E-2</v>
      </c>
    </row>
    <row r="1864" spans="1:7">
      <c r="A1864" s="24">
        <v>29.27</v>
      </c>
      <c r="B1864" s="24">
        <v>29.585000000000001</v>
      </c>
      <c r="C1864" s="24">
        <v>29.13</v>
      </c>
      <c r="D1864" s="24">
        <v>29.31</v>
      </c>
      <c r="E1864" s="24">
        <v>7367782</v>
      </c>
      <c r="F1864" s="24" t="s">
        <v>780</v>
      </c>
      <c r="G1864" s="29">
        <f t="shared" si="34"/>
        <v>-1.3647219379051556E-3</v>
      </c>
    </row>
    <row r="1865" spans="1:7">
      <c r="A1865" s="24">
        <v>29.48</v>
      </c>
      <c r="B1865" s="24">
        <v>29.48</v>
      </c>
      <c r="C1865" s="24">
        <v>28.71</v>
      </c>
      <c r="D1865" s="24">
        <v>28.74</v>
      </c>
      <c r="E1865" s="24">
        <v>9709196</v>
      </c>
      <c r="F1865" s="24" t="s">
        <v>779</v>
      </c>
      <c r="G1865" s="29">
        <f t="shared" si="34"/>
        <v>2.5748086290883876E-2</v>
      </c>
    </row>
    <row r="1866" spans="1:7">
      <c r="A1866" s="24">
        <v>28.72</v>
      </c>
      <c r="B1866" s="24">
        <v>29.4</v>
      </c>
      <c r="C1866" s="24">
        <v>28.72</v>
      </c>
      <c r="D1866" s="24">
        <v>29.24</v>
      </c>
      <c r="E1866" s="24">
        <v>16530122</v>
      </c>
      <c r="F1866" s="24" t="s">
        <v>778</v>
      </c>
      <c r="G1866" s="29">
        <f t="shared" si="34"/>
        <v>-1.7783857729138153E-2</v>
      </c>
    </row>
    <row r="1867" spans="1:7">
      <c r="A1867" s="24">
        <v>29.23</v>
      </c>
      <c r="B1867" s="24">
        <v>29.48</v>
      </c>
      <c r="C1867" s="24">
        <v>29.215</v>
      </c>
      <c r="D1867" s="24">
        <v>29.45</v>
      </c>
      <c r="E1867" s="24">
        <v>7468757</v>
      </c>
      <c r="F1867" s="24" t="s">
        <v>777</v>
      </c>
      <c r="G1867" s="29">
        <f t="shared" si="34"/>
        <v>-7.4702886247877132E-3</v>
      </c>
    </row>
    <row r="1868" spans="1:7">
      <c r="A1868" s="24">
        <v>29.45</v>
      </c>
      <c r="B1868" s="24">
        <v>29.68</v>
      </c>
      <c r="C1868" s="24">
        <v>29.2</v>
      </c>
      <c r="D1868" s="24">
        <v>29.57</v>
      </c>
      <c r="E1868" s="24">
        <v>6884572</v>
      </c>
      <c r="F1868" s="24" t="s">
        <v>776</v>
      </c>
      <c r="G1868" s="29">
        <f t="shared" si="34"/>
        <v>-4.0581670612107601E-3</v>
      </c>
    </row>
    <row r="1869" spans="1:7">
      <c r="A1869" s="24">
        <v>29.42</v>
      </c>
      <c r="B1869" s="24">
        <v>29.45</v>
      </c>
      <c r="C1869" s="24">
        <v>27.91</v>
      </c>
      <c r="D1869" s="24">
        <v>28.35</v>
      </c>
      <c r="E1869" s="24">
        <v>15887144</v>
      </c>
      <c r="F1869" s="24" t="s">
        <v>775</v>
      </c>
      <c r="G1869" s="29">
        <f t="shared" si="34"/>
        <v>3.774250440917104E-2</v>
      </c>
    </row>
    <row r="1870" spans="1:7">
      <c r="A1870" s="24">
        <v>28.5</v>
      </c>
      <c r="B1870" s="24">
        <v>29</v>
      </c>
      <c r="C1870" s="24">
        <v>28.09</v>
      </c>
      <c r="D1870" s="24">
        <v>28.86</v>
      </c>
      <c r="E1870" s="24">
        <v>8332631</v>
      </c>
      <c r="F1870" s="24" t="s">
        <v>774</v>
      </c>
      <c r="G1870" s="29">
        <f t="shared" si="34"/>
        <v>-1.2474012474012475E-2</v>
      </c>
    </row>
    <row r="1871" spans="1:7">
      <c r="A1871" s="24">
        <v>28.82</v>
      </c>
      <c r="B1871" s="24">
        <v>29.04</v>
      </c>
      <c r="C1871" s="24">
        <v>28.62</v>
      </c>
      <c r="D1871" s="24">
        <v>29.04</v>
      </c>
      <c r="E1871" s="24">
        <v>5702761</v>
      </c>
      <c r="F1871" s="24" t="s">
        <v>773</v>
      </c>
      <c r="G1871" s="29">
        <f t="shared" si="34"/>
        <v>-7.575757575757569E-3</v>
      </c>
    </row>
    <row r="1872" spans="1:7">
      <c r="A1872" s="24">
        <v>28.84</v>
      </c>
      <c r="B1872" s="24">
        <v>29.15</v>
      </c>
      <c r="C1872" s="24">
        <v>28.82</v>
      </c>
      <c r="D1872" s="24">
        <v>28.93</v>
      </c>
      <c r="E1872" s="24">
        <v>8660986</v>
      </c>
      <c r="F1872" s="24" t="s">
        <v>772</v>
      </c>
      <c r="G1872" s="29">
        <f t="shared" si="34"/>
        <v>-3.1109574835810339E-3</v>
      </c>
    </row>
    <row r="1873" spans="1:7">
      <c r="A1873" s="24">
        <v>28.89</v>
      </c>
      <c r="B1873" s="24">
        <v>29.13</v>
      </c>
      <c r="C1873" s="24">
        <v>28.79</v>
      </c>
      <c r="D1873" s="24">
        <v>28.94</v>
      </c>
      <c r="E1873" s="24">
        <v>5764900</v>
      </c>
      <c r="F1873" s="24" t="s">
        <v>771</v>
      </c>
      <c r="G1873" s="29">
        <f t="shared" si="34"/>
        <v>-1.7277125086385681E-3</v>
      </c>
    </row>
    <row r="1874" spans="1:7">
      <c r="A1874" s="24">
        <v>28.94</v>
      </c>
      <c r="B1874" s="24">
        <v>29.18</v>
      </c>
      <c r="C1874" s="24">
        <v>28.79</v>
      </c>
      <c r="D1874" s="24">
        <v>28.91</v>
      </c>
      <c r="E1874" s="24">
        <v>5352226</v>
      </c>
      <c r="F1874" s="24" t="s">
        <v>770</v>
      </c>
      <c r="G1874" s="29">
        <f t="shared" si="34"/>
        <v>1.0377032168800149E-3</v>
      </c>
    </row>
    <row r="1875" spans="1:7">
      <c r="A1875" s="24">
        <v>28.86</v>
      </c>
      <c r="B1875" s="24">
        <v>29.08</v>
      </c>
      <c r="C1875" s="24">
        <v>28.53</v>
      </c>
      <c r="D1875" s="24">
        <v>29</v>
      </c>
      <c r="E1875" s="24">
        <v>10078326</v>
      </c>
      <c r="F1875" s="24" t="s">
        <v>769</v>
      </c>
      <c r="G1875" s="29">
        <f t="shared" si="34"/>
        <v>-4.8275862068966058E-3</v>
      </c>
    </row>
    <row r="1876" spans="1:7">
      <c r="A1876" s="24">
        <v>28.83</v>
      </c>
      <c r="B1876" s="24">
        <v>28.96</v>
      </c>
      <c r="C1876" s="24">
        <v>28.5</v>
      </c>
      <c r="D1876" s="24">
        <v>28.52</v>
      </c>
      <c r="E1876" s="24">
        <v>9003754</v>
      </c>
      <c r="F1876" s="24" t="s">
        <v>768</v>
      </c>
      <c r="G1876" s="29">
        <f t="shared" si="34"/>
        <v>1.0869565217391353E-2</v>
      </c>
    </row>
    <row r="1877" spans="1:7">
      <c r="A1877" s="24">
        <v>28.31</v>
      </c>
      <c r="B1877" s="24">
        <v>28.71</v>
      </c>
      <c r="C1877" s="24">
        <v>28.19</v>
      </c>
      <c r="D1877" s="24">
        <v>28.49</v>
      </c>
      <c r="E1877" s="24">
        <v>7787840</v>
      </c>
      <c r="F1877" s="24" t="s">
        <v>767</v>
      </c>
      <c r="G1877" s="29">
        <f t="shared" si="34"/>
        <v>-6.3180063180062751E-3</v>
      </c>
    </row>
    <row r="1878" spans="1:7">
      <c r="A1878" s="24">
        <v>28.23</v>
      </c>
      <c r="B1878" s="24">
        <v>28.74</v>
      </c>
      <c r="C1878" s="24">
        <v>28.19</v>
      </c>
      <c r="D1878" s="24">
        <v>28.52</v>
      </c>
      <c r="E1878" s="24">
        <v>11798694</v>
      </c>
      <c r="F1878" s="24" t="s">
        <v>766</v>
      </c>
      <c r="G1878" s="29">
        <f t="shared" si="34"/>
        <v>-1.0168302945301466E-2</v>
      </c>
    </row>
    <row r="1879" spans="1:7">
      <c r="A1879" s="24">
        <v>27.93</v>
      </c>
      <c r="B1879" s="24">
        <v>27.96</v>
      </c>
      <c r="C1879" s="24">
        <v>27.61</v>
      </c>
      <c r="D1879" s="24">
        <v>27.62</v>
      </c>
      <c r="E1879" s="24">
        <v>4429894</v>
      </c>
      <c r="F1879" s="24" t="s">
        <v>765</v>
      </c>
      <c r="G1879" s="29">
        <f t="shared" si="34"/>
        <v>1.1223750905141161E-2</v>
      </c>
    </row>
    <row r="1880" spans="1:7">
      <c r="A1880" s="24">
        <v>27.9</v>
      </c>
      <c r="B1880" s="24">
        <v>28.17</v>
      </c>
      <c r="C1880" s="24">
        <v>27.74</v>
      </c>
      <c r="D1880" s="24">
        <v>27.89</v>
      </c>
      <c r="E1880" s="24">
        <v>5483704</v>
      </c>
      <c r="F1880" s="24" t="s">
        <v>764</v>
      </c>
      <c r="G1880" s="29">
        <f t="shared" si="34"/>
        <v>3.5855145213337103E-4</v>
      </c>
    </row>
    <row r="1881" spans="1:7">
      <c r="A1881" s="24">
        <v>27.51</v>
      </c>
      <c r="B1881" s="24">
        <v>27.96</v>
      </c>
      <c r="C1881" s="24">
        <v>27.39</v>
      </c>
      <c r="D1881" s="24">
        <v>27.59</v>
      </c>
      <c r="E1881" s="24">
        <v>4867510</v>
      </c>
      <c r="F1881" s="24" t="s">
        <v>763</v>
      </c>
      <c r="G1881" s="29">
        <f t="shared" si="34"/>
        <v>-2.8996013048204761E-3</v>
      </c>
    </row>
    <row r="1882" spans="1:7">
      <c r="A1882" s="24">
        <v>27.35</v>
      </c>
      <c r="B1882" s="24">
        <v>27.97</v>
      </c>
      <c r="C1882" s="24">
        <v>27.07</v>
      </c>
      <c r="D1882" s="24">
        <v>27.77</v>
      </c>
      <c r="E1882" s="24">
        <v>6451369</v>
      </c>
      <c r="F1882" s="24" t="s">
        <v>762</v>
      </c>
      <c r="G1882" s="29">
        <f t="shared" si="34"/>
        <v>-1.5124234785739987E-2</v>
      </c>
    </row>
    <row r="1883" spans="1:7">
      <c r="A1883" s="24">
        <v>28.09</v>
      </c>
      <c r="B1883" s="24">
        <v>28.4</v>
      </c>
      <c r="C1883" s="24">
        <v>27.81</v>
      </c>
      <c r="D1883" s="24">
        <v>27.96</v>
      </c>
      <c r="E1883" s="24">
        <v>5880832</v>
      </c>
      <c r="F1883" s="24" t="s">
        <v>761</v>
      </c>
      <c r="G1883" s="29">
        <f t="shared" si="34"/>
        <v>4.6494992846923822E-3</v>
      </c>
    </row>
    <row r="1884" spans="1:7">
      <c r="A1884" s="24">
        <v>27.74</v>
      </c>
      <c r="B1884" s="24">
        <v>27.82</v>
      </c>
      <c r="C1884" s="24">
        <v>26.75</v>
      </c>
      <c r="D1884" s="24">
        <v>27.11</v>
      </c>
      <c r="E1884" s="24">
        <v>7775592</v>
      </c>
      <c r="F1884" s="24" t="s">
        <v>760</v>
      </c>
      <c r="G1884" s="29">
        <f t="shared" si="34"/>
        <v>2.323865732202135E-2</v>
      </c>
    </row>
    <row r="1885" spans="1:7">
      <c r="A1885" s="24">
        <v>27.46</v>
      </c>
      <c r="B1885" s="24">
        <v>27.614999999999998</v>
      </c>
      <c r="C1885" s="24">
        <v>26.88</v>
      </c>
      <c r="D1885" s="24">
        <v>26.89</v>
      </c>
      <c r="E1885" s="24">
        <v>9050553</v>
      </c>
      <c r="F1885" s="24" t="s">
        <v>759</v>
      </c>
      <c r="G1885" s="29">
        <f t="shared" si="34"/>
        <v>2.1197471178876937E-2</v>
      </c>
    </row>
    <row r="1886" spans="1:7">
      <c r="A1886" s="24">
        <v>26.84</v>
      </c>
      <c r="B1886" s="24">
        <v>27.36</v>
      </c>
      <c r="C1886" s="24">
        <v>26.414999999999999</v>
      </c>
      <c r="D1886" s="24">
        <v>27.21</v>
      </c>
      <c r="E1886" s="24">
        <v>8562274</v>
      </c>
      <c r="F1886" s="24" t="s">
        <v>758</v>
      </c>
      <c r="G1886" s="29">
        <f t="shared" si="34"/>
        <v>-1.3597941933112812E-2</v>
      </c>
    </row>
    <row r="1887" spans="1:7">
      <c r="A1887" s="24">
        <v>27.32</v>
      </c>
      <c r="B1887" s="24">
        <v>27.765000000000001</v>
      </c>
      <c r="C1887" s="24">
        <v>26.824999999999999</v>
      </c>
      <c r="D1887" s="24">
        <v>26.83</v>
      </c>
      <c r="E1887" s="24">
        <v>11113754</v>
      </c>
      <c r="F1887" s="24" t="s">
        <v>757</v>
      </c>
      <c r="G1887" s="29">
        <f t="shared" si="34"/>
        <v>1.8263138278046931E-2</v>
      </c>
    </row>
    <row r="1888" spans="1:7">
      <c r="A1888" s="24">
        <v>26.68</v>
      </c>
      <c r="B1888" s="24">
        <v>27.26</v>
      </c>
      <c r="C1888" s="24">
        <v>26.61</v>
      </c>
      <c r="D1888" s="24">
        <v>27.1</v>
      </c>
      <c r="E1888" s="24">
        <v>5372257</v>
      </c>
      <c r="F1888" s="24" t="s">
        <v>756</v>
      </c>
      <c r="G1888" s="29">
        <f t="shared" si="34"/>
        <v>-1.5498154981549828E-2</v>
      </c>
    </row>
    <row r="1889" spans="1:7">
      <c r="A1889" s="24">
        <v>27.03</v>
      </c>
      <c r="B1889" s="24">
        <v>27.53</v>
      </c>
      <c r="C1889" s="24">
        <v>26.85</v>
      </c>
      <c r="D1889" s="24">
        <v>27.31</v>
      </c>
      <c r="E1889" s="24">
        <v>8868762</v>
      </c>
      <c r="F1889" s="24" t="s">
        <v>755</v>
      </c>
      <c r="G1889" s="29">
        <f t="shared" si="34"/>
        <v>-1.0252654705236064E-2</v>
      </c>
    </row>
    <row r="1890" spans="1:7">
      <c r="A1890" s="24">
        <v>27.25</v>
      </c>
      <c r="B1890" s="24">
        <v>27.3</v>
      </c>
      <c r="C1890" s="24">
        <v>26.55</v>
      </c>
      <c r="D1890" s="24">
        <v>26.67</v>
      </c>
      <c r="E1890" s="24">
        <v>7456644</v>
      </c>
      <c r="F1890" s="24" t="s">
        <v>754</v>
      </c>
      <c r="G1890" s="29">
        <f t="shared" si="34"/>
        <v>2.1747281589801215E-2</v>
      </c>
    </row>
    <row r="1891" spans="1:7">
      <c r="A1891" s="24">
        <v>26.3</v>
      </c>
      <c r="B1891" s="24">
        <v>27.21</v>
      </c>
      <c r="C1891" s="24">
        <v>26.27</v>
      </c>
      <c r="D1891" s="24">
        <v>27</v>
      </c>
      <c r="E1891" s="24">
        <v>7242832</v>
      </c>
      <c r="F1891" s="24" t="s">
        <v>753</v>
      </c>
      <c r="G1891" s="29">
        <f t="shared" si="34"/>
        <v>-2.5925925925925908E-2</v>
      </c>
    </row>
    <row r="1892" spans="1:7">
      <c r="A1892" s="24">
        <v>26.94</v>
      </c>
      <c r="B1892" s="24">
        <v>27.62</v>
      </c>
      <c r="C1892" s="24">
        <v>26.92</v>
      </c>
      <c r="D1892" s="24">
        <v>27.43</v>
      </c>
      <c r="E1892" s="24">
        <v>6294487</v>
      </c>
      <c r="F1892" s="24" t="s">
        <v>752</v>
      </c>
      <c r="G1892" s="29">
        <f t="shared" si="34"/>
        <v>-1.7863652934742902E-2</v>
      </c>
    </row>
    <row r="1893" spans="1:7">
      <c r="A1893" s="24">
        <v>27.66</v>
      </c>
      <c r="B1893" s="24">
        <v>27.905000000000001</v>
      </c>
      <c r="C1893" s="24">
        <v>27.55</v>
      </c>
      <c r="D1893" s="24">
        <v>27.67</v>
      </c>
      <c r="E1893" s="24">
        <v>4499329</v>
      </c>
      <c r="F1893" s="24" t="s">
        <v>751</v>
      </c>
      <c r="G1893" s="29">
        <f t="shared" si="34"/>
        <v>-3.6140224069391991E-4</v>
      </c>
    </row>
    <row r="1894" spans="1:7">
      <c r="A1894" s="24">
        <v>27.67</v>
      </c>
      <c r="B1894" s="24">
        <v>27.805</v>
      </c>
      <c r="C1894" s="24">
        <v>27.49</v>
      </c>
      <c r="D1894" s="24">
        <v>27.71</v>
      </c>
      <c r="E1894" s="24">
        <v>3722704</v>
      </c>
      <c r="F1894" s="24" t="s">
        <v>750</v>
      </c>
      <c r="G1894" s="29">
        <f t="shared" si="34"/>
        <v>-1.443522194153668E-3</v>
      </c>
    </row>
    <row r="1895" spans="1:7">
      <c r="A1895" s="24">
        <v>27.62</v>
      </c>
      <c r="B1895" s="24">
        <v>28.02</v>
      </c>
      <c r="C1895" s="24">
        <v>27.359500000000001</v>
      </c>
      <c r="D1895" s="24">
        <v>27.92</v>
      </c>
      <c r="E1895" s="24">
        <v>5204697</v>
      </c>
      <c r="F1895" s="24" t="s">
        <v>749</v>
      </c>
      <c r="G1895" s="29">
        <f t="shared" si="34"/>
        <v>-1.074498567335247E-2</v>
      </c>
    </row>
    <row r="1896" spans="1:7">
      <c r="A1896" s="24">
        <v>27.93</v>
      </c>
      <c r="B1896" s="24">
        <v>28.02</v>
      </c>
      <c r="C1896" s="24">
        <v>27.76</v>
      </c>
      <c r="D1896" s="24">
        <v>27.83</v>
      </c>
      <c r="E1896" s="24">
        <v>7858888</v>
      </c>
      <c r="F1896" s="24" t="s">
        <v>748</v>
      </c>
      <c r="G1896" s="29">
        <f t="shared" si="34"/>
        <v>3.5932446999640266E-3</v>
      </c>
    </row>
    <row r="1897" spans="1:7">
      <c r="A1897" s="24">
        <v>27.84</v>
      </c>
      <c r="B1897" s="24">
        <v>28.204999999999998</v>
      </c>
      <c r="C1897" s="24">
        <v>27.684999999999999</v>
      </c>
      <c r="D1897" s="24">
        <v>28.07</v>
      </c>
      <c r="E1897" s="24">
        <v>6244552</v>
      </c>
      <c r="F1897" s="24" t="s">
        <v>747</v>
      </c>
      <c r="G1897" s="29">
        <f t="shared" si="34"/>
        <v>-8.1938012112575676E-3</v>
      </c>
    </row>
    <row r="1898" spans="1:7">
      <c r="A1898" s="24">
        <v>28.01</v>
      </c>
      <c r="B1898" s="24">
        <v>28.51</v>
      </c>
      <c r="C1898" s="24">
        <v>27.84</v>
      </c>
      <c r="D1898" s="24">
        <v>28.51</v>
      </c>
      <c r="E1898" s="24">
        <v>8571669</v>
      </c>
      <c r="F1898" s="24" t="s">
        <v>746</v>
      </c>
      <c r="G1898" s="29">
        <f t="shared" si="34"/>
        <v>-1.7537706068046277E-2</v>
      </c>
    </row>
    <row r="1899" spans="1:7">
      <c r="A1899" s="24">
        <v>28.43</v>
      </c>
      <c r="B1899" s="24">
        <v>28.72</v>
      </c>
      <c r="C1899" s="24">
        <v>28.29</v>
      </c>
      <c r="D1899" s="24">
        <v>28.62</v>
      </c>
      <c r="E1899" s="24">
        <v>3804683</v>
      </c>
      <c r="F1899" s="24" t="s">
        <v>745</v>
      </c>
      <c r="G1899" s="29">
        <f t="shared" si="34"/>
        <v>-6.6387141858840204E-3</v>
      </c>
    </row>
    <row r="1900" spans="1:7">
      <c r="A1900" s="24">
        <v>28.54</v>
      </c>
      <c r="B1900" s="24">
        <v>28.9</v>
      </c>
      <c r="C1900" s="24">
        <v>28.45</v>
      </c>
      <c r="D1900" s="24">
        <v>28.55</v>
      </c>
      <c r="E1900" s="24">
        <v>7963439</v>
      </c>
      <c r="F1900" s="24" t="s">
        <v>744</v>
      </c>
      <c r="G1900" s="29">
        <f t="shared" ref="G1900:G1963" si="35">A1900/D1900-1</f>
        <v>-3.5026269702287394E-4</v>
      </c>
    </row>
    <row r="1901" spans="1:7">
      <c r="A1901" s="24">
        <v>28.54</v>
      </c>
      <c r="B1901" s="24">
        <v>28.55</v>
      </c>
      <c r="C1901" s="24">
        <v>27.885000000000002</v>
      </c>
      <c r="D1901" s="24">
        <v>28.01</v>
      </c>
      <c r="E1901" s="24">
        <v>7702189</v>
      </c>
      <c r="F1901" s="24" t="s">
        <v>743</v>
      </c>
      <c r="G1901" s="29">
        <f t="shared" si="35"/>
        <v>1.8921813637986284E-2</v>
      </c>
    </row>
    <row r="1902" spans="1:7">
      <c r="A1902" s="24">
        <v>27.85</v>
      </c>
      <c r="B1902" s="24">
        <v>27.96</v>
      </c>
      <c r="C1902" s="24">
        <v>27.67</v>
      </c>
      <c r="D1902" s="24">
        <v>27.68</v>
      </c>
      <c r="E1902" s="24">
        <v>5694208</v>
      </c>
      <c r="F1902" s="24" t="s">
        <v>742</v>
      </c>
      <c r="G1902" s="29">
        <f t="shared" si="35"/>
        <v>6.1416184971099241E-3</v>
      </c>
    </row>
    <row r="1903" spans="1:7">
      <c r="A1903" s="24">
        <v>27.59</v>
      </c>
      <c r="B1903" s="24">
        <v>27.67</v>
      </c>
      <c r="C1903" s="24">
        <v>27.1858</v>
      </c>
      <c r="D1903" s="24">
        <v>27.19</v>
      </c>
      <c r="E1903" s="24">
        <v>4006731</v>
      </c>
      <c r="F1903" s="24" t="s">
        <v>741</v>
      </c>
      <c r="G1903" s="29">
        <f t="shared" si="35"/>
        <v>1.471129091577783E-2</v>
      </c>
    </row>
    <row r="1904" spans="1:7">
      <c r="A1904" s="24">
        <v>27.41</v>
      </c>
      <c r="B1904" s="24">
        <v>27.495000000000001</v>
      </c>
      <c r="C1904" s="24">
        <v>27.23</v>
      </c>
      <c r="D1904" s="24">
        <v>27.45</v>
      </c>
      <c r="E1904" s="24">
        <v>5067949</v>
      </c>
      <c r="F1904" s="24" t="s">
        <v>740</v>
      </c>
      <c r="G1904" s="29">
        <f t="shared" si="35"/>
        <v>-1.4571948998177708E-3</v>
      </c>
    </row>
    <row r="1905" spans="1:7">
      <c r="A1905" s="24">
        <v>27.41</v>
      </c>
      <c r="B1905" s="24">
        <v>27.475000000000001</v>
      </c>
      <c r="C1905" s="24">
        <v>26.53</v>
      </c>
      <c r="D1905" s="24">
        <v>26.59</v>
      </c>
      <c r="E1905" s="24">
        <v>5949318</v>
      </c>
      <c r="F1905" s="24" t="s">
        <v>739</v>
      </c>
      <c r="G1905" s="29">
        <f t="shared" si="35"/>
        <v>3.0838661150808688E-2</v>
      </c>
    </row>
    <row r="1906" spans="1:7">
      <c r="A1906" s="24">
        <v>26.77</v>
      </c>
      <c r="B1906" s="24">
        <v>26.85</v>
      </c>
      <c r="C1906" s="24">
        <v>26.3</v>
      </c>
      <c r="D1906" s="24">
        <v>26.39</v>
      </c>
      <c r="E1906" s="24">
        <v>10191227</v>
      </c>
      <c r="F1906" s="24" t="s">
        <v>738</v>
      </c>
      <c r="G1906" s="29">
        <f t="shared" si="35"/>
        <v>1.4399393709738417E-2</v>
      </c>
    </row>
    <row r="1907" spans="1:7">
      <c r="A1907" s="24">
        <v>26.5</v>
      </c>
      <c r="B1907" s="24">
        <v>27.3</v>
      </c>
      <c r="C1907" s="24">
        <v>26.405000000000001</v>
      </c>
      <c r="D1907" s="24">
        <v>27.3</v>
      </c>
      <c r="E1907" s="24">
        <v>8827287</v>
      </c>
      <c r="F1907" s="24" t="s">
        <v>737</v>
      </c>
      <c r="G1907" s="29">
        <f t="shared" si="35"/>
        <v>-2.9304029304029311E-2</v>
      </c>
    </row>
    <row r="1908" spans="1:7">
      <c r="A1908" s="24">
        <v>27.26</v>
      </c>
      <c r="B1908" s="24">
        <v>27.795000000000002</v>
      </c>
      <c r="C1908" s="24">
        <v>27.25</v>
      </c>
      <c r="D1908" s="24">
        <v>27.53</v>
      </c>
      <c r="E1908" s="24">
        <v>5857407</v>
      </c>
      <c r="F1908" s="24" t="s">
        <v>736</v>
      </c>
      <c r="G1908" s="29">
        <f t="shared" si="35"/>
        <v>-9.8074827460951086E-3</v>
      </c>
    </row>
    <row r="1909" spans="1:7">
      <c r="A1909" s="24">
        <v>27.45</v>
      </c>
      <c r="B1909" s="24">
        <v>27.875</v>
      </c>
      <c r="C1909" s="24">
        <v>27.44</v>
      </c>
      <c r="D1909" s="24">
        <v>27.65</v>
      </c>
      <c r="E1909" s="24">
        <v>6329990</v>
      </c>
      <c r="F1909" s="24" t="s">
        <v>735</v>
      </c>
      <c r="G1909" s="29">
        <f t="shared" si="35"/>
        <v>-7.2332730560578096E-3</v>
      </c>
    </row>
    <row r="1910" spans="1:7">
      <c r="A1910" s="24">
        <v>27.62</v>
      </c>
      <c r="B1910" s="24">
        <v>27.65</v>
      </c>
      <c r="C1910" s="24">
        <v>27.014500000000002</v>
      </c>
      <c r="D1910" s="24">
        <v>27.2</v>
      </c>
      <c r="E1910" s="24">
        <v>6706166</v>
      </c>
      <c r="F1910" s="24" t="s">
        <v>734</v>
      </c>
      <c r="G1910" s="29">
        <f t="shared" si="35"/>
        <v>1.5441176470588402E-2</v>
      </c>
    </row>
    <row r="1911" spans="1:7">
      <c r="A1911" s="24">
        <v>27.2</v>
      </c>
      <c r="B1911" s="24">
        <v>27.2</v>
      </c>
      <c r="C1911" s="24">
        <v>26.5</v>
      </c>
      <c r="D1911" s="24">
        <v>26.74</v>
      </c>
      <c r="E1911" s="24">
        <v>5748901</v>
      </c>
      <c r="F1911" s="24" t="s">
        <v>733</v>
      </c>
      <c r="G1911" s="29">
        <f t="shared" si="35"/>
        <v>1.7202692595362779E-2</v>
      </c>
    </row>
    <row r="1912" spans="1:7">
      <c r="A1912" s="24">
        <v>26.48</v>
      </c>
      <c r="B1912" s="24">
        <v>26.92</v>
      </c>
      <c r="C1912" s="24">
        <v>26.35</v>
      </c>
      <c r="D1912" s="24">
        <v>26.92</v>
      </c>
      <c r="E1912" s="24">
        <v>6073968</v>
      </c>
      <c r="F1912" s="24" t="s">
        <v>732</v>
      </c>
      <c r="G1912" s="29">
        <f t="shared" si="35"/>
        <v>-1.6344725111441361E-2</v>
      </c>
    </row>
    <row r="1913" spans="1:7">
      <c r="A1913" s="24">
        <v>26.77</v>
      </c>
      <c r="B1913" s="24">
        <v>27.28</v>
      </c>
      <c r="C1913" s="24">
        <v>26.74</v>
      </c>
      <c r="D1913" s="24">
        <v>26.87</v>
      </c>
      <c r="E1913" s="24">
        <v>4939588</v>
      </c>
      <c r="F1913" s="24" t="s">
        <v>731</v>
      </c>
      <c r="G1913" s="29">
        <f t="shared" si="35"/>
        <v>-3.7216226274656705E-3</v>
      </c>
    </row>
    <row r="1914" spans="1:7">
      <c r="A1914" s="24">
        <v>26.83</v>
      </c>
      <c r="B1914" s="24">
        <v>27.14</v>
      </c>
      <c r="C1914" s="24">
        <v>26.74</v>
      </c>
      <c r="D1914" s="24">
        <v>27.12</v>
      </c>
      <c r="E1914" s="24">
        <v>7059185</v>
      </c>
      <c r="F1914" s="24" t="s">
        <v>730</v>
      </c>
      <c r="G1914" s="29">
        <f t="shared" si="35"/>
        <v>-1.0693215339233175E-2</v>
      </c>
    </row>
    <row r="1915" spans="1:7">
      <c r="A1915" s="24">
        <v>27.2</v>
      </c>
      <c r="B1915" s="24">
        <v>27.475000000000001</v>
      </c>
      <c r="C1915" s="24">
        <v>27.061</v>
      </c>
      <c r="D1915" s="24">
        <v>27.1</v>
      </c>
      <c r="E1915" s="24">
        <v>6707715</v>
      </c>
      <c r="F1915" s="24" t="s">
        <v>729</v>
      </c>
      <c r="G1915" s="29">
        <f t="shared" si="35"/>
        <v>3.6900369003689537E-3</v>
      </c>
    </row>
    <row r="1916" spans="1:7">
      <c r="A1916" s="24">
        <v>27.09</v>
      </c>
      <c r="B1916" s="24">
        <v>27.14</v>
      </c>
      <c r="C1916" s="24">
        <v>26.703399999999998</v>
      </c>
      <c r="D1916" s="24">
        <v>26.93</v>
      </c>
      <c r="E1916" s="24">
        <v>6340659</v>
      </c>
      <c r="F1916" s="24" t="s">
        <v>728</v>
      </c>
      <c r="G1916" s="29">
        <f t="shared" si="35"/>
        <v>5.9413293724470684E-3</v>
      </c>
    </row>
    <row r="1917" spans="1:7">
      <c r="A1917" s="24">
        <v>26.81</v>
      </c>
      <c r="B1917" s="24">
        <v>26.905000000000001</v>
      </c>
      <c r="C1917" s="24">
        <v>25.93</v>
      </c>
      <c r="D1917" s="24">
        <v>25.98</v>
      </c>
      <c r="E1917" s="24">
        <v>8048659</v>
      </c>
      <c r="F1917" s="24" t="s">
        <v>727</v>
      </c>
      <c r="G1917" s="29">
        <f t="shared" si="35"/>
        <v>3.1947652040030805E-2</v>
      </c>
    </row>
    <row r="1918" spans="1:7">
      <c r="A1918" s="24">
        <v>26.11</v>
      </c>
      <c r="B1918" s="24">
        <v>26.11</v>
      </c>
      <c r="C1918" s="24">
        <v>25.84</v>
      </c>
      <c r="D1918" s="24">
        <v>25.96</v>
      </c>
      <c r="E1918" s="24">
        <v>6249868</v>
      </c>
      <c r="F1918" s="24" t="s">
        <v>726</v>
      </c>
      <c r="G1918" s="29">
        <f t="shared" si="35"/>
        <v>5.7781201848998709E-3</v>
      </c>
    </row>
    <row r="1919" spans="1:7">
      <c r="A1919" s="24">
        <v>26.18</v>
      </c>
      <c r="B1919" s="24">
        <v>26.524999999999999</v>
      </c>
      <c r="C1919" s="24">
        <v>25.93</v>
      </c>
      <c r="D1919" s="24">
        <v>26.16</v>
      </c>
      <c r="E1919" s="24">
        <v>8449844</v>
      </c>
      <c r="F1919" s="24" t="s">
        <v>725</v>
      </c>
      <c r="G1919" s="29">
        <f t="shared" si="35"/>
        <v>7.6452599388376896E-4</v>
      </c>
    </row>
    <row r="1920" spans="1:7">
      <c r="A1920" s="24">
        <v>25.92</v>
      </c>
      <c r="B1920" s="24">
        <v>26.16</v>
      </c>
      <c r="C1920" s="24">
        <v>25.04</v>
      </c>
      <c r="D1920" s="24">
        <v>25.36</v>
      </c>
      <c r="E1920" s="24">
        <v>11066361</v>
      </c>
      <c r="F1920" s="24" t="s">
        <v>724</v>
      </c>
      <c r="G1920" s="29">
        <f t="shared" si="35"/>
        <v>2.208201892744488E-2</v>
      </c>
    </row>
    <row r="1921" spans="1:7">
      <c r="A1921" s="24">
        <v>25.2</v>
      </c>
      <c r="B1921" s="24">
        <v>26.33</v>
      </c>
      <c r="C1921" s="24">
        <v>25.19</v>
      </c>
      <c r="D1921" s="24">
        <v>26.26</v>
      </c>
      <c r="E1921" s="24">
        <v>12598201</v>
      </c>
      <c r="F1921" s="24" t="s">
        <v>723</v>
      </c>
      <c r="G1921" s="29">
        <f t="shared" si="35"/>
        <v>-4.0365575019040478E-2</v>
      </c>
    </row>
    <row r="1922" spans="1:7">
      <c r="A1922" s="24">
        <v>26.32</v>
      </c>
      <c r="B1922" s="24">
        <v>26.71</v>
      </c>
      <c r="C1922" s="24">
        <v>26.31</v>
      </c>
      <c r="D1922" s="24">
        <v>26.52</v>
      </c>
      <c r="E1922" s="24">
        <v>8216683</v>
      </c>
      <c r="F1922" s="24" t="s">
        <v>722</v>
      </c>
      <c r="G1922" s="29">
        <f t="shared" si="35"/>
        <v>-7.541478129713397E-3</v>
      </c>
    </row>
    <row r="1923" spans="1:7">
      <c r="A1923" s="24">
        <v>26.72</v>
      </c>
      <c r="B1923" s="24">
        <v>26.82</v>
      </c>
      <c r="C1923" s="24">
        <v>25.6</v>
      </c>
      <c r="D1923" s="24">
        <v>25.87</v>
      </c>
      <c r="E1923" s="24">
        <v>14089492</v>
      </c>
      <c r="F1923" s="24" t="s">
        <v>721</v>
      </c>
      <c r="G1923" s="29">
        <f t="shared" si="35"/>
        <v>3.2856590645535366E-2</v>
      </c>
    </row>
    <row r="1924" spans="1:7">
      <c r="A1924" s="24">
        <v>26.4</v>
      </c>
      <c r="B1924" s="24">
        <v>28</v>
      </c>
      <c r="C1924" s="24">
        <v>26.285</v>
      </c>
      <c r="D1924" s="24">
        <v>27.39</v>
      </c>
      <c r="E1924" s="24">
        <v>13077176</v>
      </c>
      <c r="F1924" s="24" t="s">
        <v>720</v>
      </c>
      <c r="G1924" s="29">
        <f t="shared" si="35"/>
        <v>-3.6144578313253128E-2</v>
      </c>
    </row>
    <row r="1925" spans="1:7">
      <c r="A1925" s="24">
        <v>27.39</v>
      </c>
      <c r="B1925" s="24">
        <v>27.78</v>
      </c>
      <c r="C1925" s="24">
        <v>27.39</v>
      </c>
      <c r="D1925" s="24">
        <v>27.47</v>
      </c>
      <c r="E1925" s="24">
        <v>9756177</v>
      </c>
      <c r="F1925" s="24" t="s">
        <v>719</v>
      </c>
      <c r="G1925" s="29">
        <f t="shared" si="35"/>
        <v>-2.9122679286494035E-3</v>
      </c>
    </row>
    <row r="1926" spans="1:7">
      <c r="A1926" s="24">
        <v>27.63</v>
      </c>
      <c r="B1926" s="24">
        <v>28.15</v>
      </c>
      <c r="C1926" s="24">
        <v>27.21</v>
      </c>
      <c r="D1926" s="24">
        <v>27.43</v>
      </c>
      <c r="E1926" s="24">
        <v>13699166</v>
      </c>
      <c r="F1926" s="24" t="s">
        <v>718</v>
      </c>
      <c r="G1926" s="29">
        <f t="shared" si="35"/>
        <v>7.2912869121399826E-3</v>
      </c>
    </row>
    <row r="1927" spans="1:7">
      <c r="A1927" s="24">
        <v>27.96</v>
      </c>
      <c r="B1927" s="24">
        <v>28.23</v>
      </c>
      <c r="C1927" s="24">
        <v>27.785</v>
      </c>
      <c r="D1927" s="24">
        <v>28.14</v>
      </c>
      <c r="E1927" s="24">
        <v>10130067</v>
      </c>
      <c r="F1927" s="24" t="s">
        <v>717</v>
      </c>
      <c r="G1927" s="29">
        <f t="shared" si="35"/>
        <v>-6.3965884861406641E-3</v>
      </c>
    </row>
    <row r="1928" spans="1:7">
      <c r="A1928" s="24">
        <v>28.03</v>
      </c>
      <c r="B1928" s="24">
        <v>28.364999999999998</v>
      </c>
      <c r="C1928" s="24">
        <v>27.99</v>
      </c>
      <c r="D1928" s="24">
        <v>28.11</v>
      </c>
      <c r="E1928" s="24">
        <v>8690151</v>
      </c>
      <c r="F1928" s="24" t="s">
        <v>716</v>
      </c>
      <c r="G1928" s="29">
        <f t="shared" si="35"/>
        <v>-2.8459622909995375E-3</v>
      </c>
    </row>
    <row r="1929" spans="1:7">
      <c r="A1929" s="24">
        <v>28.33</v>
      </c>
      <c r="B1929" s="24">
        <v>28.64</v>
      </c>
      <c r="C1929" s="24">
        <v>28.215</v>
      </c>
      <c r="D1929" s="24">
        <v>28.4</v>
      </c>
      <c r="E1929" s="24">
        <v>6041612</v>
      </c>
      <c r="F1929" s="24" t="s">
        <v>715</v>
      </c>
      <c r="G1929" s="29">
        <f t="shared" si="35"/>
        <v>-2.4647887323944184E-3</v>
      </c>
    </row>
    <row r="1930" spans="1:7">
      <c r="A1930" s="24">
        <v>28.42</v>
      </c>
      <c r="B1930" s="24">
        <v>28.6</v>
      </c>
      <c r="C1930" s="24">
        <v>28.06</v>
      </c>
      <c r="D1930" s="24">
        <v>28.32</v>
      </c>
      <c r="E1930" s="24">
        <v>9570059</v>
      </c>
      <c r="F1930" s="24" t="s">
        <v>714</v>
      </c>
      <c r="G1930" s="29">
        <f t="shared" si="35"/>
        <v>3.5310734463276372E-3</v>
      </c>
    </row>
    <row r="1931" spans="1:7">
      <c r="A1931" s="24">
        <v>28.26</v>
      </c>
      <c r="B1931" s="24">
        <v>28.39</v>
      </c>
      <c r="C1931" s="24">
        <v>27.96</v>
      </c>
      <c r="D1931" s="24">
        <v>28.07</v>
      </c>
      <c r="E1931" s="24">
        <v>5563261</v>
      </c>
      <c r="F1931" s="24" t="s">
        <v>713</v>
      </c>
      <c r="G1931" s="29">
        <f t="shared" si="35"/>
        <v>6.768792304951976E-3</v>
      </c>
    </row>
    <row r="1932" spans="1:7">
      <c r="A1932" s="24">
        <v>27.91</v>
      </c>
      <c r="B1932" s="24">
        <v>28.01</v>
      </c>
      <c r="C1932" s="24">
        <v>27.69</v>
      </c>
      <c r="D1932" s="24">
        <v>27.98</v>
      </c>
      <c r="E1932" s="24">
        <v>4514224</v>
      </c>
      <c r="F1932" s="24" t="s">
        <v>712</v>
      </c>
      <c r="G1932" s="29">
        <f t="shared" si="35"/>
        <v>-2.5017869907076884E-3</v>
      </c>
    </row>
    <row r="1933" spans="1:7">
      <c r="A1933" s="24">
        <v>27.82</v>
      </c>
      <c r="B1933" s="24">
        <v>27.99</v>
      </c>
      <c r="C1933" s="24">
        <v>27.5</v>
      </c>
      <c r="D1933" s="24">
        <v>27.79</v>
      </c>
      <c r="E1933" s="24">
        <v>5609745</v>
      </c>
      <c r="F1933" s="24" t="s">
        <v>711</v>
      </c>
      <c r="G1933" s="29">
        <f t="shared" si="35"/>
        <v>1.0795250089961073E-3</v>
      </c>
    </row>
    <row r="1934" spans="1:7">
      <c r="A1934" s="24">
        <v>27.71</v>
      </c>
      <c r="B1934" s="24">
        <v>27.74</v>
      </c>
      <c r="C1934" s="24">
        <v>27.13</v>
      </c>
      <c r="D1934" s="24">
        <v>27.55</v>
      </c>
      <c r="E1934" s="24">
        <v>7973936</v>
      </c>
      <c r="F1934" s="24" t="s">
        <v>710</v>
      </c>
      <c r="G1934" s="29">
        <f t="shared" si="35"/>
        <v>5.8076225045371466E-3</v>
      </c>
    </row>
    <row r="1935" spans="1:7">
      <c r="A1935" s="24">
        <v>27.65</v>
      </c>
      <c r="B1935" s="24">
        <v>28.15</v>
      </c>
      <c r="C1935" s="24">
        <v>27.42</v>
      </c>
      <c r="D1935" s="24">
        <v>27.54</v>
      </c>
      <c r="E1935" s="24">
        <v>10024428</v>
      </c>
      <c r="F1935" s="24" t="s">
        <v>709</v>
      </c>
      <c r="G1935" s="29">
        <f t="shared" si="35"/>
        <v>3.9941902686999597E-3</v>
      </c>
    </row>
    <row r="1936" spans="1:7">
      <c r="A1936" s="24">
        <v>27.4</v>
      </c>
      <c r="B1936" s="24">
        <v>27.5</v>
      </c>
      <c r="C1936" s="24">
        <v>27.105</v>
      </c>
      <c r="D1936" s="24">
        <v>27.26</v>
      </c>
      <c r="E1936" s="24">
        <v>6942018</v>
      </c>
      <c r="F1936" s="24" t="s">
        <v>708</v>
      </c>
      <c r="G1936" s="29">
        <f t="shared" si="35"/>
        <v>5.1357300073366918E-3</v>
      </c>
    </row>
    <row r="1937" spans="1:7">
      <c r="A1937" s="24">
        <v>27.25</v>
      </c>
      <c r="B1937" s="24">
        <v>27.36</v>
      </c>
      <c r="C1937" s="24">
        <v>27.015000000000001</v>
      </c>
      <c r="D1937" s="24">
        <v>27.13</v>
      </c>
      <c r="E1937" s="24">
        <v>5864654</v>
      </c>
      <c r="F1937" s="24" t="s">
        <v>707</v>
      </c>
      <c r="G1937" s="29">
        <f t="shared" si="35"/>
        <v>4.4231478068559316E-3</v>
      </c>
    </row>
    <row r="1938" spans="1:7">
      <c r="A1938" s="24">
        <v>26.98</v>
      </c>
      <c r="B1938" s="24">
        <v>27.61</v>
      </c>
      <c r="C1938" s="24">
        <v>26.8201</v>
      </c>
      <c r="D1938" s="24">
        <v>27.48</v>
      </c>
      <c r="E1938" s="24">
        <v>11087642</v>
      </c>
      <c r="F1938" s="24" t="s">
        <v>706</v>
      </c>
      <c r="G1938" s="29">
        <f t="shared" si="35"/>
        <v>-1.8195050946142599E-2</v>
      </c>
    </row>
    <row r="1939" spans="1:7">
      <c r="A1939" s="24">
        <v>27.46</v>
      </c>
      <c r="B1939" s="24">
        <v>27.7</v>
      </c>
      <c r="C1939" s="24">
        <v>27.254999999999999</v>
      </c>
      <c r="D1939" s="24">
        <v>27.46</v>
      </c>
      <c r="E1939" s="24">
        <v>8746401</v>
      </c>
      <c r="F1939" s="24" t="s">
        <v>705</v>
      </c>
      <c r="G1939" s="29">
        <f t="shared" si="35"/>
        <v>0</v>
      </c>
    </row>
    <row r="1940" spans="1:7">
      <c r="A1940" s="24">
        <v>27.43</v>
      </c>
      <c r="B1940" s="24">
        <v>27.99</v>
      </c>
      <c r="C1940" s="24">
        <v>27.16</v>
      </c>
      <c r="D1940" s="24">
        <v>27.58</v>
      </c>
      <c r="E1940" s="24">
        <v>8984307</v>
      </c>
      <c r="F1940" s="24" t="s">
        <v>704</v>
      </c>
      <c r="G1940" s="29">
        <f t="shared" si="35"/>
        <v>-5.4387237128353805E-3</v>
      </c>
    </row>
    <row r="1941" spans="1:7">
      <c r="A1941" s="24">
        <v>27.52</v>
      </c>
      <c r="B1941" s="24">
        <v>27.75</v>
      </c>
      <c r="C1941" s="24">
        <v>27.15</v>
      </c>
      <c r="D1941" s="24">
        <v>27.7</v>
      </c>
      <c r="E1941" s="24">
        <v>13011025</v>
      </c>
      <c r="F1941" s="24" t="s">
        <v>703</v>
      </c>
      <c r="G1941" s="29">
        <f t="shared" si="35"/>
        <v>-6.4981949458483568E-3</v>
      </c>
    </row>
    <row r="1942" spans="1:7">
      <c r="A1942" s="24">
        <v>27.96</v>
      </c>
      <c r="B1942" s="24">
        <v>28.029</v>
      </c>
      <c r="C1942" s="24">
        <v>26.61</v>
      </c>
      <c r="D1942" s="24">
        <v>26.77</v>
      </c>
      <c r="E1942" s="24">
        <v>24987924</v>
      </c>
      <c r="F1942" s="24" t="s">
        <v>702</v>
      </c>
      <c r="G1942" s="29">
        <f t="shared" si="35"/>
        <v>4.4452745610758404E-2</v>
      </c>
    </row>
    <row r="1943" spans="1:7">
      <c r="A1943" s="24">
        <v>25.81</v>
      </c>
      <c r="B1943" s="24">
        <v>26.07</v>
      </c>
      <c r="C1943" s="24">
        <v>25.545000000000002</v>
      </c>
      <c r="D1943" s="24">
        <v>25.91</v>
      </c>
      <c r="E1943" s="24">
        <v>10847127</v>
      </c>
      <c r="F1943" s="24" t="s">
        <v>701</v>
      </c>
      <c r="G1943" s="29">
        <f t="shared" si="35"/>
        <v>-3.8595137012736869E-3</v>
      </c>
    </row>
    <row r="1944" spans="1:7">
      <c r="A1944" s="24">
        <v>25.97</v>
      </c>
      <c r="B1944" s="24">
        <v>26.035</v>
      </c>
      <c r="C1944" s="24">
        <v>25.59</v>
      </c>
      <c r="D1944" s="24">
        <v>25.86</v>
      </c>
      <c r="E1944" s="24">
        <v>14260396</v>
      </c>
      <c r="F1944" s="24" t="s">
        <v>700</v>
      </c>
      <c r="G1944" s="29">
        <f t="shared" si="35"/>
        <v>4.2536736272233977E-3</v>
      </c>
    </row>
    <row r="1945" spans="1:7">
      <c r="A1945" s="24">
        <v>25.32</v>
      </c>
      <c r="B1945" s="24">
        <v>25.61</v>
      </c>
      <c r="C1945" s="24">
        <v>25.21</v>
      </c>
      <c r="D1945" s="24">
        <v>25.4</v>
      </c>
      <c r="E1945" s="24">
        <v>7928638</v>
      </c>
      <c r="F1945" s="24" t="s">
        <v>699</v>
      </c>
      <c r="G1945" s="29">
        <f t="shared" si="35"/>
        <v>-3.1496062992125706E-3</v>
      </c>
    </row>
    <row r="1946" spans="1:7">
      <c r="A1946" s="24">
        <v>25.56</v>
      </c>
      <c r="B1946" s="24">
        <v>25.6</v>
      </c>
      <c r="C1946" s="24">
        <v>25.09</v>
      </c>
      <c r="D1946" s="24">
        <v>25.27</v>
      </c>
      <c r="E1946" s="24">
        <v>8543022</v>
      </c>
      <c r="F1946" s="24" t="s">
        <v>698</v>
      </c>
      <c r="G1946" s="29">
        <f t="shared" si="35"/>
        <v>1.1476058567471359E-2</v>
      </c>
    </row>
    <row r="1947" spans="1:7">
      <c r="A1947" s="24">
        <v>25.28</v>
      </c>
      <c r="B1947" s="24">
        <v>25.52</v>
      </c>
      <c r="C1947" s="24">
        <v>24.84</v>
      </c>
      <c r="D1947" s="24">
        <v>24.94</v>
      </c>
      <c r="E1947" s="24">
        <v>9980547</v>
      </c>
      <c r="F1947" s="24" t="s">
        <v>697</v>
      </c>
      <c r="G1947" s="29">
        <f t="shared" si="35"/>
        <v>1.3632718524458687E-2</v>
      </c>
    </row>
    <row r="1948" spans="1:7">
      <c r="A1948" s="24">
        <v>24.79</v>
      </c>
      <c r="B1948" s="24">
        <v>25.3</v>
      </c>
      <c r="C1948" s="24">
        <v>24.79</v>
      </c>
      <c r="D1948" s="24">
        <v>25.26</v>
      </c>
      <c r="E1948" s="24">
        <v>6146955</v>
      </c>
      <c r="F1948" s="24" t="s">
        <v>696</v>
      </c>
      <c r="G1948" s="29">
        <f t="shared" si="35"/>
        <v>-1.8606492478226544E-2</v>
      </c>
    </row>
    <row r="1949" spans="1:7">
      <c r="A1949" s="24">
        <v>25.19</v>
      </c>
      <c r="B1949" s="24">
        <v>25.3</v>
      </c>
      <c r="C1949" s="24">
        <v>25.06</v>
      </c>
      <c r="D1949" s="24">
        <v>25.2</v>
      </c>
      <c r="E1949" s="24">
        <v>6739975</v>
      </c>
      <c r="F1949" s="24" t="s">
        <v>695</v>
      </c>
      <c r="G1949" s="29">
        <f t="shared" si="35"/>
        <v>-3.9682539682528439E-4</v>
      </c>
    </row>
    <row r="1950" spans="1:7">
      <c r="A1950" s="24">
        <v>25.2</v>
      </c>
      <c r="B1950" s="24">
        <v>25.274999999999999</v>
      </c>
      <c r="C1950" s="24">
        <v>25.14</v>
      </c>
      <c r="D1950" s="24">
        <v>25.2</v>
      </c>
      <c r="E1950" s="24">
        <v>3796271</v>
      </c>
      <c r="F1950" s="24" t="s">
        <v>694</v>
      </c>
      <c r="G1950" s="29">
        <f t="shared" si="35"/>
        <v>0</v>
      </c>
    </row>
    <row r="1951" spans="1:7">
      <c r="A1951" s="24">
        <v>25.13</v>
      </c>
      <c r="B1951" s="24">
        <v>25.28</v>
      </c>
      <c r="C1951" s="24">
        <v>25.09</v>
      </c>
      <c r="D1951" s="24">
        <v>25.15</v>
      </c>
      <c r="E1951" s="24">
        <v>2988159</v>
      </c>
      <c r="F1951" s="24" t="s">
        <v>693</v>
      </c>
      <c r="G1951" s="29">
        <f t="shared" si="35"/>
        <v>-7.9522862823055984E-4</v>
      </c>
    </row>
    <row r="1952" spans="1:7">
      <c r="A1952" s="24">
        <v>25.1</v>
      </c>
      <c r="B1952" s="24">
        <v>25.32</v>
      </c>
      <c r="C1952" s="24">
        <v>25.045000000000002</v>
      </c>
      <c r="D1952" s="24">
        <v>25.14</v>
      </c>
      <c r="E1952" s="24">
        <v>5358253</v>
      </c>
      <c r="F1952" s="24" t="s">
        <v>692</v>
      </c>
      <c r="G1952" s="29">
        <f t="shared" si="35"/>
        <v>-1.5910898965790787E-3</v>
      </c>
    </row>
    <row r="1953" spans="1:7">
      <c r="A1953" s="24">
        <v>25.14</v>
      </c>
      <c r="B1953" s="24">
        <v>25.51</v>
      </c>
      <c r="C1953" s="24">
        <v>25.14</v>
      </c>
      <c r="D1953" s="24">
        <v>25.5</v>
      </c>
      <c r="E1953" s="24">
        <v>5700226</v>
      </c>
      <c r="F1953" s="24" t="s">
        <v>691</v>
      </c>
      <c r="G1953" s="29">
        <f t="shared" si="35"/>
        <v>-1.4117647058823457E-2</v>
      </c>
    </row>
    <row r="1954" spans="1:7">
      <c r="A1954" s="24">
        <v>25.37</v>
      </c>
      <c r="B1954" s="24">
        <v>25.59</v>
      </c>
      <c r="C1954" s="24">
        <v>25.335000000000001</v>
      </c>
      <c r="D1954" s="24">
        <v>25.45</v>
      </c>
      <c r="E1954" s="24">
        <v>8204406</v>
      </c>
      <c r="F1954" s="24" t="s">
        <v>690</v>
      </c>
      <c r="G1954" s="29">
        <f t="shared" si="35"/>
        <v>-3.1434184675834809E-3</v>
      </c>
    </row>
    <row r="1955" spans="1:7">
      <c r="A1955" s="24">
        <v>25.49</v>
      </c>
      <c r="B1955" s="24">
        <v>25.875</v>
      </c>
      <c r="C1955" s="24">
        <v>25.445</v>
      </c>
      <c r="D1955" s="24">
        <v>25.74</v>
      </c>
      <c r="E1955" s="24">
        <v>8793170</v>
      </c>
      <c r="F1955" s="24" t="s">
        <v>689</v>
      </c>
      <c r="G1955" s="29">
        <f t="shared" si="35"/>
        <v>-9.7125097125096982E-3</v>
      </c>
    </row>
    <row r="1956" spans="1:7">
      <c r="A1956" s="24">
        <v>25.78</v>
      </c>
      <c r="B1956" s="24">
        <v>26.12</v>
      </c>
      <c r="C1956" s="24">
        <v>25.745000000000001</v>
      </c>
      <c r="D1956" s="24">
        <v>25.88</v>
      </c>
      <c r="E1956" s="24">
        <v>8356758</v>
      </c>
      <c r="F1956" s="24" t="s">
        <v>688</v>
      </c>
      <c r="G1956" s="29">
        <f t="shared" si="35"/>
        <v>-3.8639876352394298E-3</v>
      </c>
    </row>
    <row r="1957" spans="1:7">
      <c r="A1957" s="24">
        <v>25.78</v>
      </c>
      <c r="B1957" s="24">
        <v>25.9</v>
      </c>
      <c r="C1957" s="24">
        <v>25.54</v>
      </c>
      <c r="D1957" s="24">
        <v>25.67</v>
      </c>
      <c r="E1957" s="24">
        <v>12186964</v>
      </c>
      <c r="F1957" s="24" t="s">
        <v>687</v>
      </c>
      <c r="G1957" s="29">
        <f t="shared" si="35"/>
        <v>4.2851577717180067E-3</v>
      </c>
    </row>
    <row r="1958" spans="1:7">
      <c r="A1958" s="24">
        <v>25.62</v>
      </c>
      <c r="B1958" s="24">
        <v>25.89</v>
      </c>
      <c r="C1958" s="24">
        <v>25.484999999999999</v>
      </c>
      <c r="D1958" s="24">
        <v>25.79</v>
      </c>
      <c r="E1958" s="24">
        <v>10490127</v>
      </c>
      <c r="F1958" s="24" t="s">
        <v>686</v>
      </c>
      <c r="G1958" s="29">
        <f t="shared" si="35"/>
        <v>-6.5917022101589229E-3</v>
      </c>
    </row>
    <row r="1959" spans="1:7">
      <c r="A1959" s="24">
        <v>25.71</v>
      </c>
      <c r="B1959" s="24">
        <v>26</v>
      </c>
      <c r="C1959" s="24">
        <v>25.6</v>
      </c>
      <c r="D1959" s="24">
        <v>25.62</v>
      </c>
      <c r="E1959" s="24">
        <v>9586829</v>
      </c>
      <c r="F1959" s="24" t="s">
        <v>685</v>
      </c>
      <c r="G1959" s="29">
        <f t="shared" si="35"/>
        <v>3.5128805620607828E-3</v>
      </c>
    </row>
    <row r="1960" spans="1:7">
      <c r="A1960" s="24">
        <v>25.61</v>
      </c>
      <c r="B1960" s="24">
        <v>25.73</v>
      </c>
      <c r="C1960" s="24">
        <v>25.54</v>
      </c>
      <c r="D1960" s="24">
        <v>25.68</v>
      </c>
      <c r="E1960" s="24">
        <v>11201624</v>
      </c>
      <c r="F1960" s="24" t="s">
        <v>684</v>
      </c>
      <c r="G1960" s="29">
        <f t="shared" si="35"/>
        <v>-2.7258566978193288E-3</v>
      </c>
    </row>
    <row r="1961" spans="1:7">
      <c r="A1961" s="24">
        <v>25.5</v>
      </c>
      <c r="B1961" s="24">
        <v>25.77</v>
      </c>
      <c r="C1961" s="24">
        <v>25.49</v>
      </c>
      <c r="D1961" s="24">
        <v>25.64</v>
      </c>
      <c r="E1961" s="24">
        <v>9054744</v>
      </c>
      <c r="F1961" s="24" t="s">
        <v>683</v>
      </c>
      <c r="G1961" s="29">
        <f t="shared" si="35"/>
        <v>-5.4602184087363392E-3</v>
      </c>
    </row>
    <row r="1962" spans="1:7">
      <c r="A1962" s="24">
        <v>25.77</v>
      </c>
      <c r="B1962" s="24">
        <v>25.77</v>
      </c>
      <c r="C1962" s="24">
        <v>25.1</v>
      </c>
      <c r="D1962" s="24">
        <v>25.51</v>
      </c>
      <c r="E1962" s="24">
        <v>14297555</v>
      </c>
      <c r="F1962" s="24" t="s">
        <v>682</v>
      </c>
      <c r="G1962" s="29">
        <f t="shared" si="35"/>
        <v>1.0192081536652298E-2</v>
      </c>
    </row>
    <row r="1963" spans="1:7">
      <c r="A1963" s="24">
        <v>25.04</v>
      </c>
      <c r="B1963" s="24">
        <v>25.34</v>
      </c>
      <c r="C1963" s="24">
        <v>24.975000000000001</v>
      </c>
      <c r="D1963" s="24">
        <v>25.3</v>
      </c>
      <c r="E1963" s="24">
        <v>9674608</v>
      </c>
      <c r="F1963" s="24" t="s">
        <v>681</v>
      </c>
      <c r="G1963" s="29">
        <f t="shared" si="35"/>
        <v>-1.0276679841897285E-2</v>
      </c>
    </row>
    <row r="1964" spans="1:7">
      <c r="A1964" s="24">
        <v>25.24</v>
      </c>
      <c r="B1964" s="24">
        <v>25.274999999999999</v>
      </c>
      <c r="C1964" s="24">
        <v>24.54</v>
      </c>
      <c r="D1964" s="24">
        <v>24.86</v>
      </c>
      <c r="E1964" s="24">
        <v>12018646</v>
      </c>
      <c r="F1964" s="24" t="s">
        <v>680</v>
      </c>
      <c r="G1964" s="29">
        <f t="shared" ref="G1964:G2027" si="36">A1964/D1964-1</f>
        <v>1.528559935639584E-2</v>
      </c>
    </row>
    <row r="1965" spans="1:7">
      <c r="A1965" s="24">
        <v>24.94</v>
      </c>
      <c r="B1965" s="24">
        <v>25.45</v>
      </c>
      <c r="C1965" s="24">
        <v>24.9</v>
      </c>
      <c r="D1965" s="24">
        <v>24.9</v>
      </c>
      <c r="E1965" s="24">
        <v>15065687</v>
      </c>
      <c r="F1965" s="24" t="s">
        <v>679</v>
      </c>
      <c r="G1965" s="29">
        <f t="shared" si="36"/>
        <v>1.6064257028114426E-3</v>
      </c>
    </row>
    <row r="1966" spans="1:7">
      <c r="A1966" s="24">
        <v>24.9</v>
      </c>
      <c r="B1966" s="24">
        <v>26.23</v>
      </c>
      <c r="C1966" s="24">
        <v>24.89</v>
      </c>
      <c r="D1966" s="24">
        <v>26.21</v>
      </c>
      <c r="E1966" s="24">
        <v>20707949</v>
      </c>
      <c r="F1966" s="24" t="s">
        <v>678</v>
      </c>
      <c r="G1966" s="29">
        <f t="shared" si="36"/>
        <v>-4.9980923311713221E-2</v>
      </c>
    </row>
    <row r="1967" spans="1:7">
      <c r="A1967" s="24">
        <v>26.15</v>
      </c>
      <c r="B1967" s="24">
        <v>26.36</v>
      </c>
      <c r="C1967" s="24">
        <v>25.73</v>
      </c>
      <c r="D1967" s="24">
        <v>26.21</v>
      </c>
      <c r="E1967" s="24">
        <v>16183181</v>
      </c>
      <c r="F1967" s="24" t="s">
        <v>677</v>
      </c>
      <c r="G1967" s="29">
        <f t="shared" si="36"/>
        <v>-2.2892025944296623E-3</v>
      </c>
    </row>
    <row r="1968" spans="1:7">
      <c r="A1968" s="24">
        <v>26.28</v>
      </c>
      <c r="B1968" s="24">
        <v>26.39</v>
      </c>
      <c r="C1968" s="24">
        <v>25.75</v>
      </c>
      <c r="D1968" s="24">
        <v>26.24</v>
      </c>
      <c r="E1968" s="24">
        <v>18722438</v>
      </c>
      <c r="F1968" s="24" t="s">
        <v>676</v>
      </c>
      <c r="G1968" s="29">
        <f t="shared" si="36"/>
        <v>1.5243902439026069E-3</v>
      </c>
    </row>
    <row r="1969" spans="1:7">
      <c r="A1969" s="24">
        <v>25.95</v>
      </c>
      <c r="B1969" s="24">
        <v>27.11</v>
      </c>
      <c r="C1969" s="24">
        <v>25.645</v>
      </c>
      <c r="D1969" s="24">
        <v>26.7</v>
      </c>
      <c r="E1969" s="24">
        <v>25930380</v>
      </c>
      <c r="F1969" s="24" t="s">
        <v>675</v>
      </c>
      <c r="G1969" s="29">
        <f t="shared" si="36"/>
        <v>-2.8089887640449396E-2</v>
      </c>
    </row>
    <row r="1970" spans="1:7">
      <c r="A1970" s="24">
        <v>26.39</v>
      </c>
      <c r="B1970" s="24">
        <v>28.552499999999998</v>
      </c>
      <c r="C1970" s="24">
        <v>26.29</v>
      </c>
      <c r="D1970" s="24">
        <v>28.42</v>
      </c>
      <c r="E1970" s="24">
        <v>34262589</v>
      </c>
      <c r="F1970" s="24" t="s">
        <v>674</v>
      </c>
      <c r="G1970" s="29">
        <f t="shared" si="36"/>
        <v>-7.1428571428571508E-2</v>
      </c>
    </row>
    <row r="1971" spans="1:7">
      <c r="A1971" s="24">
        <v>28.51</v>
      </c>
      <c r="B1971" s="24">
        <v>28.69</v>
      </c>
      <c r="C1971" s="24">
        <v>28.45</v>
      </c>
      <c r="D1971" s="24">
        <v>28.69</v>
      </c>
      <c r="E1971" s="24">
        <v>3255106</v>
      </c>
      <c r="F1971" s="24" t="s">
        <v>673</v>
      </c>
      <c r="G1971" s="29">
        <f t="shared" si="36"/>
        <v>-6.2739630533287238E-3</v>
      </c>
    </row>
    <row r="1972" spans="1:7">
      <c r="A1972" s="24">
        <v>28.66</v>
      </c>
      <c r="B1972" s="24">
        <v>28.68</v>
      </c>
      <c r="C1972" s="24">
        <v>28.47</v>
      </c>
      <c r="D1972" s="24">
        <v>28.51</v>
      </c>
      <c r="E1972" s="24">
        <v>1236835</v>
      </c>
      <c r="F1972" s="24" t="s">
        <v>672</v>
      </c>
      <c r="G1972" s="29">
        <f t="shared" si="36"/>
        <v>5.2613118204138942E-3</v>
      </c>
    </row>
    <row r="1973" spans="1:7">
      <c r="A1973" s="24">
        <v>28.47</v>
      </c>
      <c r="B1973" s="24">
        <v>28.81</v>
      </c>
      <c r="C1973" s="24">
        <v>28.46</v>
      </c>
      <c r="D1973" s="24">
        <v>28.77</v>
      </c>
      <c r="E1973" s="24">
        <v>5265186</v>
      </c>
      <c r="F1973" s="24" t="s">
        <v>671</v>
      </c>
      <c r="G1973" s="29">
        <f t="shared" si="36"/>
        <v>-1.0427528675703845E-2</v>
      </c>
    </row>
    <row r="1974" spans="1:7">
      <c r="A1974" s="24">
        <v>28.8</v>
      </c>
      <c r="B1974" s="24">
        <v>28.88</v>
      </c>
      <c r="C1974" s="24">
        <v>28.4</v>
      </c>
      <c r="D1974" s="24">
        <v>28.46</v>
      </c>
      <c r="E1974" s="24">
        <v>5998650</v>
      </c>
      <c r="F1974" s="24" t="s">
        <v>670</v>
      </c>
      <c r="G1974" s="29">
        <f t="shared" si="36"/>
        <v>1.1946591707659771E-2</v>
      </c>
    </row>
    <row r="1975" spans="1:7">
      <c r="A1975" s="24">
        <v>28.35</v>
      </c>
      <c r="B1975" s="24">
        <v>28.37</v>
      </c>
      <c r="C1975" s="24">
        <v>28.175000000000001</v>
      </c>
      <c r="D1975" s="24">
        <v>28.28</v>
      </c>
      <c r="E1975" s="24">
        <v>3410638</v>
      </c>
      <c r="F1975" s="24" t="s">
        <v>669</v>
      </c>
      <c r="G1975" s="29">
        <f t="shared" si="36"/>
        <v>2.4752475247524774E-3</v>
      </c>
    </row>
    <row r="1976" spans="1:7">
      <c r="A1976" s="24">
        <v>28.26</v>
      </c>
      <c r="B1976" s="24">
        <v>28.37</v>
      </c>
      <c r="C1976" s="24">
        <v>28.14</v>
      </c>
      <c r="D1976" s="24">
        <v>28.2</v>
      </c>
      <c r="E1976" s="24">
        <v>5264063</v>
      </c>
      <c r="F1976" s="24" t="s">
        <v>668</v>
      </c>
      <c r="G1976" s="29">
        <f t="shared" si="36"/>
        <v>2.1276595744681437E-3</v>
      </c>
    </row>
    <row r="1977" spans="1:7">
      <c r="A1977" s="24">
        <v>28.28</v>
      </c>
      <c r="B1977" s="24">
        <v>28.49</v>
      </c>
      <c r="C1977" s="24">
        <v>28.05</v>
      </c>
      <c r="D1977" s="24">
        <v>28.1</v>
      </c>
      <c r="E1977" s="24">
        <v>3846385</v>
      </c>
      <c r="F1977" s="24" t="s">
        <v>667</v>
      </c>
      <c r="G1977" s="29">
        <f t="shared" si="36"/>
        <v>6.4056939501779819E-3</v>
      </c>
    </row>
    <row r="1978" spans="1:7">
      <c r="A1978" s="24">
        <v>28.01</v>
      </c>
      <c r="B1978" s="24">
        <v>28.26</v>
      </c>
      <c r="C1978" s="24">
        <v>26.76</v>
      </c>
      <c r="D1978" s="24">
        <v>28.26</v>
      </c>
      <c r="E1978" s="24">
        <v>5377481</v>
      </c>
      <c r="F1978" s="24" t="s">
        <v>666</v>
      </c>
      <c r="G1978" s="29">
        <f t="shared" si="36"/>
        <v>-8.8464260438783082E-3</v>
      </c>
    </row>
    <row r="1979" spans="1:7">
      <c r="A1979" s="24">
        <v>28.32</v>
      </c>
      <c r="B1979" s="24">
        <v>28.5</v>
      </c>
      <c r="C1979" s="24">
        <v>28.23</v>
      </c>
      <c r="D1979" s="24">
        <v>28.43</v>
      </c>
      <c r="E1979" s="24">
        <v>6892846</v>
      </c>
      <c r="F1979" s="24" t="s">
        <v>665</v>
      </c>
      <c r="G1979" s="29">
        <f t="shared" si="36"/>
        <v>-3.8691523039042774E-3</v>
      </c>
    </row>
    <row r="1980" spans="1:7">
      <c r="A1980" s="24">
        <v>28.45</v>
      </c>
      <c r="B1980" s="24">
        <v>28.61</v>
      </c>
      <c r="C1980" s="24">
        <v>28.19</v>
      </c>
      <c r="D1980" s="24">
        <v>28.28</v>
      </c>
      <c r="E1980" s="24">
        <v>4722382</v>
      </c>
      <c r="F1980" s="24" t="s">
        <v>664</v>
      </c>
      <c r="G1980" s="29">
        <f t="shared" si="36"/>
        <v>6.0113154172558581E-3</v>
      </c>
    </row>
    <row r="1981" spans="1:7">
      <c r="A1981" s="24">
        <v>28.36</v>
      </c>
      <c r="B1981" s="24">
        <v>28.55</v>
      </c>
      <c r="C1981" s="24">
        <v>27.97</v>
      </c>
      <c r="D1981" s="24">
        <v>28.5</v>
      </c>
      <c r="E1981" s="24">
        <v>6526094</v>
      </c>
      <c r="F1981" s="24" t="s">
        <v>663</v>
      </c>
      <c r="G1981" s="29">
        <f t="shared" si="36"/>
        <v>-4.9122807017544234E-3</v>
      </c>
    </row>
    <row r="1982" spans="1:7">
      <c r="A1982" s="24">
        <v>28.59</v>
      </c>
      <c r="B1982" s="24">
        <v>28.61</v>
      </c>
      <c r="C1982" s="24">
        <v>27.92</v>
      </c>
      <c r="D1982" s="24">
        <v>27.96</v>
      </c>
      <c r="E1982" s="24">
        <v>9620206</v>
      </c>
      <c r="F1982" s="24" t="s">
        <v>662</v>
      </c>
      <c r="G1982" s="29">
        <f t="shared" si="36"/>
        <v>2.2532188841201783E-2</v>
      </c>
    </row>
    <row r="1983" spans="1:7">
      <c r="A1983" s="24">
        <v>28.1</v>
      </c>
      <c r="B1983" s="24">
        <v>28.13</v>
      </c>
      <c r="C1983" s="24">
        <v>27.64</v>
      </c>
      <c r="D1983" s="24">
        <v>27.82</v>
      </c>
      <c r="E1983" s="24">
        <v>7645584</v>
      </c>
      <c r="F1983" s="24" t="s">
        <v>661</v>
      </c>
      <c r="G1983" s="29">
        <f t="shared" si="36"/>
        <v>1.0064701653486718E-2</v>
      </c>
    </row>
    <row r="1984" spans="1:7">
      <c r="A1984" s="24">
        <v>27.96</v>
      </c>
      <c r="B1984" s="24">
        <v>27.98</v>
      </c>
      <c r="C1984" s="24">
        <v>27.74</v>
      </c>
      <c r="D1984" s="24">
        <v>27.93</v>
      </c>
      <c r="E1984" s="24">
        <v>4884141</v>
      </c>
      <c r="F1984" s="24" t="s">
        <v>660</v>
      </c>
      <c r="G1984" s="29">
        <f t="shared" si="36"/>
        <v>1.0741138560688146E-3</v>
      </c>
    </row>
    <row r="1985" spans="1:7">
      <c r="A1985" s="24">
        <v>27.81</v>
      </c>
      <c r="B1985" s="24">
        <v>27.9</v>
      </c>
      <c r="C1985" s="24">
        <v>27.6</v>
      </c>
      <c r="D1985" s="24">
        <v>27.85</v>
      </c>
      <c r="E1985" s="24">
        <v>7662024</v>
      </c>
      <c r="F1985" s="24" t="s">
        <v>659</v>
      </c>
      <c r="G1985" s="29">
        <f t="shared" si="36"/>
        <v>-1.4362657091563369E-3</v>
      </c>
    </row>
    <row r="1986" spans="1:7">
      <c r="A1986" s="24">
        <v>27.86</v>
      </c>
      <c r="B1986" s="24">
        <v>27.92</v>
      </c>
      <c r="C1986" s="24">
        <v>27.38</v>
      </c>
      <c r="D1986" s="24">
        <v>27.49</v>
      </c>
      <c r="E1986" s="24">
        <v>7182897</v>
      </c>
      <c r="F1986" s="24" t="s">
        <v>658</v>
      </c>
      <c r="G1986" s="29">
        <f t="shared" si="36"/>
        <v>1.3459439796289496E-2</v>
      </c>
    </row>
    <row r="1987" spans="1:7">
      <c r="A1987" s="24">
        <v>27.44</v>
      </c>
      <c r="B1987" s="24">
        <v>28.015000000000001</v>
      </c>
      <c r="C1987" s="24">
        <v>27.22</v>
      </c>
      <c r="D1987" s="24">
        <v>27.89</v>
      </c>
      <c r="E1987" s="24">
        <v>13217229</v>
      </c>
      <c r="F1987" s="24" t="s">
        <v>657</v>
      </c>
      <c r="G1987" s="29">
        <f t="shared" si="36"/>
        <v>-1.613481534600214E-2</v>
      </c>
    </row>
    <row r="1988" spans="1:7">
      <c r="A1988" s="24">
        <v>27.85</v>
      </c>
      <c r="B1988" s="24">
        <v>28.27</v>
      </c>
      <c r="C1988" s="24">
        <v>27.77</v>
      </c>
      <c r="D1988" s="24">
        <v>28.23</v>
      </c>
      <c r="E1988" s="24">
        <v>6185259</v>
      </c>
      <c r="F1988" s="24" t="s">
        <v>656</v>
      </c>
      <c r="G1988" s="29">
        <f t="shared" si="36"/>
        <v>-1.3460857244066537E-2</v>
      </c>
    </row>
    <row r="1989" spans="1:7">
      <c r="A1989" s="24">
        <v>28.14</v>
      </c>
      <c r="B1989" s="24">
        <v>28.27</v>
      </c>
      <c r="C1989" s="24">
        <v>27.82</v>
      </c>
      <c r="D1989" s="24">
        <v>28.16</v>
      </c>
      <c r="E1989" s="24">
        <v>8527816</v>
      </c>
      <c r="F1989" s="24" t="s">
        <v>655</v>
      </c>
      <c r="G1989" s="29">
        <f t="shared" si="36"/>
        <v>-7.1022727272729291E-4</v>
      </c>
    </row>
    <row r="1990" spans="1:7">
      <c r="A1990" s="24">
        <v>28.16</v>
      </c>
      <c r="B1990" s="24">
        <v>28.5</v>
      </c>
      <c r="C1990" s="24">
        <v>28.12</v>
      </c>
      <c r="D1990" s="24">
        <v>28.4</v>
      </c>
      <c r="E1990" s="24">
        <v>6885770</v>
      </c>
      <c r="F1990" s="24" t="s">
        <v>654</v>
      </c>
      <c r="G1990" s="29">
        <f t="shared" si="36"/>
        <v>-8.4507042253521014E-3</v>
      </c>
    </row>
    <row r="1991" spans="1:7">
      <c r="A1991" s="24">
        <v>28.5</v>
      </c>
      <c r="B1991" s="24">
        <v>29.09</v>
      </c>
      <c r="C1991" s="24">
        <v>28.25</v>
      </c>
      <c r="D1991" s="24">
        <v>28.93</v>
      </c>
      <c r="E1991" s="24">
        <v>10274637</v>
      </c>
      <c r="F1991" s="24" t="s">
        <v>653</v>
      </c>
      <c r="G1991" s="29">
        <f t="shared" si="36"/>
        <v>-1.4863463532664989E-2</v>
      </c>
    </row>
    <row r="1992" spans="1:7">
      <c r="A1992" s="24">
        <v>28.82</v>
      </c>
      <c r="B1992" s="24">
        <v>29.31</v>
      </c>
      <c r="C1992" s="24">
        <v>28.37</v>
      </c>
      <c r="D1992" s="24">
        <v>28.44</v>
      </c>
      <c r="E1992" s="24">
        <v>12223783</v>
      </c>
      <c r="F1992" s="24" t="s">
        <v>652</v>
      </c>
      <c r="G1992" s="29">
        <f t="shared" si="36"/>
        <v>1.336146272855121E-2</v>
      </c>
    </row>
    <row r="1993" spans="1:7">
      <c r="A1993" s="24">
        <v>29.61</v>
      </c>
      <c r="B1993" s="24">
        <v>29.82</v>
      </c>
      <c r="C1993" s="24">
        <v>29.47</v>
      </c>
      <c r="D1993" s="24">
        <v>29.75</v>
      </c>
      <c r="E1993" s="24">
        <v>7756919</v>
      </c>
      <c r="F1993" s="24" t="s">
        <v>651</v>
      </c>
      <c r="G1993" s="29">
        <f t="shared" si="36"/>
        <v>-4.7058823529412264E-3</v>
      </c>
    </row>
    <row r="1994" spans="1:7">
      <c r="A1994" s="24">
        <v>29.8</v>
      </c>
      <c r="B1994" s="24">
        <v>29.84</v>
      </c>
      <c r="C1994" s="24">
        <v>29.58</v>
      </c>
      <c r="D1994" s="24">
        <v>29.83</v>
      </c>
      <c r="E1994" s="24">
        <v>4468808</v>
      </c>
      <c r="F1994" s="24" t="s">
        <v>650</v>
      </c>
      <c r="G1994" s="29">
        <f t="shared" si="36"/>
        <v>-1.0056989607776234E-3</v>
      </c>
    </row>
    <row r="1995" spans="1:7">
      <c r="A1995" s="24">
        <v>29.61</v>
      </c>
      <c r="B1995" s="24">
        <v>29.93</v>
      </c>
      <c r="C1995" s="24">
        <v>29.51</v>
      </c>
      <c r="D1995" s="24">
        <v>29.64</v>
      </c>
      <c r="E1995" s="24">
        <v>4495603</v>
      </c>
      <c r="F1995" s="24" t="s">
        <v>649</v>
      </c>
      <c r="G1995" s="29">
        <f t="shared" si="36"/>
        <v>-1.0121457489878916E-3</v>
      </c>
    </row>
    <row r="1996" spans="1:7">
      <c r="A1996" s="24">
        <v>29.69</v>
      </c>
      <c r="B1996" s="24">
        <v>29.83</v>
      </c>
      <c r="C1996" s="24">
        <v>29.53</v>
      </c>
      <c r="D1996" s="24">
        <v>29.63</v>
      </c>
      <c r="E1996" s="24">
        <v>4708025</v>
      </c>
      <c r="F1996" s="24" t="s">
        <v>648</v>
      </c>
      <c r="G1996" s="29">
        <f t="shared" si="36"/>
        <v>2.0249746878164832E-3</v>
      </c>
    </row>
    <row r="1997" spans="1:7">
      <c r="A1997" s="24">
        <v>29.57</v>
      </c>
      <c r="B1997" s="24">
        <v>29.6</v>
      </c>
      <c r="C1997" s="24">
        <v>29.36</v>
      </c>
      <c r="D1997" s="24">
        <v>29.52</v>
      </c>
      <c r="E1997" s="24">
        <v>2590834</v>
      </c>
      <c r="F1997" s="24" t="s">
        <v>647</v>
      </c>
      <c r="G1997" s="29">
        <f t="shared" si="36"/>
        <v>1.6937669376693165E-3</v>
      </c>
    </row>
    <row r="1998" spans="1:7">
      <c r="A1998" s="24">
        <v>29.52</v>
      </c>
      <c r="B1998" s="24">
        <v>29.55</v>
      </c>
      <c r="C1998" s="24">
        <v>29.3</v>
      </c>
      <c r="D1998" s="24">
        <v>29.5</v>
      </c>
      <c r="E1998" s="24">
        <v>5313739</v>
      </c>
      <c r="F1998" s="24" t="s">
        <v>646</v>
      </c>
      <c r="G1998" s="29">
        <f t="shared" si="36"/>
        <v>6.7796610169490457E-4</v>
      </c>
    </row>
    <row r="1999" spans="1:7">
      <c r="A1999" s="24">
        <v>29.4</v>
      </c>
      <c r="B1999" s="24">
        <v>29.43</v>
      </c>
      <c r="C1999" s="24">
        <v>29.08</v>
      </c>
      <c r="D1999" s="24">
        <v>29.19</v>
      </c>
      <c r="E1999" s="24">
        <v>4725951</v>
      </c>
      <c r="F1999" s="24" t="s">
        <v>645</v>
      </c>
      <c r="G1999" s="29">
        <f t="shared" si="36"/>
        <v>7.194244604316502E-3</v>
      </c>
    </row>
    <row r="2000" spans="1:7">
      <c r="A2000" s="24">
        <v>29.16</v>
      </c>
      <c r="B2000" s="24">
        <v>29.5</v>
      </c>
      <c r="C2000" s="24">
        <v>29.09</v>
      </c>
      <c r="D2000" s="24">
        <v>29.42</v>
      </c>
      <c r="E2000" s="24">
        <v>4441535</v>
      </c>
      <c r="F2000" s="24" t="s">
        <v>644</v>
      </c>
      <c r="G2000" s="29">
        <f t="shared" si="36"/>
        <v>-8.8375254928620972E-3</v>
      </c>
    </row>
    <row r="2001" spans="1:7">
      <c r="A2001" s="24">
        <v>29.44</v>
      </c>
      <c r="B2001" s="24">
        <v>29.484999999999999</v>
      </c>
      <c r="C2001" s="24">
        <v>29.33</v>
      </c>
      <c r="D2001" s="24">
        <v>29.46</v>
      </c>
      <c r="E2001" s="24">
        <v>3383917</v>
      </c>
      <c r="F2001" s="24" t="s">
        <v>643</v>
      </c>
      <c r="G2001" s="29">
        <f t="shared" si="36"/>
        <v>-6.7888662593340587E-4</v>
      </c>
    </row>
    <row r="2002" spans="1:7">
      <c r="A2002" s="24">
        <v>29.43</v>
      </c>
      <c r="B2002" s="24">
        <v>29.43</v>
      </c>
      <c r="C2002" s="24">
        <v>29.114999999999998</v>
      </c>
      <c r="D2002" s="24">
        <v>29.26</v>
      </c>
      <c r="E2002" s="24">
        <v>3575741</v>
      </c>
      <c r="F2002" s="24" t="s">
        <v>642</v>
      </c>
      <c r="G2002" s="29">
        <f t="shared" si="36"/>
        <v>5.8099794941899319E-3</v>
      </c>
    </row>
    <row r="2003" spans="1:7">
      <c r="A2003" s="24">
        <v>29.27</v>
      </c>
      <c r="B2003" s="24">
        <v>29.38</v>
      </c>
      <c r="C2003" s="24">
        <v>29.14</v>
      </c>
      <c r="D2003" s="24">
        <v>29.29</v>
      </c>
      <c r="E2003" s="24">
        <v>2664677</v>
      </c>
      <c r="F2003" s="24" t="s">
        <v>641</v>
      </c>
      <c r="G2003" s="29">
        <f t="shared" si="36"/>
        <v>-6.8282690337995167E-4</v>
      </c>
    </row>
    <row r="2004" spans="1:7">
      <c r="A2004" s="24">
        <v>29.34</v>
      </c>
      <c r="B2004" s="24">
        <v>29.46</v>
      </c>
      <c r="C2004" s="24">
        <v>29.265000000000001</v>
      </c>
      <c r="D2004" s="24">
        <v>29.33</v>
      </c>
      <c r="E2004" s="24">
        <v>3214764</v>
      </c>
      <c r="F2004" s="24" t="s">
        <v>640</v>
      </c>
      <c r="G2004" s="29">
        <f t="shared" si="36"/>
        <v>3.4094783498139769E-4</v>
      </c>
    </row>
    <row r="2005" spans="1:7">
      <c r="A2005" s="24">
        <v>29.33</v>
      </c>
      <c r="B2005" s="24">
        <v>29.54</v>
      </c>
      <c r="C2005" s="24">
        <v>29.27</v>
      </c>
      <c r="D2005" s="24">
        <v>29.41</v>
      </c>
      <c r="E2005" s="24">
        <v>4343509</v>
      </c>
      <c r="F2005" s="24" t="s">
        <v>639</v>
      </c>
      <c r="G2005" s="29">
        <f t="shared" si="36"/>
        <v>-2.7201632097926254E-3</v>
      </c>
    </row>
    <row r="2006" spans="1:7">
      <c r="A2006" s="24">
        <v>29.5</v>
      </c>
      <c r="B2006" s="24">
        <v>29.54</v>
      </c>
      <c r="C2006" s="24">
        <v>29.36</v>
      </c>
      <c r="D2006" s="24">
        <v>29.43</v>
      </c>
      <c r="E2006" s="24">
        <v>4980172</v>
      </c>
      <c r="F2006" s="24" t="s">
        <v>638</v>
      </c>
      <c r="G2006" s="29">
        <f t="shared" si="36"/>
        <v>2.3785253143051577E-3</v>
      </c>
    </row>
    <row r="2007" spans="1:7">
      <c r="A2007" s="24">
        <v>29.43</v>
      </c>
      <c r="B2007" s="24">
        <v>29.45</v>
      </c>
      <c r="C2007" s="24">
        <v>29.15</v>
      </c>
      <c r="D2007" s="24">
        <v>29.27</v>
      </c>
      <c r="E2007" s="24">
        <v>3702266</v>
      </c>
      <c r="F2007" s="24" t="s">
        <v>637</v>
      </c>
      <c r="G2007" s="29">
        <f t="shared" si="36"/>
        <v>5.4663477963785567E-3</v>
      </c>
    </row>
    <row r="2008" spans="1:7">
      <c r="A2008" s="24">
        <v>29.24</v>
      </c>
      <c r="B2008" s="24">
        <v>29.33</v>
      </c>
      <c r="C2008" s="24">
        <v>29.06</v>
      </c>
      <c r="D2008" s="24">
        <v>29.08</v>
      </c>
      <c r="E2008" s="24">
        <v>3681518</v>
      </c>
      <c r="F2008" s="24" t="s">
        <v>636</v>
      </c>
      <c r="G2008" s="29">
        <f t="shared" si="36"/>
        <v>5.5020632737277086E-3</v>
      </c>
    </row>
    <row r="2009" spans="1:7">
      <c r="A2009" s="24">
        <v>29.02</v>
      </c>
      <c r="B2009" s="24">
        <v>29.5</v>
      </c>
      <c r="C2009" s="24">
        <v>28.93</v>
      </c>
      <c r="D2009" s="24">
        <v>29.43</v>
      </c>
      <c r="E2009" s="24">
        <v>3934154</v>
      </c>
      <c r="F2009" s="24" t="s">
        <v>635</v>
      </c>
      <c r="G2009" s="29">
        <f t="shared" si="36"/>
        <v>-1.3931362555215765E-2</v>
      </c>
    </row>
    <row r="2010" spans="1:7">
      <c r="A2010" s="24">
        <v>29.47</v>
      </c>
      <c r="B2010" s="24">
        <v>29.47</v>
      </c>
      <c r="C2010" s="24">
        <v>29.09</v>
      </c>
      <c r="D2010" s="24">
        <v>29.21</v>
      </c>
      <c r="E2010" s="24">
        <v>5908798</v>
      </c>
      <c r="F2010" s="24" t="s">
        <v>634</v>
      </c>
      <c r="G2010" s="29">
        <f t="shared" si="36"/>
        <v>8.9010612803832601E-3</v>
      </c>
    </row>
    <row r="2011" spans="1:7">
      <c r="A2011" s="24">
        <v>29.17</v>
      </c>
      <c r="B2011" s="24">
        <v>29.18</v>
      </c>
      <c r="C2011" s="24">
        <v>28.64</v>
      </c>
      <c r="D2011" s="24">
        <v>28.74</v>
      </c>
      <c r="E2011" s="24">
        <v>4984014</v>
      </c>
      <c r="F2011" s="24" t="s">
        <v>633</v>
      </c>
      <c r="G2011" s="29">
        <f t="shared" si="36"/>
        <v>1.4961725817675742E-2</v>
      </c>
    </row>
    <row r="2012" spans="1:7">
      <c r="A2012" s="24">
        <v>28.74</v>
      </c>
      <c r="B2012" s="24">
        <v>29</v>
      </c>
      <c r="C2012" s="24">
        <v>28.74</v>
      </c>
      <c r="D2012" s="24">
        <v>28.86</v>
      </c>
      <c r="E2012" s="24">
        <v>3713019</v>
      </c>
      <c r="F2012" s="24" t="s">
        <v>632</v>
      </c>
      <c r="G2012" s="29">
        <f t="shared" si="36"/>
        <v>-4.1580041580041582E-3</v>
      </c>
    </row>
    <row r="2013" spans="1:7">
      <c r="A2013" s="24">
        <v>28.86</v>
      </c>
      <c r="B2013" s="24">
        <v>28.94</v>
      </c>
      <c r="C2013" s="24">
        <v>28.68</v>
      </c>
      <c r="D2013" s="24">
        <v>28.72</v>
      </c>
      <c r="E2013" s="24">
        <v>4173818</v>
      </c>
      <c r="F2013" s="24" t="s">
        <v>631</v>
      </c>
      <c r="G2013" s="29">
        <f t="shared" si="36"/>
        <v>4.8746518105848846E-3</v>
      </c>
    </row>
    <row r="2014" spans="1:7">
      <c r="A2014" s="24">
        <v>28.68</v>
      </c>
      <c r="B2014" s="24">
        <v>28.895</v>
      </c>
      <c r="C2014" s="24">
        <v>28.65</v>
      </c>
      <c r="D2014" s="24">
        <v>28.8</v>
      </c>
      <c r="E2014" s="24">
        <v>3104299</v>
      </c>
      <c r="F2014" s="24" t="s">
        <v>630</v>
      </c>
      <c r="G2014" s="29">
        <f t="shared" si="36"/>
        <v>-4.1666666666666519E-3</v>
      </c>
    </row>
    <row r="2015" spans="1:7">
      <c r="A2015" s="24">
        <v>28.75</v>
      </c>
      <c r="B2015" s="24">
        <v>29.04</v>
      </c>
      <c r="C2015" s="24">
        <v>28.59</v>
      </c>
      <c r="D2015" s="24">
        <v>28.86</v>
      </c>
      <c r="E2015" s="24">
        <v>4361872</v>
      </c>
      <c r="F2015" s="24" t="s">
        <v>629</v>
      </c>
      <c r="G2015" s="29">
        <f t="shared" si="36"/>
        <v>-3.811503811503747E-3</v>
      </c>
    </row>
    <row r="2016" spans="1:7">
      <c r="A2016" s="24">
        <v>28.85</v>
      </c>
      <c r="B2016" s="24">
        <v>28.87</v>
      </c>
      <c r="C2016" s="24">
        <v>28.51</v>
      </c>
      <c r="D2016" s="24">
        <v>28.71</v>
      </c>
      <c r="E2016" s="24">
        <v>3131553</v>
      </c>
      <c r="F2016" s="24" t="s">
        <v>628</v>
      </c>
      <c r="G2016" s="29">
        <f t="shared" si="36"/>
        <v>4.8763497039359116E-3</v>
      </c>
    </row>
    <row r="2017" spans="1:7">
      <c r="A2017" s="24">
        <v>28.76</v>
      </c>
      <c r="B2017" s="24">
        <v>28.89</v>
      </c>
      <c r="C2017" s="24">
        <v>28.51</v>
      </c>
      <c r="D2017" s="24">
        <v>28.76</v>
      </c>
      <c r="E2017" s="24">
        <v>5167520</v>
      </c>
      <c r="F2017" s="24" t="s">
        <v>627</v>
      </c>
      <c r="G2017" s="29">
        <f t="shared" si="36"/>
        <v>0</v>
      </c>
    </row>
    <row r="2018" spans="1:7">
      <c r="A2018" s="24">
        <v>28.84</v>
      </c>
      <c r="B2018" s="24">
        <v>28.85</v>
      </c>
      <c r="C2018" s="24">
        <v>28.58</v>
      </c>
      <c r="D2018" s="24">
        <v>28.68</v>
      </c>
      <c r="E2018" s="24">
        <v>3959948</v>
      </c>
      <c r="F2018" s="24" t="s">
        <v>626</v>
      </c>
      <c r="G2018" s="29">
        <f t="shared" si="36"/>
        <v>5.5788005578800703E-3</v>
      </c>
    </row>
    <row r="2019" spans="1:7">
      <c r="A2019" s="24">
        <v>28.69</v>
      </c>
      <c r="B2019" s="24">
        <v>29.1</v>
      </c>
      <c r="C2019" s="24">
        <v>28.614999999999998</v>
      </c>
      <c r="D2019" s="24">
        <v>29.04</v>
      </c>
      <c r="E2019" s="24">
        <v>3247846</v>
      </c>
      <c r="F2019" s="24" t="s">
        <v>625</v>
      </c>
      <c r="G2019" s="29">
        <f t="shared" si="36"/>
        <v>-1.2052341597796112E-2</v>
      </c>
    </row>
    <row r="2020" spans="1:7">
      <c r="A2020" s="24">
        <v>28.99</v>
      </c>
      <c r="B2020" s="24">
        <v>29.06</v>
      </c>
      <c r="C2020" s="24">
        <v>28.81</v>
      </c>
      <c r="D2020" s="24">
        <v>28.99</v>
      </c>
      <c r="E2020" s="24">
        <v>5067330</v>
      </c>
      <c r="F2020" s="24" t="s">
        <v>624</v>
      </c>
      <c r="G2020" s="29">
        <f t="shared" si="36"/>
        <v>0</v>
      </c>
    </row>
    <row r="2021" spans="1:7">
      <c r="A2021" s="24">
        <v>28.93</v>
      </c>
      <c r="B2021" s="24">
        <v>29.03</v>
      </c>
      <c r="C2021" s="24">
        <v>28.85</v>
      </c>
      <c r="D2021" s="24">
        <v>29</v>
      </c>
      <c r="E2021" s="24">
        <v>7680402</v>
      </c>
      <c r="F2021" s="24" t="s">
        <v>623</v>
      </c>
      <c r="G2021" s="29">
        <f t="shared" si="36"/>
        <v>-2.4137931034482474E-3</v>
      </c>
    </row>
    <row r="2022" spans="1:7">
      <c r="A2022" s="24">
        <v>28.97</v>
      </c>
      <c r="B2022" s="24">
        <v>29.08</v>
      </c>
      <c r="C2022" s="24">
        <v>28.79</v>
      </c>
      <c r="D2022" s="24">
        <v>29</v>
      </c>
      <c r="E2022" s="24">
        <v>4785017</v>
      </c>
      <c r="F2022" s="24" t="s">
        <v>622</v>
      </c>
      <c r="G2022" s="29">
        <f t="shared" si="36"/>
        <v>-1.034482758620725E-3</v>
      </c>
    </row>
    <row r="2023" spans="1:7">
      <c r="A2023" s="24">
        <v>29.08</v>
      </c>
      <c r="B2023" s="24">
        <v>29.12</v>
      </c>
      <c r="C2023" s="24">
        <v>28.885000000000002</v>
      </c>
      <c r="D2023" s="24">
        <v>29.05</v>
      </c>
      <c r="E2023" s="24">
        <v>5966605</v>
      </c>
      <c r="F2023" s="24" t="s">
        <v>621</v>
      </c>
      <c r="G2023" s="29">
        <f t="shared" si="36"/>
        <v>1.0327022375213879E-3</v>
      </c>
    </row>
    <row r="2024" spans="1:7">
      <c r="A2024" s="24">
        <v>29.01</v>
      </c>
      <c r="B2024" s="24">
        <v>29.12</v>
      </c>
      <c r="C2024" s="24">
        <v>28.84</v>
      </c>
      <c r="D2024" s="24">
        <v>28.97</v>
      </c>
      <c r="E2024" s="24">
        <v>4497906</v>
      </c>
      <c r="F2024" s="24" t="s">
        <v>620</v>
      </c>
      <c r="G2024" s="29">
        <f t="shared" si="36"/>
        <v>1.3807386952020551E-3</v>
      </c>
    </row>
    <row r="2025" spans="1:7">
      <c r="A2025" s="24">
        <v>28.95</v>
      </c>
      <c r="B2025" s="24">
        <v>29.4</v>
      </c>
      <c r="C2025" s="24">
        <v>28.895</v>
      </c>
      <c r="D2025" s="24">
        <v>29.05</v>
      </c>
      <c r="E2025" s="24">
        <v>5695829</v>
      </c>
      <c r="F2025" s="24" t="s">
        <v>619</v>
      </c>
      <c r="G2025" s="29">
        <f t="shared" si="36"/>
        <v>-3.4423407917384408E-3</v>
      </c>
    </row>
    <row r="2026" spans="1:7">
      <c r="A2026" s="24">
        <v>28.79</v>
      </c>
      <c r="B2026" s="24">
        <v>29.08</v>
      </c>
      <c r="C2026" s="24">
        <v>28.44</v>
      </c>
      <c r="D2026" s="24">
        <v>28.5</v>
      </c>
      <c r="E2026" s="24">
        <v>5336185</v>
      </c>
      <c r="F2026" s="24" t="s">
        <v>618</v>
      </c>
      <c r="G2026" s="29">
        <f t="shared" si="36"/>
        <v>1.0175438596491171E-2</v>
      </c>
    </row>
    <row r="2027" spans="1:7">
      <c r="A2027" s="24">
        <v>28.54</v>
      </c>
      <c r="B2027" s="24">
        <v>28.79</v>
      </c>
      <c r="C2027" s="24">
        <v>28.09</v>
      </c>
      <c r="D2027" s="24">
        <v>28.26</v>
      </c>
      <c r="E2027" s="24">
        <v>5791431</v>
      </c>
      <c r="F2027" s="24" t="s">
        <v>617</v>
      </c>
      <c r="G2027" s="29">
        <f t="shared" si="36"/>
        <v>9.9079971691435897E-3</v>
      </c>
    </row>
    <row r="2028" spans="1:7">
      <c r="A2028" s="24">
        <v>28.22</v>
      </c>
      <c r="B2028" s="24">
        <v>28.23</v>
      </c>
      <c r="C2028" s="24">
        <v>27.605</v>
      </c>
      <c r="D2028" s="24">
        <v>27.63</v>
      </c>
      <c r="E2028" s="24">
        <v>5904610</v>
      </c>
      <c r="F2028" s="24" t="s">
        <v>616</v>
      </c>
      <c r="G2028" s="29">
        <f t="shared" ref="G2028:G2091" si="37">A2028/D2028-1</f>
        <v>2.1353601158161428E-2</v>
      </c>
    </row>
    <row r="2029" spans="1:7">
      <c r="A2029" s="24">
        <v>27.57</v>
      </c>
      <c r="B2029" s="24">
        <v>27.64</v>
      </c>
      <c r="C2029" s="24">
        <v>27.31</v>
      </c>
      <c r="D2029" s="24">
        <v>27.35</v>
      </c>
      <c r="E2029" s="24">
        <v>4770123</v>
      </c>
      <c r="F2029" s="24" t="s">
        <v>615</v>
      </c>
      <c r="G2029" s="29">
        <f t="shared" si="37"/>
        <v>8.0438756855576443E-3</v>
      </c>
    </row>
    <row r="2030" spans="1:7">
      <c r="A2030" s="24">
        <v>27.5</v>
      </c>
      <c r="B2030" s="24">
        <v>27.63</v>
      </c>
      <c r="C2030" s="24">
        <v>27.33</v>
      </c>
      <c r="D2030" s="24">
        <v>27.55</v>
      </c>
      <c r="E2030" s="24">
        <v>4527823</v>
      </c>
      <c r="F2030" s="24" t="s">
        <v>614</v>
      </c>
      <c r="G2030" s="29">
        <f t="shared" si="37"/>
        <v>-1.8148820326678861E-3</v>
      </c>
    </row>
    <row r="2031" spans="1:7">
      <c r="A2031" s="24">
        <v>27.55</v>
      </c>
      <c r="B2031" s="24">
        <v>27.605</v>
      </c>
      <c r="C2031" s="24">
        <v>27.12</v>
      </c>
      <c r="D2031" s="24">
        <v>27.18</v>
      </c>
      <c r="E2031" s="24">
        <v>6984100</v>
      </c>
      <c r="F2031" s="24" t="s">
        <v>613</v>
      </c>
      <c r="G2031" s="29">
        <f t="shared" si="37"/>
        <v>1.3612950699043447E-2</v>
      </c>
    </row>
    <row r="2032" spans="1:7">
      <c r="A2032" s="24">
        <v>27.08</v>
      </c>
      <c r="B2032" s="24">
        <v>27.14</v>
      </c>
      <c r="C2032" s="24">
        <v>26.934999999999999</v>
      </c>
      <c r="D2032" s="24">
        <v>26.94</v>
      </c>
      <c r="E2032" s="24">
        <v>2767233</v>
      </c>
      <c r="F2032" s="24" t="s">
        <v>612</v>
      </c>
      <c r="G2032" s="29">
        <f t="shared" si="37"/>
        <v>5.1967334818112665E-3</v>
      </c>
    </row>
    <row r="2033" spans="1:7">
      <c r="A2033" s="24">
        <v>27.05</v>
      </c>
      <c r="B2033" s="24">
        <v>27.074999999999999</v>
      </c>
      <c r="C2033" s="24">
        <v>26.83</v>
      </c>
      <c r="D2033" s="24">
        <v>26.88</v>
      </c>
      <c r="E2033" s="24">
        <v>3163075</v>
      </c>
      <c r="F2033" s="24" t="s">
        <v>611</v>
      </c>
      <c r="G2033" s="29">
        <f t="shared" si="37"/>
        <v>6.3244047619048782E-3</v>
      </c>
    </row>
    <row r="2034" spans="1:7">
      <c r="A2034" s="24">
        <v>26.97</v>
      </c>
      <c r="B2034" s="24">
        <v>27.02</v>
      </c>
      <c r="C2034" s="24">
        <v>26.734999999999999</v>
      </c>
      <c r="D2034" s="24">
        <v>26.8</v>
      </c>
      <c r="E2034" s="24">
        <v>3326571</v>
      </c>
      <c r="F2034" s="24" t="s">
        <v>610</v>
      </c>
      <c r="G2034" s="29">
        <f t="shared" si="37"/>
        <v>6.3432835820895761E-3</v>
      </c>
    </row>
    <row r="2035" spans="1:7">
      <c r="A2035" s="24">
        <v>26.72</v>
      </c>
      <c r="B2035" s="24">
        <v>26.92</v>
      </c>
      <c r="C2035" s="24">
        <v>26.71</v>
      </c>
      <c r="D2035" s="24">
        <v>26.79</v>
      </c>
      <c r="E2035" s="24">
        <v>3666381</v>
      </c>
      <c r="F2035" s="24" t="s">
        <v>609</v>
      </c>
      <c r="G2035" s="29">
        <f t="shared" si="37"/>
        <v>-2.6129152668906697E-3</v>
      </c>
    </row>
    <row r="2036" spans="1:7">
      <c r="A2036" s="24">
        <v>26.71</v>
      </c>
      <c r="B2036" s="24">
        <v>26.905000000000001</v>
      </c>
      <c r="C2036" s="24">
        <v>26.66</v>
      </c>
      <c r="D2036" s="24">
        <v>26.84</v>
      </c>
      <c r="E2036" s="24">
        <v>3998300</v>
      </c>
      <c r="F2036" s="24" t="s">
        <v>608</v>
      </c>
      <c r="G2036" s="29">
        <f t="shared" si="37"/>
        <v>-4.8435171385990961E-3</v>
      </c>
    </row>
    <row r="2037" spans="1:7">
      <c r="A2037" s="24">
        <v>26.84</v>
      </c>
      <c r="B2037" s="24">
        <v>27.17</v>
      </c>
      <c r="C2037" s="24">
        <v>26.71</v>
      </c>
      <c r="D2037" s="24">
        <v>27.06</v>
      </c>
      <c r="E2037" s="24">
        <v>3838696</v>
      </c>
      <c r="F2037" s="24" t="s">
        <v>607</v>
      </c>
      <c r="G2037" s="29">
        <f t="shared" si="37"/>
        <v>-8.1300813008129413E-3</v>
      </c>
    </row>
    <row r="2038" spans="1:7">
      <c r="A2038" s="24">
        <v>27.21</v>
      </c>
      <c r="B2038" s="24">
        <v>27.234999999999999</v>
      </c>
      <c r="C2038" s="24">
        <v>26.7</v>
      </c>
      <c r="D2038" s="24">
        <v>26.85</v>
      </c>
      <c r="E2038" s="24">
        <v>4223925</v>
      </c>
      <c r="F2038" s="24" t="s">
        <v>606</v>
      </c>
      <c r="G2038" s="29">
        <f t="shared" si="37"/>
        <v>1.3407821229050265E-2</v>
      </c>
    </row>
    <row r="2039" spans="1:7">
      <c r="A2039" s="24">
        <v>26.89</v>
      </c>
      <c r="B2039" s="24">
        <v>27</v>
      </c>
      <c r="C2039" s="24">
        <v>26.754999999999999</v>
      </c>
      <c r="D2039" s="24">
        <v>26.91</v>
      </c>
      <c r="E2039" s="24">
        <v>4395652</v>
      </c>
      <c r="F2039" s="24" t="s">
        <v>605</v>
      </c>
      <c r="G2039" s="29">
        <f t="shared" si="37"/>
        <v>-7.4321813452249419E-4</v>
      </c>
    </row>
    <row r="2040" spans="1:7">
      <c r="A2040" s="24">
        <v>26.89</v>
      </c>
      <c r="B2040" s="24">
        <v>26.98</v>
      </c>
      <c r="C2040" s="24">
        <v>26.53</v>
      </c>
      <c r="D2040" s="24">
        <v>26.62</v>
      </c>
      <c r="E2040" s="24">
        <v>5850175</v>
      </c>
      <c r="F2040" s="24" t="s">
        <v>604</v>
      </c>
      <c r="G2040" s="29">
        <f t="shared" si="37"/>
        <v>1.0142749812171337E-2</v>
      </c>
    </row>
    <row r="2041" spans="1:7">
      <c r="A2041" s="24">
        <v>26.64</v>
      </c>
      <c r="B2041" s="24">
        <v>26.87</v>
      </c>
      <c r="C2041" s="24">
        <v>26.6</v>
      </c>
      <c r="D2041" s="24">
        <v>26.69</v>
      </c>
      <c r="E2041" s="24">
        <v>5933926</v>
      </c>
      <c r="F2041" s="24" t="s">
        <v>603</v>
      </c>
      <c r="G2041" s="29">
        <f t="shared" si="37"/>
        <v>-1.8733608092919019E-3</v>
      </c>
    </row>
    <row r="2042" spans="1:7">
      <c r="A2042" s="24">
        <v>26.68</v>
      </c>
      <c r="B2042" s="24">
        <v>26.68</v>
      </c>
      <c r="C2042" s="24">
        <v>26.45</v>
      </c>
      <c r="D2042" s="24">
        <v>26.56</v>
      </c>
      <c r="E2042" s="24">
        <v>5930127</v>
      </c>
      <c r="F2042" s="24" t="s">
        <v>602</v>
      </c>
      <c r="G2042" s="29">
        <f t="shared" si="37"/>
        <v>4.5180722891566827E-3</v>
      </c>
    </row>
    <row r="2043" spans="1:7">
      <c r="A2043" s="24">
        <v>26.47</v>
      </c>
      <c r="B2043" s="24">
        <v>26.7</v>
      </c>
      <c r="C2043" s="24">
        <v>26.46</v>
      </c>
      <c r="D2043" s="24">
        <v>26.66</v>
      </c>
      <c r="E2043" s="24">
        <v>5490216</v>
      </c>
      <c r="F2043" s="24" t="s">
        <v>601</v>
      </c>
      <c r="G2043" s="29">
        <f t="shared" si="37"/>
        <v>-7.1267816954239116E-3</v>
      </c>
    </row>
    <row r="2044" spans="1:7">
      <c r="A2044" s="24">
        <v>26.68</v>
      </c>
      <c r="B2044" s="24">
        <v>26.734999999999999</v>
      </c>
      <c r="C2044" s="24">
        <v>26.55</v>
      </c>
      <c r="D2044" s="24">
        <v>26.65</v>
      </c>
      <c r="E2044" s="24">
        <v>3835639</v>
      </c>
      <c r="F2044" s="24" t="s">
        <v>600</v>
      </c>
      <c r="G2044" s="29">
        <f t="shared" si="37"/>
        <v>1.1257035647280755E-3</v>
      </c>
    </row>
    <row r="2045" spans="1:7">
      <c r="A2045" s="24">
        <v>26.41</v>
      </c>
      <c r="B2045" s="24">
        <v>26.5046</v>
      </c>
      <c r="C2045" s="24">
        <v>26.26</v>
      </c>
      <c r="D2045" s="24">
        <v>26.39</v>
      </c>
      <c r="E2045" s="24">
        <v>3285998</v>
      </c>
      <c r="F2045" s="24" t="s">
        <v>599</v>
      </c>
      <c r="G2045" s="29">
        <f t="shared" si="37"/>
        <v>7.5786282682832606E-4</v>
      </c>
    </row>
    <row r="2046" spans="1:7">
      <c r="A2046" s="24">
        <v>26.26</v>
      </c>
      <c r="B2046" s="24">
        <v>26.574400000000001</v>
      </c>
      <c r="C2046" s="24">
        <v>26.225000000000001</v>
      </c>
      <c r="D2046" s="24">
        <v>26.49</v>
      </c>
      <c r="E2046" s="24">
        <v>5854333</v>
      </c>
      <c r="F2046" s="24" t="s">
        <v>598</v>
      </c>
      <c r="G2046" s="29">
        <f t="shared" si="37"/>
        <v>-8.6825217063041249E-3</v>
      </c>
    </row>
    <row r="2047" spans="1:7">
      <c r="A2047" s="24">
        <v>26.57</v>
      </c>
      <c r="B2047" s="24">
        <v>26.57</v>
      </c>
      <c r="C2047" s="24">
        <v>26.31</v>
      </c>
      <c r="D2047" s="24">
        <v>26.36</v>
      </c>
      <c r="E2047" s="24">
        <v>3405143</v>
      </c>
      <c r="F2047" s="24" t="s">
        <v>597</v>
      </c>
      <c r="G2047" s="29">
        <f t="shared" si="37"/>
        <v>7.9666160849771739E-3</v>
      </c>
    </row>
    <row r="2048" spans="1:7">
      <c r="A2048" s="24">
        <v>26.51</v>
      </c>
      <c r="B2048" s="24">
        <v>26.76</v>
      </c>
      <c r="C2048" s="24">
        <v>26.5</v>
      </c>
      <c r="D2048" s="24">
        <v>26.76</v>
      </c>
      <c r="E2048" s="24">
        <v>4581358</v>
      </c>
      <c r="F2048" s="24" t="s">
        <v>596</v>
      </c>
      <c r="G2048" s="29">
        <f t="shared" si="37"/>
        <v>-9.3423019431988497E-3</v>
      </c>
    </row>
    <row r="2049" spans="1:7">
      <c r="A2049" s="24">
        <v>26.76</v>
      </c>
      <c r="B2049" s="24">
        <v>26.8</v>
      </c>
      <c r="C2049" s="24">
        <v>26.65</v>
      </c>
      <c r="D2049" s="24">
        <v>26.8</v>
      </c>
      <c r="E2049" s="24">
        <v>3415622</v>
      </c>
      <c r="F2049" s="24" t="s">
        <v>595</v>
      </c>
      <c r="G2049" s="29">
        <f t="shared" si="37"/>
        <v>-1.4925373134327957E-3</v>
      </c>
    </row>
    <row r="2050" spans="1:7">
      <c r="A2050" s="24">
        <v>26.83</v>
      </c>
      <c r="B2050" s="24">
        <v>26.83</v>
      </c>
      <c r="C2050" s="24">
        <v>26.56</v>
      </c>
      <c r="D2050" s="24">
        <v>26.82</v>
      </c>
      <c r="E2050" s="24">
        <v>3568109</v>
      </c>
      <c r="F2050" s="24" t="s">
        <v>594</v>
      </c>
      <c r="G2050" s="29">
        <f t="shared" si="37"/>
        <v>3.7285607755399575E-4</v>
      </c>
    </row>
    <row r="2051" spans="1:7">
      <c r="A2051" s="24">
        <v>26.74</v>
      </c>
      <c r="B2051" s="24">
        <v>26.79</v>
      </c>
      <c r="C2051" s="24">
        <v>26.4</v>
      </c>
      <c r="D2051" s="24">
        <v>26.48</v>
      </c>
      <c r="E2051" s="24">
        <v>5046593</v>
      </c>
      <c r="F2051" s="24" t="s">
        <v>593</v>
      </c>
      <c r="G2051" s="29">
        <f t="shared" si="37"/>
        <v>9.8187311178246084E-3</v>
      </c>
    </row>
    <row r="2052" spans="1:7">
      <c r="A2052" s="24">
        <v>26.51</v>
      </c>
      <c r="B2052" s="24">
        <v>26.54</v>
      </c>
      <c r="C2052" s="24">
        <v>26.24</v>
      </c>
      <c r="D2052" s="24">
        <v>26.45</v>
      </c>
      <c r="E2052" s="24">
        <v>6325273</v>
      </c>
      <c r="F2052" s="24" t="s">
        <v>592</v>
      </c>
      <c r="G2052" s="29">
        <f t="shared" si="37"/>
        <v>2.2684310018903364E-3</v>
      </c>
    </row>
    <row r="2053" spans="1:7">
      <c r="A2053" s="24">
        <v>26.48</v>
      </c>
      <c r="B2053" s="24">
        <v>26.8</v>
      </c>
      <c r="C2053" s="24">
        <v>26.48</v>
      </c>
      <c r="D2053" s="24">
        <v>26.8</v>
      </c>
      <c r="E2053" s="24">
        <v>5613994</v>
      </c>
      <c r="F2053" s="24" t="s">
        <v>591</v>
      </c>
      <c r="G2053" s="29">
        <f t="shared" si="37"/>
        <v>-1.1940298507462699E-2</v>
      </c>
    </row>
    <row r="2054" spans="1:7">
      <c r="A2054" s="24">
        <v>26.62</v>
      </c>
      <c r="B2054" s="24">
        <v>27.15</v>
      </c>
      <c r="C2054" s="24">
        <v>26.5</v>
      </c>
      <c r="D2054" s="24">
        <v>27.11</v>
      </c>
      <c r="E2054" s="24">
        <v>7377357</v>
      </c>
      <c r="F2054" s="24" t="s">
        <v>590</v>
      </c>
      <c r="G2054" s="29">
        <f t="shared" si="37"/>
        <v>-1.8074511250461001E-2</v>
      </c>
    </row>
    <row r="2055" spans="1:7">
      <c r="A2055" s="24">
        <v>27.01</v>
      </c>
      <c r="B2055" s="24">
        <v>27.17</v>
      </c>
      <c r="C2055" s="24">
        <v>26.9</v>
      </c>
      <c r="D2055" s="24">
        <v>27.08</v>
      </c>
      <c r="E2055" s="24">
        <v>5172041</v>
      </c>
      <c r="F2055" s="24" t="s">
        <v>589</v>
      </c>
      <c r="G2055" s="29">
        <f t="shared" si="37"/>
        <v>-2.5849335302805532E-3</v>
      </c>
    </row>
    <row r="2056" spans="1:7">
      <c r="A2056" s="24">
        <v>27.05</v>
      </c>
      <c r="B2056" s="24">
        <v>27.504999999999999</v>
      </c>
      <c r="C2056" s="24">
        <v>26.68</v>
      </c>
      <c r="D2056" s="24">
        <v>27.24</v>
      </c>
      <c r="E2056" s="24">
        <v>13914634</v>
      </c>
      <c r="F2056" s="24" t="s">
        <v>588</v>
      </c>
      <c r="G2056" s="29">
        <f t="shared" si="37"/>
        <v>-6.9750367107194178E-3</v>
      </c>
    </row>
    <row r="2057" spans="1:7">
      <c r="A2057" s="24">
        <v>27.42</v>
      </c>
      <c r="B2057" s="24">
        <v>27.62</v>
      </c>
      <c r="C2057" s="24">
        <v>27.35</v>
      </c>
      <c r="D2057" s="24">
        <v>27.53</v>
      </c>
      <c r="E2057" s="24">
        <v>4554391</v>
      </c>
      <c r="F2057" s="24" t="s">
        <v>587</v>
      </c>
      <c r="G2057" s="29">
        <f t="shared" si="37"/>
        <v>-3.9956411187794805E-3</v>
      </c>
    </row>
    <row r="2058" spans="1:7">
      <c r="A2058" s="24">
        <v>27.58</v>
      </c>
      <c r="B2058" s="24">
        <v>27.81</v>
      </c>
      <c r="C2058" s="24">
        <v>27.51</v>
      </c>
      <c r="D2058" s="24">
        <v>27.72</v>
      </c>
      <c r="E2058" s="24">
        <v>4478813</v>
      </c>
      <c r="F2058" s="24" t="s">
        <v>586</v>
      </c>
      <c r="G2058" s="29">
        <f t="shared" si="37"/>
        <v>-5.050505050505083E-3</v>
      </c>
    </row>
    <row r="2059" spans="1:7">
      <c r="A2059" s="24">
        <v>27.62</v>
      </c>
      <c r="B2059" s="24">
        <v>27.7</v>
      </c>
      <c r="C2059" s="24">
        <v>27.44</v>
      </c>
      <c r="D2059" s="24">
        <v>27.62</v>
      </c>
      <c r="E2059" s="24">
        <v>5310518</v>
      </c>
      <c r="F2059" s="24" t="s">
        <v>585</v>
      </c>
      <c r="G2059" s="29">
        <f t="shared" si="37"/>
        <v>0</v>
      </c>
    </row>
    <row r="2060" spans="1:7">
      <c r="A2060" s="24">
        <v>27.62</v>
      </c>
      <c r="B2060" s="24">
        <v>27.85</v>
      </c>
      <c r="C2060" s="24">
        <v>27.54</v>
      </c>
      <c r="D2060" s="24">
        <v>27.62</v>
      </c>
      <c r="E2060" s="24">
        <v>4648524</v>
      </c>
      <c r="F2060" s="24" t="s">
        <v>584</v>
      </c>
      <c r="G2060" s="29">
        <f t="shared" si="37"/>
        <v>0</v>
      </c>
    </row>
    <row r="2061" spans="1:7">
      <c r="A2061" s="24">
        <v>27.73</v>
      </c>
      <c r="B2061" s="24">
        <v>28.06</v>
      </c>
      <c r="C2061" s="24">
        <v>27.73</v>
      </c>
      <c r="D2061" s="24">
        <v>27.94</v>
      </c>
      <c r="E2061" s="24">
        <v>6199767</v>
      </c>
      <c r="F2061" s="24" t="s">
        <v>583</v>
      </c>
      <c r="G2061" s="29">
        <f t="shared" si="37"/>
        <v>-7.5161059413028086E-3</v>
      </c>
    </row>
    <row r="2062" spans="1:7">
      <c r="A2062" s="24">
        <v>27.93</v>
      </c>
      <c r="B2062" s="24">
        <v>27.96</v>
      </c>
      <c r="C2062" s="24">
        <v>27.79</v>
      </c>
      <c r="D2062" s="24">
        <v>27.84</v>
      </c>
      <c r="E2062" s="24">
        <v>3121036</v>
      </c>
      <c r="F2062" s="24" t="s">
        <v>582</v>
      </c>
      <c r="G2062" s="29">
        <f t="shared" si="37"/>
        <v>3.2327586206897241E-3</v>
      </c>
    </row>
    <row r="2063" spans="1:7">
      <c r="A2063" s="24">
        <v>27.79</v>
      </c>
      <c r="B2063" s="24">
        <v>27.84</v>
      </c>
      <c r="C2063" s="24">
        <v>27.57</v>
      </c>
      <c r="D2063" s="24">
        <v>27.71</v>
      </c>
      <c r="E2063" s="24">
        <v>3248990</v>
      </c>
      <c r="F2063" s="24" t="s">
        <v>581</v>
      </c>
      <c r="G2063" s="29">
        <f t="shared" si="37"/>
        <v>2.887044388307336E-3</v>
      </c>
    </row>
    <row r="2064" spans="1:7">
      <c r="A2064" s="24">
        <v>27.69</v>
      </c>
      <c r="B2064" s="24">
        <v>27.86</v>
      </c>
      <c r="C2064" s="24">
        <v>27.5</v>
      </c>
      <c r="D2064" s="24">
        <v>27.77</v>
      </c>
      <c r="E2064" s="24">
        <v>4078836</v>
      </c>
      <c r="F2064" s="24" t="s">
        <v>580</v>
      </c>
      <c r="G2064" s="29">
        <f t="shared" si="37"/>
        <v>-2.8808066258552145E-3</v>
      </c>
    </row>
    <row r="2065" spans="1:7">
      <c r="A2065" s="24">
        <v>27.78</v>
      </c>
      <c r="B2065" s="24">
        <v>27.86</v>
      </c>
      <c r="C2065" s="24">
        <v>27.63</v>
      </c>
      <c r="D2065" s="24">
        <v>27.67</v>
      </c>
      <c r="E2065" s="24">
        <v>3449959</v>
      </c>
      <c r="F2065" s="24" t="s">
        <v>579</v>
      </c>
      <c r="G2065" s="29">
        <f t="shared" si="37"/>
        <v>3.9754246476328969E-3</v>
      </c>
    </row>
    <row r="2066" spans="1:7">
      <c r="A2066" s="24">
        <v>27.59</v>
      </c>
      <c r="B2066" s="24">
        <v>27.82</v>
      </c>
      <c r="C2066" s="24">
        <v>27.565000000000001</v>
      </c>
      <c r="D2066" s="24">
        <v>27.82</v>
      </c>
      <c r="E2066" s="24">
        <v>4206554</v>
      </c>
      <c r="F2066" s="24" t="s">
        <v>578</v>
      </c>
      <c r="G2066" s="29">
        <f t="shared" si="37"/>
        <v>-8.2674335010783917E-3</v>
      </c>
    </row>
    <row r="2067" spans="1:7">
      <c r="A2067" s="24">
        <v>27.82</v>
      </c>
      <c r="B2067" s="24">
        <v>27.93</v>
      </c>
      <c r="C2067" s="24">
        <v>27.53</v>
      </c>
      <c r="D2067" s="24">
        <v>27.68</v>
      </c>
      <c r="E2067" s="24">
        <v>3573738</v>
      </c>
      <c r="F2067" s="24" t="s">
        <v>577</v>
      </c>
      <c r="G2067" s="29">
        <f t="shared" si="37"/>
        <v>5.0578034682080553E-3</v>
      </c>
    </row>
    <row r="2068" spans="1:7">
      <c r="A2068" s="24">
        <v>27.53</v>
      </c>
      <c r="B2068" s="24">
        <v>27.59</v>
      </c>
      <c r="C2068" s="24">
        <v>27.27</v>
      </c>
      <c r="D2068" s="24">
        <v>27.54</v>
      </c>
      <c r="E2068" s="24">
        <v>6114740</v>
      </c>
      <c r="F2068" s="24" t="s">
        <v>576</v>
      </c>
      <c r="G2068" s="29">
        <f t="shared" si="37"/>
        <v>-3.6310820624541051E-4</v>
      </c>
    </row>
    <row r="2069" spans="1:7">
      <c r="A2069" s="24">
        <v>27.56</v>
      </c>
      <c r="B2069" s="24">
        <v>27.65</v>
      </c>
      <c r="C2069" s="24">
        <v>27.44</v>
      </c>
      <c r="D2069" s="24">
        <v>27.56</v>
      </c>
      <c r="E2069" s="24">
        <v>4123715</v>
      </c>
      <c r="F2069" s="24" t="s">
        <v>575</v>
      </c>
      <c r="G2069" s="29">
        <f t="shared" si="37"/>
        <v>0</v>
      </c>
    </row>
    <row r="2070" spans="1:7">
      <c r="A2070" s="24">
        <v>27.59</v>
      </c>
      <c r="B2070" s="24">
        <v>27.62</v>
      </c>
      <c r="C2070" s="24">
        <v>27.4</v>
      </c>
      <c r="D2070" s="24">
        <v>27.44</v>
      </c>
      <c r="E2070" s="24">
        <v>4103261</v>
      </c>
      <c r="F2070" s="24" t="s">
        <v>574</v>
      </c>
      <c r="G2070" s="29">
        <f t="shared" si="37"/>
        <v>5.4664723032069595E-3</v>
      </c>
    </row>
    <row r="2071" spans="1:7">
      <c r="A2071" s="24">
        <v>27.31</v>
      </c>
      <c r="B2071" s="24">
        <v>27.56</v>
      </c>
      <c r="C2071" s="24">
        <v>27.26</v>
      </c>
      <c r="D2071" s="24">
        <v>27.44</v>
      </c>
      <c r="E2071" s="24">
        <v>5296538</v>
      </c>
      <c r="F2071" s="24" t="s">
        <v>573</v>
      </c>
      <c r="G2071" s="29">
        <f t="shared" si="37"/>
        <v>-4.737609329446113E-3</v>
      </c>
    </row>
    <row r="2072" spans="1:7">
      <c r="A2072" s="24">
        <v>27.63</v>
      </c>
      <c r="B2072" s="24">
        <v>27.73</v>
      </c>
      <c r="C2072" s="24">
        <v>27.46</v>
      </c>
      <c r="D2072" s="24">
        <v>27.57</v>
      </c>
      <c r="E2072" s="24">
        <v>7685475</v>
      </c>
      <c r="F2072" s="24" t="s">
        <v>572</v>
      </c>
      <c r="G2072" s="29">
        <f t="shared" si="37"/>
        <v>2.1762785636560977E-3</v>
      </c>
    </row>
    <row r="2073" spans="1:7">
      <c r="A2073" s="24">
        <v>27.63</v>
      </c>
      <c r="B2073" s="24">
        <v>27.97</v>
      </c>
      <c r="C2073" s="24">
        <v>27.58</v>
      </c>
      <c r="D2073" s="24">
        <v>27.85</v>
      </c>
      <c r="E2073" s="24">
        <v>2402803</v>
      </c>
      <c r="F2073" s="24" t="s">
        <v>571</v>
      </c>
      <c r="G2073" s="29">
        <f t="shared" si="37"/>
        <v>-7.8994614003591312E-3</v>
      </c>
    </row>
    <row r="2074" spans="1:7">
      <c r="A2074" s="24">
        <v>27.72</v>
      </c>
      <c r="B2074" s="24">
        <v>28.11</v>
      </c>
      <c r="C2074" s="24">
        <v>27.635000000000002</v>
      </c>
      <c r="D2074" s="24">
        <v>27.9</v>
      </c>
      <c r="E2074" s="24">
        <v>5193651</v>
      </c>
      <c r="F2074" s="24" t="s">
        <v>570</v>
      </c>
      <c r="G2074" s="29">
        <f t="shared" si="37"/>
        <v>-6.4516129032258229E-3</v>
      </c>
    </row>
    <row r="2075" spans="1:7">
      <c r="A2075" s="24">
        <v>27.82</v>
      </c>
      <c r="B2075" s="24">
        <v>28.11</v>
      </c>
      <c r="C2075" s="24">
        <v>27.47</v>
      </c>
      <c r="D2075" s="24">
        <v>28.11</v>
      </c>
      <c r="E2075" s="24">
        <v>7478145</v>
      </c>
      <c r="F2075" s="24" t="s">
        <v>569</v>
      </c>
      <c r="G2075" s="29">
        <f t="shared" si="37"/>
        <v>-1.0316613304873656E-2</v>
      </c>
    </row>
    <row r="2076" spans="1:7">
      <c r="A2076" s="24">
        <v>28.12</v>
      </c>
      <c r="B2076" s="24">
        <v>28.34</v>
      </c>
      <c r="C2076" s="24">
        <v>27.945</v>
      </c>
      <c r="D2076" s="24">
        <v>28</v>
      </c>
      <c r="E2076" s="24">
        <v>20242342</v>
      </c>
      <c r="F2076" s="24" t="s">
        <v>568</v>
      </c>
      <c r="G2076" s="29">
        <f t="shared" si="37"/>
        <v>4.2857142857142261E-3</v>
      </c>
    </row>
    <row r="2077" spans="1:7">
      <c r="A2077" s="24">
        <v>27.81</v>
      </c>
      <c r="B2077" s="24">
        <v>28.16</v>
      </c>
      <c r="C2077" s="24">
        <v>27.61</v>
      </c>
      <c r="D2077" s="24">
        <v>27.78</v>
      </c>
      <c r="E2077" s="24">
        <v>10896719</v>
      </c>
      <c r="F2077" s="24" t="s">
        <v>567</v>
      </c>
      <c r="G2077" s="29">
        <f t="shared" si="37"/>
        <v>1.0799136069112869E-3</v>
      </c>
    </row>
    <row r="2078" spans="1:7">
      <c r="A2078" s="24">
        <v>27.72</v>
      </c>
      <c r="B2078" s="24">
        <v>28.26</v>
      </c>
      <c r="C2078" s="24">
        <v>27.68</v>
      </c>
      <c r="D2078" s="24">
        <v>28.16</v>
      </c>
      <c r="E2078" s="24">
        <v>8288702</v>
      </c>
      <c r="F2078" s="24" t="s">
        <v>566</v>
      </c>
      <c r="G2078" s="29">
        <f t="shared" si="37"/>
        <v>-1.5625E-2</v>
      </c>
    </row>
    <row r="2079" spans="1:7">
      <c r="A2079" s="24">
        <v>28.1</v>
      </c>
      <c r="B2079" s="24">
        <v>28.12</v>
      </c>
      <c r="C2079" s="24">
        <v>27.71</v>
      </c>
      <c r="D2079" s="24">
        <v>27.92</v>
      </c>
      <c r="E2079" s="24">
        <v>8175158</v>
      </c>
      <c r="F2079" s="24" t="s">
        <v>565</v>
      </c>
      <c r="G2079" s="29">
        <f t="shared" si="37"/>
        <v>6.4469914040115039E-3</v>
      </c>
    </row>
    <row r="2080" spans="1:7">
      <c r="A2080" s="24">
        <v>27.86</v>
      </c>
      <c r="B2080" s="24">
        <v>28</v>
      </c>
      <c r="C2080" s="24">
        <v>27.74</v>
      </c>
      <c r="D2080" s="24">
        <v>27.96</v>
      </c>
      <c r="E2080" s="24">
        <v>6819306</v>
      </c>
      <c r="F2080" s="24" t="s">
        <v>564</v>
      </c>
      <c r="G2080" s="29">
        <f t="shared" si="37"/>
        <v>-3.5765379113018581E-3</v>
      </c>
    </row>
    <row r="2081" spans="1:7">
      <c r="A2081" s="24">
        <v>27.91</v>
      </c>
      <c r="B2081" s="24">
        <v>28.19</v>
      </c>
      <c r="C2081" s="24">
        <v>27.76</v>
      </c>
      <c r="D2081" s="24">
        <v>28.1</v>
      </c>
      <c r="E2081" s="24">
        <v>9109526</v>
      </c>
      <c r="F2081" s="24" t="s">
        <v>563</v>
      </c>
      <c r="G2081" s="29">
        <f t="shared" si="37"/>
        <v>-6.7615658362989439E-3</v>
      </c>
    </row>
    <row r="2082" spans="1:7">
      <c r="A2082" s="24">
        <v>28.01</v>
      </c>
      <c r="B2082" s="24">
        <v>28.41</v>
      </c>
      <c r="C2082" s="24">
        <v>27.98</v>
      </c>
      <c r="D2082" s="24">
        <v>28.26</v>
      </c>
      <c r="E2082" s="24">
        <v>4828910</v>
      </c>
      <c r="F2082" s="24" t="s">
        <v>562</v>
      </c>
      <c r="G2082" s="29">
        <f t="shared" si="37"/>
        <v>-8.8464260438783082E-3</v>
      </c>
    </row>
    <row r="2083" spans="1:7">
      <c r="A2083" s="24">
        <v>28.25</v>
      </c>
      <c r="B2083" s="24">
        <v>28.51</v>
      </c>
      <c r="C2083" s="24">
        <v>27.8</v>
      </c>
      <c r="D2083" s="24">
        <v>27.83</v>
      </c>
      <c r="E2083" s="24">
        <v>10570987</v>
      </c>
      <c r="F2083" s="24" t="s">
        <v>561</v>
      </c>
      <c r="G2083" s="29">
        <f t="shared" si="37"/>
        <v>1.5091627739849178E-2</v>
      </c>
    </row>
    <row r="2084" spans="1:7">
      <c r="A2084" s="24">
        <v>27.75</v>
      </c>
      <c r="B2084" s="24">
        <v>27.934999999999999</v>
      </c>
      <c r="C2084" s="24">
        <v>27.64</v>
      </c>
      <c r="D2084" s="24">
        <v>27.85</v>
      </c>
      <c r="E2084" s="24">
        <v>8520683</v>
      </c>
      <c r="F2084" s="24" t="s">
        <v>560</v>
      </c>
      <c r="G2084" s="29">
        <f t="shared" si="37"/>
        <v>-3.5906642728905647E-3</v>
      </c>
    </row>
    <row r="2085" spans="1:7">
      <c r="A2085" s="24">
        <v>27.75</v>
      </c>
      <c r="B2085" s="24">
        <v>27.84</v>
      </c>
      <c r="C2085" s="24">
        <v>27.57</v>
      </c>
      <c r="D2085" s="24">
        <v>27.77</v>
      </c>
      <c r="E2085" s="24">
        <v>4634895</v>
      </c>
      <c r="F2085" s="24" t="s">
        <v>559</v>
      </c>
      <c r="G2085" s="29">
        <f t="shared" si="37"/>
        <v>-7.2020165646380363E-4</v>
      </c>
    </row>
    <row r="2086" spans="1:7">
      <c r="A2086" s="24">
        <v>27.82</v>
      </c>
      <c r="B2086" s="24">
        <v>28.094999999999999</v>
      </c>
      <c r="C2086" s="24">
        <v>27.695</v>
      </c>
      <c r="D2086" s="24">
        <v>28.01</v>
      </c>
      <c r="E2086" s="24">
        <v>3727276</v>
      </c>
      <c r="F2086" s="24" t="s">
        <v>558</v>
      </c>
      <c r="G2086" s="29">
        <f t="shared" si="37"/>
        <v>-6.7832916815423472E-3</v>
      </c>
    </row>
    <row r="2087" spans="1:7">
      <c r="A2087" s="24">
        <v>27.92</v>
      </c>
      <c r="B2087" s="24">
        <v>28.02</v>
      </c>
      <c r="C2087" s="24">
        <v>27.73</v>
      </c>
      <c r="D2087" s="24">
        <v>27.8</v>
      </c>
      <c r="E2087" s="24">
        <v>5088132</v>
      </c>
      <c r="F2087" s="24" t="s">
        <v>557</v>
      </c>
      <c r="G2087" s="29">
        <f t="shared" si="37"/>
        <v>4.3165467625898568E-3</v>
      </c>
    </row>
    <row r="2088" spans="1:7">
      <c r="A2088" s="24">
        <v>27.75</v>
      </c>
      <c r="B2088" s="24">
        <v>27.82</v>
      </c>
      <c r="C2088" s="24">
        <v>27.14</v>
      </c>
      <c r="D2088" s="24">
        <v>27.75</v>
      </c>
      <c r="E2088" s="24">
        <v>8737506</v>
      </c>
      <c r="F2088" s="24" t="s">
        <v>556</v>
      </c>
      <c r="G2088" s="29">
        <f t="shared" si="37"/>
        <v>0</v>
      </c>
    </row>
    <row r="2089" spans="1:7">
      <c r="A2089" s="24">
        <v>27.82</v>
      </c>
      <c r="B2089" s="24">
        <v>28.2</v>
      </c>
      <c r="C2089" s="24">
        <v>27.69</v>
      </c>
      <c r="D2089" s="24">
        <v>27.99</v>
      </c>
      <c r="E2089" s="24">
        <v>6084180</v>
      </c>
      <c r="F2089" s="24" t="s">
        <v>555</v>
      </c>
      <c r="G2089" s="29">
        <f t="shared" si="37"/>
        <v>-6.0735977134690478E-3</v>
      </c>
    </row>
    <row r="2090" spans="1:7">
      <c r="A2090" s="24">
        <v>27.91</v>
      </c>
      <c r="B2090" s="24">
        <v>27.95</v>
      </c>
      <c r="C2090" s="24">
        <v>27.76</v>
      </c>
      <c r="D2090" s="24">
        <v>27.8</v>
      </c>
      <c r="E2090" s="24">
        <v>6655276</v>
      </c>
      <c r="F2090" s="24" t="s">
        <v>554</v>
      </c>
      <c r="G2090" s="29">
        <f t="shared" si="37"/>
        <v>3.9568345323741649E-3</v>
      </c>
    </row>
    <row r="2091" spans="1:7">
      <c r="A2091" s="24">
        <v>27.84</v>
      </c>
      <c r="B2091" s="24">
        <v>27.84</v>
      </c>
      <c r="C2091" s="24">
        <v>27.54</v>
      </c>
      <c r="D2091" s="24">
        <v>27.61</v>
      </c>
      <c r="E2091" s="24">
        <v>4455452</v>
      </c>
      <c r="F2091" s="24" t="s">
        <v>553</v>
      </c>
      <c r="G2091" s="29">
        <f t="shared" si="37"/>
        <v>8.3303151032234624E-3</v>
      </c>
    </row>
    <row r="2092" spans="1:7">
      <c r="A2092" s="24">
        <v>27.5</v>
      </c>
      <c r="B2092" s="24">
        <v>27.6</v>
      </c>
      <c r="C2092" s="24">
        <v>27.34</v>
      </c>
      <c r="D2092" s="24">
        <v>27.38</v>
      </c>
      <c r="E2092" s="24">
        <v>3772051</v>
      </c>
      <c r="F2092" s="24" t="s">
        <v>552</v>
      </c>
      <c r="G2092" s="29">
        <f t="shared" ref="G2092:G2116" si="38">A2092/D2092-1</f>
        <v>4.3827611395179655E-3</v>
      </c>
    </row>
    <row r="2093" spans="1:7">
      <c r="A2093" s="24">
        <v>27.51</v>
      </c>
      <c r="B2093" s="24">
        <v>27.7</v>
      </c>
      <c r="C2093" s="24">
        <v>27.44</v>
      </c>
      <c r="D2093" s="24">
        <v>27.58</v>
      </c>
      <c r="E2093" s="24">
        <v>4636246</v>
      </c>
      <c r="F2093" s="24" t="s">
        <v>551</v>
      </c>
      <c r="G2093" s="29">
        <f t="shared" si="38"/>
        <v>-2.5380710659896888E-3</v>
      </c>
    </row>
    <row r="2094" spans="1:7">
      <c r="A2094" s="24">
        <v>27.6</v>
      </c>
      <c r="B2094" s="24">
        <v>27.78</v>
      </c>
      <c r="C2094" s="24">
        <v>27.57</v>
      </c>
      <c r="D2094" s="24">
        <v>27.62</v>
      </c>
      <c r="E2094" s="24">
        <v>6431999</v>
      </c>
      <c r="F2094" s="24" t="s">
        <v>550</v>
      </c>
      <c r="G2094" s="29">
        <f t="shared" si="38"/>
        <v>-7.2411296162200323E-4</v>
      </c>
    </row>
    <row r="2095" spans="1:7">
      <c r="A2095" s="24">
        <v>27.61</v>
      </c>
      <c r="B2095" s="24">
        <v>27.7</v>
      </c>
      <c r="C2095" s="24">
        <v>27.1</v>
      </c>
      <c r="D2095" s="24">
        <v>27.1</v>
      </c>
      <c r="E2095" s="24">
        <v>13257678</v>
      </c>
      <c r="F2095" s="24" t="s">
        <v>549</v>
      </c>
      <c r="G2095" s="29">
        <f t="shared" si="38"/>
        <v>1.8819188191881775E-2</v>
      </c>
    </row>
    <row r="2096" spans="1:7">
      <c r="A2096" s="24">
        <v>27.03</v>
      </c>
      <c r="B2096" s="24">
        <v>27.46</v>
      </c>
      <c r="C2096" s="24">
        <v>26.89</v>
      </c>
      <c r="D2096" s="24">
        <v>27.46</v>
      </c>
      <c r="E2096" s="24">
        <v>12841440</v>
      </c>
      <c r="F2096" s="24" t="s">
        <v>548</v>
      </c>
      <c r="G2096" s="29">
        <f t="shared" si="38"/>
        <v>-1.5659140568099028E-2</v>
      </c>
    </row>
    <row r="2097" spans="1:7">
      <c r="A2097" s="24">
        <v>27.36</v>
      </c>
      <c r="B2097" s="24">
        <v>27.42</v>
      </c>
      <c r="C2097" s="24">
        <v>27.15</v>
      </c>
      <c r="D2097" s="24">
        <v>27.24</v>
      </c>
      <c r="E2097" s="24">
        <v>4097128</v>
      </c>
      <c r="F2097" s="24" t="s">
        <v>547</v>
      </c>
      <c r="G2097" s="29">
        <f t="shared" si="38"/>
        <v>4.405286343612369E-3</v>
      </c>
    </row>
    <row r="2098" spans="1:7">
      <c r="A2098" s="24">
        <v>27.32</v>
      </c>
      <c r="B2098" s="24">
        <v>27.52</v>
      </c>
      <c r="C2098" s="24">
        <v>27.19</v>
      </c>
      <c r="D2098" s="24">
        <v>27.26</v>
      </c>
      <c r="E2098" s="24">
        <v>4828013</v>
      </c>
      <c r="F2098" s="24" t="s">
        <v>546</v>
      </c>
      <c r="G2098" s="29">
        <f t="shared" si="38"/>
        <v>2.2010271460013442E-3</v>
      </c>
    </row>
    <row r="2099" spans="1:7">
      <c r="A2099" s="24">
        <v>27.26</v>
      </c>
      <c r="B2099" s="24">
        <v>27.39</v>
      </c>
      <c r="C2099" s="24">
        <v>27.035</v>
      </c>
      <c r="D2099" s="24">
        <v>27.13</v>
      </c>
      <c r="E2099" s="24">
        <v>4694753</v>
      </c>
      <c r="F2099" s="24" t="s">
        <v>545</v>
      </c>
      <c r="G2099" s="29">
        <f t="shared" si="38"/>
        <v>4.7917434574273887E-3</v>
      </c>
    </row>
    <row r="2100" spans="1:7">
      <c r="A2100" s="24">
        <v>27.05</v>
      </c>
      <c r="B2100" s="24">
        <v>27.085000000000001</v>
      </c>
      <c r="C2100" s="24">
        <v>26.69</v>
      </c>
      <c r="D2100" s="24">
        <v>26.75</v>
      </c>
      <c r="E2100" s="24">
        <v>5641192</v>
      </c>
      <c r="F2100" s="24" t="s">
        <v>544</v>
      </c>
      <c r="G2100" s="29">
        <f t="shared" si="38"/>
        <v>1.1214953271028172E-2</v>
      </c>
    </row>
    <row r="2101" spans="1:7">
      <c r="A2101" s="24">
        <v>26.67</v>
      </c>
      <c r="B2101" s="24">
        <v>26.87</v>
      </c>
      <c r="C2101" s="24">
        <v>26.605</v>
      </c>
      <c r="D2101" s="24">
        <v>26.78</v>
      </c>
      <c r="E2101" s="24">
        <v>4190900</v>
      </c>
      <c r="F2101" s="24" t="s">
        <v>543</v>
      </c>
      <c r="G2101" s="29">
        <f t="shared" si="38"/>
        <v>-4.1075429424943799E-3</v>
      </c>
    </row>
    <row r="2102" spans="1:7">
      <c r="A2102" s="24">
        <v>26.8</v>
      </c>
      <c r="B2102" s="24">
        <v>26.97</v>
      </c>
      <c r="C2102" s="24">
        <v>26.39</v>
      </c>
      <c r="D2102" s="24">
        <v>26.41</v>
      </c>
      <c r="E2102" s="24">
        <v>7684975</v>
      </c>
      <c r="F2102" s="24" t="s">
        <v>542</v>
      </c>
      <c r="G2102" s="29">
        <f t="shared" si="38"/>
        <v>1.4767133661491849E-2</v>
      </c>
    </row>
    <row r="2103" spans="1:7">
      <c r="A2103" s="24">
        <v>26.41</v>
      </c>
      <c r="B2103" s="24">
        <v>26.56</v>
      </c>
      <c r="C2103" s="24">
        <v>26.18</v>
      </c>
      <c r="D2103" s="24">
        <v>26.18</v>
      </c>
      <c r="E2103" s="24">
        <v>7924635</v>
      </c>
      <c r="F2103" s="24" t="s">
        <v>541</v>
      </c>
      <c r="G2103" s="29">
        <f t="shared" si="38"/>
        <v>8.7853323147439877E-3</v>
      </c>
    </row>
    <row r="2104" spans="1:7">
      <c r="A2104" s="24">
        <v>26.14</v>
      </c>
      <c r="B2104" s="24">
        <v>26.225000000000001</v>
      </c>
      <c r="C2104" s="24">
        <v>25.88</v>
      </c>
      <c r="D2104" s="24">
        <v>25.95</v>
      </c>
      <c r="E2104" s="24">
        <v>5673609</v>
      </c>
      <c r="F2104" s="24" t="s">
        <v>540</v>
      </c>
      <c r="G2104" s="29">
        <f t="shared" si="38"/>
        <v>7.3217726396916927E-3</v>
      </c>
    </row>
    <row r="2105" spans="1:7">
      <c r="A2105" s="24">
        <v>25.94</v>
      </c>
      <c r="B2105" s="24">
        <v>26.34</v>
      </c>
      <c r="C2105" s="24">
        <v>25.93</v>
      </c>
      <c r="D2105" s="24">
        <v>26.3</v>
      </c>
      <c r="E2105" s="24">
        <v>7727029</v>
      </c>
      <c r="F2105" s="24" t="s">
        <v>539</v>
      </c>
      <c r="G2105" s="29">
        <f t="shared" si="38"/>
        <v>-1.3688212927756682E-2</v>
      </c>
    </row>
    <row r="2106" spans="1:7">
      <c r="A2106" s="24">
        <v>26.48</v>
      </c>
      <c r="B2106" s="24">
        <v>26.76</v>
      </c>
      <c r="C2106" s="24">
        <v>26.385000000000002</v>
      </c>
      <c r="D2106" s="24">
        <v>26.45</v>
      </c>
      <c r="E2106" s="24">
        <v>10521210</v>
      </c>
      <c r="F2106" s="24" t="s">
        <v>538</v>
      </c>
      <c r="G2106" s="29">
        <f t="shared" si="38"/>
        <v>1.1342155009452792E-3</v>
      </c>
    </row>
    <row r="2107" spans="1:7">
      <c r="A2107" s="24">
        <v>26.42</v>
      </c>
      <c r="B2107" s="24">
        <v>26.46</v>
      </c>
      <c r="C2107" s="24">
        <v>26.16</v>
      </c>
      <c r="D2107" s="24">
        <v>26.23</v>
      </c>
      <c r="E2107" s="24">
        <v>8793945</v>
      </c>
      <c r="F2107" s="24" t="s">
        <v>537</v>
      </c>
      <c r="G2107" s="29">
        <f t="shared" si="38"/>
        <v>7.2436141822340705E-3</v>
      </c>
    </row>
    <row r="2108" spans="1:7">
      <c r="A2108" s="24">
        <v>26.23</v>
      </c>
      <c r="B2108" s="24">
        <v>26.49</v>
      </c>
      <c r="C2108" s="24">
        <v>26.17</v>
      </c>
      <c r="D2108" s="24">
        <v>26.34</v>
      </c>
      <c r="E2108" s="24">
        <v>6206288</v>
      </c>
      <c r="F2108" s="24" t="s">
        <v>536</v>
      </c>
      <c r="G2108" s="29">
        <f t="shared" si="38"/>
        <v>-4.1761579347000533E-3</v>
      </c>
    </row>
    <row r="2109" spans="1:7">
      <c r="A2109" s="24">
        <v>26.37</v>
      </c>
      <c r="B2109" s="24">
        <v>26.47</v>
      </c>
      <c r="C2109" s="24">
        <v>26.14</v>
      </c>
      <c r="D2109" s="24">
        <v>26.37</v>
      </c>
      <c r="E2109" s="24">
        <v>6196376</v>
      </c>
      <c r="F2109" s="24" t="s">
        <v>535</v>
      </c>
      <c r="G2109" s="29">
        <f t="shared" si="38"/>
        <v>0</v>
      </c>
    </row>
    <row r="2110" spans="1:7">
      <c r="A2110" s="24">
        <v>26.46</v>
      </c>
      <c r="B2110" s="24">
        <v>26.5</v>
      </c>
      <c r="C2110" s="24">
        <v>26.24</v>
      </c>
      <c r="D2110" s="24">
        <v>26.35</v>
      </c>
      <c r="E2110" s="24">
        <v>4490466</v>
      </c>
      <c r="F2110" s="24" t="s">
        <v>534</v>
      </c>
      <c r="G2110" s="29">
        <f t="shared" si="38"/>
        <v>4.174573055028441E-3</v>
      </c>
    </row>
    <row r="2111" spans="1:7">
      <c r="A2111" s="24">
        <v>26.38</v>
      </c>
      <c r="B2111" s="24">
        <v>26.69</v>
      </c>
      <c r="C2111" s="24">
        <v>26.27</v>
      </c>
      <c r="D2111" s="24">
        <v>26.42</v>
      </c>
      <c r="E2111" s="24">
        <v>5434978</v>
      </c>
      <c r="F2111" s="24" t="s">
        <v>533</v>
      </c>
      <c r="G2111" s="29">
        <f t="shared" si="38"/>
        <v>-1.5140045420137804E-3</v>
      </c>
    </row>
    <row r="2112" spans="1:7">
      <c r="A2112" s="24">
        <v>26.39</v>
      </c>
      <c r="B2112" s="24">
        <v>26.58</v>
      </c>
      <c r="C2112" s="24">
        <v>26.33</v>
      </c>
      <c r="D2112" s="24">
        <v>26.55</v>
      </c>
      <c r="E2112" s="24">
        <v>4093031</v>
      </c>
      <c r="F2112" s="24" t="s">
        <v>532</v>
      </c>
      <c r="G2112" s="29">
        <f t="shared" si="38"/>
        <v>-6.0263653483992874E-3</v>
      </c>
    </row>
    <row r="2113" spans="1:7">
      <c r="A2113" s="24">
        <v>26.51</v>
      </c>
      <c r="B2113" s="24">
        <v>26.53</v>
      </c>
      <c r="C2113" s="24">
        <v>26.31</v>
      </c>
      <c r="D2113" s="24">
        <v>26.45</v>
      </c>
      <c r="E2113" s="24">
        <v>3621716</v>
      </c>
      <c r="F2113" s="24" t="s">
        <v>531</v>
      </c>
      <c r="G2113" s="29">
        <f t="shared" si="38"/>
        <v>2.2684310018903364E-3</v>
      </c>
    </row>
    <row r="2114" spans="1:7">
      <c r="A2114" s="24">
        <v>26.35</v>
      </c>
      <c r="B2114" s="24">
        <v>26.545000000000002</v>
      </c>
      <c r="C2114" s="24">
        <v>26.26</v>
      </c>
      <c r="D2114" s="24">
        <v>26.52</v>
      </c>
      <c r="E2114" s="24">
        <v>4621321</v>
      </c>
      <c r="F2114" s="24" t="s">
        <v>530</v>
      </c>
      <c r="G2114" s="29">
        <f t="shared" si="38"/>
        <v>-6.4102564102563875E-3</v>
      </c>
    </row>
    <row r="2115" spans="1:7">
      <c r="A2115" s="24">
        <v>26.46</v>
      </c>
      <c r="B2115" s="24">
        <v>26.58</v>
      </c>
      <c r="C2115" s="24">
        <v>26.324999999999999</v>
      </c>
      <c r="D2115" s="24">
        <v>26.58</v>
      </c>
      <c r="E2115" s="24">
        <v>3965713</v>
      </c>
      <c r="F2115" s="24" t="s">
        <v>529</v>
      </c>
      <c r="G2115" s="29">
        <f t="shared" si="38"/>
        <v>-4.5146726862301811E-3</v>
      </c>
    </row>
    <row r="2116" spans="1:7">
      <c r="A2116" s="24">
        <v>26.59</v>
      </c>
      <c r="B2116" s="24">
        <v>26.599900000000002</v>
      </c>
      <c r="C2116" s="24">
        <v>26.38</v>
      </c>
      <c r="D2116" s="24">
        <v>26.46</v>
      </c>
      <c r="E2116" s="24">
        <v>5664889</v>
      </c>
      <c r="F2116" s="24" t="s">
        <v>528</v>
      </c>
      <c r="G2116" s="29">
        <f t="shared" si="38"/>
        <v>4.9130763416478374E-3</v>
      </c>
    </row>
    <row r="2117" spans="1:7">
      <c r="A2117" s="24">
        <v>26.4</v>
      </c>
      <c r="B2117" s="24">
        <v>26.48</v>
      </c>
      <c r="C2117" s="24">
        <v>26.3</v>
      </c>
      <c r="D2117" s="24">
        <v>26.37</v>
      </c>
      <c r="E2117" s="24">
        <v>8323174</v>
      </c>
      <c r="F2117" s="24" t="s">
        <v>527</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114</v>
      </c>
    </row>
    <row r="3" spans="2:3">
      <c r="C3" s="1" t="s">
        <v>116</v>
      </c>
    </row>
    <row r="4" spans="2:3">
      <c r="C4" s="1"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117</v>
      </c>
    </row>
    <row r="3" spans="2:2">
      <c r="B3" s="2" t="s">
        <v>118</v>
      </c>
    </row>
    <row r="4" spans="2:2">
      <c r="B4" s="2" t="s">
        <v>119</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2025-05-21T21:57:52Z</dcterms:modified>
</cp:coreProperties>
</file>