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udabd-alghani/Lab/Lab cycle 2/Investigating the Beer-Lambert law/"/>
    </mc:Choice>
  </mc:AlternateContent>
  <xr:revisionPtr revIDLastSave="0" documentId="13_ncr:1_{C6C87065-9962-4E46-9C14-B4BBBB8BB26A}" xr6:coauthVersionLast="46" xr6:coauthVersionMax="46" xr10:uidLastSave="{00000000-0000-0000-0000-000000000000}"/>
  <bookViews>
    <workbookView xWindow="0" yWindow="500" windowWidth="28800" windowHeight="15840" xr2:uid="{1CAE2BB1-08FB-4A31-BCA6-8444C2C8196A}"/>
  </bookViews>
  <sheets>
    <sheet name="Red LED" sheetId="1" r:id="rId1"/>
    <sheet name="White L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5" i="1"/>
  <c r="D3" i="2"/>
  <c r="D2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D13" i="2" s="1"/>
  <c r="C4" i="1"/>
  <c r="C14" i="2" l="1"/>
  <c r="C15" i="2" s="1"/>
  <c r="D4" i="2"/>
  <c r="D7" i="2"/>
  <c r="D6" i="2"/>
  <c r="D10" i="2"/>
  <c r="D5" i="2"/>
  <c r="D9" i="2"/>
  <c r="D8" i="2"/>
  <c r="D12" i="2"/>
  <c r="D11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F2" i="1"/>
  <c r="B4" i="1"/>
  <c r="B2" i="1"/>
  <c r="D4" i="1"/>
  <c r="D14" i="2" l="1"/>
  <c r="D15" i="2"/>
  <c r="D5" i="1"/>
  <c r="C6" i="1"/>
  <c r="C7" i="1" l="1"/>
  <c r="D6" i="1"/>
  <c r="D7" i="1" l="1"/>
  <c r="C8" i="1"/>
  <c r="D8" i="1" l="1"/>
  <c r="C9" i="1"/>
  <c r="D9" i="1" l="1"/>
  <c r="C10" i="1"/>
  <c r="C11" i="1" l="1"/>
  <c r="D10" i="1"/>
  <c r="D11" i="1" l="1"/>
  <c r="C12" i="1"/>
  <c r="D12" i="1" l="1"/>
  <c r="C13" i="1"/>
  <c r="D13" i="1" l="1"/>
  <c r="C14" i="1"/>
  <c r="D14" i="1" l="1"/>
  <c r="C15" i="1"/>
  <c r="D15" i="1" l="1"/>
  <c r="C16" i="1"/>
  <c r="C17" i="1" l="1"/>
  <c r="D16" i="1"/>
  <c r="D17" i="1" l="1"/>
  <c r="C18" i="1"/>
  <c r="D18" i="1" l="1"/>
  <c r="C19" i="1"/>
  <c r="D19" i="1" l="1"/>
  <c r="C20" i="1"/>
  <c r="D20" i="1" l="1"/>
  <c r="C21" i="1"/>
  <c r="D21" i="1" l="1"/>
  <c r="C22" i="1"/>
  <c r="D22" i="1" l="1"/>
  <c r="C23" i="1"/>
  <c r="D23" i="1" l="1"/>
  <c r="C24" i="1"/>
  <c r="D24" i="1" l="1"/>
  <c r="C25" i="1"/>
  <c r="C26" i="1" l="1"/>
  <c r="D25" i="1"/>
  <c r="D26" i="1" l="1"/>
  <c r="C27" i="1"/>
  <c r="D27" i="1" s="1"/>
</calcChain>
</file>

<file path=xl/sharedStrings.xml><?xml version="1.0" encoding="utf-8"?>
<sst xmlns="http://schemas.openxmlformats.org/spreadsheetml/2006/main" count="14" uniqueCount="9">
  <si>
    <t>Mass of food coloring added (g)</t>
  </si>
  <si>
    <t>Volume (and mass) of conical flask (L)</t>
  </si>
  <si>
    <t>Current concentration (g/mL)</t>
  </si>
  <si>
    <t>Current concentration (g/L)</t>
  </si>
  <si>
    <t>Peak Intensity (dimensionless)</t>
  </si>
  <si>
    <t>log</t>
  </si>
  <si>
    <t xml:space="preserve"> </t>
  </si>
  <si>
    <t>Angle (degrees)</t>
  </si>
  <si>
    <t>Peak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</si>
</sst>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Concentration against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4356382395730245E-2"/>
                  <c:y val="-0.36653884666150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'Red LED'!$D$3:$D$36</c:f>
              <c:numCache>
                <c:formatCode>General</c:formatCode>
                <c:ptCount val="34"/>
                <c:pt idx="0">
                  <c:v>0</c:v>
                </c:pt>
                <c:pt idx="1">
                  <c:v>1.0594067322299514</c:v>
                </c:pt>
                <c:pt idx="2">
                  <c:v>1.5566989735873085</c:v>
                </c:pt>
                <c:pt idx="3">
                  <c:v>2.1518883971898415</c:v>
                </c:pt>
                <c:pt idx="4">
                  <c:v>2.6645999991619682</c:v>
                </c:pt>
                <c:pt idx="5">
                  <c:v>3.2336870341213881</c:v>
                </c:pt>
                <c:pt idx="6">
                  <c:v>3.8778964234968498</c:v>
                </c:pt>
                <c:pt idx="7">
                  <c:v>4.3580236941389963</c:v>
                </c:pt>
                <c:pt idx="8">
                  <c:v>5.1102010933915292</c:v>
                </c:pt>
                <c:pt idx="9">
                  <c:v>5.5382708828587983</c:v>
                </c:pt>
                <c:pt idx="10">
                  <c:v>6.2369180220665488</c:v>
                </c:pt>
                <c:pt idx="11">
                  <c:v>6.6508918980425351</c:v>
                </c:pt>
                <c:pt idx="12">
                  <c:v>7.157129215976985</c:v>
                </c:pt>
                <c:pt idx="13">
                  <c:v>8.0082862228002938</c:v>
                </c:pt>
                <c:pt idx="14">
                  <c:v>9.1581647132935746</c:v>
                </c:pt>
                <c:pt idx="15">
                  <c:v>10.245664774973857</c:v>
                </c:pt>
                <c:pt idx="16">
                  <c:v>11.347536718212799</c:v>
                </c:pt>
                <c:pt idx="17">
                  <c:v>13.408448736682898</c:v>
                </c:pt>
                <c:pt idx="18">
                  <c:v>15.446780009152299</c:v>
                </c:pt>
                <c:pt idx="19">
                  <c:v>16.974150303361757</c:v>
                </c:pt>
                <c:pt idx="20">
                  <c:v>19.621656404738527</c:v>
                </c:pt>
                <c:pt idx="21">
                  <c:v>21.890609914732853</c:v>
                </c:pt>
                <c:pt idx="22">
                  <c:v>24.310328146748613</c:v>
                </c:pt>
                <c:pt idx="23">
                  <c:v>28.526870650317914</c:v>
                </c:pt>
                <c:pt idx="24">
                  <c:v>33.3341441942096</c:v>
                </c:pt>
              </c:numCache>
            </c:numRef>
          </c:xVal>
          <c:yVal>
            <c:numRef>
              <c:f>'Red LED'!$E$3:$E$36</c:f>
              <c:numCache>
                <c:formatCode>General</c:formatCode>
                <c:ptCount val="34"/>
                <c:pt idx="0">
                  <c:v>0.72</c:v>
                </c:pt>
                <c:pt idx="1">
                  <c:v>0.63</c:v>
                </c:pt>
                <c:pt idx="2">
                  <c:v>0.68</c:v>
                </c:pt>
                <c:pt idx="3">
                  <c:v>0.63</c:v>
                </c:pt>
                <c:pt idx="4">
                  <c:v>0.59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0.54</c:v>
                </c:pt>
                <c:pt idx="8">
                  <c:v>0.5</c:v>
                </c:pt>
                <c:pt idx="9">
                  <c:v>0.46</c:v>
                </c:pt>
                <c:pt idx="10">
                  <c:v>0.44</c:v>
                </c:pt>
                <c:pt idx="11">
                  <c:v>0.42</c:v>
                </c:pt>
                <c:pt idx="12">
                  <c:v>0.4</c:v>
                </c:pt>
                <c:pt idx="13">
                  <c:v>0.37</c:v>
                </c:pt>
                <c:pt idx="14">
                  <c:v>0.34</c:v>
                </c:pt>
                <c:pt idx="15">
                  <c:v>0.32</c:v>
                </c:pt>
                <c:pt idx="16">
                  <c:v>0.28999999999999998</c:v>
                </c:pt>
                <c:pt idx="17">
                  <c:v>0.25</c:v>
                </c:pt>
                <c:pt idx="18">
                  <c:v>0.2</c:v>
                </c:pt>
                <c:pt idx="19">
                  <c:v>0.19</c:v>
                </c:pt>
                <c:pt idx="20">
                  <c:v>0.16</c:v>
                </c:pt>
                <c:pt idx="21">
                  <c:v>0.15</c:v>
                </c:pt>
                <c:pt idx="22">
                  <c:v>0.12</c:v>
                </c:pt>
                <c:pt idx="23">
                  <c:v>0.11</c:v>
                </c:pt>
                <c:pt idx="24">
                  <c:v>0.09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F-4A47-A3A2-5F1BB798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981904"/>
        <c:axId val="442982232"/>
      </c:scatterChart>
      <c:valAx>
        <c:axId val="4429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2232"/>
        <c:crosses val="autoZero"/>
        <c:crossBetween val="midCat"/>
      </c:valAx>
      <c:valAx>
        <c:axId val="44298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Intensity</a:t>
                </a:r>
                <a:r>
                  <a:rPr lang="en-GB" baseline="0"/>
                  <a:t> (dimensionless)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Concentration against -ln(I/I_0)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31485263490435"/>
                  <c:y val="0.202432372976499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'Red LED'!$D$3:$D$27</c:f>
              <c:numCache>
                <c:formatCode>General</c:formatCode>
                <c:ptCount val="25"/>
                <c:pt idx="0">
                  <c:v>0</c:v>
                </c:pt>
                <c:pt idx="1">
                  <c:v>1.0594067322299514</c:v>
                </c:pt>
                <c:pt idx="2">
                  <c:v>1.5566989735873085</c:v>
                </c:pt>
                <c:pt idx="3">
                  <c:v>2.1518883971898415</c:v>
                </c:pt>
                <c:pt idx="4">
                  <c:v>2.6645999991619682</c:v>
                </c:pt>
                <c:pt idx="5">
                  <c:v>3.2336870341213881</c:v>
                </c:pt>
                <c:pt idx="6">
                  <c:v>3.8778964234968498</c:v>
                </c:pt>
                <c:pt idx="7">
                  <c:v>4.3580236941389963</c:v>
                </c:pt>
                <c:pt idx="8">
                  <c:v>5.1102010933915292</c:v>
                </c:pt>
                <c:pt idx="9">
                  <c:v>5.5382708828587983</c:v>
                </c:pt>
                <c:pt idx="10">
                  <c:v>6.2369180220665488</c:v>
                </c:pt>
                <c:pt idx="11">
                  <c:v>6.6508918980425351</c:v>
                </c:pt>
                <c:pt idx="12">
                  <c:v>7.157129215976985</c:v>
                </c:pt>
                <c:pt idx="13">
                  <c:v>8.0082862228002938</c:v>
                </c:pt>
                <c:pt idx="14">
                  <c:v>9.1581647132935746</c:v>
                </c:pt>
                <c:pt idx="15">
                  <c:v>10.245664774973857</c:v>
                </c:pt>
                <c:pt idx="16">
                  <c:v>11.347536718212799</c:v>
                </c:pt>
                <c:pt idx="17">
                  <c:v>13.408448736682898</c:v>
                </c:pt>
                <c:pt idx="18">
                  <c:v>15.446780009152299</c:v>
                </c:pt>
                <c:pt idx="19">
                  <c:v>16.974150303361757</c:v>
                </c:pt>
                <c:pt idx="20">
                  <c:v>19.621656404738527</c:v>
                </c:pt>
                <c:pt idx="21">
                  <c:v>21.890609914732853</c:v>
                </c:pt>
                <c:pt idx="22">
                  <c:v>24.310328146748613</c:v>
                </c:pt>
                <c:pt idx="23">
                  <c:v>28.526870650317914</c:v>
                </c:pt>
                <c:pt idx="24">
                  <c:v>33.3341441942096</c:v>
                </c:pt>
              </c:numCache>
            </c:numRef>
          </c:xVal>
          <c:yVal>
            <c:numRef>
              <c:f>'Red LED'!$F$3:$F$27</c:f>
              <c:numCache>
                <c:formatCode>General</c:formatCode>
                <c:ptCount val="25"/>
                <c:pt idx="0">
                  <c:v>0.13353139262452263</c:v>
                </c:pt>
                <c:pt idx="1">
                  <c:v>0.13353139262452263</c:v>
                </c:pt>
                <c:pt idx="2">
                  <c:v>5.7158413839948519E-2</c:v>
                </c:pt>
                <c:pt idx="3">
                  <c:v>0.13353139262452263</c:v>
                </c:pt>
                <c:pt idx="4">
                  <c:v>0.19912867511033588</c:v>
                </c:pt>
                <c:pt idx="5">
                  <c:v>0.25131442828090594</c:v>
                </c:pt>
                <c:pt idx="6">
                  <c:v>0.3063742054639334</c:v>
                </c:pt>
                <c:pt idx="7">
                  <c:v>0.28768207245178079</c:v>
                </c:pt>
                <c:pt idx="8">
                  <c:v>0.3646431135879093</c:v>
                </c:pt>
                <c:pt idx="9">
                  <c:v>0.44802472252696024</c:v>
                </c:pt>
                <c:pt idx="10">
                  <c:v>0.49247648509779407</c:v>
                </c:pt>
                <c:pt idx="11">
                  <c:v>0.5389965007326869</c:v>
                </c:pt>
                <c:pt idx="12">
                  <c:v>0.58778666490211895</c:v>
                </c:pt>
                <c:pt idx="13">
                  <c:v>0.66574820637183074</c:v>
                </c:pt>
                <c:pt idx="14">
                  <c:v>0.75030559439989386</c:v>
                </c:pt>
                <c:pt idx="15">
                  <c:v>0.81093021621632866</c:v>
                </c:pt>
                <c:pt idx="16">
                  <c:v>0.90937028902958128</c:v>
                </c:pt>
                <c:pt idx="17">
                  <c:v>1.0577902941478545</c:v>
                </c:pt>
                <c:pt idx="18">
                  <c:v>1.2809338454620642</c:v>
                </c:pt>
                <c:pt idx="19">
                  <c:v>1.3322271398496148</c:v>
                </c:pt>
                <c:pt idx="20">
                  <c:v>1.5040773967762739</c:v>
                </c:pt>
                <c:pt idx="21">
                  <c:v>1.5686159179138452</c:v>
                </c:pt>
                <c:pt idx="22">
                  <c:v>1.791759469228055</c:v>
                </c:pt>
                <c:pt idx="23">
                  <c:v>1.8787708462176846</c:v>
                </c:pt>
                <c:pt idx="24">
                  <c:v>2.0794415416798357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E-479B-B3F2-B6DAEE5E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866544"/>
        <c:axId val="517860968"/>
      </c:scatterChart>
      <c:valAx>
        <c:axId val="5178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60968"/>
        <c:crosses val="autoZero"/>
        <c:crossBetween val="midCat"/>
      </c:valAx>
      <c:valAx>
        <c:axId val="51786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-ln(I/I_0)</a:t>
                </a:r>
                <a:r>
                  <a:rPr lang="en-US" baseline="0"/>
                  <a:t> (dimensionless)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'White LED'!$L$8</c:f>
              <c:strCache>
                <c:ptCount val="1"/>
                <c:pt idx="0">
                  <c:v>Peak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'White LED'!$K$9:$K$19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xVal>
          <c:yVal>
            <c:numRef>
              <c:f>'White LED'!$L$9:$L$19</c:f>
              <c:numCache>
                <c:formatCode>General</c:formatCode>
                <c:ptCount val="11"/>
                <c:pt idx="0">
                  <c:v>0.08</c:v>
                </c:pt>
                <c:pt idx="1">
                  <c:v>0.24</c:v>
                </c:pt>
                <c:pt idx="2">
                  <c:v>0.54</c:v>
                </c:pt>
                <c:pt idx="3">
                  <c:v>0.8</c:v>
                </c:pt>
                <c:pt idx="4">
                  <c:v>0.89</c:v>
                </c:pt>
                <c:pt idx="5">
                  <c:v>0.9</c:v>
                </c:pt>
                <c:pt idx="6">
                  <c:v>0.87</c:v>
                </c:pt>
                <c:pt idx="7">
                  <c:v>0.68</c:v>
                </c:pt>
                <c:pt idx="8">
                  <c:v>0.37</c:v>
                </c:pt>
                <c:pt idx="9">
                  <c:v>0.13</c:v>
                </c:pt>
                <c:pt idx="10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52-4B50-AEC7-ED3429078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90080"/>
        <c:axId val="490890408"/>
      </c:scatterChart>
      <c:valAx>
        <c:axId val="4908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0408"/>
        <c:crosses val="autoZero"/>
        <c:crossBetween val="midCat"/>
      </c:valAx>
      <c:valAx>
        <c:axId val="49089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 Intensity (dimensionless)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56780</xdr:colOff>
      <xdr:row>28</xdr:row>
      <xdr:rowOff>38223</xdr:rowOff>
    </xdr:from>
    <xdr:to>
      <xdr:col>2</xdr:col>
      <xdr:colOff>1699533</xdr:colOff>
      <xdr:row>42</xdr:row>
      <xdr:rowOff>114423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1D7B2B-55F6-43B3-8DF4-326615D21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876424</xdr:colOff>
      <xdr:row>46</xdr:row>
      <xdr:rowOff>61479</xdr:rowOff>
    </xdr:from>
    <xdr:to>
      <xdr:col>2</xdr:col>
      <xdr:colOff>958067</xdr:colOff>
      <xdr:row>60</xdr:row>
      <xdr:rowOff>137679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B25226-1504-41DC-86E6-307E3D92F5D3}"/>
            </a:ext>
            <a:ext uri="{147F2762-F138-4A5C-976F-8EAC2B608ADB}">
              <a16:predDERef xmlns:a16="http://schemas.microsoft.com/office/drawing/2014/main" pred="{D91D7B2B-55F6-43B3-8DF4-326615D21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551089</xdr:colOff>
      <xdr:row>21</xdr:row>
      <xdr:rowOff>131989</xdr:rowOff>
    </xdr:from>
    <xdr:to>
      <xdr:col>14</xdr:col>
      <xdr:colOff>224517</xdr:colOff>
      <xdr:row>36</xdr:row>
      <xdr:rowOff>17689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05FA67-137C-43DD-8301-3531E331C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97E94-681D-4D0C-9FFD-D61F147216A9}">
  <dimension ref="A1:F49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9.83203125" customWidth="1"/>
    <col min="2" max="2" width="37.5" customWidth="1"/>
    <col min="3" max="3" width="34" customWidth="1"/>
    <col min="4" max="4" width="29" customWidth="1"/>
    <col min="5" max="5" width="31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f>500.11</f>
        <v>500.11</v>
      </c>
      <c r="C2">
        <v>0</v>
      </c>
      <c r="D2">
        <v>0</v>
      </c>
      <c r="E2">
        <v>0.84</v>
      </c>
      <c r="F2">
        <f>-LN(E3/$E$3)</f>
        <v>0</v>
      </c>
    </row>
    <row r="3" spans="1:6" x14ac:dyDescent="0.2">
      <c r="A3">
        <v>0</v>
      </c>
      <c r="B3">
        <f>499.75</f>
        <v>499.75</v>
      </c>
      <c r="C3">
        <v>0</v>
      </c>
      <c r="D3">
        <v>0</v>
      </c>
      <c r="E3">
        <v>0.72</v>
      </c>
      <c r="F3">
        <f>-1*LN(E4/$E$3)</f>
        <v>0.13353139262452263</v>
      </c>
    </row>
    <row r="4" spans="1:6" x14ac:dyDescent="0.2">
      <c r="A4">
        <v>0.53</v>
      </c>
      <c r="B4">
        <f>500.28</f>
        <v>500.28</v>
      </c>
      <c r="C4">
        <f>(C3*B3+A4)/((1+C3)*(B3+A4))</f>
        <v>1.0594067322299513E-3</v>
      </c>
      <c r="D4">
        <f t="shared" ref="D4:D16" si="0">C4*1000</f>
        <v>1.0594067322299514</v>
      </c>
      <c r="E4">
        <v>0.63</v>
      </c>
      <c r="F4">
        <f>-1*LN(E4/$E$3)</f>
        <v>0.13353139262452263</v>
      </c>
    </row>
    <row r="5" spans="1:6" x14ac:dyDescent="0.2">
      <c r="A5">
        <v>0.25</v>
      </c>
      <c r="B5">
        <v>500.14</v>
      </c>
      <c r="C5">
        <f>(C4*B4+A5)/((1+C4)*(B4+A5))</f>
        <v>1.5566989735873085E-3</v>
      </c>
      <c r="D5">
        <f t="shared" si="0"/>
        <v>1.5566989735873085</v>
      </c>
      <c r="E5">
        <v>0.68</v>
      </c>
      <c r="F5">
        <f t="shared" ref="F5:F27" si="1">-1*LN(E5/$E$3)</f>
        <v>5.7158413839948519E-2</v>
      </c>
    </row>
    <row r="6" spans="1:6" x14ac:dyDescent="0.2">
      <c r="A6">
        <v>0.3</v>
      </c>
      <c r="B6">
        <v>500.16</v>
      </c>
      <c r="C6">
        <f t="shared" ref="C6:C16" si="2">(C5*B5+A6)/((1+C5)*(B5+A6))</f>
        <v>2.1518883971898416E-3</v>
      </c>
      <c r="D6">
        <f t="shared" si="0"/>
        <v>2.1518883971898415</v>
      </c>
      <c r="E6">
        <v>0.63</v>
      </c>
      <c r="F6">
        <f t="shared" si="1"/>
        <v>0.13353139262452263</v>
      </c>
    </row>
    <row r="7" spans="1:6" x14ac:dyDescent="0.2">
      <c r="A7">
        <v>0.26</v>
      </c>
      <c r="B7">
        <v>500.36</v>
      </c>
      <c r="C7">
        <f t="shared" si="2"/>
        <v>2.6645999991619681E-3</v>
      </c>
      <c r="D7">
        <f t="shared" si="0"/>
        <v>2.6645999991619682</v>
      </c>
      <c r="E7">
        <v>0.59</v>
      </c>
      <c r="F7">
        <f t="shared" si="1"/>
        <v>0.19912867511033588</v>
      </c>
    </row>
    <row r="8" spans="1:6" x14ac:dyDescent="0.2">
      <c r="A8">
        <v>0.28999999999999998</v>
      </c>
      <c r="B8">
        <v>500.52</v>
      </c>
      <c r="C8">
        <f t="shared" si="2"/>
        <v>3.2336870341213883E-3</v>
      </c>
      <c r="D8">
        <f t="shared" si="0"/>
        <v>3.2336870341213881</v>
      </c>
      <c r="E8">
        <v>0.56000000000000005</v>
      </c>
      <c r="F8">
        <f t="shared" si="1"/>
        <v>0.25131442828090594</v>
      </c>
    </row>
    <row r="9" spans="1:6" x14ac:dyDescent="0.2">
      <c r="A9">
        <v>0.33</v>
      </c>
      <c r="B9">
        <v>500.79</v>
      </c>
      <c r="C9">
        <f t="shared" si="2"/>
        <v>3.8778964234968496E-3</v>
      </c>
      <c r="D9">
        <f t="shared" si="0"/>
        <v>3.8778964234968498</v>
      </c>
      <c r="E9">
        <v>0.53</v>
      </c>
      <c r="F9">
        <f t="shared" si="1"/>
        <v>0.3063742054639334</v>
      </c>
    </row>
    <row r="10" spans="1:6" x14ac:dyDescent="0.2">
      <c r="A10">
        <v>0.25</v>
      </c>
      <c r="B10">
        <v>501</v>
      </c>
      <c r="C10">
        <f t="shared" si="2"/>
        <v>4.3580236941389962E-3</v>
      </c>
      <c r="D10">
        <f t="shared" si="0"/>
        <v>4.3580236941389963</v>
      </c>
      <c r="E10">
        <v>0.54</v>
      </c>
      <c r="F10">
        <f t="shared" si="1"/>
        <v>0.28768207245178079</v>
      </c>
    </row>
    <row r="11" spans="1:6" x14ac:dyDescent="0.2">
      <c r="A11">
        <v>0.39</v>
      </c>
      <c r="B11">
        <v>501.17</v>
      </c>
      <c r="C11">
        <f t="shared" si="2"/>
        <v>5.1102010933915289E-3</v>
      </c>
      <c r="D11">
        <f t="shared" si="0"/>
        <v>5.1102010933915292</v>
      </c>
      <c r="E11">
        <v>0.5</v>
      </c>
      <c r="F11">
        <f t="shared" si="1"/>
        <v>0.3646431135879093</v>
      </c>
    </row>
    <row r="12" spans="1:6" x14ac:dyDescent="0.2">
      <c r="A12">
        <v>0.23</v>
      </c>
      <c r="B12">
        <v>501.48</v>
      </c>
      <c r="C12">
        <f t="shared" si="2"/>
        <v>5.5382708828587987E-3</v>
      </c>
      <c r="D12">
        <f t="shared" si="0"/>
        <v>5.5382708828587983</v>
      </c>
      <c r="E12">
        <v>0.46</v>
      </c>
      <c r="F12">
        <f t="shared" si="1"/>
        <v>0.44802472252696024</v>
      </c>
    </row>
    <row r="13" spans="1:6" x14ac:dyDescent="0.2">
      <c r="A13">
        <v>0.37</v>
      </c>
      <c r="B13">
        <v>501.61</v>
      </c>
      <c r="C13">
        <f t="shared" si="2"/>
        <v>6.2369180220665484E-3</v>
      </c>
      <c r="D13">
        <f t="shared" si="0"/>
        <v>6.2369180220665488</v>
      </c>
      <c r="E13">
        <v>0.44</v>
      </c>
      <c r="F13">
        <f t="shared" si="1"/>
        <v>0.49247648509779407</v>
      </c>
    </row>
    <row r="14" spans="1:6" x14ac:dyDescent="0.2">
      <c r="A14">
        <v>0.23</v>
      </c>
      <c r="B14">
        <v>501.92</v>
      </c>
      <c r="C14">
        <f t="shared" si="2"/>
        <v>6.6508918980425352E-3</v>
      </c>
      <c r="D14">
        <f t="shared" si="0"/>
        <v>6.6508918980425351</v>
      </c>
      <c r="E14">
        <v>0.42</v>
      </c>
      <c r="F14">
        <f t="shared" si="1"/>
        <v>0.5389965007326869</v>
      </c>
    </row>
    <row r="15" spans="1:6" x14ac:dyDescent="0.2">
      <c r="A15">
        <v>0.28000000000000003</v>
      </c>
      <c r="B15">
        <v>502.26</v>
      </c>
      <c r="C15">
        <f t="shared" si="2"/>
        <v>7.1571292159769853E-3</v>
      </c>
      <c r="D15">
        <f t="shared" si="0"/>
        <v>7.157129215976985</v>
      </c>
      <c r="E15">
        <v>0.4</v>
      </c>
      <c r="F15">
        <f t="shared" si="1"/>
        <v>0.58778666490211895</v>
      </c>
    </row>
    <row r="16" spans="1:6" x14ac:dyDescent="0.2">
      <c r="A16">
        <v>0.46</v>
      </c>
      <c r="B16">
        <v>502.18</v>
      </c>
      <c r="C16">
        <f t="shared" si="2"/>
        <v>8.0082862228002937E-3</v>
      </c>
      <c r="D16">
        <f t="shared" si="0"/>
        <v>8.0082862228002938</v>
      </c>
      <c r="E16">
        <v>0.37</v>
      </c>
      <c r="F16">
        <f t="shared" si="1"/>
        <v>0.66574820637183074</v>
      </c>
    </row>
    <row r="17" spans="1:6" x14ac:dyDescent="0.2">
      <c r="A17">
        <v>0.62</v>
      </c>
      <c r="B17">
        <v>502.65</v>
      </c>
      <c r="C17">
        <f t="shared" ref="C17:C19" si="3">(C16*B16+A17)/((1+C16)*(B16+A17))</f>
        <v>9.1581647132935751E-3</v>
      </c>
      <c r="D17">
        <f t="shared" ref="D17:D21" si="4">C17*1000</f>
        <v>9.1581647132935746</v>
      </c>
      <c r="E17">
        <v>0.34</v>
      </c>
      <c r="F17">
        <f t="shared" si="1"/>
        <v>0.75030559439989386</v>
      </c>
    </row>
    <row r="18" spans="1:6" x14ac:dyDescent="0.2">
      <c r="A18">
        <v>0.6</v>
      </c>
      <c r="B18">
        <v>503.14</v>
      </c>
      <c r="C18">
        <f t="shared" si="3"/>
        <v>1.0245664774973857E-2</v>
      </c>
      <c r="D18">
        <f t="shared" si="4"/>
        <v>10.245664774973857</v>
      </c>
      <c r="E18">
        <v>0.32</v>
      </c>
      <c r="F18">
        <f t="shared" si="1"/>
        <v>0.81093021621632866</v>
      </c>
    </row>
    <row r="19" spans="1:6" x14ac:dyDescent="0.2">
      <c r="A19">
        <v>0.62</v>
      </c>
      <c r="B19">
        <v>503.68</v>
      </c>
      <c r="C19">
        <f t="shared" si="3"/>
        <v>1.13475367182128E-2</v>
      </c>
      <c r="D19">
        <f t="shared" si="4"/>
        <v>11.347536718212799</v>
      </c>
      <c r="E19">
        <v>0.28999999999999998</v>
      </c>
      <c r="F19">
        <f t="shared" si="1"/>
        <v>0.90937028902958128</v>
      </c>
    </row>
    <row r="20" spans="1:6" x14ac:dyDescent="0.2">
      <c r="A20">
        <v>1.1299999999999999</v>
      </c>
      <c r="B20">
        <v>504.13</v>
      </c>
      <c r="C20">
        <f t="shared" ref="C20" si="5">(C19*B19+A20)/((1+C19)*(B19+A20))</f>
        <v>1.3408448736682897E-2</v>
      </c>
      <c r="D20">
        <f t="shared" si="4"/>
        <v>13.408448736682898</v>
      </c>
      <c r="E20">
        <v>0.25</v>
      </c>
      <c r="F20">
        <f t="shared" si="1"/>
        <v>1.0577902941478545</v>
      </c>
    </row>
    <row r="21" spans="1:6" x14ac:dyDescent="0.2">
      <c r="A21">
        <v>1.1499999999999999</v>
      </c>
      <c r="B21">
        <v>505.23</v>
      </c>
      <c r="C21">
        <f t="shared" ref="C21" si="6">(C20*B20+A21)/((1+C20)*(B20+A21))</f>
        <v>1.5446780009152299E-2</v>
      </c>
      <c r="D21">
        <f t="shared" si="4"/>
        <v>15.446780009152299</v>
      </c>
      <c r="E21">
        <v>0.2</v>
      </c>
      <c r="F21">
        <f t="shared" si="1"/>
        <v>1.2809338454620642</v>
      </c>
    </row>
    <row r="22" spans="1:6" x14ac:dyDescent="0.2">
      <c r="A22">
        <v>0.92</v>
      </c>
      <c r="B22">
        <v>506.37</v>
      </c>
      <c r="C22">
        <f>(C21*B21+A22)/((1+C21)*(B21+A22))</f>
        <v>1.6974150303361756E-2</v>
      </c>
      <c r="D22">
        <f>C22*1000</f>
        <v>16.974150303361757</v>
      </c>
      <c r="E22">
        <v>0.19</v>
      </c>
      <c r="F22">
        <f t="shared" si="1"/>
        <v>1.3322271398496148</v>
      </c>
    </row>
    <row r="23" spans="1:6" x14ac:dyDescent="0.2">
      <c r="A23">
        <v>1.54</v>
      </c>
      <c r="B23">
        <v>507.23</v>
      </c>
      <c r="C23">
        <f>(C22*B22+A23)/((1+C22)*(B22+A23))</f>
        <v>1.9621656404738525E-2</v>
      </c>
      <c r="D23">
        <f>C23*1000</f>
        <v>19.621656404738527</v>
      </c>
      <c r="E23">
        <v>0.16</v>
      </c>
      <c r="F23">
        <f t="shared" si="1"/>
        <v>1.5040773967762739</v>
      </c>
    </row>
    <row r="24" spans="1:6" x14ac:dyDescent="0.2">
      <c r="A24">
        <v>1.4</v>
      </c>
      <c r="B24">
        <v>508.74</v>
      </c>
      <c r="C24">
        <f t="shared" ref="C24:C26" si="7">(C23*B23+A24)/((1+C23)*(B23+A24))</f>
        <v>2.1890609914732854E-2</v>
      </c>
      <c r="D24">
        <f t="shared" ref="D24:D27" si="8">C24*1000</f>
        <v>21.890609914732853</v>
      </c>
      <c r="E24">
        <v>0.15</v>
      </c>
      <c r="F24">
        <f t="shared" si="1"/>
        <v>1.5686159179138452</v>
      </c>
    </row>
    <row r="25" spans="1:6" x14ac:dyDescent="0.2">
      <c r="A25">
        <v>1.54</v>
      </c>
      <c r="B25">
        <v>510.1</v>
      </c>
      <c r="C25">
        <f t="shared" si="7"/>
        <v>2.4310328146748612E-2</v>
      </c>
      <c r="D25">
        <f t="shared" si="8"/>
        <v>24.310328146748613</v>
      </c>
      <c r="E25">
        <v>0.12</v>
      </c>
      <c r="F25">
        <f t="shared" si="1"/>
        <v>1.791759469228055</v>
      </c>
    </row>
    <row r="26" spans="1:6" x14ac:dyDescent="0.2">
      <c r="A26">
        <v>2.58</v>
      </c>
      <c r="B26">
        <v>511.52</v>
      </c>
      <c r="C26">
        <f t="shared" si="7"/>
        <v>2.8526870650317913E-2</v>
      </c>
      <c r="D26">
        <f t="shared" si="8"/>
        <v>28.526870650317914</v>
      </c>
      <c r="E26">
        <v>0.11</v>
      </c>
      <c r="F26">
        <f t="shared" si="1"/>
        <v>1.8787708462176846</v>
      </c>
    </row>
    <row r="27" spans="1:6" x14ac:dyDescent="0.2">
      <c r="A27">
        <v>3.05</v>
      </c>
      <c r="B27">
        <v>514.09</v>
      </c>
      <c r="C27">
        <f t="shared" ref="C27" si="9">(C26*B26+A27)/((1+C26)*(B26+A27))</f>
        <v>3.3334144194209603E-2</v>
      </c>
      <c r="D27">
        <f t="shared" si="8"/>
        <v>33.3341441942096</v>
      </c>
      <c r="E27">
        <v>0.09</v>
      </c>
      <c r="F27">
        <f t="shared" si="1"/>
        <v>2.0794415416798357</v>
      </c>
    </row>
    <row r="49" spans="4:4" x14ac:dyDescent="0.2">
      <c r="D49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5B5B-7C88-42E4-B29D-145EF30B92FB}">
  <dimension ref="A1:L49"/>
  <sheetViews>
    <sheetView zoomScale="165" zoomScaleNormal="85" workbookViewId="0">
      <selection activeCell="C16" sqref="C16"/>
    </sheetView>
  </sheetViews>
  <sheetFormatPr baseColWidth="10" defaultColWidth="8.83203125" defaultRowHeight="15" x14ac:dyDescent="0.2"/>
  <cols>
    <col min="1" max="1" width="29.83203125" customWidth="1"/>
    <col min="2" max="2" width="37.5" customWidth="1"/>
    <col min="3" max="3" width="34" customWidth="1"/>
    <col min="4" max="4" width="29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</row>
    <row r="2" spans="1:12" x14ac:dyDescent="0.2">
      <c r="A2">
        <v>0</v>
      </c>
      <c r="B2">
        <v>500.18</v>
      </c>
      <c r="C2">
        <v>0</v>
      </c>
      <c r="D2">
        <f>C2*1000</f>
        <v>0</v>
      </c>
    </row>
    <row r="3" spans="1:12" x14ac:dyDescent="0.2">
      <c r="A3">
        <v>0.55000000000000004</v>
      </c>
      <c r="B3">
        <v>499.79</v>
      </c>
      <c r="C3">
        <f>(C2*B2+A3)/((1+C2)*(B2+A3))</f>
        <v>1.0983963413416413E-3</v>
      </c>
      <c r="D3">
        <f t="shared" ref="D3:D36" si="0">C3*1000</f>
        <v>1.0983963413416413</v>
      </c>
    </row>
    <row r="4" spans="1:12" x14ac:dyDescent="0.2">
      <c r="A4">
        <v>0.47</v>
      </c>
      <c r="B4">
        <v>500.23</v>
      </c>
      <c r="C4">
        <f t="shared" ref="C4:C23" si="1">(C3*B3+A4)/((1+C3)*(B3+A4))</f>
        <v>2.0346409972144841E-3</v>
      </c>
      <c r="D4">
        <f t="shared" si="0"/>
        <v>2.0346409972144839</v>
      </c>
    </row>
    <row r="5" spans="1:12" x14ac:dyDescent="0.2">
      <c r="A5">
        <v>0.32</v>
      </c>
      <c r="B5">
        <v>500.58</v>
      </c>
      <c r="C5">
        <f t="shared" si="1"/>
        <v>2.6672102160848945E-3</v>
      </c>
      <c r="D5">
        <f t="shared" si="0"/>
        <v>2.6672102160848943</v>
      </c>
    </row>
    <row r="6" spans="1:12" x14ac:dyDescent="0.2">
      <c r="A6">
        <v>0.43</v>
      </c>
      <c r="B6">
        <v>500.81</v>
      </c>
      <c r="C6">
        <f t="shared" si="1"/>
        <v>3.5138152575533298E-3</v>
      </c>
      <c r="D6">
        <f t="shared" si="0"/>
        <v>3.5138152575533299</v>
      </c>
    </row>
    <row r="7" spans="1:12" ht="16" thickBot="1" x14ac:dyDescent="0.25">
      <c r="A7">
        <v>0.59</v>
      </c>
      <c r="B7">
        <v>501.11</v>
      </c>
      <c r="C7">
        <f t="shared" si="1"/>
        <v>4.6699763240877603E-3</v>
      </c>
      <c r="D7">
        <f t="shared" si="0"/>
        <v>4.6699763240877603</v>
      </c>
    </row>
    <row r="8" spans="1:12" ht="33" thickBot="1" x14ac:dyDescent="0.25">
      <c r="A8">
        <v>0.71</v>
      </c>
      <c r="B8">
        <v>501.62</v>
      </c>
      <c r="C8">
        <f t="shared" si="1"/>
        <v>6.0499657576828158E-3</v>
      </c>
      <c r="D8">
        <f t="shared" si="0"/>
        <v>6.0499657576828154</v>
      </c>
      <c r="K8" s="1" t="s">
        <v>7</v>
      </c>
      <c r="L8" s="1" t="s">
        <v>8</v>
      </c>
    </row>
    <row r="9" spans="1:12" ht="16" thickBot="1" x14ac:dyDescent="0.25">
      <c r="A9">
        <v>1.06</v>
      </c>
      <c r="B9">
        <v>502.19</v>
      </c>
      <c r="C9">
        <f t="shared" si="1"/>
        <v>8.0969195070004427E-3</v>
      </c>
      <c r="D9">
        <f t="shared" si="0"/>
        <v>8.0969195070004432</v>
      </c>
      <c r="K9" s="2">
        <v>0</v>
      </c>
      <c r="L9" s="2">
        <v>0.08</v>
      </c>
    </row>
    <row r="10" spans="1:12" ht="16" thickBot="1" x14ac:dyDescent="0.25">
      <c r="A10">
        <v>0.7</v>
      </c>
      <c r="B10">
        <v>503.16</v>
      </c>
      <c r="C10">
        <f t="shared" si="1"/>
        <v>9.4014804360678019E-3</v>
      </c>
      <c r="D10">
        <f t="shared" si="0"/>
        <v>9.4014804360678017</v>
      </c>
      <c r="K10" s="2">
        <v>10</v>
      </c>
      <c r="L10" s="2">
        <v>0.24</v>
      </c>
    </row>
    <row r="11" spans="1:12" ht="16" thickBot="1" x14ac:dyDescent="0.25">
      <c r="A11">
        <v>0.86</v>
      </c>
      <c r="B11">
        <v>503.74</v>
      </c>
      <c r="C11">
        <f t="shared" si="1"/>
        <v>1.0988413010779258E-2</v>
      </c>
      <c r="D11">
        <f t="shared" si="0"/>
        <v>10.988413010779258</v>
      </c>
      <c r="K11" s="2">
        <v>20</v>
      </c>
      <c r="L11" s="2">
        <v>0.54</v>
      </c>
    </row>
    <row r="12" spans="1:12" ht="16" thickBot="1" x14ac:dyDescent="0.25">
      <c r="A12">
        <v>1.1599999999999999</v>
      </c>
      <c r="B12">
        <v>504.47</v>
      </c>
      <c r="C12">
        <f t="shared" si="1"/>
        <v>1.3116522187914424E-2</v>
      </c>
      <c r="D12">
        <f t="shared" si="0"/>
        <v>13.116522187914423</v>
      </c>
      <c r="K12" s="2">
        <v>30</v>
      </c>
      <c r="L12" s="2">
        <v>0.8</v>
      </c>
    </row>
    <row r="13" spans="1:12" ht="16" thickBot="1" x14ac:dyDescent="0.25">
      <c r="A13">
        <v>1.06</v>
      </c>
      <c r="B13">
        <v>505.52</v>
      </c>
      <c r="C13">
        <f t="shared" si="1"/>
        <v>1.498922216648254E-2</v>
      </c>
      <c r="D13">
        <f t="shared" si="0"/>
        <v>14.98922216648254</v>
      </c>
      <c r="K13" s="2">
        <v>40</v>
      </c>
      <c r="L13" s="2">
        <v>0.89</v>
      </c>
    </row>
    <row r="14" spans="1:12" ht="16" thickBot="1" x14ac:dyDescent="0.25">
      <c r="A14">
        <v>1.51</v>
      </c>
      <c r="B14">
        <v>506.5</v>
      </c>
      <c r="C14">
        <f t="shared" si="1"/>
        <v>1.7658029747405234E-2</v>
      </c>
      <c r="D14">
        <f t="shared" si="0"/>
        <v>17.658029747405234</v>
      </c>
      <c r="K14" s="2">
        <v>45</v>
      </c>
      <c r="L14" s="2">
        <v>0.9</v>
      </c>
    </row>
    <row r="15" spans="1:12" ht="16" thickBot="1" x14ac:dyDescent="0.25">
      <c r="A15">
        <v>1.85</v>
      </c>
      <c r="B15">
        <v>507.94</v>
      </c>
      <c r="C15">
        <f t="shared" si="1"/>
        <v>2.0864566021074043E-2</v>
      </c>
      <c r="D15">
        <f t="shared" si="0"/>
        <v>20.864566021074044</v>
      </c>
      <c r="K15" s="2">
        <v>50</v>
      </c>
      <c r="L15" s="2">
        <v>0.87</v>
      </c>
    </row>
    <row r="16" spans="1:12" ht="16" thickBot="1" x14ac:dyDescent="0.25">
      <c r="K16" s="2">
        <v>60</v>
      </c>
      <c r="L16" s="2">
        <v>0.68</v>
      </c>
    </row>
    <row r="17" spans="11:12" ht="16" thickBot="1" x14ac:dyDescent="0.25">
      <c r="K17" s="2">
        <v>70</v>
      </c>
      <c r="L17" s="2">
        <v>0.37</v>
      </c>
    </row>
    <row r="18" spans="11:12" ht="16" thickBot="1" x14ac:dyDescent="0.25">
      <c r="K18" s="2">
        <v>80</v>
      </c>
      <c r="L18" s="2">
        <v>0.13</v>
      </c>
    </row>
    <row r="19" spans="11:12" ht="16" thickBot="1" x14ac:dyDescent="0.25">
      <c r="K19" s="2">
        <v>90</v>
      </c>
      <c r="L19" s="2">
        <v>7.0000000000000007E-2</v>
      </c>
    </row>
    <row r="49" spans="4:4" x14ac:dyDescent="0.2">
      <c r="D49" t="s">
        <v>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DD6EEBC20D2B4183E6B0B9CB6F17A5" ma:contentTypeVersion="9" ma:contentTypeDescription="Create a new document." ma:contentTypeScope="" ma:versionID="98a0b4935ffd3dcac64c21b78180270b">
  <xsd:schema xmlns:xsd="http://www.w3.org/2001/XMLSchema" xmlns:xs="http://www.w3.org/2001/XMLSchema" xmlns:p="http://schemas.microsoft.com/office/2006/metadata/properties" xmlns:ns3="34e424a8-ba1b-47c5-8cc5-64f4c58fb5db" xmlns:ns4="5577d87d-ec00-4b20-bef9-efcaca934faf" targetNamespace="http://schemas.microsoft.com/office/2006/metadata/properties" ma:root="true" ma:fieldsID="812fd2843d0e3d4166c9706f5ec321f5" ns3:_="" ns4:_="">
    <xsd:import namespace="34e424a8-ba1b-47c5-8cc5-64f4c58fb5db"/>
    <xsd:import namespace="5577d87d-ec00-4b20-bef9-efcaca934f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424a8-ba1b-47c5-8cc5-64f4c58fb5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7d87d-ec00-4b20-bef9-efcaca934fa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289BA6-1EB5-4874-8142-9E9C8591E993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34e424a8-ba1b-47c5-8cc5-64f4c58fb5db"/>
    <ds:schemaRef ds:uri="http://purl.org/dc/terms/"/>
    <ds:schemaRef ds:uri="http://schemas.openxmlformats.org/package/2006/metadata/core-properties"/>
    <ds:schemaRef ds:uri="http://purl.org/dc/dcmitype/"/>
    <ds:schemaRef ds:uri="5577d87d-ec00-4b20-bef9-efcaca934fa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0580DDC-40FE-4122-8B91-33F68918B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e424a8-ba1b-47c5-8cc5-64f4c58fb5db"/>
    <ds:schemaRef ds:uri="5577d87d-ec00-4b20-bef9-efcaca934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642C18-FAAA-4CD0-88C5-14914FBF09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LED</vt:lpstr>
      <vt:lpstr>White LED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Edginton, Jacob</dc:creator>
  <cp:keywords/>
  <dc:description/>
  <cp:lastModifiedBy>Abd-Alghani, Dawud</cp:lastModifiedBy>
  <cp:revision/>
  <dcterms:created xsi:type="dcterms:W3CDTF">2021-03-12T09:59:13Z</dcterms:created>
  <dcterms:modified xsi:type="dcterms:W3CDTF">2021-03-14T21:02:22Z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0x010100ACDD6EEBC20D2B4183E6B0B9CB6F17A5</vt:lpwstr>
  </property>
</Properties>
</file>