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U:\Documents\workRepo\MysoftProject\BulkImport\"/>
    </mc:Choice>
  </mc:AlternateContent>
  <xr:revisionPtr documentId="13_ncr:1_{E6E27DD7-9DE8-474A-AE11-AC7C5D386B06}" revIDLastSave="0" xr10:uidLastSave="{00000000-0000-0000-0000-000000000000}" xr6:coauthVersionLast="45" xr6:coauthVersionMax="46"/>
  <bookViews>
    <workbookView windowHeight="15840" windowWidth="29040" xWindow="25080" xr2:uid="{00000000-000D-0000-FFFF-FFFF00000000}" yWindow="-120"/>
  </bookViews>
  <sheets>
    <sheet name="Sheet1" r:id="rId1" sheetId="1"/>
  </sheets>
  <externalReferences>
    <externalReference r:id="rId2"/>
  </externalReferences>
  <definedNames>
    <definedName name="Daily_Capacity">'[1]Planning tool'!$N$6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G59"/>
  <c i="1" r="G50"/>
  <c i="1" r="I42"/>
  <c i="1" r="I43" s="1"/>
  <c i="1" r="I44" s="1"/>
  <c i="1" r="I45" s="1"/>
  <c i="1" r="I46" s="1"/>
  <c i="1" r="I47" s="1"/>
  <c i="1" r="I48" s="1"/>
  <c i="1" r="I49" s="1"/>
  <c i="1" r="I52" s="1"/>
  <c i="1" r="I53" s="1"/>
  <c i="1" r="I54" s="1"/>
  <c i="1" r="I55" s="1"/>
  <c i="1" r="I56" s="1"/>
  <c i="1" r="I57" s="1"/>
  <c i="1" r="I58" s="1"/>
  <c i="1" r="I60" s="1"/>
  <c i="1" r="I61" s="1"/>
  <c i="1" r="I62" s="1"/>
  <c i="1" r="I63" s="1"/>
  <c i="1" r="I64" s="1"/>
  <c i="1" r="I65" s="1"/>
  <c i="1" r="I66" s="1"/>
  <c i="1" r="I3"/>
  <c i="1" r="I4" s="1"/>
  <c i="1" r="I5" s="1"/>
  <c i="1" r="I6" s="1"/>
  <c i="1" r="I7" s="1"/>
  <c i="1" r="I8" s="1"/>
  <c i="1" r="I9" s="1"/>
  <c i="1" r="I10" s="1"/>
  <c i="1" r="I11" s="1"/>
  <c i="1" r="I12" s="1"/>
  <c i="1" r="I13" s="1"/>
  <c i="1" r="I14" s="1"/>
  <c i="1" r="I15" s="1"/>
  <c i="1" r="I16" s="1"/>
  <c i="1" r="I17" s="1"/>
  <c i="1" r="I18" s="1"/>
  <c i="1" r="I19" s="1"/>
  <c i="1" r="I20" s="1"/>
  <c i="1" r="I21" s="1"/>
  <c i="1" r="I22" s="1"/>
  <c i="1" r="I23" s="1"/>
  <c i="1" r="I24" s="1"/>
  <c i="1" r="I25" s="1"/>
  <c i="1" r="I26" s="1"/>
  <c i="1" r="I27" s="1"/>
  <c i="1" r="I28" s="1"/>
  <c i="1" l="1" r="Q3"/>
  <c i="1" r="R3" s="1"/>
  <c i="1" r="G2"/>
  <c i="1" r="G41"/>
  <c i="1" r="G3"/>
  <c i="1" r="G42"/>
  <c i="1" r="G4"/>
  <c i="1" r="G43"/>
  <c i="1" r="G5"/>
  <c i="1" r="G44"/>
  <c i="1" r="G6"/>
  <c i="1" r="G45"/>
  <c i="1" r="G7"/>
  <c i="1" r="G46"/>
  <c i="1" r="G8"/>
  <c i="1" r="G47"/>
  <c i="1" r="G9"/>
  <c i="1" r="G48"/>
  <c i="1" r="G10"/>
  <c i="1" r="G49"/>
  <c i="1" r="G51"/>
  <c i="1" r="G11"/>
  <c i="1" r="G52"/>
  <c i="1" r="G12"/>
  <c i="1" r="G53"/>
  <c i="1" r="G13"/>
  <c i="1" r="G54"/>
  <c i="1" r="G14"/>
  <c i="1" r="G55"/>
  <c i="1" r="G15"/>
  <c i="1" r="G56"/>
  <c i="1" r="G16"/>
  <c i="1" r="G57"/>
  <c i="1" r="G17"/>
  <c i="1" r="G58"/>
  <c i="1" r="G18"/>
  <c i="1" r="G60"/>
  <c i="1" r="G19"/>
  <c i="1" r="G61"/>
  <c i="1" r="G20"/>
  <c i="1" r="G62"/>
  <c i="1" r="G21"/>
  <c i="1" r="G63"/>
  <c i="1" r="G22"/>
  <c i="1" r="G64"/>
  <c i="1" r="G23"/>
  <c i="1" r="G65"/>
  <c i="1" r="G24"/>
  <c i="1" r="G66"/>
  <c i="1" r="G25"/>
  <c i="1" r="G26"/>
  <c i="1" r="G67"/>
  <c i="1" r="G27"/>
  <c i="1" l="1" r="S3"/>
  <c i="1" r="T3" s="1"/>
  <c i="1" r="V3"/>
  <c i="1" r="U3"/>
</calcChain>
</file>

<file path=xl/sharedStrings.xml><?xml version="1.0" encoding="utf-8"?>
<sst xmlns="http://schemas.openxmlformats.org/spreadsheetml/2006/main" count="618" uniqueCount="184">
  <si>
    <t>Bldg</t>
  </si>
  <si>
    <t>Floor</t>
  </si>
  <si>
    <t>Closet</t>
  </si>
  <si>
    <t>Room</t>
  </si>
  <si>
    <t>Jack number</t>
  </si>
  <si>
    <t>Jack ID</t>
  </si>
  <si>
    <t>Switch number</t>
  </si>
  <si>
    <t>Switch Port</t>
  </si>
  <si>
    <t>Switch ID</t>
  </si>
  <si>
    <t>Column1</t>
  </si>
  <si>
    <t>Barton</t>
  </si>
  <si>
    <t>1A</t>
  </si>
  <si>
    <t>B1</t>
  </si>
  <si>
    <t>2A1</t>
  </si>
  <si>
    <t>Barton Closet</t>
  </si>
  <si>
    <t>New jacks</t>
  </si>
  <si>
    <t>Existing</t>
  </si>
  <si>
    <t>Total</t>
  </si>
  <si>
    <t>Sw</t>
  </si>
  <si>
    <t>Sw ports</t>
  </si>
  <si>
    <t>Fill ratio</t>
  </si>
  <si>
    <t>Reserve per sw for existing</t>
  </si>
  <si>
    <t>Use for new</t>
  </si>
  <si>
    <t>E44131B1</t>
  </si>
  <si>
    <t>old: 1/10</t>
  </si>
  <si>
    <t>E44146B2</t>
  </si>
  <si>
    <t>old: 1/12</t>
  </si>
  <si>
    <t>E44CC157B2</t>
  </si>
  <si>
    <t>old: 1/15</t>
  </si>
  <si>
    <t>E44246B1</t>
  </si>
  <si>
    <t>old: 1/18</t>
  </si>
  <si>
    <t>E44246AB2</t>
  </si>
  <si>
    <t>old: 2/2</t>
  </si>
  <si>
    <t>E44415B1</t>
  </si>
  <si>
    <t>old: 1/4</t>
  </si>
  <si>
    <t>E44458B1</t>
  </si>
  <si>
    <t>old: 2/3</t>
  </si>
  <si>
    <t>E44162B1</t>
  </si>
  <si>
    <t>E44315B1</t>
  </si>
  <si>
    <t>E44251B1</t>
  </si>
  <si>
    <t>E44158B1</t>
  </si>
  <si>
    <t>E44102B1</t>
  </si>
  <si>
    <t>E44</t>
  </si>
  <si>
    <t>2A2</t>
  </si>
  <si>
    <t>E44CC101B1</t>
  </si>
  <si>
    <t>old: 1/1</t>
  </si>
  <si>
    <t>E44146B1</t>
  </si>
  <si>
    <t>old: 1/11</t>
  </si>
  <si>
    <t>E44149B1</t>
  </si>
  <si>
    <t>old: 1/13</t>
  </si>
  <si>
    <t>E44223B1</t>
  </si>
  <si>
    <t>old: 1/17</t>
  </si>
  <si>
    <t>E44215B1</t>
  </si>
  <si>
    <t>old: 1/2</t>
  </si>
  <si>
    <t>E44471B1</t>
  </si>
  <si>
    <t>old: 1/3</t>
  </si>
  <si>
    <t>E44131B2</t>
  </si>
  <si>
    <t>old: 2/1</t>
  </si>
  <si>
    <t>E44UPS</t>
  </si>
  <si>
    <t>old: 1/24</t>
  </si>
  <si>
    <t>E44402B1</t>
  </si>
  <si>
    <t>E44243B1</t>
  </si>
  <si>
    <t>E44120B1</t>
  </si>
  <si>
    <t>Jackid</t>
  </si>
  <si>
    <t>notes</t>
  </si>
  <si>
    <t>E44103B1</t>
  </si>
  <si>
    <t>E44107B1</t>
  </si>
  <si>
    <t>E44111B1</t>
  </si>
  <si>
    <t>E44154B1</t>
  </si>
  <si>
    <t>E44163B1</t>
  </si>
  <si>
    <t>E44171B1</t>
  </si>
  <si>
    <t>E44203B1</t>
  </si>
  <si>
    <t>E44211B1</t>
  </si>
  <si>
    <t>E44252B1</t>
  </si>
  <si>
    <t>E44271B1</t>
  </si>
  <si>
    <t>E44303B1</t>
  </si>
  <si>
    <t>E44311B1</t>
  </si>
  <si>
    <t>E44318B1</t>
  </si>
  <si>
    <t>E44343B1</t>
  </si>
  <si>
    <t>E44347B1</t>
  </si>
  <si>
    <t>E44354B1</t>
  </si>
  <si>
    <t>E44363B1</t>
  </si>
  <si>
    <t>E44371B1</t>
  </si>
  <si>
    <t>E44403B1</t>
  </si>
  <si>
    <t>E44411B1</t>
  </si>
  <si>
    <t>E44442B1</t>
  </si>
  <si>
    <t>E44446B1</t>
  </si>
  <si>
    <t>E44451B1</t>
  </si>
  <si>
    <t>E44454B1</t>
  </si>
  <si>
    <t>E44463B1</t>
  </si>
  <si>
    <t>E44106B1</t>
  </si>
  <si>
    <t>E44110B1</t>
  </si>
  <si>
    <t>E44118B1</t>
  </si>
  <si>
    <t>E44170B1</t>
  </si>
  <si>
    <t>E44202B1</t>
  </si>
  <si>
    <t>E44206B1</t>
  </si>
  <si>
    <t>E44218B1</t>
  </si>
  <si>
    <t>E44260B1</t>
  </si>
  <si>
    <t>E44270B1</t>
  </si>
  <si>
    <t>E44302B1</t>
  </si>
  <si>
    <t>E44306B1</t>
  </si>
  <si>
    <t>E44314B1</t>
  </si>
  <si>
    <t>E44342B1</t>
  </si>
  <si>
    <t>E44346B1</t>
  </si>
  <si>
    <t>E44351B1</t>
  </si>
  <si>
    <t>E44358B1</t>
  </si>
  <si>
    <t>E44352B1</t>
  </si>
  <si>
    <t>E44370B1</t>
  </si>
  <si>
    <t>E44410B1</t>
  </si>
  <si>
    <t>E44418B1</t>
  </si>
  <si>
    <t>E44443B1</t>
  </si>
  <si>
    <t>E44447B1</t>
  </si>
  <si>
    <t>E44452B1</t>
  </si>
  <si>
    <t>E44470B1</t>
  </si>
  <si>
    <t>G011118B1</t>
  </si>
  <si>
    <t>S-CENET</t>
  </si>
  <si>
    <t>WIRELESS-AP-HOSPITALITY</t>
  </si>
  <si>
    <t>E44103B1-DW, PG112210</t>
  </si>
  <si>
    <t>E44107B1-DW, PG112210</t>
  </si>
  <si>
    <t>E44111B1-DW, PG112210</t>
  </si>
  <si>
    <t>E44154B1-DW, PG112210</t>
  </si>
  <si>
    <t>E44163B1-DW, PG112210</t>
  </si>
  <si>
    <t>E44171B1-DW, PG112210</t>
  </si>
  <si>
    <t>E44203B1-DW, PG112210</t>
  </si>
  <si>
    <t>E44211B1-DW, PG112210</t>
  </si>
  <si>
    <t>E44252B1-DW, PG112210</t>
  </si>
  <si>
    <t>E44271B1-DW, PG112210</t>
  </si>
  <si>
    <t>E44303B1-DW, PG112210</t>
  </si>
  <si>
    <t>E44311B1-DW, PG112210</t>
  </si>
  <si>
    <t>E44318B1-DW, PG112210</t>
  </si>
  <si>
    <t>E44343B1-DW, PG112210</t>
  </si>
  <si>
    <t>E44347B1-DW, PG112210</t>
  </si>
  <si>
    <t>E44354B1-DW, PG112210</t>
  </si>
  <si>
    <t>E44363B1-DW, PG112210</t>
  </si>
  <si>
    <t>E44371B1-DW, PG112210</t>
  </si>
  <si>
    <t>E44403B1-DW, PG112210</t>
  </si>
  <si>
    <t>E44411B1-DW, PG112210</t>
  </si>
  <si>
    <t>E44442B1-DW, PG112210</t>
  </si>
  <si>
    <t>E44446B1-DW, PG112210</t>
  </si>
  <si>
    <t>E44451B1-DW, PG112210</t>
  </si>
  <si>
    <t>E44454B1-DW, PG112210</t>
  </si>
  <si>
    <t>E44463B1-DW, PG112210</t>
  </si>
  <si>
    <t>E44471B1-D, PG112210</t>
  </si>
  <si>
    <t>CENET</t>
  </si>
  <si>
    <t>E44131B1-D, PG112210</t>
  </si>
  <si>
    <t>E44146B2-D, PG112210</t>
  </si>
  <si>
    <t>E44CC157B2-D, PG112210</t>
  </si>
  <si>
    <t>E44246B1-D, PG112210</t>
  </si>
  <si>
    <t>E44458B1-DW, PG112210</t>
  </si>
  <si>
    <t>E44162B1-DW, PG112210</t>
  </si>
  <si>
    <t>E44251B1-DW, PG112210</t>
  </si>
  <si>
    <t>E44158B1-DW, PG112210</t>
  </si>
  <si>
    <t>Manual Update needed</t>
  </si>
  <si>
    <t>E44106B1-DW, PG112210</t>
  </si>
  <si>
    <t>E44110B1-DW, PG112210</t>
  </si>
  <si>
    <t>E44118B1-DW, PG112210</t>
  </si>
  <si>
    <t>E44170B1-DW, PG112210</t>
  </si>
  <si>
    <t>E44202B1-DW, PG112210</t>
  </si>
  <si>
    <t>E44206B1-DW, PG112210</t>
  </si>
  <si>
    <t>E44218B1-DW, PG112210</t>
  </si>
  <si>
    <t>E44270B1-DW, PG112210</t>
  </si>
  <si>
    <t>E44302B1-DW, PG112210</t>
  </si>
  <si>
    <t>E44306B1-DW, PG112210</t>
  </si>
  <si>
    <t>E44342B1-DW, PG112210</t>
  </si>
  <si>
    <t>E44346B1-DW, PG112210</t>
  </si>
  <si>
    <t>E44351B1-DW, PG112210</t>
  </si>
  <si>
    <t>E44358B1-DW, PG112210</t>
  </si>
  <si>
    <t>E44352B1-DW, PG112210</t>
  </si>
  <si>
    <t>E44370B1-DW, PG112210</t>
  </si>
  <si>
    <t>E44402B1-DW, PG112210</t>
  </si>
  <si>
    <t>E44410B1-DW, PG112210</t>
  </si>
  <si>
    <t>E44418B1-DW, PG112210</t>
  </si>
  <si>
    <t>E44443B1-DW, PG112210</t>
  </si>
  <si>
    <t>E44447B1-DW, PG112210</t>
  </si>
  <si>
    <t>E44470B1-DW, PG112210</t>
  </si>
  <si>
    <t>E44CC101B1-D, PG112210</t>
  </si>
  <si>
    <t>E44146B1-D, PG112210</t>
  </si>
  <si>
    <t>E44149B1-D, PG100183:DD02627</t>
  </si>
  <si>
    <t>WIRELESS-AP-INDOOR</t>
  </si>
  <si>
    <t>E44131B2-DW, PG112210</t>
  </si>
  <si>
    <t>E44243B1-DW, PG112210</t>
  </si>
  <si>
    <t>G011118B1, Manual update needed, two results (no ap)</t>
  </si>
  <si>
    <t>$7</t>
  </si>
  <si>
    <t>G011118B1, PG109813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</si>
</sst>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35">
    <xf borderId="0" fillId="0" fontId="0" numFmtId="0" xfId="0"/>
    <xf applyAlignment="1" borderId="0" fillId="0" fontId="0" numFmtId="0" xfId="0">
      <alignment horizontal="center"/>
    </xf>
    <xf applyBorder="1" applyFont="1" applyNumberFormat="1" borderId="1" fillId="0" fontId="1" numFmtId="14" xfId="0"/>
    <xf applyAlignment="1" applyBorder="1" applyFont="1" borderId="1" fillId="0" fontId="1" numFmtId="0" xfId="0">
      <alignment horizontal="center"/>
    </xf>
    <xf applyBorder="1" applyFont="1" borderId="2" fillId="0" fontId="1" numFmtId="0" xfId="0"/>
    <xf applyFill="1" borderId="0" fillId="2" fontId="0" numFmtId="0" xfId="0"/>
    <xf applyBorder="1" applyFill="1" applyFont="1" applyNumberFormat="1" borderId="1" fillId="3" fontId="2" numFmtId="14" xfId="0"/>
    <xf applyBorder="1" applyFont="1" borderId="3" fillId="0" fontId="4" numFmtId="0" xfId="0"/>
    <xf applyNumberFormat="1" borderId="0" fillId="0" fontId="0" numFmtId="0" xfId="0"/>
    <xf applyAlignment="1" applyBorder="1" applyFont="1" borderId="4" fillId="0" fontId="5" numFmtId="0" xfId="0">
      <alignment horizontal="center"/>
    </xf>
    <xf applyBorder="1" applyFont="1" borderId="4" fillId="0" fontId="5" numFmtId="0" xfId="0"/>
    <xf applyFont="1" borderId="0" fillId="0" fontId="0" numFmtId="9" xfId="1"/>
    <xf applyBorder="1" applyFont="1" borderId="0" fillId="0" fontId="4" numFmtId="0" xfId="0"/>
    <xf applyBorder="1" applyFill="1" applyFont="1" borderId="3" fillId="3" fontId="4" numFmtId="0" xfId="0"/>
    <xf applyFill="1" applyNumberFormat="1" borderId="0" fillId="2" fontId="0" numFmtId="0" xfId="0"/>
    <xf applyBorder="1" applyFill="1" applyFont="1" borderId="0" fillId="3" fontId="4" numFmtId="0" xfId="0"/>
    <xf applyBorder="1" applyFont="1" borderId="2" fillId="0" fontId="2" numFmtId="0" xfId="0"/>
    <xf applyBorder="1" applyFont="1" applyNumberFormat="1" borderId="1" fillId="0" fontId="2" numFmtId="14" xfId="0"/>
    <xf applyBorder="1" applyFont="1" applyNumberFormat="1" borderId="0" fillId="0" fontId="2" numFmtId="14" xfId="0"/>
    <xf applyNumberFormat="1" borderId="0" fillId="0" fontId="0" numFmtId="16" xfId="0"/>
    <xf applyBorder="1" applyFill="1" applyFont="1" borderId="2" fillId="4" fontId="1" numFmtId="0" xfId="0"/>
    <xf applyBorder="1" applyFill="1" applyFont="1" borderId="3" fillId="4" fontId="4" numFmtId="0" xfId="0"/>
    <xf applyAlignment="1" applyBorder="1" applyFill="1" applyFont="1" borderId="1" fillId="4" fontId="1" numFmtId="0" xfId="0">
      <alignment horizontal="center"/>
    </xf>
    <xf applyBorder="1" applyFill="1" applyFont="1" applyNumberFormat="1" borderId="1" fillId="4" fontId="1" numFmtId="14" xfId="0"/>
    <xf applyFill="1" borderId="0" fillId="4" fontId="0" numFmtId="0" xfId="0"/>
    <xf applyFill="1" applyNumberFormat="1" borderId="0" fillId="4" fontId="0" numFmtId="0" xfId="0"/>
    <xf applyBorder="1" applyFill="1" applyFont="1" borderId="2" fillId="0" fontId="1" numFmtId="0" xfId="0"/>
    <xf applyBorder="1" applyFill="1" applyFont="1" borderId="3" fillId="0" fontId="4" numFmtId="0" xfId="0"/>
    <xf applyAlignment="1" applyBorder="1" applyFill="1" applyFont="1" borderId="1" fillId="0" fontId="1" numFmtId="0" xfId="0">
      <alignment horizontal="center"/>
    </xf>
    <xf applyBorder="1" applyFill="1" applyFont="1" applyNumberFormat="1" borderId="1" fillId="0" fontId="1" numFmtId="14" xfId="0"/>
    <xf applyFill="1" borderId="0" fillId="0" fontId="0" numFmtId="0" xfId="0"/>
    <xf applyFill="1" applyNumberFormat="1" borderId="0" fillId="0" fontId="0" numFmtId="0" xfId="0"/>
    <xf applyBorder="1" applyFill="1" applyFont="1" borderId="0" fillId="4" fontId="4" numFmtId="0" xfId="0"/>
    <xf applyBorder="1" applyFill="1" applyFont="1" applyNumberFormat="1" borderId="1" fillId="4" fontId="2" numFmtId="14" xfId="0"/>
    <xf applyFill="1" applyFont="1" borderId="0" fillId="5" fontId="5" numFmtId="0" xfId="0"/>
  </cellXfs>
  <cellStyles count="2">
    <cellStyle builtinId="0" name="Normal" xfId="0"/>
    <cellStyle builtinId="5" name="Percent" xfId="1"/>
  </cellStyles>
  <dxfs count="5">
    <dxf>
      <numFmt formatCode="General" numFmtId="0"/>
    </dxf>
    <dxf>
      <numFmt formatCode="General" numFmtI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formatCode="m/d/yyyy" numFmtId="19"/>
      <border diagonalDown="0" diagonalUp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indent="0" justifyLastLine="0" readingOrder="0" shrinkToFit="0" textRotation="0" vertical="bottom" wrapText="0"/>
      <border diagonalDown="0" diagonalUp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externalLinks/_rels/externalLink1.xml.rels><?xml version="1.0" encoding="UTF-8" standalone="no"?><Relationships xmlns="http://schemas.openxmlformats.org/package/2006/relationships"><Relationship Id="rId1" Target="file:///C:/Users/cjkuehl/AppData/Local/Box/Box%20Edit/Documents/p4GKCAeYjkqej+Pv0gNC4Q==/Schedule%20baselin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tracker summary"/>
      <sheetName val="Schedule baseline 1"/>
      <sheetName val="Contractor performance"/>
      <sheetName val="Project Org "/>
      <sheetName val="Data Validation"/>
      <sheetName val="Planning tool"/>
    </sheetNames>
    <sheetDataSet>
      <sheetData sheetId="0"/>
      <sheetData sheetId="1"/>
      <sheetData sheetId="2"/>
      <sheetData sheetId="3"/>
      <sheetData sheetId="4"/>
      <sheetData sheetId="5">
        <row r="6">
          <cell r="N6">
            <v>10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8" id="1" mc:Ignorable="xr xr3" name="Table8" ref="B1:M87" totalsRowShown="0" xr:uid="{00000000-000C-0000-FFFF-FFFF00000000}">
  <autoFilter ref="B1:M87" xr:uid="{00000000-0009-0000-0100-000001000000}"/>
  <sortState xmlns:xlrd2="http://schemas.microsoft.com/office/spreadsheetml/2017/richdata2" ref="B2:J80">
    <sortCondition ref="J1:J80"/>
  </sortState>
  <tableColumns count="12">
    <tableColumn dataDxfId="4" id="1" name="Bldg" xr3:uid="{00000000-0010-0000-0000-000001000000}"/>
    <tableColumn id="2" name="Floor" xr3:uid="{00000000-0010-0000-0000-000002000000}"/>
    <tableColumn dataDxfId="3" id="3" name="Closet" xr3:uid="{00000000-0010-0000-0000-000003000000}"/>
    <tableColumn id="6" name="Room" xr3:uid="{00000000-0010-0000-0000-000006000000}"/>
    <tableColumn dataDxfId="2" id="9" name="Jack number" xr3:uid="{00000000-0010-0000-0000-000009000000}"/>
    <tableColumn dataDxfId="1" id="10" name="Jack ID" xr3:uid="{00000000-0010-0000-0000-00000A000000}">
      <calculatedColumnFormula>CONCATENATE("E44",Table8[[#This Row],[Room]],Table8[[#This Row],[Jack number]])</calculatedColumnFormula>
    </tableColumn>
    <tableColumn id="11" name="Switch number" xr3:uid="{00000000-0010-0000-0000-00000B000000}"/>
    <tableColumn id="12" name="Switch Port" xr3:uid="{00000000-0010-0000-0000-00000C000000}"/>
    <tableColumn dataDxfId="0" id="14" name="Switch ID" xr3:uid="{00000000-0010-0000-0000-00000E000000}"/>
    <tableColumn id="4" name="Column1" xr3:uid="{9DCDE9F4-471B-4A4D-A6CB-E8DCA89B1B05}"/>
    <tableColumn id="5" name="Jackid" xr3:uid="{EF7E8957-DFF2-4439-B5EC-781384D3F45E}"/>
    <tableColumn id="7" name="notes" xr3:uid="{3AE57AEA-0F02-4683-A15E-22492B6C7D2F}"/>
  </tableColumns>
  <tableStyleInfo name="TableStyleLight8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87"/>
  <sheetViews>
    <sheetView tabSelected="1" topLeftCell="A58" workbookViewId="0" zoomScale="80" zoomScaleNormal="80">
      <selection activeCell="L75" sqref="L75"/>
    </sheetView>
  </sheetViews>
  <sheetFormatPr defaultRowHeight="15" x14ac:dyDescent="0.25"/>
  <cols>
    <col min="1" max="1" customWidth="true" width="2.0" collapsed="true"/>
    <col min="2" max="2" customWidth="true" width="9.5703125" collapsed="true"/>
    <col min="3" max="3" bestFit="true" customWidth="true" style="1" width="11.42578125" collapsed="true"/>
    <col min="4" max="4" bestFit="true" customWidth="true" style="1" width="12.28515625" collapsed="true"/>
    <col min="5" max="5" bestFit="true" customWidth="true" style="1" width="12.140625" collapsed="true"/>
    <col min="6" max="6" bestFit="true" customWidth="true" width="11.7109375" collapsed="true"/>
    <col min="7" max="7" customWidth="true" width="14.140625" collapsed="true"/>
    <col min="8" max="8" bestFit="true" customWidth="true" width="17.42578125" collapsed="true"/>
    <col min="9" max="9" bestFit="true" customWidth="true" width="14.140625" collapsed="true"/>
    <col min="10" max="10" bestFit="true" customWidth="true" width="12.42578125" collapsed="true"/>
    <col min="11" max="11" customWidth="true" width="16.85546875" collapsed="true"/>
    <col min="12" max="12" customWidth="true" width="27.0" collapsed="true"/>
    <col min="13" max="13" customWidth="true" width="24.140625" collapsed="true"/>
    <col min="14" max="22" customWidth="true" width="15.140625" collapsed="true"/>
  </cols>
  <sheetData>
    <row r="1" spans="2:22" x14ac:dyDescent="0.25">
      <c r="B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63</v>
      </c>
      <c r="M1" t="s">
        <v>64</v>
      </c>
    </row>
    <row ht="18.75" r="2" spans="2:22" x14ac:dyDescent="0.3">
      <c r="B2" s="4" t="s">
        <v>10</v>
      </c>
      <c r="C2" s="12">
        <v>1</v>
      </c>
      <c r="D2" s="3" t="s">
        <v>11</v>
      </c>
      <c r="E2" s="12">
        <v>103</v>
      </c>
      <c r="F2" s="2" t="s">
        <v>12</v>
      </c>
      <c r="G2" t="str">
        <f>CONCATENATE("E44",Table8[[#This Row],[Room]],Table8[[#This Row],[Jack number]])</f>
        <v>E44103B1</v>
      </c>
      <c r="H2">
        <v>1</v>
      </c>
      <c r="I2">
        <v>1</v>
      </c>
      <c r="J2" t="s">
        <v>13</v>
      </c>
      <c r="L2" t="s">
        <v>117</v>
      </c>
      <c r="M2" t="s">
        <v>116</v>
      </c>
      <c r="N2" s="9" t="s">
        <v>14</v>
      </c>
      <c r="O2" s="9" t="s">
        <v>15</v>
      </c>
      <c r="P2" s="9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</row>
    <row ht="18.75" r="3" spans="2:22" x14ac:dyDescent="0.3">
      <c r="B3" s="4" t="s">
        <v>10</v>
      </c>
      <c r="C3" s="12">
        <v>1</v>
      </c>
      <c r="D3" s="3" t="s">
        <v>11</v>
      </c>
      <c r="E3" s="12">
        <v>107</v>
      </c>
      <c r="F3" s="2" t="s">
        <v>12</v>
      </c>
      <c r="G3" t="str">
        <f>CONCATENATE("E44",Table8[[#This Row],[Room]],Table8[[#This Row],[Jack number]])</f>
        <v>E44107B1</v>
      </c>
      <c r="H3">
        <v>1</v>
      </c>
      <c r="I3">
        <f>IF(I2&lt;27,I2+1,1)</f>
        <v>2</v>
      </c>
      <c r="J3" s="8" t="s">
        <v>13</v>
      </c>
      <c r="L3" t="s">
        <v>118</v>
      </c>
      <c r="M3" t="s">
        <v>116</v>
      </c>
      <c r="N3" t="s">
        <v>11</v>
      </c>
      <c r="O3">
        <v>53</v>
      </c>
      <c r="P3">
        <v>25</v>
      </c>
      <c r="Q3">
        <f>O3+P3</f>
        <v>78</v>
      </c>
      <c r="R3">
        <f>ROUNDUP(Q3/48,0)</f>
        <v>2</v>
      </c>
      <c r="S3">
        <f>R3*48</f>
        <v>96</v>
      </c>
      <c r="T3" s="11">
        <f>Q3/S3</f>
        <v>0.8125</v>
      </c>
      <c r="U3">
        <f>ROUNDUP(P3/R3,0)</f>
        <v>13</v>
      </c>
      <c r="V3">
        <f>ROUNDUP(O3/R3,0)</f>
        <v>27</v>
      </c>
    </row>
    <row ht="18.75" r="4" spans="2:22" x14ac:dyDescent="0.3">
      <c r="B4" s="4" t="s">
        <v>10</v>
      </c>
      <c r="C4" s="12">
        <v>1</v>
      </c>
      <c r="D4" s="3" t="s">
        <v>11</v>
      </c>
      <c r="E4" s="12">
        <v>111</v>
      </c>
      <c r="F4" s="2" t="s">
        <v>12</v>
      </c>
      <c r="G4" t="str">
        <f>CONCATENATE("E44",Table8[[#This Row],[Room]],Table8[[#This Row],[Jack number]])</f>
        <v>E44111B1</v>
      </c>
      <c r="H4">
        <v>1</v>
      </c>
      <c r="I4">
        <f ref="I4:I28" si="0" t="shared">IF(I3&lt;27,I3+1,1)</f>
        <v>3</v>
      </c>
      <c r="J4" s="8" t="s">
        <v>13</v>
      </c>
      <c r="L4" t="s">
        <v>119</v>
      </c>
      <c r="M4" t="s">
        <v>116</v>
      </c>
    </row>
    <row ht="18.75" r="5" spans="2:22" x14ac:dyDescent="0.3">
      <c r="B5" s="4" t="s">
        <v>10</v>
      </c>
      <c r="C5" s="12">
        <v>1</v>
      </c>
      <c r="D5" s="3" t="s">
        <v>11</v>
      </c>
      <c r="E5" s="12">
        <v>154</v>
      </c>
      <c r="F5" s="2" t="s">
        <v>12</v>
      </c>
      <c r="G5" t="str">
        <f>CONCATENATE("E44",Table8[[#This Row],[Room]],Table8[[#This Row],[Jack number]])</f>
        <v>E44154B1</v>
      </c>
      <c r="H5">
        <v>1</v>
      </c>
      <c r="I5">
        <f si="0" t="shared"/>
        <v>4</v>
      </c>
      <c r="J5" s="8" t="s">
        <v>13</v>
      </c>
      <c r="L5" t="s">
        <v>120</v>
      </c>
      <c r="M5" t="s">
        <v>116</v>
      </c>
      <c r="O5" s="19"/>
    </row>
    <row ht="18.75" r="6" spans="2:22" x14ac:dyDescent="0.3">
      <c r="B6" s="4" t="s">
        <v>10</v>
      </c>
      <c r="C6" s="12">
        <v>1</v>
      </c>
      <c r="D6" s="3" t="s">
        <v>11</v>
      </c>
      <c r="E6" s="12">
        <v>163</v>
      </c>
      <c r="F6" s="2" t="s">
        <v>12</v>
      </c>
      <c r="G6" t="str">
        <f>CONCATENATE("E44",Table8[[#This Row],[Room]],Table8[[#This Row],[Jack number]])</f>
        <v>E44163B1</v>
      </c>
      <c r="H6">
        <v>1</v>
      </c>
      <c r="I6">
        <f si="0" t="shared"/>
        <v>5</v>
      </c>
      <c r="J6" s="8" t="s">
        <v>13</v>
      </c>
      <c r="L6" t="s">
        <v>121</v>
      </c>
      <c r="M6" t="s">
        <v>116</v>
      </c>
    </row>
    <row ht="18.75" r="7" spans="2:22" x14ac:dyDescent="0.3">
      <c r="B7" s="4" t="s">
        <v>10</v>
      </c>
      <c r="C7" s="12">
        <v>1</v>
      </c>
      <c r="D7" s="3" t="s">
        <v>11</v>
      </c>
      <c r="E7" s="12">
        <v>171</v>
      </c>
      <c r="F7" s="2" t="s">
        <v>12</v>
      </c>
      <c r="G7" t="str">
        <f>CONCATENATE("E44",Table8[[#This Row],[Room]],Table8[[#This Row],[Jack number]])</f>
        <v>E44171B1</v>
      </c>
      <c r="H7">
        <v>1</v>
      </c>
      <c r="I7">
        <f si="0" t="shared"/>
        <v>6</v>
      </c>
      <c r="J7" s="8" t="s">
        <v>13</v>
      </c>
      <c r="L7" t="s">
        <v>122</v>
      </c>
      <c r="M7" t="s">
        <v>116</v>
      </c>
    </row>
    <row ht="18.75" r="8" spans="2:22" x14ac:dyDescent="0.3">
      <c r="B8" s="4" t="s">
        <v>10</v>
      </c>
      <c r="C8" s="12">
        <v>2</v>
      </c>
      <c r="D8" s="3" t="s">
        <v>11</v>
      </c>
      <c r="E8" s="12">
        <v>203</v>
      </c>
      <c r="F8" s="2" t="s">
        <v>12</v>
      </c>
      <c r="G8" t="str">
        <f>CONCATENATE("E44",Table8[[#This Row],[Room]],Table8[[#This Row],[Jack number]])</f>
        <v>E44203B1</v>
      </c>
      <c r="H8">
        <v>1</v>
      </c>
      <c r="I8">
        <f si="0" t="shared"/>
        <v>7</v>
      </c>
      <c r="J8" s="8" t="s">
        <v>13</v>
      </c>
      <c r="L8" t="s">
        <v>123</v>
      </c>
      <c r="M8" t="s">
        <v>116</v>
      </c>
    </row>
    <row ht="18.75" r="9" spans="2:22" x14ac:dyDescent="0.3">
      <c r="B9" s="4" t="s">
        <v>10</v>
      </c>
      <c r="C9" s="12">
        <v>2</v>
      </c>
      <c r="D9" s="3" t="s">
        <v>11</v>
      </c>
      <c r="E9" s="12">
        <v>211</v>
      </c>
      <c r="F9" s="2" t="s">
        <v>12</v>
      </c>
      <c r="G9" t="str">
        <f>CONCATENATE("E44",Table8[[#This Row],[Room]],Table8[[#This Row],[Jack number]])</f>
        <v>E44211B1</v>
      </c>
      <c r="H9">
        <v>1</v>
      </c>
      <c r="I9">
        <f si="0" t="shared"/>
        <v>8</v>
      </c>
      <c r="J9" s="8" t="s">
        <v>13</v>
      </c>
      <c r="L9" t="s">
        <v>124</v>
      </c>
      <c r="M9" t="s">
        <v>116</v>
      </c>
    </row>
    <row ht="18.75" r="10" spans="2:22" x14ac:dyDescent="0.3">
      <c r="B10" s="4" t="s">
        <v>10</v>
      </c>
      <c r="C10" s="12">
        <v>2</v>
      </c>
      <c r="D10" s="3" t="s">
        <v>11</v>
      </c>
      <c r="E10" s="12">
        <v>252</v>
      </c>
      <c r="F10" s="2" t="s">
        <v>12</v>
      </c>
      <c r="G10" t="str">
        <f>CONCATENATE("E44",Table8[[#This Row],[Room]],Table8[[#This Row],[Jack number]])</f>
        <v>E44252B1</v>
      </c>
      <c r="H10">
        <v>1</v>
      </c>
      <c r="I10">
        <f si="0" t="shared"/>
        <v>9</v>
      </c>
      <c r="J10" s="8" t="s">
        <v>13</v>
      </c>
      <c r="L10" t="s">
        <v>125</v>
      </c>
      <c r="M10" t="s">
        <v>116</v>
      </c>
    </row>
    <row ht="18.75" r="11" spans="2:22" x14ac:dyDescent="0.3">
      <c r="B11" s="4" t="s">
        <v>10</v>
      </c>
      <c r="C11" s="12">
        <v>2</v>
      </c>
      <c r="D11" s="3" t="s">
        <v>11</v>
      </c>
      <c r="E11" s="12">
        <v>271</v>
      </c>
      <c r="F11" s="2" t="s">
        <v>12</v>
      </c>
      <c r="G11" t="str">
        <f>CONCATENATE("E44",Table8[[#This Row],[Room]],Table8[[#This Row],[Jack number]])</f>
        <v>E44271B1</v>
      </c>
      <c r="H11">
        <v>1</v>
      </c>
      <c r="I11">
        <f si="0" t="shared"/>
        <v>10</v>
      </c>
      <c r="J11" s="8" t="s">
        <v>13</v>
      </c>
      <c r="L11" t="s">
        <v>126</v>
      </c>
      <c r="M11" t="s">
        <v>116</v>
      </c>
    </row>
    <row ht="18.75" r="12" spans="2:22" x14ac:dyDescent="0.3">
      <c r="B12" s="4" t="s">
        <v>10</v>
      </c>
      <c r="C12" s="12">
        <v>3</v>
      </c>
      <c r="D12" s="3" t="s">
        <v>11</v>
      </c>
      <c r="E12" s="12">
        <v>303</v>
      </c>
      <c r="F12" s="2" t="s">
        <v>12</v>
      </c>
      <c r="G12" t="str">
        <f>CONCATENATE("E44",Table8[[#This Row],[Room]],Table8[[#This Row],[Jack number]])</f>
        <v>E44303B1</v>
      </c>
      <c r="H12">
        <v>1</v>
      </c>
      <c r="I12">
        <f si="0" t="shared"/>
        <v>11</v>
      </c>
      <c r="J12" s="8" t="s">
        <v>13</v>
      </c>
      <c r="L12" t="s">
        <v>127</v>
      </c>
      <c r="M12" t="s">
        <v>116</v>
      </c>
    </row>
    <row ht="18.75" r="13" spans="2:22" x14ac:dyDescent="0.3">
      <c r="B13" s="4" t="s">
        <v>10</v>
      </c>
      <c r="C13" s="12">
        <v>3</v>
      </c>
      <c r="D13" s="3" t="s">
        <v>11</v>
      </c>
      <c r="E13" s="12">
        <v>311</v>
      </c>
      <c r="F13" s="2" t="s">
        <v>12</v>
      </c>
      <c r="G13" t="str">
        <f>CONCATENATE("E44",Table8[[#This Row],[Room]],Table8[[#This Row],[Jack number]])</f>
        <v>E44311B1</v>
      </c>
      <c r="H13">
        <v>1</v>
      </c>
      <c r="I13">
        <f si="0" t="shared"/>
        <v>12</v>
      </c>
      <c r="J13" s="8" t="s">
        <v>13</v>
      </c>
      <c r="L13" t="s">
        <v>128</v>
      </c>
      <c r="M13" t="s">
        <v>116</v>
      </c>
    </row>
    <row ht="18.75" r="14" spans="2:22" x14ac:dyDescent="0.3">
      <c r="B14" s="4" t="s">
        <v>10</v>
      </c>
      <c r="C14" s="12">
        <v>3</v>
      </c>
      <c r="D14" s="3" t="s">
        <v>11</v>
      </c>
      <c r="E14" s="12">
        <v>318</v>
      </c>
      <c r="F14" s="2" t="s">
        <v>12</v>
      </c>
      <c r="G14" t="str">
        <f>CONCATENATE("E44",Table8[[#This Row],[Room]],Table8[[#This Row],[Jack number]])</f>
        <v>E44318B1</v>
      </c>
      <c r="H14">
        <v>1</v>
      </c>
      <c r="I14">
        <f si="0" t="shared"/>
        <v>13</v>
      </c>
      <c r="J14" s="8" t="s">
        <v>13</v>
      </c>
      <c r="L14" t="s">
        <v>129</v>
      </c>
      <c r="M14" t="s">
        <v>116</v>
      </c>
    </row>
    <row ht="18.75" r="15" spans="2:22" x14ac:dyDescent="0.3">
      <c r="B15" s="4" t="s">
        <v>10</v>
      </c>
      <c r="C15" s="12">
        <v>3</v>
      </c>
      <c r="D15" s="3" t="s">
        <v>11</v>
      </c>
      <c r="E15" s="12">
        <v>343</v>
      </c>
      <c r="F15" s="2" t="s">
        <v>12</v>
      </c>
      <c r="G15" t="str">
        <f>CONCATENATE("E44",Table8[[#This Row],[Room]],Table8[[#This Row],[Jack number]])</f>
        <v>E44343B1</v>
      </c>
      <c r="H15">
        <v>1</v>
      </c>
      <c r="I15">
        <f si="0" t="shared"/>
        <v>14</v>
      </c>
      <c r="J15" s="8" t="s">
        <v>13</v>
      </c>
      <c r="L15" t="s">
        <v>130</v>
      </c>
      <c r="M15" t="s">
        <v>116</v>
      </c>
    </row>
    <row ht="18.75" r="16" spans="2:22" x14ac:dyDescent="0.3">
      <c r="B16" s="4" t="s">
        <v>10</v>
      </c>
      <c r="C16" s="12">
        <v>3</v>
      </c>
      <c r="D16" s="3" t="s">
        <v>11</v>
      </c>
      <c r="E16" s="12">
        <v>347</v>
      </c>
      <c r="F16" s="2" t="s">
        <v>12</v>
      </c>
      <c r="G16" t="str">
        <f>CONCATENATE("E44",Table8[[#This Row],[Room]],Table8[[#This Row],[Jack number]])</f>
        <v>E44347B1</v>
      </c>
      <c r="H16">
        <v>1</v>
      </c>
      <c r="I16">
        <f si="0" t="shared"/>
        <v>15</v>
      </c>
      <c r="J16" s="8" t="s">
        <v>13</v>
      </c>
      <c r="L16" t="s">
        <v>131</v>
      </c>
      <c r="M16" t="s">
        <v>116</v>
      </c>
    </row>
    <row ht="18.75" r="17" spans="2:14" x14ac:dyDescent="0.3">
      <c r="B17" s="4" t="s">
        <v>10</v>
      </c>
      <c r="C17" s="12">
        <v>3</v>
      </c>
      <c r="D17" s="3" t="s">
        <v>11</v>
      </c>
      <c r="E17" s="12">
        <v>354</v>
      </c>
      <c r="F17" s="2" t="s">
        <v>12</v>
      </c>
      <c r="G17" t="str">
        <f>CONCATENATE("E44",Table8[[#This Row],[Room]],Table8[[#This Row],[Jack number]])</f>
        <v>E44354B1</v>
      </c>
      <c r="H17">
        <v>1</v>
      </c>
      <c r="I17">
        <f si="0" t="shared"/>
        <v>16</v>
      </c>
      <c r="J17" s="8" t="s">
        <v>13</v>
      </c>
      <c r="L17" t="s">
        <v>132</v>
      </c>
      <c r="M17" t="s">
        <v>116</v>
      </c>
    </row>
    <row ht="18.75" r="18" spans="2:14" x14ac:dyDescent="0.3">
      <c r="B18" s="4" t="s">
        <v>10</v>
      </c>
      <c r="C18" s="12">
        <v>3</v>
      </c>
      <c r="D18" s="3" t="s">
        <v>11</v>
      </c>
      <c r="E18" s="12">
        <v>363</v>
      </c>
      <c r="F18" s="2" t="s">
        <v>12</v>
      </c>
      <c r="G18" t="str">
        <f>CONCATENATE("E44",Table8[[#This Row],[Room]],Table8[[#This Row],[Jack number]])</f>
        <v>E44363B1</v>
      </c>
      <c r="H18">
        <v>1</v>
      </c>
      <c r="I18">
        <f si="0" t="shared"/>
        <v>17</v>
      </c>
      <c r="J18" s="8" t="s">
        <v>13</v>
      </c>
      <c r="L18" t="s">
        <v>133</v>
      </c>
      <c r="M18" t="s">
        <v>116</v>
      </c>
    </row>
    <row ht="18.75" r="19" spans="2:14" x14ac:dyDescent="0.3">
      <c r="B19" s="4" t="s">
        <v>10</v>
      </c>
      <c r="C19" s="12">
        <v>3</v>
      </c>
      <c r="D19" s="3" t="s">
        <v>11</v>
      </c>
      <c r="E19" s="12">
        <v>371</v>
      </c>
      <c r="F19" s="2" t="s">
        <v>12</v>
      </c>
      <c r="G19" t="str">
        <f>CONCATENATE("E44",Table8[[#This Row],[Room]],Table8[[#This Row],[Jack number]])</f>
        <v>E44371B1</v>
      </c>
      <c r="H19">
        <v>1</v>
      </c>
      <c r="I19">
        <f si="0" t="shared"/>
        <v>18</v>
      </c>
      <c r="J19" s="8" t="s">
        <v>13</v>
      </c>
      <c r="L19" t="s">
        <v>134</v>
      </c>
      <c r="M19" t="s">
        <v>116</v>
      </c>
    </row>
    <row ht="18.75" r="20" spans="2:14" x14ac:dyDescent="0.3">
      <c r="B20" s="4" t="s">
        <v>10</v>
      </c>
      <c r="C20" s="12">
        <v>4</v>
      </c>
      <c r="D20" s="3" t="s">
        <v>11</v>
      </c>
      <c r="E20" s="12">
        <v>403</v>
      </c>
      <c r="F20" s="2" t="s">
        <v>12</v>
      </c>
      <c r="G20" t="str">
        <f>CONCATENATE("E44",Table8[[#This Row],[Room]],Table8[[#This Row],[Jack number]])</f>
        <v>E44403B1</v>
      </c>
      <c r="H20">
        <v>1</v>
      </c>
      <c r="I20">
        <f si="0" t="shared"/>
        <v>19</v>
      </c>
      <c r="J20" s="8" t="s">
        <v>13</v>
      </c>
      <c r="L20" t="s">
        <v>135</v>
      </c>
      <c r="M20" t="s">
        <v>116</v>
      </c>
    </row>
    <row ht="18.75" r="21" spans="2:14" x14ac:dyDescent="0.3">
      <c r="B21" s="4" t="s">
        <v>10</v>
      </c>
      <c r="C21" s="12">
        <v>4</v>
      </c>
      <c r="D21" s="3" t="s">
        <v>11</v>
      </c>
      <c r="E21" s="12">
        <v>411</v>
      </c>
      <c r="F21" s="2" t="s">
        <v>12</v>
      </c>
      <c r="G21" t="str">
        <f>CONCATENATE("E44",Table8[[#This Row],[Room]],Table8[[#This Row],[Jack number]])</f>
        <v>E44411B1</v>
      </c>
      <c r="H21">
        <v>1</v>
      </c>
      <c r="I21">
        <f si="0" t="shared"/>
        <v>20</v>
      </c>
      <c r="J21" s="8" t="s">
        <v>13</v>
      </c>
      <c r="L21" t="s">
        <v>136</v>
      </c>
      <c r="M21" t="s">
        <v>116</v>
      </c>
    </row>
    <row ht="18.75" r="22" spans="2:14" x14ac:dyDescent="0.3">
      <c r="B22" s="4" t="s">
        <v>10</v>
      </c>
      <c r="C22" s="12">
        <v>4</v>
      </c>
      <c r="D22" s="3" t="s">
        <v>11</v>
      </c>
      <c r="E22" s="12">
        <v>442</v>
      </c>
      <c r="F22" s="2" t="s">
        <v>12</v>
      </c>
      <c r="G22" t="str">
        <f>CONCATENATE("E44",Table8[[#This Row],[Room]],Table8[[#This Row],[Jack number]])</f>
        <v>E44442B1</v>
      </c>
      <c r="H22">
        <v>1</v>
      </c>
      <c r="I22">
        <f si="0" t="shared"/>
        <v>21</v>
      </c>
      <c r="J22" s="8" t="s">
        <v>13</v>
      </c>
      <c r="L22" t="s">
        <v>137</v>
      </c>
      <c r="M22" t="s">
        <v>116</v>
      </c>
    </row>
    <row ht="18.75" r="23" spans="2:14" x14ac:dyDescent="0.3">
      <c r="B23" s="4" t="s">
        <v>10</v>
      </c>
      <c r="C23" s="7">
        <v>4</v>
      </c>
      <c r="D23" s="3" t="s">
        <v>11</v>
      </c>
      <c r="E23" s="7">
        <v>446</v>
      </c>
      <c r="F23" s="2" t="s">
        <v>12</v>
      </c>
      <c r="G23" t="str">
        <f>CONCATENATE("E44",Table8[[#This Row],[Room]],Table8[[#This Row],[Jack number]])</f>
        <v>E44446B1</v>
      </c>
      <c r="H23">
        <v>1</v>
      </c>
      <c r="I23">
        <f si="0" t="shared"/>
        <v>22</v>
      </c>
      <c r="J23" s="8" t="s">
        <v>13</v>
      </c>
      <c r="L23" t="s">
        <v>138</v>
      </c>
      <c r="M23" t="s">
        <v>116</v>
      </c>
    </row>
    <row ht="18.75" r="24" spans="2:14" x14ac:dyDescent="0.3">
      <c r="B24" s="4" t="s">
        <v>10</v>
      </c>
      <c r="C24" s="7">
        <v>4</v>
      </c>
      <c r="D24" s="3" t="s">
        <v>11</v>
      </c>
      <c r="E24" s="7">
        <v>451</v>
      </c>
      <c r="F24" s="2" t="s">
        <v>12</v>
      </c>
      <c r="G24" t="str">
        <f>CONCATENATE("E44",Table8[[#This Row],[Room]],Table8[[#This Row],[Jack number]])</f>
        <v>E44451B1</v>
      </c>
      <c r="H24">
        <v>1</v>
      </c>
      <c r="I24">
        <f si="0" t="shared"/>
        <v>23</v>
      </c>
      <c r="J24" s="8" t="s">
        <v>13</v>
      </c>
      <c r="L24" t="s">
        <v>139</v>
      </c>
      <c r="M24" t="s">
        <v>116</v>
      </c>
    </row>
    <row ht="18.75" r="25" spans="2:14" x14ac:dyDescent="0.3">
      <c r="B25" s="4" t="s">
        <v>10</v>
      </c>
      <c r="C25" s="7">
        <v>4</v>
      </c>
      <c r="D25" s="3" t="s">
        <v>11</v>
      </c>
      <c r="E25" s="7">
        <v>454</v>
      </c>
      <c r="F25" s="2" t="s">
        <v>12</v>
      </c>
      <c r="G25" t="str">
        <f>CONCATENATE("E44",Table8[[#This Row],[Room]],Table8[[#This Row],[Jack number]])</f>
        <v>E44454B1</v>
      </c>
      <c r="H25">
        <v>1</v>
      </c>
      <c r="I25">
        <f si="0" t="shared"/>
        <v>24</v>
      </c>
      <c r="J25" s="8" t="s">
        <v>13</v>
      </c>
      <c r="L25" t="s">
        <v>140</v>
      </c>
      <c r="M25" t="s">
        <v>116</v>
      </c>
    </row>
    <row ht="18.75" r="26" spans="2:14" x14ac:dyDescent="0.3">
      <c r="B26" s="4" t="s">
        <v>10</v>
      </c>
      <c r="C26" s="7">
        <v>4</v>
      </c>
      <c r="D26" s="3" t="s">
        <v>11</v>
      </c>
      <c r="E26" s="7">
        <v>463</v>
      </c>
      <c r="F26" s="2" t="s">
        <v>12</v>
      </c>
      <c r="G26" t="str">
        <f>CONCATENATE("E44",Table8[[#This Row],[Room]],Table8[[#This Row],[Jack number]])</f>
        <v>E44463B1</v>
      </c>
      <c r="H26">
        <v>1</v>
      </c>
      <c r="I26">
        <f si="0" t="shared"/>
        <v>25</v>
      </c>
      <c r="J26" s="8" t="s">
        <v>13</v>
      </c>
      <c r="L26" t="s">
        <v>141</v>
      </c>
      <c r="M26" t="s">
        <v>116</v>
      </c>
    </row>
    <row customFormat="1" ht="18.75" r="27" s="24" spans="2:14" x14ac:dyDescent="0.3">
      <c r="B27" s="20" t="s">
        <v>10</v>
      </c>
      <c r="C27" s="21">
        <v>4</v>
      </c>
      <c r="D27" s="22" t="s">
        <v>11</v>
      </c>
      <c r="E27" s="21">
        <v>471</v>
      </c>
      <c r="F27" s="23" t="s">
        <v>12</v>
      </c>
      <c r="G27" s="24" t="str">
        <f>CONCATENATE("E44",Table8[[#This Row],[Room]],Table8[[#This Row],[Jack number]])</f>
        <v>E44471B1</v>
      </c>
      <c r="H27" s="24">
        <v>1</v>
      </c>
      <c r="I27" s="24">
        <f si="0" t="shared"/>
        <v>26</v>
      </c>
      <c r="J27" s="25" t="s">
        <v>13</v>
      </c>
      <c r="L27" t="s">
        <v>142</v>
      </c>
      <c r="M27" t="s">
        <v>115</v>
      </c>
    </row>
    <row ht="18.75" r="28" spans="2:14" x14ac:dyDescent="0.3">
      <c r="B28" s="4" t="s">
        <v>10</v>
      </c>
      <c r="C28" s="13"/>
      <c r="D28" s="3" t="s">
        <v>11</v>
      </c>
      <c r="E28" s="13"/>
      <c r="F28" s="6"/>
      <c r="G28" s="14" t="s">
        <v>23</v>
      </c>
      <c r="H28">
        <v>1</v>
      </c>
      <c r="I28">
        <f si="0" t="shared"/>
        <v>27</v>
      </c>
      <c r="J28" s="8" t="s">
        <v>13</v>
      </c>
      <c r="L28" t="s">
        <v>144</v>
      </c>
      <c r="M28" t="s">
        <v>143</v>
      </c>
      <c r="N28" t="s">
        <v>24</v>
      </c>
    </row>
    <row ht="18.75" r="29" spans="2:14" x14ac:dyDescent="0.3">
      <c r="B29" s="4" t="s">
        <v>10</v>
      </c>
      <c r="C29" s="13"/>
      <c r="D29" s="3" t="s">
        <v>11</v>
      </c>
      <c r="E29" s="13"/>
      <c r="F29" s="6"/>
      <c r="G29" s="14" t="s">
        <v>25</v>
      </c>
      <c r="H29">
        <v>1</v>
      </c>
      <c r="I29">
        <v>28</v>
      </c>
      <c r="J29" s="8" t="s">
        <v>13</v>
      </c>
      <c r="L29" t="s">
        <v>145</v>
      </c>
      <c r="M29" t="s">
        <v>143</v>
      </c>
      <c r="N29" t="s">
        <v>26</v>
      </c>
    </row>
    <row ht="18.75" r="30" spans="2:14" x14ac:dyDescent="0.3">
      <c r="B30" s="4" t="s">
        <v>10</v>
      </c>
      <c r="C30" s="13"/>
      <c r="D30" s="3" t="s">
        <v>11</v>
      </c>
      <c r="E30" s="13"/>
      <c r="F30" s="6"/>
      <c r="G30" s="14" t="s">
        <v>27</v>
      </c>
      <c r="H30">
        <v>1</v>
      </c>
      <c r="I30">
        <v>29</v>
      </c>
      <c r="J30" s="8" t="s">
        <v>13</v>
      </c>
      <c r="L30" t="s">
        <v>146</v>
      </c>
      <c r="M30" t="s">
        <v>143</v>
      </c>
      <c r="N30" t="s">
        <v>28</v>
      </c>
    </row>
    <row ht="18.75" r="31" spans="2:14" x14ac:dyDescent="0.3">
      <c r="B31" s="4" t="s">
        <v>10</v>
      </c>
      <c r="C31" s="13"/>
      <c r="D31" s="3" t="s">
        <v>11</v>
      </c>
      <c r="E31" s="13"/>
      <c r="F31" s="6"/>
      <c r="G31" s="14" t="s">
        <v>29</v>
      </c>
      <c r="H31">
        <v>1</v>
      </c>
      <c r="I31">
        <v>30</v>
      </c>
      <c r="J31" s="8" t="s">
        <v>13</v>
      </c>
      <c r="L31" t="s">
        <v>147</v>
      </c>
      <c r="M31" t="s">
        <v>143</v>
      </c>
      <c r="N31" t="s">
        <v>30</v>
      </c>
    </row>
    <row ht="18.75" r="32" spans="2:14" x14ac:dyDescent="0.3">
      <c r="B32" s="4" t="s">
        <v>10</v>
      </c>
      <c r="C32" s="13"/>
      <c r="D32" s="3" t="s">
        <v>11</v>
      </c>
      <c r="E32" s="13"/>
      <c r="F32" s="6"/>
      <c r="G32" s="14" t="s">
        <v>31</v>
      </c>
      <c r="H32">
        <v>1</v>
      </c>
      <c r="I32">
        <v>31</v>
      </c>
      <c r="J32" s="8" t="s">
        <v>13</v>
      </c>
      <c r="L32" t="s">
        <v>31</v>
      </c>
      <c r="N32" t="s">
        <v>32</v>
      </c>
    </row>
    <row ht="18.75" r="33" spans="2:14" x14ac:dyDescent="0.3">
      <c r="B33" s="4" t="s">
        <v>10</v>
      </c>
      <c r="C33" s="13"/>
      <c r="D33" s="3" t="s">
        <v>11</v>
      </c>
      <c r="E33" s="13"/>
      <c r="F33" s="6"/>
      <c r="G33" s="14" t="s">
        <v>33</v>
      </c>
      <c r="H33">
        <v>1</v>
      </c>
      <c r="I33">
        <v>32</v>
      </c>
      <c r="J33" s="8" t="s">
        <v>13</v>
      </c>
      <c r="L33" t="s">
        <v>33</v>
      </c>
      <c r="N33" t="s">
        <v>34</v>
      </c>
    </row>
    <row ht="18.75" r="34" spans="2:14" x14ac:dyDescent="0.3">
      <c r="B34" s="4" t="s">
        <v>10</v>
      </c>
      <c r="C34" s="13"/>
      <c r="D34" s="3" t="s">
        <v>11</v>
      </c>
      <c r="E34" s="13"/>
      <c r="F34" s="6"/>
      <c r="G34" s="14" t="s">
        <v>35</v>
      </c>
      <c r="H34">
        <v>1</v>
      </c>
      <c r="I34">
        <v>33</v>
      </c>
      <c r="J34" s="8" t="s">
        <v>13</v>
      </c>
      <c r="L34" t="s">
        <v>148</v>
      </c>
      <c r="M34" t="s">
        <v>116</v>
      </c>
      <c r="N34" t="s">
        <v>36</v>
      </c>
    </row>
    <row customFormat="1" ht="18.75" r="35" s="24" spans="2:14" x14ac:dyDescent="0.3">
      <c r="B35" s="20" t="s">
        <v>10</v>
      </c>
      <c r="C35" s="21"/>
      <c r="D35" s="22" t="s">
        <v>11</v>
      </c>
      <c r="E35" s="21"/>
      <c r="F35" s="33"/>
      <c r="G35" s="25" t="s">
        <v>37</v>
      </c>
      <c r="H35" s="24">
        <v>1</v>
      </c>
      <c r="I35" s="24">
        <v>34</v>
      </c>
      <c r="J35" s="25" t="s">
        <v>13</v>
      </c>
      <c r="L35" t="s">
        <v>149</v>
      </c>
      <c r="M35" t="s">
        <v>116</v>
      </c>
    </row>
    <row ht="18.75" r="36" spans="2:14" x14ac:dyDescent="0.3">
      <c r="B36" s="4" t="s">
        <v>10</v>
      </c>
      <c r="C36" s="13"/>
      <c r="D36" s="3" t="s">
        <v>11</v>
      </c>
      <c r="E36" s="13"/>
      <c r="F36" s="6"/>
      <c r="G36" s="14" t="s">
        <v>38</v>
      </c>
      <c r="H36">
        <v>1</v>
      </c>
      <c r="I36">
        <v>35</v>
      </c>
      <c r="J36" s="8" t="s">
        <v>13</v>
      </c>
      <c r="L36" t="s">
        <v>38</v>
      </c>
    </row>
    <row ht="18.75" r="37" spans="2:14" x14ac:dyDescent="0.3">
      <c r="B37" s="4" t="s">
        <v>10</v>
      </c>
      <c r="C37" s="13"/>
      <c r="D37" s="3" t="s">
        <v>11</v>
      </c>
      <c r="E37" s="13"/>
      <c r="F37" s="6"/>
      <c r="G37" s="14" t="s">
        <v>39</v>
      </c>
      <c r="H37">
        <v>1</v>
      </c>
      <c r="I37">
        <v>36</v>
      </c>
      <c r="J37" s="8" t="s">
        <v>13</v>
      </c>
      <c r="L37" t="s">
        <v>150</v>
      </c>
      <c r="M37" t="s">
        <v>116</v>
      </c>
    </row>
    <row ht="18.75" r="38" spans="2:14" x14ac:dyDescent="0.3">
      <c r="B38" s="4" t="s">
        <v>10</v>
      </c>
      <c r="C38" s="13"/>
      <c r="D38" s="3" t="s">
        <v>11</v>
      </c>
      <c r="E38" s="13"/>
      <c r="F38" s="6"/>
      <c r="G38" s="14" t="s">
        <v>40</v>
      </c>
      <c r="H38">
        <v>1</v>
      </c>
      <c r="I38">
        <v>37</v>
      </c>
      <c r="J38" s="8" t="s">
        <v>13</v>
      </c>
      <c r="L38" t="s">
        <v>151</v>
      </c>
      <c r="M38" t="s">
        <v>116</v>
      </c>
    </row>
    <row ht="18.75" r="39" spans="2:14" x14ac:dyDescent="0.3">
      <c r="B39" s="4" t="s">
        <v>10</v>
      </c>
      <c r="C39" s="13"/>
      <c r="D39" s="3" t="s">
        <v>11</v>
      </c>
      <c r="E39" s="13"/>
      <c r="F39" s="6"/>
      <c r="G39" s="14" t="s">
        <v>41</v>
      </c>
      <c r="H39">
        <v>1</v>
      </c>
      <c r="I39">
        <v>38</v>
      </c>
      <c r="J39" s="8" t="s">
        <v>13</v>
      </c>
      <c r="L39" t="s">
        <v>41</v>
      </c>
    </row>
    <row ht="18.75" r="40" spans="2:14" x14ac:dyDescent="0.3">
      <c r="B40" s="4" t="s">
        <v>10</v>
      </c>
      <c r="C40" s="13"/>
      <c r="D40" s="3" t="s">
        <v>11</v>
      </c>
      <c r="E40" s="13"/>
      <c r="F40" s="6"/>
      <c r="G40" s="14" t="s">
        <v>42</v>
      </c>
      <c r="H40">
        <v>1</v>
      </c>
      <c r="I40">
        <v>39</v>
      </c>
      <c r="J40" s="8" t="s">
        <v>13</v>
      </c>
      <c r="L40" t="s">
        <v>42</v>
      </c>
      <c r="M40" t="s">
        <v>152</v>
      </c>
    </row>
    <row ht="18.75" r="41" spans="2:14" x14ac:dyDescent="0.3">
      <c r="B41" s="4" t="s">
        <v>10</v>
      </c>
      <c r="C41" s="7">
        <v>1</v>
      </c>
      <c r="D41" s="3" t="s">
        <v>11</v>
      </c>
      <c r="E41" s="7">
        <v>106</v>
      </c>
      <c r="F41" s="2" t="s">
        <v>12</v>
      </c>
      <c r="G41" t="str">
        <f>CONCATENATE("E44",Table8[[#This Row],[Room]],Table8[[#This Row],[Jack number]])</f>
        <v>E44106B1</v>
      </c>
      <c r="H41">
        <v>2</v>
      </c>
      <c r="I41">
        <v>1</v>
      </c>
      <c r="J41" s="8" t="s">
        <v>43</v>
      </c>
      <c r="L41" t="s">
        <v>153</v>
      </c>
      <c r="M41" t="s">
        <v>116</v>
      </c>
    </row>
    <row ht="18.75" r="42" spans="2:14" x14ac:dyDescent="0.3">
      <c r="B42" s="4" t="s">
        <v>10</v>
      </c>
      <c r="C42" s="7">
        <v>1</v>
      </c>
      <c r="D42" s="3" t="s">
        <v>11</v>
      </c>
      <c r="E42" s="7">
        <v>110</v>
      </c>
      <c r="F42" s="2" t="s">
        <v>12</v>
      </c>
      <c r="G42" t="str">
        <f>CONCATENATE("E44",Table8[[#This Row],[Room]],Table8[[#This Row],[Jack number]])</f>
        <v>E44110B1</v>
      </c>
      <c r="H42">
        <v>2</v>
      </c>
      <c r="I42">
        <f>IF(I41&lt;27,I41+1,1)</f>
        <v>2</v>
      </c>
      <c r="J42" s="8" t="s">
        <v>43</v>
      </c>
      <c r="L42" t="s">
        <v>154</v>
      </c>
      <c r="M42" t="s">
        <v>116</v>
      </c>
    </row>
    <row ht="18.75" r="43" spans="2:14" x14ac:dyDescent="0.3">
      <c r="B43" s="4" t="s">
        <v>10</v>
      </c>
      <c r="C43" s="7">
        <v>1</v>
      </c>
      <c r="D43" s="3" t="s">
        <v>11</v>
      </c>
      <c r="E43" s="7">
        <v>118</v>
      </c>
      <c r="F43" s="2" t="s">
        <v>12</v>
      </c>
      <c r="G43" t="str">
        <f>CONCATENATE("E44",Table8[[#This Row],[Room]],Table8[[#This Row],[Jack number]])</f>
        <v>E44118B1</v>
      </c>
      <c r="H43">
        <v>2</v>
      </c>
      <c r="I43">
        <f ref="I43:I66" si="1" t="shared">IF(I42&lt;27,I42+1,1)</f>
        <v>3</v>
      </c>
      <c r="J43" s="8" t="s">
        <v>43</v>
      </c>
      <c r="L43" t="s">
        <v>155</v>
      </c>
      <c r="M43" t="s">
        <v>116</v>
      </c>
    </row>
    <row ht="18.75" r="44" spans="2:14" x14ac:dyDescent="0.3">
      <c r="B44" s="4" t="s">
        <v>10</v>
      </c>
      <c r="C44" s="7">
        <v>1</v>
      </c>
      <c r="D44" s="3" t="s">
        <v>11</v>
      </c>
      <c r="E44" s="7">
        <v>162</v>
      </c>
      <c r="F44" s="2" t="s">
        <v>12</v>
      </c>
      <c r="G44" t="str">
        <f>CONCATENATE("E44",Table8[[#This Row],[Room]],Table8[[#This Row],[Jack number]])</f>
        <v>E44162B1</v>
      </c>
      <c r="H44">
        <v>2</v>
      </c>
      <c r="I44">
        <f si="1" t="shared"/>
        <v>4</v>
      </c>
      <c r="J44" s="8" t="s">
        <v>43</v>
      </c>
      <c r="L44" t="s">
        <v>149</v>
      </c>
      <c r="M44" t="s">
        <v>116</v>
      </c>
    </row>
    <row ht="18.75" r="45" spans="2:14" x14ac:dyDescent="0.3">
      <c r="B45" s="4" t="s">
        <v>10</v>
      </c>
      <c r="C45" s="7">
        <v>1</v>
      </c>
      <c r="D45" s="3" t="s">
        <v>11</v>
      </c>
      <c r="E45" s="7">
        <v>170</v>
      </c>
      <c r="F45" s="2" t="s">
        <v>12</v>
      </c>
      <c r="G45" t="str">
        <f>CONCATENATE("E44",Table8[[#This Row],[Room]],Table8[[#This Row],[Jack number]])</f>
        <v>E44170B1</v>
      </c>
      <c r="H45">
        <v>2</v>
      </c>
      <c r="I45">
        <f si="1" t="shared"/>
        <v>5</v>
      </c>
      <c r="J45" s="8" t="s">
        <v>43</v>
      </c>
      <c r="L45" t="s">
        <v>156</v>
      </c>
      <c r="M45" t="s">
        <v>116</v>
      </c>
    </row>
    <row ht="18.75" r="46" spans="2:14" x14ac:dyDescent="0.3">
      <c r="B46" s="4" t="s">
        <v>10</v>
      </c>
      <c r="C46" s="7">
        <v>2</v>
      </c>
      <c r="D46" s="3" t="s">
        <v>11</v>
      </c>
      <c r="E46" s="7">
        <v>202</v>
      </c>
      <c r="F46" s="2" t="s">
        <v>12</v>
      </c>
      <c r="G46" t="str">
        <f>CONCATENATE("E44",Table8[[#This Row],[Room]],Table8[[#This Row],[Jack number]])</f>
        <v>E44202B1</v>
      </c>
      <c r="H46">
        <v>2</v>
      </c>
      <c r="I46">
        <f si="1" t="shared"/>
        <v>6</v>
      </c>
      <c r="J46" s="8" t="s">
        <v>43</v>
      </c>
      <c r="L46" t="s">
        <v>157</v>
      </c>
      <c r="M46" t="s">
        <v>116</v>
      </c>
    </row>
    <row ht="18.75" r="47" spans="2:14" x14ac:dyDescent="0.3">
      <c r="B47" s="4" t="s">
        <v>10</v>
      </c>
      <c r="C47" s="7">
        <v>2</v>
      </c>
      <c r="D47" s="3" t="s">
        <v>11</v>
      </c>
      <c r="E47" s="7">
        <v>206</v>
      </c>
      <c r="F47" s="2" t="s">
        <v>12</v>
      </c>
      <c r="G47" t="str">
        <f>CONCATENATE("E44",Table8[[#This Row],[Room]],Table8[[#This Row],[Jack number]])</f>
        <v>E44206B1</v>
      </c>
      <c r="H47">
        <v>2</v>
      </c>
      <c r="I47">
        <f si="1" t="shared"/>
        <v>7</v>
      </c>
      <c r="J47" s="8" t="s">
        <v>43</v>
      </c>
      <c r="L47" t="s">
        <v>158</v>
      </c>
      <c r="M47" t="s">
        <v>116</v>
      </c>
    </row>
    <row ht="18.75" r="48" spans="2:14" x14ac:dyDescent="0.3">
      <c r="B48" s="4" t="s">
        <v>10</v>
      </c>
      <c r="C48" s="7">
        <v>2</v>
      </c>
      <c r="D48" s="3" t="s">
        <v>11</v>
      </c>
      <c r="E48" s="7">
        <v>218</v>
      </c>
      <c r="F48" s="2" t="s">
        <v>12</v>
      </c>
      <c r="G48" t="str">
        <f>CONCATENATE("E44",Table8[[#This Row],[Room]],Table8[[#This Row],[Jack number]])</f>
        <v>E44218B1</v>
      </c>
      <c r="H48">
        <v>2</v>
      </c>
      <c r="I48">
        <f si="1" t="shared"/>
        <v>8</v>
      </c>
      <c r="J48" s="8" t="s">
        <v>43</v>
      </c>
      <c r="L48" t="s">
        <v>159</v>
      </c>
      <c r="M48" t="s">
        <v>116</v>
      </c>
    </row>
    <row ht="18.75" r="49" spans="2:12" x14ac:dyDescent="0.3">
      <c r="B49" s="4" t="s">
        <v>10</v>
      </c>
      <c r="C49" s="7">
        <v>2</v>
      </c>
      <c r="D49" s="3" t="s">
        <v>11</v>
      </c>
      <c r="E49" s="7">
        <v>260</v>
      </c>
      <c r="F49" s="2" t="s">
        <v>12</v>
      </c>
      <c r="G49" t="str">
        <f>CONCATENATE("E44",Table8[[#This Row],[Room]],Table8[[#This Row],[Jack number]])</f>
        <v>E44260B1</v>
      </c>
      <c r="H49">
        <v>2</v>
      </c>
      <c r="I49">
        <f si="1" t="shared"/>
        <v>9</v>
      </c>
      <c r="J49" s="8" t="s">
        <v>43</v>
      </c>
      <c r="L49" t="s">
        <v>97</v>
      </c>
    </row>
    <row ht="18.75" r="50" spans="2:12" x14ac:dyDescent="0.3">
      <c r="B50" s="16" t="s">
        <v>10</v>
      </c>
      <c r="C50" s="7">
        <v>2</v>
      </c>
      <c r="D50" s="3" t="s">
        <v>11</v>
      </c>
      <c r="E50" s="7">
        <v>215</v>
      </c>
      <c r="F50" s="17" t="s">
        <v>12</v>
      </c>
      <c r="G50" s="8" t="str">
        <f>CONCATENATE("E44",Table8[[#This Row],[Room]],Table8[[#This Row],[Jack number]])</f>
        <v>E44215B1</v>
      </c>
      <c r="H50">
        <v>2</v>
      </c>
      <c r="I50">
        <v>10</v>
      </c>
      <c r="J50" s="8" t="s">
        <v>43</v>
      </c>
      <c r="L50" t="s">
        <v>52</v>
      </c>
    </row>
    <row ht="18.75" r="51" spans="2:12" x14ac:dyDescent="0.3">
      <c r="B51" s="4" t="s">
        <v>10</v>
      </c>
      <c r="C51" s="7">
        <v>2</v>
      </c>
      <c r="D51" s="3" t="s">
        <v>11</v>
      </c>
      <c r="E51" s="7">
        <v>270</v>
      </c>
      <c r="F51" s="2" t="s">
        <v>12</v>
      </c>
      <c r="G51" t="str">
        <f>CONCATENATE("E44",Table8[[#This Row],[Room]],Table8[[#This Row],[Jack number]])</f>
        <v>E44270B1</v>
      </c>
      <c r="H51">
        <v>2</v>
      </c>
      <c r="I51">
        <v>11</v>
      </c>
      <c r="J51" s="8" t="s">
        <v>43</v>
      </c>
      <c r="L51" t="s">
        <v>160</v>
      </c>
      <c r="M51" t="s">
        <v>116</v>
      </c>
    </row>
    <row ht="18.75" r="52" spans="2:12" x14ac:dyDescent="0.3">
      <c r="B52" s="4" t="s">
        <v>10</v>
      </c>
      <c r="C52" s="7">
        <v>3</v>
      </c>
      <c r="D52" s="3" t="s">
        <v>11</v>
      </c>
      <c r="E52" s="7">
        <v>302</v>
      </c>
      <c r="F52" s="2" t="s">
        <v>12</v>
      </c>
      <c r="G52" t="str">
        <f>CONCATENATE("E44",Table8[[#This Row],[Room]],Table8[[#This Row],[Jack number]])</f>
        <v>E44302B1</v>
      </c>
      <c r="H52">
        <v>2</v>
      </c>
      <c r="I52">
        <f si="1" t="shared"/>
        <v>12</v>
      </c>
      <c r="J52" s="8" t="s">
        <v>43</v>
      </c>
      <c r="L52" t="s">
        <v>161</v>
      </c>
      <c r="M52" t="s">
        <v>116</v>
      </c>
    </row>
    <row ht="18.75" r="53" spans="2:12" x14ac:dyDescent="0.3">
      <c r="B53" s="4" t="s">
        <v>10</v>
      </c>
      <c r="C53" s="7">
        <v>3</v>
      </c>
      <c r="D53" s="3" t="s">
        <v>11</v>
      </c>
      <c r="E53" s="7">
        <v>306</v>
      </c>
      <c r="F53" s="2" t="s">
        <v>12</v>
      </c>
      <c r="G53" t="str">
        <f>CONCATENATE("E44",Table8[[#This Row],[Room]],Table8[[#This Row],[Jack number]])</f>
        <v>E44306B1</v>
      </c>
      <c r="H53">
        <v>2</v>
      </c>
      <c r="I53">
        <f si="1" t="shared"/>
        <v>13</v>
      </c>
      <c r="J53" s="8" t="s">
        <v>43</v>
      </c>
      <c r="L53" t="s">
        <v>162</v>
      </c>
      <c r="M53" t="s">
        <v>116</v>
      </c>
    </row>
    <row ht="18.75" r="54" spans="2:12" x14ac:dyDescent="0.3">
      <c r="B54" s="4" t="s">
        <v>10</v>
      </c>
      <c r="C54" s="7">
        <v>3</v>
      </c>
      <c r="D54" s="3" t="s">
        <v>11</v>
      </c>
      <c r="E54" s="7">
        <v>314</v>
      </c>
      <c r="F54" s="2" t="s">
        <v>12</v>
      </c>
      <c r="G54" t="str">
        <f>CONCATENATE("E44",Table8[[#This Row],[Room]],Table8[[#This Row],[Jack number]])</f>
        <v>E44314B1</v>
      </c>
      <c r="H54">
        <v>2</v>
      </c>
      <c r="I54">
        <f si="1" t="shared"/>
        <v>14</v>
      </c>
      <c r="J54" s="8" t="s">
        <v>43</v>
      </c>
      <c r="L54" t="s">
        <v>101</v>
      </c>
    </row>
    <row ht="18.75" r="55" spans="2:12" x14ac:dyDescent="0.3">
      <c r="B55" s="4" t="s">
        <v>10</v>
      </c>
      <c r="C55" s="7">
        <v>3</v>
      </c>
      <c r="D55" s="3" t="s">
        <v>11</v>
      </c>
      <c r="E55" s="7">
        <v>342</v>
      </c>
      <c r="F55" s="2" t="s">
        <v>12</v>
      </c>
      <c r="G55" t="str">
        <f>CONCATENATE("E44",Table8[[#This Row],[Room]],Table8[[#This Row],[Jack number]])</f>
        <v>E44342B1</v>
      </c>
      <c r="H55">
        <v>2</v>
      </c>
      <c r="I55">
        <f si="1" t="shared"/>
        <v>15</v>
      </c>
      <c r="J55" s="8" t="s">
        <v>43</v>
      </c>
      <c r="L55" t="s">
        <v>163</v>
      </c>
      <c r="M55" t="s">
        <v>116</v>
      </c>
    </row>
    <row ht="18.75" r="56" spans="2:12" x14ac:dyDescent="0.3">
      <c r="B56" s="4" t="s">
        <v>10</v>
      </c>
      <c r="C56" s="7">
        <v>3</v>
      </c>
      <c r="D56" s="3" t="s">
        <v>11</v>
      </c>
      <c r="E56" s="7">
        <v>346</v>
      </c>
      <c r="F56" s="2" t="s">
        <v>12</v>
      </c>
      <c r="G56" t="str">
        <f>CONCATENATE("E44",Table8[[#This Row],[Room]],Table8[[#This Row],[Jack number]])</f>
        <v>E44346B1</v>
      </c>
      <c r="H56">
        <v>2</v>
      </c>
      <c r="I56">
        <f si="1" t="shared"/>
        <v>16</v>
      </c>
      <c r="J56" s="8" t="s">
        <v>43</v>
      </c>
      <c r="L56" t="s">
        <v>164</v>
      </c>
      <c r="M56" t="s">
        <v>116</v>
      </c>
    </row>
    <row ht="18.75" r="57" spans="2:12" x14ac:dyDescent="0.3">
      <c r="B57" s="4" t="s">
        <v>10</v>
      </c>
      <c r="C57" s="7">
        <v>3</v>
      </c>
      <c r="D57" s="3" t="s">
        <v>11</v>
      </c>
      <c r="E57" s="7">
        <v>351</v>
      </c>
      <c r="F57" s="2" t="s">
        <v>12</v>
      </c>
      <c r="G57" t="str">
        <f>CONCATENATE("E44",Table8[[#This Row],[Room]],Table8[[#This Row],[Jack number]])</f>
        <v>E44351B1</v>
      </c>
      <c r="H57">
        <v>2</v>
      </c>
      <c r="I57">
        <f si="1" t="shared"/>
        <v>17</v>
      </c>
      <c r="J57" s="8" t="s">
        <v>43</v>
      </c>
      <c r="L57" t="s">
        <v>165</v>
      </c>
      <c r="M57" t="s">
        <v>116</v>
      </c>
    </row>
    <row ht="18.75" r="58" spans="2:12" x14ac:dyDescent="0.3">
      <c r="B58" s="4" t="s">
        <v>10</v>
      </c>
      <c r="C58" s="7">
        <v>3</v>
      </c>
      <c r="D58" s="3" t="s">
        <v>11</v>
      </c>
      <c r="E58" s="7">
        <v>358</v>
      </c>
      <c r="F58" s="2" t="s">
        <v>12</v>
      </c>
      <c r="G58" t="str">
        <f>CONCATENATE("E44",Table8[[#This Row],[Room]],Table8[[#This Row],[Jack number]])</f>
        <v>E44358B1</v>
      </c>
      <c r="H58">
        <v>2</v>
      </c>
      <c r="I58">
        <f si="1" t="shared"/>
        <v>18</v>
      </c>
      <c r="J58" s="8" t="s">
        <v>43</v>
      </c>
      <c r="L58" t="s">
        <v>166</v>
      </c>
      <c r="M58" t="s">
        <v>116</v>
      </c>
    </row>
    <row ht="18.75" r="59" spans="2:12" x14ac:dyDescent="0.3">
      <c r="B59" s="16" t="s">
        <v>10</v>
      </c>
      <c r="C59" s="7">
        <v>3</v>
      </c>
      <c r="D59" s="3" t="s">
        <v>11</v>
      </c>
      <c r="E59" s="7">
        <v>352</v>
      </c>
      <c r="F59" s="17" t="s">
        <v>12</v>
      </c>
      <c r="G59" s="8" t="str">
        <f>CONCATENATE("E44",Table8[[#This Row],[Room]],Table8[[#This Row],[Jack number]])</f>
        <v>E44352B1</v>
      </c>
      <c r="H59">
        <v>2</v>
      </c>
      <c r="I59">
        <v>20</v>
      </c>
      <c r="J59" s="8" t="s">
        <v>43</v>
      </c>
      <c r="L59" t="s">
        <v>167</v>
      </c>
      <c r="M59" t="s">
        <v>116</v>
      </c>
    </row>
    <row ht="18.75" r="60" spans="2:12" x14ac:dyDescent="0.3">
      <c r="B60" s="4" t="s">
        <v>10</v>
      </c>
      <c r="C60" s="7">
        <v>3</v>
      </c>
      <c r="D60" s="3" t="s">
        <v>11</v>
      </c>
      <c r="E60" s="7">
        <v>370</v>
      </c>
      <c r="F60" s="2" t="s">
        <v>12</v>
      </c>
      <c r="G60" t="str">
        <f>CONCATENATE("E44",Table8[[#This Row],[Room]],Table8[[#This Row],[Jack number]])</f>
        <v>E44370B1</v>
      </c>
      <c r="H60">
        <v>2</v>
      </c>
      <c r="I60">
        <f>IF(I58&lt;27,I58+1,1)</f>
        <v>19</v>
      </c>
      <c r="J60" s="8" t="s">
        <v>43</v>
      </c>
      <c r="L60" t="s">
        <v>168</v>
      </c>
      <c r="M60" t="s">
        <v>116</v>
      </c>
    </row>
    <row customFormat="1" ht="18.75" r="61" s="30" spans="2:12" x14ac:dyDescent="0.3">
      <c r="B61" s="26" t="s">
        <v>10</v>
      </c>
      <c r="C61" s="27">
        <v>4</v>
      </c>
      <c r="D61" s="28" t="s">
        <v>11</v>
      </c>
      <c r="E61" s="27">
        <v>402</v>
      </c>
      <c r="F61" s="29" t="s">
        <v>12</v>
      </c>
      <c r="G61" s="30" t="str">
        <f>CONCATENATE("E44",Table8[[#This Row],[Room]],Table8[[#This Row],[Jack number]])</f>
        <v>E44402B1</v>
      </c>
      <c r="H61" s="30">
        <v>2</v>
      </c>
      <c r="I61" s="30">
        <f si="1" t="shared"/>
        <v>20</v>
      </c>
      <c r="J61" s="31" t="s">
        <v>43</v>
      </c>
      <c r="L61" t="s">
        <v>169</v>
      </c>
      <c r="M61" t="s">
        <v>116</v>
      </c>
    </row>
    <row ht="18.75" r="62" spans="2:12" x14ac:dyDescent="0.3">
      <c r="B62" s="4" t="s">
        <v>10</v>
      </c>
      <c r="C62" s="7">
        <v>4</v>
      </c>
      <c r="D62" s="3" t="s">
        <v>11</v>
      </c>
      <c r="E62" s="7">
        <v>410</v>
      </c>
      <c r="F62" s="2" t="s">
        <v>12</v>
      </c>
      <c r="G62" t="str">
        <f>CONCATENATE("E44",Table8[[#This Row],[Room]],Table8[[#This Row],[Jack number]])</f>
        <v>E44410B1</v>
      </c>
      <c r="H62">
        <v>2</v>
      </c>
      <c r="I62">
        <f si="1" t="shared"/>
        <v>21</v>
      </c>
      <c r="J62" s="8" t="s">
        <v>43</v>
      </c>
      <c r="L62" t="s">
        <v>170</v>
      </c>
      <c r="M62" t="s">
        <v>116</v>
      </c>
    </row>
    <row ht="18.75" r="63" spans="2:12" x14ac:dyDescent="0.3">
      <c r="B63" s="4" t="s">
        <v>10</v>
      </c>
      <c r="C63" s="7">
        <v>4</v>
      </c>
      <c r="D63" s="3" t="s">
        <v>11</v>
      </c>
      <c r="E63" s="7">
        <v>418</v>
      </c>
      <c r="F63" s="2" t="s">
        <v>12</v>
      </c>
      <c r="G63" t="str">
        <f>CONCATENATE("E44",Table8[[#This Row],[Room]],Table8[[#This Row],[Jack number]])</f>
        <v>E44418B1</v>
      </c>
      <c r="H63">
        <v>2</v>
      </c>
      <c r="I63">
        <f si="1" t="shared"/>
        <v>22</v>
      </c>
      <c r="J63" s="8" t="s">
        <v>43</v>
      </c>
      <c r="L63" t="s">
        <v>171</v>
      </c>
      <c r="M63" t="s">
        <v>116</v>
      </c>
    </row>
    <row ht="18.75" r="64" spans="2:12" x14ac:dyDescent="0.3">
      <c r="B64" s="4" t="s">
        <v>10</v>
      </c>
      <c r="C64" s="7">
        <v>4</v>
      </c>
      <c r="D64" s="3" t="s">
        <v>11</v>
      </c>
      <c r="E64" s="7">
        <v>443</v>
      </c>
      <c r="F64" s="2" t="s">
        <v>12</v>
      </c>
      <c r="G64" t="str">
        <f>CONCATENATE("E44",Table8[[#This Row],[Room]],Table8[[#This Row],[Jack number]])</f>
        <v>E44443B1</v>
      </c>
      <c r="H64">
        <v>2</v>
      </c>
      <c r="I64">
        <f si="1" t="shared"/>
        <v>23</v>
      </c>
      <c r="J64" s="8" t="s">
        <v>43</v>
      </c>
      <c r="L64" t="s">
        <v>172</v>
      </c>
      <c r="M64" t="s">
        <v>116</v>
      </c>
    </row>
    <row ht="18.75" r="65" spans="2:14" x14ac:dyDescent="0.3">
      <c r="B65" s="4" t="s">
        <v>10</v>
      </c>
      <c r="C65" s="7">
        <v>4</v>
      </c>
      <c r="D65" s="3" t="s">
        <v>11</v>
      </c>
      <c r="E65" s="7">
        <v>447</v>
      </c>
      <c r="F65" s="2" t="s">
        <v>12</v>
      </c>
      <c r="G65" t="str">
        <f>CONCATENATE("E44",Table8[[#This Row],[Room]],Table8[[#This Row],[Jack number]])</f>
        <v>E44447B1</v>
      </c>
      <c r="H65">
        <v>2</v>
      </c>
      <c r="I65">
        <f>IF(I64&lt;27,I64+1,1)</f>
        <v>24</v>
      </c>
      <c r="J65" s="8" t="s">
        <v>43</v>
      </c>
      <c r="L65" t="s">
        <v>173</v>
      </c>
      <c r="M65" t="s">
        <v>116</v>
      </c>
    </row>
    <row ht="18.75" r="66" spans="2:14" x14ac:dyDescent="0.3">
      <c r="B66" s="4" t="s">
        <v>10</v>
      </c>
      <c r="C66" s="7">
        <v>4</v>
      </c>
      <c r="D66" s="3" t="s">
        <v>11</v>
      </c>
      <c r="E66" s="7">
        <v>452</v>
      </c>
      <c r="F66" s="2" t="s">
        <v>12</v>
      </c>
      <c r="G66" t="str">
        <f>CONCATENATE("E44",Table8[[#This Row],[Room]],Table8[[#This Row],[Jack number]])</f>
        <v>E44452B1</v>
      </c>
      <c r="H66">
        <v>2</v>
      </c>
      <c r="I66">
        <f si="1" t="shared"/>
        <v>25</v>
      </c>
      <c r="J66" s="8" t="s">
        <v>43</v>
      </c>
      <c r="L66" t="s">
        <v>112</v>
      </c>
    </row>
    <row ht="18.75" r="67" spans="2:14" x14ac:dyDescent="0.3">
      <c r="B67" s="4" t="s">
        <v>10</v>
      </c>
      <c r="C67" s="7">
        <v>4</v>
      </c>
      <c r="D67" s="3" t="s">
        <v>11</v>
      </c>
      <c r="E67" s="7">
        <v>470</v>
      </c>
      <c r="F67" s="2" t="s">
        <v>12</v>
      </c>
      <c r="G67" t="str">
        <f>CONCATENATE("E44",Table8[[#This Row],[Room]],Table8[[#This Row],[Jack number]])</f>
        <v>E44470B1</v>
      </c>
      <c r="H67">
        <v>2</v>
      </c>
      <c r="I67">
        <v>26</v>
      </c>
      <c r="J67" s="8" t="s">
        <v>43</v>
      </c>
      <c r="L67" t="s">
        <v>174</v>
      </c>
      <c r="M67" t="s">
        <v>116</v>
      </c>
    </row>
    <row ht="18.75" r="68" spans="2:14" x14ac:dyDescent="0.3">
      <c r="B68" s="4" t="s">
        <v>10</v>
      </c>
      <c r="C68" s="15"/>
      <c r="D68" s="3" t="s">
        <v>11</v>
      </c>
      <c r="E68" s="15"/>
      <c r="F68" s="6"/>
      <c r="G68" s="14" t="s">
        <v>44</v>
      </c>
      <c r="H68">
        <v>2</v>
      </c>
      <c r="I68" s="5">
        <v>27</v>
      </c>
      <c r="J68" s="8" t="s">
        <v>43</v>
      </c>
      <c r="L68" t="s">
        <v>175</v>
      </c>
      <c r="M68" t="s">
        <v>143</v>
      </c>
      <c r="N68" t="s">
        <v>45</v>
      </c>
    </row>
    <row ht="18.75" r="69" spans="2:14" x14ac:dyDescent="0.3">
      <c r="B69" s="4" t="s">
        <v>10</v>
      </c>
      <c r="C69" s="15"/>
      <c r="D69" s="3" t="s">
        <v>11</v>
      </c>
      <c r="E69" s="15"/>
      <c r="F69" s="6"/>
      <c r="G69" s="14" t="s">
        <v>46</v>
      </c>
      <c r="H69">
        <v>2</v>
      </c>
      <c r="I69" s="5">
        <v>28</v>
      </c>
      <c r="J69" s="8" t="s">
        <v>43</v>
      </c>
      <c r="L69" t="s">
        <v>176</v>
      </c>
      <c r="M69" t="s">
        <v>143</v>
      </c>
      <c r="N69" t="s">
        <v>47</v>
      </c>
    </row>
    <row ht="18.75" r="70" spans="2:14" x14ac:dyDescent="0.3">
      <c r="B70" s="4" t="s">
        <v>10</v>
      </c>
      <c r="C70" s="15"/>
      <c r="D70" s="3" t="s">
        <v>11</v>
      </c>
      <c r="E70" s="15"/>
      <c r="F70" s="6"/>
      <c r="G70" s="14" t="s">
        <v>48</v>
      </c>
      <c r="H70">
        <v>2</v>
      </c>
      <c r="I70" s="5">
        <v>29</v>
      </c>
      <c r="J70" s="8" t="s">
        <v>43</v>
      </c>
      <c r="L70" t="s">
        <v>177</v>
      </c>
      <c r="M70" t="s">
        <v>143</v>
      </c>
      <c r="N70" t="s">
        <v>49</v>
      </c>
    </row>
    <row ht="18.75" r="71" spans="2:14" x14ac:dyDescent="0.3">
      <c r="B71" s="4" t="s">
        <v>10</v>
      </c>
      <c r="C71" s="15"/>
      <c r="D71" s="3" t="s">
        <v>11</v>
      </c>
      <c r="E71" s="15"/>
      <c r="F71" s="6"/>
      <c r="G71" s="14" t="s">
        <v>50</v>
      </c>
      <c r="H71">
        <v>2</v>
      </c>
      <c r="I71" s="5">
        <v>30</v>
      </c>
      <c r="J71" s="8" t="s">
        <v>43</v>
      </c>
      <c r="L71" t="s">
        <v>50</v>
      </c>
      <c r="N71" t="s">
        <v>51</v>
      </c>
    </row>
    <row ht="18.75" r="72" spans="2:14" x14ac:dyDescent="0.3">
      <c r="B72" s="4" t="s">
        <v>10</v>
      </c>
      <c r="C72" s="15"/>
      <c r="D72" s="3" t="s">
        <v>11</v>
      </c>
      <c r="E72" s="15"/>
      <c r="F72" s="6"/>
      <c r="G72" s="14" t="s">
        <v>52</v>
      </c>
      <c r="H72">
        <v>2</v>
      </c>
      <c r="I72" s="5">
        <v>31</v>
      </c>
      <c r="J72" s="8" t="s">
        <v>43</v>
      </c>
      <c r="L72" t="s">
        <v>52</v>
      </c>
      <c r="N72" t="s">
        <v>53</v>
      </c>
    </row>
    <row ht="18.75" r="73" spans="2:14" x14ac:dyDescent="0.3">
      <c r="B73" s="4" t="s">
        <v>10</v>
      </c>
      <c r="C73" s="15"/>
      <c r="D73" s="3" t="s">
        <v>11</v>
      </c>
      <c r="E73" s="15"/>
      <c r="F73" s="6"/>
      <c r="G73" s="14" t="s">
        <v>54</v>
      </c>
      <c r="H73">
        <v>2</v>
      </c>
      <c r="I73" s="5">
        <v>32</v>
      </c>
      <c r="J73" s="8" t="s">
        <v>43</v>
      </c>
      <c r="L73" t="s">
        <v>142</v>
      </c>
      <c r="M73" t="s">
        <v>115</v>
      </c>
      <c r="N73" t="s">
        <v>55</v>
      </c>
    </row>
    <row ht="18.75" r="74" spans="2:14" x14ac:dyDescent="0.3">
      <c r="B74" s="4" t="s">
        <v>10</v>
      </c>
      <c r="C74" s="15"/>
      <c r="D74" s="3" t="s">
        <v>11</v>
      </c>
      <c r="E74" s="15"/>
      <c r="F74" s="6"/>
      <c r="G74" s="14" t="s">
        <v>56</v>
      </c>
      <c r="H74">
        <v>2</v>
      </c>
      <c r="I74" s="5">
        <v>33</v>
      </c>
      <c r="J74" s="8" t="s">
        <v>43</v>
      </c>
      <c r="L74" t="s">
        <v>179</v>
      </c>
      <c r="M74" t="s">
        <v>178</v>
      </c>
      <c r="N74" t="s">
        <v>57</v>
      </c>
    </row>
    <row ht="18.75" r="75" spans="2:14" x14ac:dyDescent="0.3">
      <c r="B75" s="4" t="s">
        <v>10</v>
      </c>
      <c r="C75" s="15"/>
      <c r="D75" s="3" t="s">
        <v>11</v>
      </c>
      <c r="E75" s="15"/>
      <c r="F75" s="6"/>
      <c r="G75" s="14" t="s">
        <v>58</v>
      </c>
      <c r="H75">
        <v>2</v>
      </c>
      <c r="I75" s="5">
        <v>34</v>
      </c>
      <c r="J75" s="8" t="s">
        <v>43</v>
      </c>
      <c r="L75" t="s">
        <v>58</v>
      </c>
      <c r="N75" t="s">
        <v>59</v>
      </c>
    </row>
    <row customFormat="1" ht="18.75" r="76" s="24" spans="2:14" x14ac:dyDescent="0.3">
      <c r="B76" s="20" t="s">
        <v>10</v>
      </c>
      <c r="C76" s="32"/>
      <c r="D76" s="22" t="s">
        <v>11</v>
      </c>
      <c r="E76" s="32"/>
      <c r="F76" s="33"/>
      <c r="G76" s="25" t="s">
        <v>60</v>
      </c>
      <c r="H76" s="24">
        <v>2</v>
      </c>
      <c r="I76" s="24">
        <v>35</v>
      </c>
      <c r="J76" s="25" t="s">
        <v>43</v>
      </c>
      <c r="L76" t="s">
        <v>169</v>
      </c>
      <c r="M76" t="s">
        <v>116</v>
      </c>
    </row>
    <row ht="18.75" r="77" spans="2:14" x14ac:dyDescent="0.3">
      <c r="B77" s="4" t="s">
        <v>10</v>
      </c>
      <c r="C77" s="15"/>
      <c r="D77" s="3" t="s">
        <v>11</v>
      </c>
      <c r="E77" s="15"/>
      <c r="F77" s="6"/>
      <c r="G77" s="14" t="s">
        <v>61</v>
      </c>
      <c r="H77">
        <v>2</v>
      </c>
      <c r="I77" s="5">
        <v>36</v>
      </c>
      <c r="J77" s="8" t="s">
        <v>43</v>
      </c>
      <c r="L77" t="s">
        <v>180</v>
      </c>
      <c r="M77" t="s">
        <v>116</v>
      </c>
    </row>
    <row ht="18.75" r="78" spans="2:14" x14ac:dyDescent="0.3">
      <c r="B78" s="4" t="s">
        <v>10</v>
      </c>
      <c r="C78" s="15"/>
      <c r="D78" s="3" t="s">
        <v>11</v>
      </c>
      <c r="E78" s="15"/>
      <c r="F78" s="6"/>
      <c r="G78" s="14" t="s">
        <v>33</v>
      </c>
      <c r="H78">
        <v>2</v>
      </c>
      <c r="I78" s="5">
        <v>37</v>
      </c>
      <c r="J78" s="8" t="s">
        <v>43</v>
      </c>
      <c r="L78" t="s">
        <v>33</v>
      </c>
    </row>
    <row ht="18.75" r="79" spans="2:14" x14ac:dyDescent="0.3">
      <c r="B79" s="4" t="s">
        <v>10</v>
      </c>
      <c r="C79" s="15"/>
      <c r="D79" s="3" t="s">
        <v>11</v>
      </c>
      <c r="E79" s="15"/>
      <c r="F79" s="6"/>
      <c r="G79" s="14" t="s">
        <v>62</v>
      </c>
      <c r="H79">
        <v>2</v>
      </c>
      <c r="I79" s="5">
        <v>38</v>
      </c>
      <c r="J79" s="8" t="s">
        <v>43</v>
      </c>
      <c r="L79" t="s">
        <v>62</v>
      </c>
    </row>
    <row ht="18.75" r="80" spans="2:14" x14ac:dyDescent="0.3">
      <c r="B80" s="4" t="s">
        <v>10</v>
      </c>
      <c r="C80" s="15"/>
      <c r="D80" s="3" t="s">
        <v>11</v>
      </c>
      <c r="E80" s="15"/>
      <c r="F80" s="6"/>
      <c r="G80" s="14"/>
      <c r="H80">
        <v>2</v>
      </c>
      <c r="I80" s="5"/>
      <c r="J80" s="8" t="s">
        <v>43</v>
      </c>
      <c r="L80" t="s">
        <v>183</v>
      </c>
      <c r="M80" t="s">
        <v>182</v>
      </c>
    </row>
    <row ht="18.75" r="81" spans="2:10" x14ac:dyDescent="0.3">
      <c r="B81" s="16"/>
      <c r="C81" s="7"/>
      <c r="D81" s="3"/>
      <c r="F81" s="18"/>
      <c r="G81" s="8"/>
      <c r="J81" s="8"/>
    </row>
    <row ht="18.75" r="82" spans="2:10" x14ac:dyDescent="0.3">
      <c r="B82" s="16"/>
      <c r="C82" s="7"/>
      <c r="D82" s="3"/>
      <c r="F82" s="18"/>
      <c r="G82" s="8"/>
      <c r="J82" s="8"/>
    </row>
    <row ht="18.75" r="83" spans="2:10" x14ac:dyDescent="0.3">
      <c r="B83" s="16"/>
      <c r="C83" s="7"/>
      <c r="D83" s="3"/>
      <c r="F83" s="18"/>
      <c r="G83" s="8"/>
      <c r="J83" s="8"/>
    </row>
    <row ht="18.75" r="84" spans="2:10" x14ac:dyDescent="0.3">
      <c r="B84" s="16"/>
      <c r="C84" s="7"/>
      <c r="D84" s="3"/>
      <c r="F84" s="18"/>
      <c r="G84" s="8"/>
      <c r="J84" s="8"/>
    </row>
    <row ht="18.75" r="85" spans="2:10" x14ac:dyDescent="0.3">
      <c r="B85" s="16"/>
      <c r="C85" s="7"/>
      <c r="D85" s="3"/>
      <c r="F85" s="18"/>
      <c r="G85" s="8"/>
      <c r="J85" s="8"/>
    </row>
    <row ht="18.75" r="86" spans="2:10" x14ac:dyDescent="0.3">
      <c r="B86" s="16"/>
      <c r="C86" s="7"/>
      <c r="D86" s="3"/>
      <c r="F86" s="18"/>
      <c r="G86" s="8"/>
      <c r="J86" s="8"/>
    </row>
    <row ht="18.75" r="87" spans="2:10" x14ac:dyDescent="0.3">
      <c r="B87" s="16"/>
      <c r="C87" s="7"/>
      <c r="D87" s="3"/>
      <c r="F87" s="18"/>
      <c r="G87" s="8"/>
      <c r="J87" s="8"/>
    </row>
  </sheetData>
  <pageMargins bottom="0.75" footer="0.3" header="0.3" left="0.7" right="0.7" top="0.75"/>
  <pageSetup orientation="portrait" r:id="rId1"/>
  <tableParts count="1">
    <tablePart r:id="rId2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3CDEFC02EC54593F277F7A1CD59F8" ma:contentTypeVersion="" ma:contentTypeDescription="Create a new document." ma:contentTypeScope="" ma:versionID="0217942aed0963c881c88d9219887481">
  <xsd:schema xmlns:xsd="http://www.w3.org/2001/XMLSchema" xmlns:xs="http://www.w3.org/2001/XMLSchema" xmlns:p="http://schemas.microsoft.com/office/2006/metadata/properties" xmlns:ns2="9A8E6B13-D3EE-45C8-BA83-0B51A9E6D38C" xmlns:ns3="9a8e6b13-d3ee-45c8-ba83-0b51a9e6d38c" xmlns:ns4="5fca64ad-72b9-45fe-9325-91f322831a9a" targetNamespace="http://schemas.microsoft.com/office/2006/metadata/properties" ma:root="true" ma:fieldsID="ce533ab14b009d344cf7e7b5a509a7a6" ns2:_="" ns3:_="" ns4:_="">
    <xsd:import namespace="9A8E6B13-D3EE-45C8-BA83-0B51A9E6D38C"/>
    <xsd:import namespace="9a8e6b13-d3ee-45c8-ba83-0b51a9e6d38c"/>
    <xsd:import namespace="5fca64ad-72b9-45fe-9325-91f322831a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ca64ad-72b9-45fe-9325-91f322831a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88CDB5-4238-477E-B5B9-EE9742A415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8E6B13-D3EE-45C8-BA83-0B51A9E6D38C"/>
    <ds:schemaRef ds:uri="9a8e6b13-d3ee-45c8-ba83-0b51a9e6d38c"/>
    <ds:schemaRef ds:uri="5fca64ad-72b9-45fe-9325-91f322831a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B345A6-AB3F-4B6C-9A37-F987B3CD5C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23AFB7-B11A-40A2-BBBA-F7FB5945FEA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2020-09-30T14:41:12Z</dcterms:created>
  <dc:creator>Kuehl, Connor J [ITCIO]</dc:creator>
  <cp:lastModifiedBy>Kinser, Jacob M</cp:lastModifiedBy>
  <dcterms:modified xsi:type="dcterms:W3CDTF">2022-04-07T13:17:47Z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0x010100AA23CDEFC02EC54593F277F7A1CD59F8</vt:lpwstr>
  </property>
</Properties>
</file>