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31"/>
  <workbookPr/>
  <mc:AlternateContent>
    <mc:Choice Requires="x15">
      <x15ac:absPath xmlns:x15ac="http://schemas.microsoft.com/office/spreadsheetml/2010/11/ac" url="C:\Users\cjkuehl\AppData\Local\Box\Box Edit\Documents\kREjniMBEUSpwaTBAKuS0g==\"/>
    </mc:Choice>
  </mc:AlternateContent>
  <xr:revisionPtr documentId="11_58370AD91464B91C5D5D2B6F414D533345CA8D53" revIDLastSave="62" xr10:uidLastSave="{C9163B92-2EB2-4F8F-845F-03A524BE705D}" xr6:coauthVersionLast="47" xr6:coauthVersionMax="47"/>
  <bookViews>
    <workbookView windowHeight="15915" windowWidth="32700" xWindow="0" xr2:uid="{00000000-000D-0000-FFFF-FFFF00000000}" yWindow="0"/>
  </bookViews>
  <sheets>
    <sheet name="Sheet1" r:id="rId1" sheetId="1"/>
  </sheets>
  <externalReferences>
    <externalReference r:id="rId2"/>
  </externalReferences>
  <definedNames>
    <definedName name="Daily_Capacity">'[1]Planning tool'!$N$6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" l="1" r="G2"/>
  <c i="1" r="G50"/>
  <c i="1" r="G97"/>
  <c i="1" r="G3"/>
  <c i="1" r="G51"/>
  <c i="1" r="G98"/>
  <c i="1" r="G4"/>
  <c i="1" r="G52"/>
  <c i="1" r="G99"/>
  <c i="1" r="G5"/>
  <c i="1" r="G53"/>
  <c i="1" r="G100"/>
  <c i="1" r="G6"/>
  <c i="1" r="G54"/>
  <c i="1" r="G101"/>
  <c i="1" r="G7"/>
  <c i="1" r="G55"/>
  <c i="1" r="G102"/>
  <c i="1" r="G8"/>
  <c i="1" r="G56"/>
  <c i="1" r="G103"/>
  <c i="1" r="G9"/>
  <c i="1" r="G57"/>
  <c i="1" r="G104"/>
  <c i="1" r="G10"/>
  <c i="1" r="G58"/>
  <c i="1" r="G105"/>
  <c i="1" r="G11"/>
  <c i="1" r="G59"/>
  <c i="1" r="G106"/>
  <c i="1" r="G12"/>
  <c i="1" r="G60"/>
  <c i="1" r="G107"/>
  <c i="1" r="G13"/>
  <c i="1" r="G61"/>
  <c i="1" r="G108"/>
  <c i="1" r="G14"/>
  <c i="1" r="G62"/>
  <c i="1" r="G109"/>
  <c i="1" r="G15"/>
  <c i="1" r="G63"/>
  <c i="1" r="G110"/>
  <c i="1" r="G16"/>
  <c i="1" r="G64"/>
  <c i="1" r="G111"/>
  <c i="1" r="G17"/>
  <c i="1" r="G65"/>
  <c i="1" r="G112"/>
  <c i="1" r="G18"/>
  <c i="1" r="G66"/>
  <c i="1" r="G113"/>
  <c i="1" r="G19"/>
  <c i="1" r="G67"/>
  <c i="1" r="G114"/>
  <c i="1" r="G20"/>
  <c i="1" r="G68"/>
  <c i="1" r="G115"/>
  <c i="1" r="G21"/>
  <c i="1" r="G69"/>
  <c i="1" r="G116"/>
  <c i="1" r="G22"/>
  <c i="1" r="G70"/>
  <c i="1" r="G117"/>
  <c i="1" r="G23"/>
  <c i="1" r="G71"/>
  <c i="1" r="G118"/>
  <c i="1" r="G24"/>
  <c i="1" r="G72"/>
  <c i="1" r="G119"/>
  <c i="1" r="G25"/>
  <c i="1" r="G73"/>
  <c i="1" r="G120"/>
  <c i="1" r="G26"/>
  <c i="1" r="G74"/>
  <c i="1" r="G121"/>
  <c i="1" r="G27"/>
  <c i="1" r="G75"/>
  <c i="1" r="G122"/>
  <c i="1" r="G28"/>
  <c i="1" r="G76"/>
  <c i="1" r="G123"/>
  <c i="1" r="G29"/>
  <c i="1" r="G77"/>
  <c i="1" r="G124"/>
  <c i="1" r="G30"/>
  <c i="1" r="G78"/>
  <c i="1" r="G125"/>
  <c i="1" r="G31"/>
  <c i="1" r="G79"/>
  <c i="1" r="G126"/>
  <c i="1" r="G32"/>
  <c i="1" r="G80"/>
  <c i="1" r="G127"/>
  <c i="1" r="G33"/>
  <c i="1" r="G81"/>
  <c i="1" r="G128"/>
  <c i="1" r="G34"/>
  <c i="1" r="G82"/>
  <c i="1" r="G129"/>
  <c i="1" r="G35"/>
  <c i="1" r="G83"/>
  <c i="1" r="G130"/>
  <c i="1" r="G36"/>
  <c i="1" r="G84"/>
  <c i="1" r="G131"/>
  <c i="1" r="G37"/>
  <c i="1" l="1" r="O3"/>
  <c i="1" l="1" r="Q3"/>
  <c i="1" r="R3" s="1"/>
  <c i="1" l="1" r="S3"/>
  <c i="1" r="T3" s="1"/>
  <c i="1" r="V3"/>
  <c i="1" r="U3"/>
</calcChain>
</file>

<file path=xl/sharedStrings.xml><?xml version="1.0" encoding="utf-8"?>
<sst xmlns="http://schemas.openxmlformats.org/spreadsheetml/2006/main" count="975" uniqueCount="251">
  <si>
    <t>Bldg</t>
  </si>
  <si>
    <t>Floor</t>
  </si>
  <si>
    <t>Closet</t>
  </si>
  <si>
    <t>Room</t>
  </si>
  <si>
    <t>Jack number</t>
  </si>
  <si>
    <t>Jack ID</t>
  </si>
  <si>
    <t>Switch number</t>
  </si>
  <si>
    <t>Switch Port</t>
  </si>
  <si>
    <t>Switch ID</t>
  </si>
  <si>
    <t>Old S/Old P</t>
  </si>
  <si>
    <t>jackid</t>
  </si>
  <si>
    <t>notes</t>
  </si>
  <si>
    <t>Birch</t>
  </si>
  <si>
    <t>1A</t>
  </si>
  <si>
    <t>B1</t>
  </si>
  <si>
    <t>1A1</t>
  </si>
  <si>
    <t>E431275B1</t>
  </si>
  <si>
    <t>Birch Closet</t>
  </si>
  <si>
    <t>New jacks</t>
  </si>
  <si>
    <t>Existing</t>
  </si>
  <si>
    <t>Total</t>
  </si>
  <si>
    <t>Sw</t>
  </si>
  <si>
    <t>Sw ports</t>
  </si>
  <si>
    <t>Fill ratio</t>
  </si>
  <si>
    <t>Reserve per sw for existing</t>
  </si>
  <si>
    <t>Use for new</t>
  </si>
  <si>
    <t>E431278B1</t>
  </si>
  <si>
    <t>2/1</t>
  </si>
  <si>
    <t>E431281B1</t>
  </si>
  <si>
    <t>E431285B1</t>
  </si>
  <si>
    <t>E431290B1</t>
  </si>
  <si>
    <t>E431293B1</t>
  </si>
  <si>
    <t>E431298B1</t>
  </si>
  <si>
    <t>E431305B1</t>
  </si>
  <si>
    <t>E431310B1</t>
  </si>
  <si>
    <t>E431315B1</t>
  </si>
  <si>
    <t>E432276B1</t>
  </si>
  <si>
    <t>E432279B1</t>
  </si>
  <si>
    <t>E432285B1</t>
  </si>
  <si>
    <t>E432290B1</t>
  </si>
  <si>
    <t>E432293B1</t>
  </si>
  <si>
    <t>E432298B1</t>
  </si>
  <si>
    <t>E432305B1</t>
  </si>
  <si>
    <t>E432310B1</t>
  </si>
  <si>
    <t>E432316B1</t>
  </si>
  <si>
    <t>E433277B1</t>
  </si>
  <si>
    <t>E433280B1</t>
  </si>
  <si>
    <t>E433286B1</t>
  </si>
  <si>
    <t>E433291B1</t>
  </si>
  <si>
    <t>2/3</t>
  </si>
  <si>
    <t>E433295B1</t>
  </si>
  <si>
    <t>E433300B1</t>
  </si>
  <si>
    <t>E433305B1</t>
  </si>
  <si>
    <t>E433310B1</t>
  </si>
  <si>
    <t>E433316B1</t>
  </si>
  <si>
    <t>1/21</t>
  </si>
  <si>
    <t>E434277B1</t>
  </si>
  <si>
    <t>E434284B1</t>
  </si>
  <si>
    <t>E434290B1</t>
  </si>
  <si>
    <t>E434293B1</t>
  </si>
  <si>
    <t>E434298B1</t>
  </si>
  <si>
    <t>E434304B1</t>
  </si>
  <si>
    <t>E434308B1</t>
  </si>
  <si>
    <t>E434316B1</t>
  </si>
  <si>
    <t>E43CC1288B2</t>
  </si>
  <si>
    <t>1/3</t>
  </si>
  <si>
    <t>E43CS2300B1</t>
  </si>
  <si>
    <t>1/8</t>
  </si>
  <si>
    <t>E43CS2317B1</t>
  </si>
  <si>
    <t>1/11</t>
  </si>
  <si>
    <t>1A2</t>
  </si>
  <si>
    <t>E431276B1</t>
  </si>
  <si>
    <t>E431279B1</t>
  </si>
  <si>
    <t>E431282B1</t>
  </si>
  <si>
    <t>E431286B1</t>
  </si>
  <si>
    <t>E431291B1</t>
  </si>
  <si>
    <t>E431295B1</t>
  </si>
  <si>
    <t>E431302B1</t>
  </si>
  <si>
    <t>E431307B1</t>
  </si>
  <si>
    <t>E431311B1</t>
  </si>
  <si>
    <t>E431316B1</t>
  </si>
  <si>
    <t>E432277B1</t>
  </si>
  <si>
    <t>E432280B1</t>
  </si>
  <si>
    <t>E432286B1</t>
  </si>
  <si>
    <t>E432291B1</t>
  </si>
  <si>
    <t>2/2</t>
  </si>
  <si>
    <t>E432295B1</t>
  </si>
  <si>
    <t>E432302B1</t>
  </si>
  <si>
    <t>E432307B1</t>
  </si>
  <si>
    <t>E432311B1</t>
  </si>
  <si>
    <t>E433275B1</t>
  </si>
  <si>
    <t>E433278B1</t>
  </si>
  <si>
    <t>E433284B1</t>
  </si>
  <si>
    <t>E433289B1</t>
  </si>
  <si>
    <t>E433292B1</t>
  </si>
  <si>
    <t>E433296B1</t>
  </si>
  <si>
    <t>E433302B1</t>
  </si>
  <si>
    <t>E433307B1</t>
  </si>
  <si>
    <t>E433311B1</t>
  </si>
  <si>
    <t>E434275B1</t>
  </si>
  <si>
    <t>E434279B1</t>
  </si>
  <si>
    <t>E434285B1</t>
  </si>
  <si>
    <t>E434291B1</t>
  </si>
  <si>
    <t>2/5</t>
  </si>
  <si>
    <t>E434295B1</t>
  </si>
  <si>
    <t>E434300B1</t>
  </si>
  <si>
    <t>E434305B1</t>
  </si>
  <si>
    <t>E434310B1</t>
  </si>
  <si>
    <t>E43CS2294B1</t>
  </si>
  <si>
    <t>1/12</t>
  </si>
  <si>
    <t>1/24</t>
  </si>
  <si>
    <t>UPS</t>
  </si>
  <si>
    <t>1A3</t>
  </si>
  <si>
    <t>E431277B1</t>
  </si>
  <si>
    <t>E431280B1</t>
  </si>
  <si>
    <t>E431284B1</t>
  </si>
  <si>
    <t>E431289B1</t>
  </si>
  <si>
    <t>E431292B1</t>
  </si>
  <si>
    <t>E431296B1</t>
  </si>
  <si>
    <t>E431304B1</t>
  </si>
  <si>
    <t>E431308B1</t>
  </si>
  <si>
    <t>E431312B1</t>
  </si>
  <si>
    <t>E432275B1</t>
  </si>
  <si>
    <t>E432278B1</t>
  </si>
  <si>
    <t>E432284B1</t>
  </si>
  <si>
    <t>E432289B1</t>
  </si>
  <si>
    <t>E432292B1</t>
  </si>
  <si>
    <t>E432296B1</t>
  </si>
  <si>
    <t>E432304B1</t>
  </si>
  <si>
    <t>E432308B1</t>
  </si>
  <si>
    <t>E432315B1</t>
  </si>
  <si>
    <t>E433276B1</t>
  </si>
  <si>
    <t>E433279B1</t>
  </si>
  <si>
    <t>E433285B1</t>
  </si>
  <si>
    <t>E433290B1</t>
  </si>
  <si>
    <t>E433293B1</t>
  </si>
  <si>
    <t>E433298B1</t>
  </si>
  <si>
    <t>E433304B1</t>
  </si>
  <si>
    <t>E433308B1</t>
  </si>
  <si>
    <t>E433315B1</t>
  </si>
  <si>
    <t>E434276B1</t>
  </si>
  <si>
    <t>E434280B1</t>
  </si>
  <si>
    <t>E434289B1</t>
  </si>
  <si>
    <t>E434292B1</t>
  </si>
  <si>
    <t>E434296B1</t>
  </si>
  <si>
    <t>E434302B1</t>
  </si>
  <si>
    <t>E434307B1</t>
  </si>
  <si>
    <t>E434315B1</t>
  </si>
  <si>
    <t>S-CENET</t>
  </si>
  <si>
    <t>WIRELESS-AP-HOSPITALITY</t>
  </si>
  <si>
    <t>E431275B1-DW, PG112213</t>
  </si>
  <si>
    <t>E431278B1-DW, PG112213</t>
  </si>
  <si>
    <t>E431285B1-DW, PG112213</t>
  </si>
  <si>
    <t>E431290B1-DW, PG112213</t>
  </si>
  <si>
    <t>E431293B1-DW, PG112213</t>
  </si>
  <si>
    <t>E431298B1-DW, PG112213</t>
  </si>
  <si>
    <t>E431310B1-DW, PG112213</t>
  </si>
  <si>
    <t>E431315B1-DW, PG112213</t>
  </si>
  <si>
    <t>E432276B1-DW, PG112213</t>
  </si>
  <si>
    <t>E432279B1-DW, PG112213</t>
  </si>
  <si>
    <t>E432285B1-DW, PG112213</t>
  </si>
  <si>
    <t>E432290B1-DW, PG112213</t>
  </si>
  <si>
    <t>E432293B1-DW, PG112213</t>
  </si>
  <si>
    <t>E432298B1-DW, PG112213</t>
  </si>
  <si>
    <t>E432305B1-DW, PG112213</t>
  </si>
  <si>
    <t>E432310B1-DW, PG112213</t>
  </si>
  <si>
    <t>E432316B1-DW, PG112213</t>
  </si>
  <si>
    <t>E433277B1-DW, PG112213</t>
  </si>
  <si>
    <t>E433280B1-DW, PG112213</t>
  </si>
  <si>
    <t>E433286B1-DW, PG112213</t>
  </si>
  <si>
    <t>E433291B1-DW, PG112213</t>
  </si>
  <si>
    <t>E433300B1-DW, PG112213</t>
  </si>
  <si>
    <t>E433305B1-DW, PG112213</t>
  </si>
  <si>
    <t>E433310B1-DW, PG112213</t>
  </si>
  <si>
    <t>E433316B1-DW, PG112213</t>
  </si>
  <si>
    <t>E434277B1-DW, PG112213</t>
  </si>
  <si>
    <t>E434284B1-DW, PG112213</t>
  </si>
  <si>
    <t>E434290B1-DW, PG112213</t>
  </si>
  <si>
    <t>E434298B1-DW, PG112213</t>
  </si>
  <si>
    <t>E434304B1-DW, PG112213</t>
  </si>
  <si>
    <t>E434308B1-DW, PG112213</t>
  </si>
  <si>
    <t>E434316B1-DW, PG112213</t>
  </si>
  <si>
    <t>CENET</t>
  </si>
  <si>
    <t>E43CC1288B2-D, PG112213</t>
  </si>
  <si>
    <t>E43CS2300B1-D, PG112213</t>
  </si>
  <si>
    <t>E43CS2317B1-D, PG112213</t>
  </si>
  <si>
    <t>E431276B1-DW, PG112213</t>
  </si>
  <si>
    <t>E431279B1-DW, PG112213</t>
  </si>
  <si>
    <t>E431282B1-DW, PG112213</t>
  </si>
  <si>
    <t>E431286B1-DW, PG112213</t>
  </si>
  <si>
    <t>E431291B1-DW, PG112213</t>
  </si>
  <si>
    <t>E431302B1-DW, PG112213</t>
  </si>
  <si>
    <t>E431307B1-DW, PG112213</t>
  </si>
  <si>
    <t>E431311B1-DW, PG112213</t>
  </si>
  <si>
    <t>E431316B1-DW, PG112213</t>
  </si>
  <si>
    <t>E432277B1-DW, PG112213</t>
  </si>
  <si>
    <t>E432280B1-DW, PG112213</t>
  </si>
  <si>
    <t>E432286B1-DW, PG112213</t>
  </si>
  <si>
    <t>E432291B1-DW, PG112213</t>
  </si>
  <si>
    <t>E432302B1-DW, PG112213</t>
  </si>
  <si>
    <t>E432307B1-DW, PG112213</t>
  </si>
  <si>
    <t>E432311B1-DW, PG112213</t>
  </si>
  <si>
    <t>E433275B1-DW, PG112213</t>
  </si>
  <si>
    <t>E433278B1-DW, PG112213</t>
  </si>
  <si>
    <t>E433284B1-DW, PG112213</t>
  </si>
  <si>
    <t>E433289B1-DW, PG112213</t>
  </si>
  <si>
    <t>E433292B1-DW, PG112213</t>
  </si>
  <si>
    <t>E433296B1-DW, PG112213</t>
  </si>
  <si>
    <t>E433302B1-DW, PG112213</t>
  </si>
  <si>
    <t>E433307B1-DW, PG112213</t>
  </si>
  <si>
    <t>E433311B1-DW, PG112213</t>
  </si>
  <si>
    <t>E434275B1-DW, PG112213</t>
  </si>
  <si>
    <t>E434279B1-DW, PG112213</t>
  </si>
  <si>
    <t>E434285B1-DW, PG112213</t>
  </si>
  <si>
    <t>E434291B1-DW, PG112213</t>
  </si>
  <si>
    <t>E434300B1-DW, PG112213</t>
  </si>
  <si>
    <t>E434305B1-DW, PG112213</t>
  </si>
  <si>
    <t>E434310B1-DW, PG112213</t>
  </si>
  <si>
    <t>E43CS2294B1-D, PG112213</t>
  </si>
  <si>
    <t>E431277B1-DW, PG112213</t>
  </si>
  <si>
    <t>E431280B1-DW, PG112213</t>
  </si>
  <si>
    <t>E431284B1-DW, PG112213</t>
  </si>
  <si>
    <t>E431289B1-DW, PG112213</t>
  </si>
  <si>
    <t>E431292B1-DW, PG112213</t>
  </si>
  <si>
    <t>E431296B1-DW, PG112213</t>
  </si>
  <si>
    <t>E431312B1-DW, PG112213</t>
  </si>
  <si>
    <t>E432275B1-DW, PG112213</t>
  </si>
  <si>
    <t>E432278B1-DW, PG112213</t>
  </si>
  <si>
    <t>E432284B1-DW, PG112213</t>
  </si>
  <si>
    <t>E432289B1-DW, PG112213</t>
  </si>
  <si>
    <t>E432292B1-DW, PG112213</t>
  </si>
  <si>
    <t>E432296B1-DW, PG112213</t>
  </si>
  <si>
    <t>E432308B1-DW, PG112213</t>
  </si>
  <si>
    <t>E432315B1-DW, PG112213</t>
  </si>
  <si>
    <t>E433276B1-DW, PG112213</t>
  </si>
  <si>
    <t>E433279B1-DW, PG112213</t>
  </si>
  <si>
    <t>E433285B1-DW, PG112213</t>
  </si>
  <si>
    <t>E433290B1-DW, PG112213</t>
  </si>
  <si>
    <t>E433293B1-DW, PG112213</t>
  </si>
  <si>
    <t>E433298B1-DW, PG112213</t>
  </si>
  <si>
    <t>E433304B1-DW, PG112213</t>
  </si>
  <si>
    <t>E433308B1-DW, PG112213</t>
  </si>
  <si>
    <t>E433315B1-DW, PG112213</t>
  </si>
  <si>
    <t>E434276B1-DW, PG112213</t>
  </si>
  <si>
    <t>E434280B1-DW, PG112213</t>
  </si>
  <si>
    <t>E434289B1-DW, PG112213</t>
  </si>
  <si>
    <t>E434292B1-DW, PG112213</t>
  </si>
  <si>
    <t>E434296B1-DW, PG112213</t>
  </si>
  <si>
    <t>E434302B1-DW, PG112213</t>
  </si>
  <si>
    <t>E434307B1-DW, PG112213</t>
  </si>
  <si>
    <t>E434315B1-DW, PG112213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</si>
</sst>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</borders>
  <cellStyleXfs count="2">
    <xf borderId="0" fillId="0" fontId="0" numFmtId="0"/>
    <xf applyAlignment="0" applyBorder="0" applyFill="0" applyFont="0" applyProtection="0" borderId="0" fillId="0" fontId="3" numFmtId="9"/>
  </cellStyleXfs>
  <cellXfs count="24">
    <xf borderId="0" fillId="0" fontId="0" numFmtId="0" xfId="0"/>
    <xf applyAlignment="1" borderId="0" fillId="0" fontId="0" numFmtId="0" xfId="0">
      <alignment horizontal="center"/>
    </xf>
    <xf applyAlignment="1" applyBorder="1" applyFont="1" borderId="1" fillId="0" fontId="5" numFmtId="0" xfId="0">
      <alignment horizontal="center"/>
    </xf>
    <xf applyBorder="1" applyFont="1" borderId="1" fillId="0" fontId="5" numFmtId="0" xfId="0"/>
    <xf applyFont="1" borderId="0" fillId="0" fontId="0" numFmtId="9" xfId="1"/>
    <xf applyBorder="1" borderId="2" fillId="0" fontId="0" numFmtId="0" xfId="0"/>
    <xf applyAlignment="1" applyBorder="1" borderId="3" fillId="0" fontId="0" numFmtId="0" xfId="0">
      <alignment horizontal="center"/>
    </xf>
    <xf applyBorder="1" borderId="3" fillId="0" fontId="0" numFmtId="0" xfId="0"/>
    <xf applyBorder="1" borderId="4" fillId="0" fontId="0" numFmtId="0" xfId="0"/>
    <xf applyBorder="1" applyFont="1" borderId="5" fillId="0" fontId="1" numFmtId="0" xfId="0"/>
    <xf applyAlignment="1" applyBorder="1" applyFont="1" borderId="1" fillId="0" fontId="1" numFmtId="0" xfId="0">
      <alignment horizontal="center"/>
    </xf>
    <xf applyBorder="1" applyFont="1" applyNumberFormat="1" borderId="1" fillId="0" fontId="1" numFmtId="14" xfId="0"/>
    <xf applyBorder="1" borderId="1" fillId="0" fontId="0" numFmtId="0" xfId="0"/>
    <xf applyBorder="1" borderId="6" fillId="0" fontId="0" numFmtId="0" xfId="0"/>
    <xf applyBorder="1" applyNumberFormat="1" borderId="1" fillId="0" fontId="0" numFmtId="0" xfId="0"/>
    <xf applyBorder="1" applyNumberFormat="1" borderId="6" fillId="0" fontId="0" numFmtId="0" xfId="0"/>
    <xf applyBorder="1" applyFill="1" applyFont="1" applyNumberFormat="1" borderId="1" fillId="3" fontId="2" numFmtId="14" xfId="0"/>
    <xf applyBorder="1" applyFill="1" applyNumberFormat="1" borderId="1" fillId="2" fontId="0" numFmtId="0" xfId="0"/>
    <xf applyBorder="1" applyFill="1" borderId="1" fillId="2" fontId="0" numFmtId="0" xfId="0"/>
    <xf applyBorder="1" applyFont="1" borderId="7" fillId="0" fontId="4" numFmtId="0" xfId="0"/>
    <xf applyBorder="1" applyFill="1" applyFont="1" borderId="7" fillId="3" fontId="4" numFmtId="0" xfId="0"/>
    <xf applyBorder="1" applyFill="1" applyFont="1" borderId="0" fillId="3" fontId="4" numFmtId="0" xfId="0"/>
    <xf applyNumberFormat="1" borderId="0" fillId="0" fontId="0" numFmtId="49" xfId="0"/>
    <xf applyBorder="1" applyNumberFormat="1" borderId="3" fillId="0" fontId="0" numFmtId="49" xfId="0"/>
  </cellXfs>
  <cellStyles count="2">
    <cellStyle builtinId="0" name="Normal" xfId="0"/>
    <cellStyle builtinId="5" name="Percent" xfId="1"/>
  </cellStyles>
  <dxfs count="14">
    <dxf>
      <numFmt formatCode="@" numFmtId="30"/>
    </dxf>
    <dxf>
      <numFmt formatCode="@" numFmtId="30"/>
    </dxf>
    <dxf>
      <numFmt formatCode="@" numFmtId="30"/>
    </dxf>
    <dxf>
      <numFmt formatCode="General" numFmtId="0"/>
      <border diagonalDown="0"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formatCode="General" numFmtId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formatCode="m/d/yyyy" numFmtId="19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indent="0" justifyLastLine="0" readingOrder="0" shrinkToFit="0" textRotation="0" vertical="bottom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Down="0"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Down="0" diagonalUp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externalLinks/_rels/externalLink1.xml.rels><?xml version="1.0" encoding="UTF-8" standalone="no"?><Relationships xmlns="http://schemas.openxmlformats.org/package/2006/relationships"><Relationship Id="rId1" Target="/Users/cjkuehl/AppData/Local/Box/Box%20Edit/Documents/p4GKCAeYjkqej+Pv0gNC4Q==/Schedule%20baseline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tracker summary"/>
      <sheetName val="Schedule baseline 1"/>
      <sheetName val="Contractor performance"/>
      <sheetName val="Project Org "/>
      <sheetName val="Data Validation"/>
      <sheetName val="Planning too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8" headerRowBorderDxfId="11" headerRowDxfId="13" id="1" mc:Ignorable="xr xr3" name="Table8" ref="B1:M143" tableBorderDxfId="12" totalsRowBorderDxfId="10" totalsRowShown="0" xr:uid="{00000000-000C-0000-FFFF-FFFF00000000}">
  <autoFilter ref="B1:M143" xr:uid="{00000000-0009-0000-0100-000001000000}"/>
  <sortState xmlns:xlrd2="http://schemas.microsoft.com/office/spreadsheetml/2017/richdata2" ref="B2:J107">
    <sortCondition ref="J1:J107"/>
  </sortState>
  <tableColumns count="12">
    <tableColumn dataDxfId="9" id="1" name="Bldg" xr3:uid="{00000000-0010-0000-0000-000001000000}"/>
    <tableColumn id="2" name="Floor" xr3:uid="{00000000-0010-0000-0000-000002000000}"/>
    <tableColumn dataDxfId="8" id="3" name="Closet" xr3:uid="{00000000-0010-0000-0000-000003000000}"/>
    <tableColumn id="6" name="Room" xr3:uid="{00000000-0010-0000-0000-000006000000}"/>
    <tableColumn dataDxfId="7" id="9" name="Jack number" xr3:uid="{00000000-0010-0000-0000-000009000000}"/>
    <tableColumn dataDxfId="6" id="10" name="Jack ID" xr3:uid="{00000000-0010-0000-0000-00000A000000}">
      <calculatedColumnFormula>CONCATENATE("E43",Table8[[#This Row],[Room]],Table8[[#This Row],[Jack number]])</calculatedColumnFormula>
    </tableColumn>
    <tableColumn dataDxfId="5" id="11" name="Switch number" xr3:uid="{00000000-0010-0000-0000-00000B000000}"/>
    <tableColumn dataDxfId="4" id="12" name="Switch Port" xr3:uid="{00000000-0010-0000-0000-00000C000000}"/>
    <tableColumn dataDxfId="3" id="14" name="Switch ID" xr3:uid="{00000000-0010-0000-0000-00000E000000}"/>
    <tableColumn dataDxfId="2" id="4" name="Old S/Old P" xr3:uid="{4E11B1FA-1258-4586-A795-7721F7B85A50}"/>
    <tableColumn dataDxfId="1" id="5" name="jackid" xr3:uid="{DE862C3A-B036-4237-B35A-CCEC039F6AFF}"/>
    <tableColumn dataDxfId="0" id="7" name="notes" xr3:uid="{9D691E44-FA50-40A6-8B02-D72C27691156}"/>
  </tableColumns>
  <tableStyleInfo name="TableStyleLight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43"/>
  <sheetViews>
    <sheetView tabSelected="1" workbookViewId="0" zoomScale="80" zoomScaleNormal="80">
      <selection activeCell="L2" sqref="L2:L143"/>
    </sheetView>
  </sheetViews>
  <sheetFormatPr defaultRowHeight="15"/>
  <cols>
    <col min="1" max="1" customWidth="true" width="2.0" collapsed="true"/>
    <col min="2" max="2" bestFit="true" customWidth="true" width="11.0" collapsed="true"/>
    <col min="3" max="3" bestFit="true" customWidth="true" style="1" width="11.42578125" collapsed="true"/>
    <col min="4" max="4" bestFit="true" customWidth="true" style="1" width="12.28515625" collapsed="true"/>
    <col min="5" max="5" bestFit="true" customWidth="true" style="1" width="12.140625" collapsed="true"/>
    <col min="6" max="6" bestFit="true" customWidth="true" width="11.7109375" collapsed="true"/>
    <col min="7" max="7" customWidth="true" width="14.140625" collapsed="true"/>
    <col min="8" max="8" bestFit="true" customWidth="true" width="17.42578125" collapsed="true"/>
    <col min="9" max="9" bestFit="true" customWidth="true" width="14.140625" collapsed="true"/>
    <col min="10" max="10" bestFit="true" customWidth="true" width="12.42578125" collapsed="true"/>
    <col min="11" max="11" bestFit="true" customWidth="true" style="22" width="10.28515625" collapsed="true"/>
    <col min="12" max="12" customWidth="true" style="22" width="21.85546875" collapsed="true"/>
    <col min="13" max="13" customWidth="true" style="22" width="20.5703125" collapsed="true"/>
    <col min="14" max="22" customWidth="true" width="15.140625" collapsed="true"/>
  </cols>
  <sheetData>
    <row r="1" spans="2:22"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23" t="s">
        <v>9</v>
      </c>
      <c r="L1" s="23" t="s">
        <v>10</v>
      </c>
      <c r="M1" s="23" t="s">
        <v>11</v>
      </c>
    </row>
    <row ht="18.75" r="2" spans="2:22">
      <c r="B2" s="9" t="s">
        <v>12</v>
      </c>
      <c r="C2" s="19">
        <v>1</v>
      </c>
      <c r="D2" s="10" t="s">
        <v>13</v>
      </c>
      <c r="E2" s="19">
        <v>1275</v>
      </c>
      <c r="F2" s="11" t="s">
        <v>14</v>
      </c>
      <c r="G2" s="12" t="str">
        <f>CONCATENATE("E43",Table8[[#This Row],[Room]],Table8[[#This Row],[Jack number]])</f>
        <v>E431275B1</v>
      </c>
      <c r="H2" s="12">
        <v>1</v>
      </c>
      <c r="I2" s="12">
        <v>1</v>
      </c>
      <c r="J2" s="13" t="s">
        <v>15</v>
      </c>
      <c r="L2" t="s">
        <v>150</v>
      </c>
      <c r="M2" t="s">
        <v>149</v>
      </c>
      <c r="N2" s="2" t="s">
        <v>17</v>
      </c>
      <c r="O2" s="2" t="s">
        <v>18</v>
      </c>
      <c r="P2" s="2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</row>
    <row ht="18.75" r="3" spans="2:22">
      <c r="B3" s="9" t="s">
        <v>12</v>
      </c>
      <c r="C3" s="19">
        <v>1</v>
      </c>
      <c r="D3" s="10" t="s">
        <v>13</v>
      </c>
      <c r="E3" s="19">
        <v>1278</v>
      </c>
      <c r="F3" s="11" t="s">
        <v>14</v>
      </c>
      <c r="G3" s="14" t="str">
        <f>CONCATENATE("E43",Table8[[#This Row],[Room]],Table8[[#This Row],[Jack number]])</f>
        <v>E431278B1</v>
      </c>
      <c r="H3" s="12">
        <v>1</v>
      </c>
      <c r="I3" s="12">
        <v>2</v>
      </c>
      <c r="J3" s="15" t="s">
        <v>15</v>
      </c>
      <c r="L3" t="s">
        <v>151</v>
      </c>
      <c r="M3" t="s">
        <v>149</v>
      </c>
      <c r="N3" t="s">
        <v>13</v>
      </c>
      <c r="O3">
        <f>COUNTA(F:F)-1</f>
        <v>106</v>
      </c>
      <c r="P3">
        <v>36</v>
      </c>
      <c r="Q3">
        <f>O3+P3</f>
        <v>142</v>
      </c>
      <c r="R3">
        <f>ROUNDUP(Q3/48,0)</f>
        <v>3</v>
      </c>
      <c r="S3">
        <f>R3*48</f>
        <v>144</v>
      </c>
      <c r="T3" s="4">
        <f>Q3/S3</f>
        <v>0.98611111111111116</v>
      </c>
      <c r="U3">
        <f>ROUNDUP(P3/R3,0)</f>
        <v>12</v>
      </c>
      <c r="V3">
        <f>ROUNDUP(O3/R3,0)</f>
        <v>36</v>
      </c>
    </row>
    <row ht="18.75" r="4" spans="2:22">
      <c r="B4" s="9" t="s">
        <v>12</v>
      </c>
      <c r="C4" s="19">
        <v>1</v>
      </c>
      <c r="D4" s="10" t="s">
        <v>13</v>
      </c>
      <c r="E4" s="19">
        <v>1281</v>
      </c>
      <c r="F4" s="11" t="s">
        <v>14</v>
      </c>
      <c r="G4" s="14" t="str">
        <f>CONCATENATE("E43",Table8[[#This Row],[Room]],Table8[[#This Row],[Jack number]])</f>
        <v>E431281B1</v>
      </c>
      <c r="H4" s="12">
        <v>1</v>
      </c>
      <c r="I4" s="12">
        <v>3</v>
      </c>
      <c r="J4" s="15" t="s">
        <v>15</v>
      </c>
      <c r="K4" s="22" t="s">
        <v>27</v>
      </c>
      <c r="L4" s="22" t="s">
        <v>28</v>
      </c>
    </row>
    <row ht="18.75" r="5" spans="2:22">
      <c r="B5" s="9" t="s">
        <v>12</v>
      </c>
      <c r="C5" s="19">
        <v>1</v>
      </c>
      <c r="D5" s="10" t="s">
        <v>13</v>
      </c>
      <c r="E5" s="19">
        <v>1285</v>
      </c>
      <c r="F5" s="11" t="s">
        <v>14</v>
      </c>
      <c r="G5" s="14" t="str">
        <f>CONCATENATE("E43",Table8[[#This Row],[Room]],Table8[[#This Row],[Jack number]])</f>
        <v>E431285B1</v>
      </c>
      <c r="H5" s="12">
        <v>1</v>
      </c>
      <c r="I5" s="12">
        <v>4</v>
      </c>
      <c r="J5" s="15" t="s">
        <v>15</v>
      </c>
      <c r="L5" t="s">
        <v>152</v>
      </c>
      <c r="M5" t="s">
        <v>149</v>
      </c>
    </row>
    <row ht="18.75" r="6" spans="2:22">
      <c r="B6" s="9" t="s">
        <v>12</v>
      </c>
      <c r="C6" s="19">
        <v>1</v>
      </c>
      <c r="D6" s="10" t="s">
        <v>13</v>
      </c>
      <c r="E6" s="19">
        <v>1290</v>
      </c>
      <c r="F6" s="11" t="s">
        <v>14</v>
      </c>
      <c r="G6" s="14" t="str">
        <f>CONCATENATE("E43",Table8[[#This Row],[Room]],Table8[[#This Row],[Jack number]])</f>
        <v>E431290B1</v>
      </c>
      <c r="H6" s="12">
        <v>1</v>
      </c>
      <c r="I6" s="12">
        <v>5</v>
      </c>
      <c r="J6" s="15" t="s">
        <v>15</v>
      </c>
      <c r="L6" t="s">
        <v>153</v>
      </c>
      <c r="M6" t="s">
        <v>149</v>
      </c>
    </row>
    <row ht="18.75" r="7" spans="2:22">
      <c r="B7" s="9" t="s">
        <v>12</v>
      </c>
      <c r="C7" s="19">
        <v>1</v>
      </c>
      <c r="D7" s="10" t="s">
        <v>13</v>
      </c>
      <c r="E7" s="19">
        <v>1293</v>
      </c>
      <c r="F7" s="11" t="s">
        <v>14</v>
      </c>
      <c r="G7" s="14" t="str">
        <f>CONCATENATE("E43",Table8[[#This Row],[Room]],Table8[[#This Row],[Jack number]])</f>
        <v>E431293B1</v>
      </c>
      <c r="H7" s="12">
        <v>1</v>
      </c>
      <c r="I7" s="12">
        <v>6</v>
      </c>
      <c r="J7" s="15" t="s">
        <v>15</v>
      </c>
      <c r="L7" t="s">
        <v>154</v>
      </c>
      <c r="M7" t="s">
        <v>149</v>
      </c>
    </row>
    <row ht="18.75" r="8" spans="2:22">
      <c r="B8" s="9" t="s">
        <v>12</v>
      </c>
      <c r="C8" s="19">
        <v>1</v>
      </c>
      <c r="D8" s="10" t="s">
        <v>13</v>
      </c>
      <c r="E8" s="19">
        <v>1298</v>
      </c>
      <c r="F8" s="11" t="s">
        <v>14</v>
      </c>
      <c r="G8" s="14" t="str">
        <f>CONCATENATE("E43",Table8[[#This Row],[Room]],Table8[[#This Row],[Jack number]])</f>
        <v>E431298B1</v>
      </c>
      <c r="H8" s="12">
        <v>1</v>
      </c>
      <c r="I8" s="12">
        <v>7</v>
      </c>
      <c r="J8" s="15" t="s">
        <v>15</v>
      </c>
      <c r="L8" t="s">
        <v>155</v>
      </c>
      <c r="M8" t="s">
        <v>149</v>
      </c>
    </row>
    <row ht="18.75" r="9" spans="2:22">
      <c r="B9" s="9" t="s">
        <v>12</v>
      </c>
      <c r="C9" s="19">
        <v>1</v>
      </c>
      <c r="D9" s="10" t="s">
        <v>13</v>
      </c>
      <c r="E9" s="19">
        <v>1305</v>
      </c>
      <c r="F9" s="11" t="s">
        <v>14</v>
      </c>
      <c r="G9" s="14" t="str">
        <f>CONCATENATE("E43",Table8[[#This Row],[Room]],Table8[[#This Row],[Jack number]])</f>
        <v>E431305B1</v>
      </c>
      <c r="H9" s="12">
        <v>1</v>
      </c>
      <c r="I9" s="12">
        <v>8</v>
      </c>
      <c r="J9" s="15" t="s">
        <v>15</v>
      </c>
      <c r="L9" s="22" t="s">
        <v>33</v>
      </c>
    </row>
    <row ht="18.75" r="10" spans="2:22">
      <c r="B10" s="9" t="s">
        <v>12</v>
      </c>
      <c r="C10" s="19">
        <v>1</v>
      </c>
      <c r="D10" s="10" t="s">
        <v>13</v>
      </c>
      <c r="E10" s="19">
        <v>1310</v>
      </c>
      <c r="F10" s="11" t="s">
        <v>14</v>
      </c>
      <c r="G10" s="14" t="str">
        <f>CONCATENATE("E43",Table8[[#This Row],[Room]],Table8[[#This Row],[Jack number]])</f>
        <v>E431310B1</v>
      </c>
      <c r="H10" s="12">
        <v>1</v>
      </c>
      <c r="I10" s="12">
        <v>9</v>
      </c>
      <c r="J10" s="15" t="s">
        <v>15</v>
      </c>
      <c r="L10" t="s">
        <v>156</v>
      </c>
      <c r="M10" t="s">
        <v>149</v>
      </c>
    </row>
    <row ht="18.75" r="11" spans="2:22">
      <c r="B11" s="9" t="s">
        <v>12</v>
      </c>
      <c r="C11" s="19">
        <v>1</v>
      </c>
      <c r="D11" s="10" t="s">
        <v>13</v>
      </c>
      <c r="E11" s="19">
        <v>1315</v>
      </c>
      <c r="F11" s="11" t="s">
        <v>14</v>
      </c>
      <c r="G11" s="14" t="str">
        <f>CONCATENATE("E43",Table8[[#This Row],[Room]],Table8[[#This Row],[Jack number]])</f>
        <v>E431315B1</v>
      </c>
      <c r="H11" s="12">
        <v>1</v>
      </c>
      <c r="I11" s="12">
        <v>10</v>
      </c>
      <c r="J11" s="15" t="s">
        <v>15</v>
      </c>
      <c r="L11" t="s">
        <v>157</v>
      </c>
      <c r="M11" t="s">
        <v>149</v>
      </c>
    </row>
    <row ht="18.75" r="12" spans="2:22">
      <c r="B12" s="9" t="s">
        <v>12</v>
      </c>
      <c r="C12" s="19">
        <v>2</v>
      </c>
      <c r="D12" s="10" t="s">
        <v>13</v>
      </c>
      <c r="E12" s="19">
        <v>2276</v>
      </c>
      <c r="F12" s="11" t="s">
        <v>14</v>
      </c>
      <c r="G12" s="14" t="str">
        <f>CONCATENATE("E43",Table8[[#This Row],[Room]],Table8[[#This Row],[Jack number]])</f>
        <v>E432276B1</v>
      </c>
      <c r="H12" s="12">
        <v>1</v>
      </c>
      <c r="I12" s="12">
        <v>11</v>
      </c>
      <c r="J12" s="15" t="s">
        <v>15</v>
      </c>
      <c r="L12" t="s">
        <v>158</v>
      </c>
      <c r="M12" t="s">
        <v>149</v>
      </c>
    </row>
    <row ht="18.75" r="13" spans="2:22">
      <c r="B13" s="9" t="s">
        <v>12</v>
      </c>
      <c r="C13" s="19">
        <v>2</v>
      </c>
      <c r="D13" s="10" t="s">
        <v>13</v>
      </c>
      <c r="E13" s="19">
        <v>2279</v>
      </c>
      <c r="F13" s="11" t="s">
        <v>14</v>
      </c>
      <c r="G13" s="14" t="str">
        <f>CONCATENATE("E43",Table8[[#This Row],[Room]],Table8[[#This Row],[Jack number]])</f>
        <v>E432279B1</v>
      </c>
      <c r="H13" s="12">
        <v>1</v>
      </c>
      <c r="I13" s="12">
        <v>12</v>
      </c>
      <c r="J13" s="15" t="s">
        <v>15</v>
      </c>
      <c r="L13" t="s">
        <v>159</v>
      </c>
      <c r="M13" t="s">
        <v>149</v>
      </c>
    </row>
    <row ht="18.75" r="14" spans="2:22">
      <c r="B14" s="9" t="s">
        <v>12</v>
      </c>
      <c r="C14" s="19">
        <v>2</v>
      </c>
      <c r="D14" s="10" t="s">
        <v>13</v>
      </c>
      <c r="E14" s="19">
        <v>2285</v>
      </c>
      <c r="F14" s="11" t="s">
        <v>14</v>
      </c>
      <c r="G14" s="14" t="str">
        <f>CONCATENATE("E43",Table8[[#This Row],[Room]],Table8[[#This Row],[Jack number]])</f>
        <v>E432285B1</v>
      </c>
      <c r="H14" s="12">
        <v>1</v>
      </c>
      <c r="I14" s="12">
        <v>13</v>
      </c>
      <c r="J14" s="15" t="s">
        <v>15</v>
      </c>
      <c r="L14" t="s">
        <v>160</v>
      </c>
      <c r="M14" t="s">
        <v>149</v>
      </c>
    </row>
    <row ht="18.75" r="15" spans="2:22">
      <c r="B15" s="9" t="s">
        <v>12</v>
      </c>
      <c r="C15" s="19">
        <v>2</v>
      </c>
      <c r="D15" s="10" t="s">
        <v>13</v>
      </c>
      <c r="E15" s="19">
        <v>2290</v>
      </c>
      <c r="F15" s="11" t="s">
        <v>14</v>
      </c>
      <c r="G15" s="14" t="str">
        <f>CONCATENATE("E43",Table8[[#This Row],[Room]],Table8[[#This Row],[Jack number]])</f>
        <v>E432290B1</v>
      </c>
      <c r="H15" s="12">
        <v>1</v>
      </c>
      <c r="I15" s="12">
        <v>14</v>
      </c>
      <c r="J15" s="15" t="s">
        <v>15</v>
      </c>
      <c r="L15" t="s">
        <v>161</v>
      </c>
      <c r="M15" t="s">
        <v>149</v>
      </c>
    </row>
    <row ht="18.75" r="16" spans="2:22">
      <c r="B16" s="9" t="s">
        <v>12</v>
      </c>
      <c r="C16" s="19">
        <v>2</v>
      </c>
      <c r="D16" s="10" t="s">
        <v>13</v>
      </c>
      <c r="E16" s="19">
        <v>2293</v>
      </c>
      <c r="F16" s="11" t="s">
        <v>14</v>
      </c>
      <c r="G16" s="14" t="str">
        <f>CONCATENATE("E43",Table8[[#This Row],[Room]],Table8[[#This Row],[Jack number]])</f>
        <v>E432293B1</v>
      </c>
      <c r="H16" s="12">
        <v>1</v>
      </c>
      <c r="I16" s="12">
        <v>15</v>
      </c>
      <c r="J16" s="15" t="s">
        <v>15</v>
      </c>
      <c r="L16" t="s">
        <v>162</v>
      </c>
      <c r="M16" t="s">
        <v>149</v>
      </c>
    </row>
    <row ht="18.75" r="17" spans="2:12">
      <c r="B17" s="9" t="s">
        <v>12</v>
      </c>
      <c r="C17" s="19">
        <v>2</v>
      </c>
      <c r="D17" s="10" t="s">
        <v>13</v>
      </c>
      <c r="E17" s="19">
        <v>2298</v>
      </c>
      <c r="F17" s="11" t="s">
        <v>14</v>
      </c>
      <c r="G17" s="14" t="str">
        <f>CONCATENATE("E43",Table8[[#This Row],[Room]],Table8[[#This Row],[Jack number]])</f>
        <v>E432298B1</v>
      </c>
      <c r="H17" s="12">
        <v>1</v>
      </c>
      <c r="I17" s="12">
        <v>16</v>
      </c>
      <c r="J17" s="15" t="s">
        <v>15</v>
      </c>
      <c r="L17" t="s">
        <v>163</v>
      </c>
      <c r="M17" t="s">
        <v>149</v>
      </c>
    </row>
    <row ht="18.75" r="18" spans="2:12">
      <c r="B18" s="9" t="s">
        <v>12</v>
      </c>
      <c r="C18" s="19">
        <v>2</v>
      </c>
      <c r="D18" s="10" t="s">
        <v>13</v>
      </c>
      <c r="E18" s="19">
        <v>2305</v>
      </c>
      <c r="F18" s="11" t="s">
        <v>14</v>
      </c>
      <c r="G18" s="14" t="str">
        <f>CONCATENATE("E43",Table8[[#This Row],[Room]],Table8[[#This Row],[Jack number]])</f>
        <v>E432305B1</v>
      </c>
      <c r="H18" s="12">
        <v>1</v>
      </c>
      <c r="I18" s="12">
        <v>17</v>
      </c>
      <c r="J18" s="15" t="s">
        <v>15</v>
      </c>
      <c r="L18" t="s">
        <v>164</v>
      </c>
      <c r="M18" t="s">
        <v>149</v>
      </c>
    </row>
    <row ht="18.75" r="19" spans="2:12">
      <c r="B19" s="9" t="s">
        <v>12</v>
      </c>
      <c r="C19" s="19">
        <v>2</v>
      </c>
      <c r="D19" s="10" t="s">
        <v>13</v>
      </c>
      <c r="E19" s="19">
        <v>2310</v>
      </c>
      <c r="F19" s="11" t="s">
        <v>14</v>
      </c>
      <c r="G19" s="14" t="str">
        <f>CONCATENATE("E43",Table8[[#This Row],[Room]],Table8[[#This Row],[Jack number]])</f>
        <v>E432310B1</v>
      </c>
      <c r="H19" s="12">
        <v>1</v>
      </c>
      <c r="I19" s="12">
        <v>18</v>
      </c>
      <c r="J19" s="15" t="s">
        <v>15</v>
      </c>
      <c r="L19" t="s">
        <v>165</v>
      </c>
      <c r="M19" t="s">
        <v>149</v>
      </c>
    </row>
    <row ht="18.75" r="20" spans="2:12">
      <c r="B20" s="9" t="s">
        <v>12</v>
      </c>
      <c r="C20" s="19">
        <v>2</v>
      </c>
      <c r="D20" s="10" t="s">
        <v>13</v>
      </c>
      <c r="E20" s="19">
        <v>2316</v>
      </c>
      <c r="F20" s="11" t="s">
        <v>14</v>
      </c>
      <c r="G20" s="14" t="str">
        <f>CONCATENATE("E43",Table8[[#This Row],[Room]],Table8[[#This Row],[Jack number]])</f>
        <v>E432316B1</v>
      </c>
      <c r="H20" s="12">
        <v>1</v>
      </c>
      <c r="I20" s="12">
        <v>19</v>
      </c>
      <c r="J20" s="15" t="s">
        <v>15</v>
      </c>
      <c r="L20" t="s">
        <v>166</v>
      </c>
      <c r="M20" t="s">
        <v>149</v>
      </c>
    </row>
    <row ht="18.75" r="21" spans="2:12">
      <c r="B21" s="9" t="s">
        <v>12</v>
      </c>
      <c r="C21" s="19">
        <v>3</v>
      </c>
      <c r="D21" s="10" t="s">
        <v>13</v>
      </c>
      <c r="E21" s="19">
        <v>3277</v>
      </c>
      <c r="F21" s="11" t="s">
        <v>14</v>
      </c>
      <c r="G21" s="14" t="str">
        <f>CONCATENATE("E43",Table8[[#This Row],[Room]],Table8[[#This Row],[Jack number]])</f>
        <v>E433277B1</v>
      </c>
      <c r="H21" s="12">
        <v>1</v>
      </c>
      <c r="I21" s="12">
        <v>20</v>
      </c>
      <c r="J21" s="15" t="s">
        <v>15</v>
      </c>
      <c r="L21" t="s">
        <v>167</v>
      </c>
      <c r="M21" t="s">
        <v>149</v>
      </c>
    </row>
    <row ht="18.75" r="22" spans="2:12">
      <c r="B22" s="9" t="s">
        <v>12</v>
      </c>
      <c r="C22" s="19">
        <v>3</v>
      </c>
      <c r="D22" s="10" t="s">
        <v>13</v>
      </c>
      <c r="E22" s="19">
        <v>3280</v>
      </c>
      <c r="F22" s="11" t="s">
        <v>14</v>
      </c>
      <c r="G22" s="14" t="str">
        <f>CONCATENATE("E43",Table8[[#This Row],[Room]],Table8[[#This Row],[Jack number]])</f>
        <v>E433280B1</v>
      </c>
      <c r="H22" s="12">
        <v>1</v>
      </c>
      <c r="I22" s="12">
        <v>21</v>
      </c>
      <c r="J22" s="15" t="s">
        <v>15</v>
      </c>
      <c r="L22" t="s">
        <v>168</v>
      </c>
      <c r="M22" t="s">
        <v>149</v>
      </c>
    </row>
    <row ht="18.75" r="23" spans="2:12">
      <c r="B23" s="9" t="s">
        <v>12</v>
      </c>
      <c r="C23" s="19">
        <v>3</v>
      </c>
      <c r="D23" s="10" t="s">
        <v>13</v>
      </c>
      <c r="E23" s="19">
        <v>3286</v>
      </c>
      <c r="F23" s="11" t="s">
        <v>14</v>
      </c>
      <c r="G23" s="14" t="str">
        <f>CONCATENATE("E43",Table8[[#This Row],[Room]],Table8[[#This Row],[Jack number]])</f>
        <v>E433286B1</v>
      </c>
      <c r="H23" s="12">
        <v>1</v>
      </c>
      <c r="I23" s="12">
        <v>22</v>
      </c>
      <c r="J23" s="15" t="s">
        <v>15</v>
      </c>
      <c r="L23" t="s">
        <v>169</v>
      </c>
      <c r="M23" t="s">
        <v>149</v>
      </c>
    </row>
    <row ht="18.75" r="24" spans="2:12">
      <c r="B24" s="9" t="s">
        <v>12</v>
      </c>
      <c r="C24" s="19">
        <v>3</v>
      </c>
      <c r="D24" s="10" t="s">
        <v>13</v>
      </c>
      <c r="E24" s="19">
        <v>3291</v>
      </c>
      <c r="F24" s="11" t="s">
        <v>14</v>
      </c>
      <c r="G24" s="14" t="str">
        <f>CONCATENATE("E43",Table8[[#This Row],[Room]],Table8[[#This Row],[Jack number]])</f>
        <v>E433291B1</v>
      </c>
      <c r="H24" s="12">
        <v>1</v>
      </c>
      <c r="I24" s="12">
        <v>23</v>
      </c>
      <c r="J24" s="15" t="s">
        <v>15</v>
      </c>
      <c r="L24" t="s">
        <v>170</v>
      </c>
      <c r="M24" t="s">
        <v>149</v>
      </c>
    </row>
    <row ht="18.75" r="25" spans="2:12">
      <c r="B25" s="9" t="s">
        <v>12</v>
      </c>
      <c r="C25" s="19">
        <v>3</v>
      </c>
      <c r="D25" s="10" t="s">
        <v>13</v>
      </c>
      <c r="E25" s="19">
        <v>3295</v>
      </c>
      <c r="F25" s="11" t="s">
        <v>14</v>
      </c>
      <c r="G25" s="14" t="str">
        <f>CONCATENATE("E43",Table8[[#This Row],[Room]],Table8[[#This Row],[Jack number]])</f>
        <v>E433295B1</v>
      </c>
      <c r="H25" s="12">
        <v>1</v>
      </c>
      <c r="I25" s="12">
        <v>24</v>
      </c>
      <c r="J25" s="15" t="s">
        <v>15</v>
      </c>
      <c r="K25" s="22" t="s">
        <v>49</v>
      </c>
      <c r="L25" s="22" t="s">
        <v>50</v>
      </c>
    </row>
    <row ht="18.75" r="26" spans="2:12">
      <c r="B26" s="9" t="s">
        <v>12</v>
      </c>
      <c r="C26" s="19">
        <v>3</v>
      </c>
      <c r="D26" s="10" t="s">
        <v>13</v>
      </c>
      <c r="E26" s="19">
        <v>3300</v>
      </c>
      <c r="F26" s="11" t="s">
        <v>14</v>
      </c>
      <c r="G26" s="14" t="str">
        <f>CONCATENATE("E43",Table8[[#This Row],[Room]],Table8[[#This Row],[Jack number]])</f>
        <v>E433300B1</v>
      </c>
      <c r="H26" s="12">
        <v>1</v>
      </c>
      <c r="I26" s="12">
        <v>25</v>
      </c>
      <c r="J26" s="15" t="s">
        <v>15</v>
      </c>
      <c r="L26" t="s">
        <v>171</v>
      </c>
      <c r="M26" t="s">
        <v>149</v>
      </c>
    </row>
    <row ht="18.75" r="27" spans="2:12">
      <c r="B27" s="9" t="s">
        <v>12</v>
      </c>
      <c r="C27" s="19">
        <v>3</v>
      </c>
      <c r="D27" s="10" t="s">
        <v>13</v>
      </c>
      <c r="E27" s="19">
        <v>3305</v>
      </c>
      <c r="F27" s="11" t="s">
        <v>14</v>
      </c>
      <c r="G27" s="14" t="str">
        <f>CONCATENATE("E43",Table8[[#This Row],[Room]],Table8[[#This Row],[Jack number]])</f>
        <v>E433305B1</v>
      </c>
      <c r="H27" s="12">
        <v>1</v>
      </c>
      <c r="I27" s="12">
        <v>26</v>
      </c>
      <c r="J27" s="15" t="s">
        <v>15</v>
      </c>
      <c r="L27" t="s">
        <v>172</v>
      </c>
      <c r="M27" t="s">
        <v>149</v>
      </c>
    </row>
    <row ht="18.75" r="28" spans="2:12">
      <c r="B28" s="9" t="s">
        <v>12</v>
      </c>
      <c r="C28" s="19">
        <v>3</v>
      </c>
      <c r="D28" s="10" t="s">
        <v>13</v>
      </c>
      <c r="E28" s="19">
        <v>3310</v>
      </c>
      <c r="F28" s="11" t="s">
        <v>14</v>
      </c>
      <c r="G28" s="14" t="str">
        <f>CONCATENATE("E43",Table8[[#This Row],[Room]],Table8[[#This Row],[Jack number]])</f>
        <v>E433310B1</v>
      </c>
      <c r="H28" s="12">
        <v>1</v>
      </c>
      <c r="I28" s="12">
        <v>27</v>
      </c>
      <c r="J28" s="15" t="s">
        <v>15</v>
      </c>
      <c r="L28" t="s">
        <v>173</v>
      </c>
      <c r="M28" t="s">
        <v>149</v>
      </c>
    </row>
    <row ht="18.75" r="29" spans="2:12">
      <c r="B29" s="9" t="s">
        <v>12</v>
      </c>
      <c r="C29" s="19">
        <v>3</v>
      </c>
      <c r="D29" s="10" t="s">
        <v>13</v>
      </c>
      <c r="E29" s="19">
        <v>3316</v>
      </c>
      <c r="F29" s="11" t="s">
        <v>14</v>
      </c>
      <c r="G29" s="14" t="str">
        <f>CONCATENATE("E43",Table8[[#This Row],[Room]],Table8[[#This Row],[Jack number]])</f>
        <v>E433316B1</v>
      </c>
      <c r="H29" s="12">
        <v>1</v>
      </c>
      <c r="I29" s="12">
        <v>28</v>
      </c>
      <c r="J29" s="15" t="s">
        <v>15</v>
      </c>
      <c r="L29" t="s">
        <v>174</v>
      </c>
      <c r="M29" t="s">
        <v>149</v>
      </c>
    </row>
    <row ht="18.75" r="30" spans="2:12">
      <c r="B30" s="9" t="s">
        <v>12</v>
      </c>
      <c r="C30" s="19">
        <v>4</v>
      </c>
      <c r="D30" s="10" t="s">
        <v>13</v>
      </c>
      <c r="E30" s="19">
        <v>4277</v>
      </c>
      <c r="F30" s="11" t="s">
        <v>14</v>
      </c>
      <c r="G30" s="14" t="str">
        <f>CONCATENATE("E43",Table8[[#This Row],[Room]],Table8[[#This Row],[Jack number]])</f>
        <v>E434277B1</v>
      </c>
      <c r="H30" s="12">
        <v>1</v>
      </c>
      <c r="I30" s="12">
        <v>29</v>
      </c>
      <c r="J30" s="15" t="s">
        <v>15</v>
      </c>
      <c r="K30" s="22" t="s">
        <v>55</v>
      </c>
      <c r="L30" t="s">
        <v>175</v>
      </c>
      <c r="M30" t="s">
        <v>149</v>
      </c>
    </row>
    <row ht="18.75" r="31" spans="2:12">
      <c r="B31" s="9" t="s">
        <v>12</v>
      </c>
      <c r="C31" s="19">
        <v>4</v>
      </c>
      <c r="D31" s="10" t="s">
        <v>13</v>
      </c>
      <c r="E31" s="19">
        <v>4284</v>
      </c>
      <c r="F31" s="11" t="s">
        <v>14</v>
      </c>
      <c r="G31" s="14" t="str">
        <f>CONCATENATE("E43",Table8[[#This Row],[Room]],Table8[[#This Row],[Jack number]])</f>
        <v>E434284B1</v>
      </c>
      <c r="H31" s="12">
        <v>1</v>
      </c>
      <c r="I31" s="12">
        <v>30</v>
      </c>
      <c r="J31" s="15" t="s">
        <v>15</v>
      </c>
      <c r="L31" t="s">
        <v>176</v>
      </c>
      <c r="M31" t="s">
        <v>149</v>
      </c>
    </row>
    <row ht="18.75" r="32" spans="2:12">
      <c r="B32" s="9" t="s">
        <v>12</v>
      </c>
      <c r="C32" s="19">
        <v>4</v>
      </c>
      <c r="D32" s="10" t="s">
        <v>13</v>
      </c>
      <c r="E32" s="19">
        <v>4290</v>
      </c>
      <c r="F32" s="11" t="s">
        <v>14</v>
      </c>
      <c r="G32" s="14" t="str">
        <f>CONCATENATE("E43",Table8[[#This Row],[Room]],Table8[[#This Row],[Jack number]])</f>
        <v>E434290B1</v>
      </c>
      <c r="H32" s="12">
        <v>1</v>
      </c>
      <c r="I32" s="12">
        <v>31</v>
      </c>
      <c r="J32" s="15" t="s">
        <v>15</v>
      </c>
      <c r="L32" t="s">
        <v>177</v>
      </c>
      <c r="M32" t="s">
        <v>149</v>
      </c>
    </row>
    <row ht="18.75" r="33" spans="2:12">
      <c r="B33" s="9" t="s">
        <v>12</v>
      </c>
      <c r="C33" s="19">
        <v>4</v>
      </c>
      <c r="D33" s="10" t="s">
        <v>13</v>
      </c>
      <c r="E33" s="19">
        <v>4293</v>
      </c>
      <c r="F33" s="11" t="s">
        <v>14</v>
      </c>
      <c r="G33" s="14" t="str">
        <f>CONCATENATE("E43",Table8[[#This Row],[Room]],Table8[[#This Row],[Jack number]])</f>
        <v>E434293B1</v>
      </c>
      <c r="H33" s="12">
        <v>1</v>
      </c>
      <c r="I33" s="12">
        <v>32</v>
      </c>
      <c r="J33" s="15" t="s">
        <v>15</v>
      </c>
      <c r="L33" s="22" t="s">
        <v>59</v>
      </c>
    </row>
    <row ht="18.75" r="34" spans="2:12">
      <c r="B34" s="9" t="s">
        <v>12</v>
      </c>
      <c r="C34" s="19">
        <v>4</v>
      </c>
      <c r="D34" s="10" t="s">
        <v>13</v>
      </c>
      <c r="E34" s="19">
        <v>4298</v>
      </c>
      <c r="F34" s="11" t="s">
        <v>14</v>
      </c>
      <c r="G34" s="14" t="str">
        <f>CONCATENATE("E43",Table8[[#This Row],[Room]],Table8[[#This Row],[Jack number]])</f>
        <v>E434298B1</v>
      </c>
      <c r="H34" s="12">
        <v>1</v>
      </c>
      <c r="I34" s="12">
        <v>33</v>
      </c>
      <c r="J34" s="15" t="s">
        <v>15</v>
      </c>
      <c r="L34" t="s">
        <v>178</v>
      </c>
      <c r="M34" t="s">
        <v>149</v>
      </c>
    </row>
    <row ht="18.75" r="35" spans="2:12">
      <c r="B35" s="9" t="s">
        <v>12</v>
      </c>
      <c r="C35" s="19">
        <v>4</v>
      </c>
      <c r="D35" s="10" t="s">
        <v>13</v>
      </c>
      <c r="E35" s="19">
        <v>4304</v>
      </c>
      <c r="F35" s="11" t="s">
        <v>14</v>
      </c>
      <c r="G35" s="14" t="str">
        <f>CONCATENATE("E43",Table8[[#This Row],[Room]],Table8[[#This Row],[Jack number]])</f>
        <v>E434304B1</v>
      </c>
      <c r="H35" s="12">
        <v>1</v>
      </c>
      <c r="I35" s="12">
        <v>34</v>
      </c>
      <c r="J35" s="15" t="s">
        <v>15</v>
      </c>
      <c r="L35" t="s">
        <v>179</v>
      </c>
      <c r="M35" t="s">
        <v>149</v>
      </c>
    </row>
    <row ht="18.75" r="36" spans="2:12">
      <c r="B36" s="9" t="s">
        <v>12</v>
      </c>
      <c r="C36" s="19">
        <v>4</v>
      </c>
      <c r="D36" s="10" t="s">
        <v>13</v>
      </c>
      <c r="E36" s="19">
        <v>4308</v>
      </c>
      <c r="F36" s="11" t="s">
        <v>14</v>
      </c>
      <c r="G36" s="14" t="str">
        <f>CONCATENATE("E43",Table8[[#This Row],[Room]],Table8[[#This Row],[Jack number]])</f>
        <v>E434308B1</v>
      </c>
      <c r="H36" s="12">
        <v>1</v>
      </c>
      <c r="I36" s="12">
        <v>35</v>
      </c>
      <c r="J36" s="15" t="s">
        <v>15</v>
      </c>
      <c r="L36" t="s">
        <v>180</v>
      </c>
      <c r="M36" t="s">
        <v>149</v>
      </c>
    </row>
    <row ht="18.75" r="37" spans="2:12">
      <c r="B37" s="9" t="s">
        <v>12</v>
      </c>
      <c r="C37" s="19">
        <v>4</v>
      </c>
      <c r="D37" s="10" t="s">
        <v>13</v>
      </c>
      <c r="E37" s="19">
        <v>4316</v>
      </c>
      <c r="F37" s="11" t="s">
        <v>14</v>
      </c>
      <c r="G37" s="14" t="str">
        <f>CONCATENATE("E43",Table8[[#This Row],[Room]],Table8[[#This Row],[Jack number]])</f>
        <v>E434316B1</v>
      </c>
      <c r="H37" s="12">
        <v>1</v>
      </c>
      <c r="I37" s="12">
        <v>36</v>
      </c>
      <c r="J37" s="15" t="s">
        <v>15</v>
      </c>
      <c r="L37" t="s">
        <v>181</v>
      </c>
      <c r="M37" t="s">
        <v>149</v>
      </c>
    </row>
    <row ht="18.75" r="38" spans="2:12">
      <c r="B38" s="9" t="s">
        <v>12</v>
      </c>
      <c r="C38" s="20"/>
      <c r="D38" s="10" t="s">
        <v>13</v>
      </c>
      <c r="E38" s="20"/>
      <c r="F38" s="16"/>
      <c r="G38" s="17" t="s">
        <v>64</v>
      </c>
      <c r="H38" s="12">
        <v>1</v>
      </c>
      <c r="I38" s="18">
        <v>37</v>
      </c>
      <c r="J38" s="15" t="s">
        <v>15</v>
      </c>
      <c r="K38" s="22" t="s">
        <v>65</v>
      </c>
      <c r="L38" t="s">
        <v>183</v>
      </c>
      <c r="M38" t="s">
        <v>182</v>
      </c>
    </row>
    <row ht="18.75" r="39" spans="2:12">
      <c r="B39" s="9" t="s">
        <v>12</v>
      </c>
      <c r="C39" s="20"/>
      <c r="D39" s="10" t="s">
        <v>13</v>
      </c>
      <c r="E39" s="20"/>
      <c r="F39" s="16"/>
      <c r="G39" s="17" t="s">
        <v>66</v>
      </c>
      <c r="H39" s="12">
        <v>1</v>
      </c>
      <c r="I39" s="18">
        <v>38</v>
      </c>
      <c r="J39" s="15" t="s">
        <v>15</v>
      </c>
      <c r="K39" s="22" t="s">
        <v>67</v>
      </c>
      <c r="L39" t="s">
        <v>184</v>
      </c>
      <c r="M39" t="s">
        <v>182</v>
      </c>
    </row>
    <row ht="18.75" r="40" spans="2:12">
      <c r="B40" s="9" t="s">
        <v>12</v>
      </c>
      <c r="C40" s="20"/>
      <c r="D40" s="10" t="s">
        <v>13</v>
      </c>
      <c r="E40" s="20"/>
      <c r="F40" s="16"/>
      <c r="G40" s="17" t="s">
        <v>68</v>
      </c>
      <c r="H40" s="12">
        <v>1</v>
      </c>
      <c r="I40" s="18">
        <v>39</v>
      </c>
      <c r="J40" s="15" t="s">
        <v>15</v>
      </c>
      <c r="K40" s="22" t="s">
        <v>69</v>
      </c>
      <c r="L40" t="s">
        <v>185</v>
      </c>
      <c r="M40" t="s">
        <v>182</v>
      </c>
    </row>
    <row ht="18.75" r="41" spans="2:12">
      <c r="B41" s="9" t="s">
        <v>12</v>
      </c>
      <c r="C41" s="20"/>
      <c r="D41" s="10" t="s">
        <v>13</v>
      </c>
      <c r="E41" s="20"/>
      <c r="F41" s="16"/>
      <c r="G41" s="17"/>
      <c r="H41" s="12">
        <v>1</v>
      </c>
      <c r="I41" s="18"/>
      <c r="J41" s="15" t="s">
        <v>15</v>
      </c>
    </row>
    <row ht="18.75" r="42" spans="2:12">
      <c r="B42" s="9" t="s">
        <v>12</v>
      </c>
      <c r="C42" s="20"/>
      <c r="D42" s="10" t="s">
        <v>13</v>
      </c>
      <c r="E42" s="20"/>
      <c r="F42" s="16"/>
      <c r="G42" s="17"/>
      <c r="H42" s="12">
        <v>1</v>
      </c>
      <c r="I42" s="18"/>
      <c r="J42" s="15" t="s">
        <v>15</v>
      </c>
    </row>
    <row ht="18.75" r="43" spans="2:12">
      <c r="B43" s="9" t="s">
        <v>12</v>
      </c>
      <c r="C43" s="20"/>
      <c r="D43" s="10" t="s">
        <v>13</v>
      </c>
      <c r="E43" s="20"/>
      <c r="F43" s="16"/>
      <c r="G43" s="17"/>
      <c r="H43" s="12">
        <v>1</v>
      </c>
      <c r="I43" s="18"/>
      <c r="J43" s="15" t="s">
        <v>15</v>
      </c>
    </row>
    <row ht="18.75" r="44" spans="2:12">
      <c r="B44" s="9" t="s">
        <v>12</v>
      </c>
      <c r="C44" s="20"/>
      <c r="D44" s="10" t="s">
        <v>13</v>
      </c>
      <c r="E44" s="20"/>
      <c r="F44" s="16"/>
      <c r="G44" s="17"/>
      <c r="H44" s="12">
        <v>1</v>
      </c>
      <c r="I44" s="18"/>
      <c r="J44" s="15" t="s">
        <v>15</v>
      </c>
    </row>
    <row ht="18.75" r="45" spans="2:12">
      <c r="B45" s="9" t="s">
        <v>12</v>
      </c>
      <c r="C45" s="20"/>
      <c r="D45" s="10" t="s">
        <v>13</v>
      </c>
      <c r="E45" s="20"/>
      <c r="F45" s="16"/>
      <c r="G45" s="17"/>
      <c r="H45" s="12">
        <v>1</v>
      </c>
      <c r="I45" s="18"/>
      <c r="J45" s="15" t="s">
        <v>15</v>
      </c>
    </row>
    <row ht="18.75" r="46" spans="2:12">
      <c r="B46" s="9" t="s">
        <v>12</v>
      </c>
      <c r="C46" s="20"/>
      <c r="D46" s="10" t="s">
        <v>13</v>
      </c>
      <c r="E46" s="20"/>
      <c r="F46" s="16"/>
      <c r="G46" s="17"/>
      <c r="H46" s="12">
        <v>1</v>
      </c>
      <c r="I46" s="18"/>
      <c r="J46" s="15" t="s">
        <v>15</v>
      </c>
    </row>
    <row ht="18.75" r="47" spans="2:12">
      <c r="B47" s="9" t="s">
        <v>12</v>
      </c>
      <c r="C47" s="20"/>
      <c r="D47" s="10" t="s">
        <v>13</v>
      </c>
      <c r="E47" s="20"/>
      <c r="F47" s="16"/>
      <c r="G47" s="17"/>
      <c r="H47" s="12">
        <v>1</v>
      </c>
      <c r="I47" s="18"/>
      <c r="J47" s="15" t="s">
        <v>15</v>
      </c>
    </row>
    <row ht="18.75" r="48" spans="2:12">
      <c r="B48" s="9" t="s">
        <v>12</v>
      </c>
      <c r="C48" s="20"/>
      <c r="D48" s="10" t="s">
        <v>13</v>
      </c>
      <c r="E48" s="20"/>
      <c r="F48" s="16"/>
      <c r="G48" s="17"/>
      <c r="H48" s="12">
        <v>1</v>
      </c>
      <c r="I48" s="18"/>
      <c r="J48" s="15" t="s">
        <v>15</v>
      </c>
    </row>
    <row ht="18.75" r="49" spans="2:12">
      <c r="B49" s="9" t="s">
        <v>12</v>
      </c>
      <c r="C49" s="20"/>
      <c r="D49" s="10" t="s">
        <v>13</v>
      </c>
      <c r="E49" s="20"/>
      <c r="F49" s="16"/>
      <c r="G49" s="17"/>
      <c r="H49" s="12">
        <v>1</v>
      </c>
      <c r="I49" s="18"/>
      <c r="J49" s="15" t="s">
        <v>15</v>
      </c>
    </row>
    <row ht="18.75" r="50" spans="2:12">
      <c r="B50" s="9" t="s">
        <v>12</v>
      </c>
      <c r="C50" s="19">
        <v>1</v>
      </c>
      <c r="D50" s="10" t="s">
        <v>13</v>
      </c>
      <c r="E50" s="19">
        <v>1276</v>
      </c>
      <c r="F50" s="11" t="s">
        <v>14</v>
      </c>
      <c r="G50" s="14" t="str">
        <f>CONCATENATE("E43",Table8[[#This Row],[Room]],Table8[[#This Row],[Jack number]])</f>
        <v>E431276B1</v>
      </c>
      <c r="H50" s="12">
        <v>2</v>
      </c>
      <c r="I50" s="12">
        <v>1</v>
      </c>
      <c r="J50" s="15" t="s">
        <v>70</v>
      </c>
      <c r="L50" t="s">
        <v>186</v>
      </c>
      <c r="M50" t="s">
        <v>149</v>
      </c>
    </row>
    <row ht="18.75" r="51" spans="2:12">
      <c r="B51" s="9" t="s">
        <v>12</v>
      </c>
      <c r="C51" s="19">
        <v>1</v>
      </c>
      <c r="D51" s="10" t="s">
        <v>13</v>
      </c>
      <c r="E51" s="19">
        <v>1279</v>
      </c>
      <c r="F51" s="11" t="s">
        <v>14</v>
      </c>
      <c r="G51" s="14" t="str">
        <f>CONCATENATE("E43",Table8[[#This Row],[Room]],Table8[[#This Row],[Jack number]])</f>
        <v>E431279B1</v>
      </c>
      <c r="H51" s="12">
        <v>2</v>
      </c>
      <c r="I51" s="12">
        <v>2</v>
      </c>
      <c r="J51" s="15" t="s">
        <v>70</v>
      </c>
      <c r="L51" t="s">
        <v>187</v>
      </c>
      <c r="M51" t="s">
        <v>149</v>
      </c>
    </row>
    <row ht="18.75" r="52" spans="2:12">
      <c r="B52" s="9" t="s">
        <v>12</v>
      </c>
      <c r="C52" s="19">
        <v>1</v>
      </c>
      <c r="D52" s="10" t="s">
        <v>13</v>
      </c>
      <c r="E52" s="19">
        <v>1282</v>
      </c>
      <c r="F52" s="11" t="s">
        <v>14</v>
      </c>
      <c r="G52" s="14" t="str">
        <f>CONCATENATE("E43",Table8[[#This Row],[Room]],Table8[[#This Row],[Jack number]])</f>
        <v>E431282B1</v>
      </c>
      <c r="H52" s="12">
        <v>2</v>
      </c>
      <c r="I52" s="12">
        <v>3</v>
      </c>
      <c r="J52" s="15" t="s">
        <v>70</v>
      </c>
      <c r="L52" t="s">
        <v>188</v>
      </c>
      <c r="M52" t="s">
        <v>149</v>
      </c>
    </row>
    <row ht="18.75" r="53" spans="2:12">
      <c r="B53" s="9" t="s">
        <v>12</v>
      </c>
      <c r="C53" s="19">
        <v>1</v>
      </c>
      <c r="D53" s="10" t="s">
        <v>13</v>
      </c>
      <c r="E53" s="19">
        <v>1286</v>
      </c>
      <c r="F53" s="11" t="s">
        <v>14</v>
      </c>
      <c r="G53" s="14" t="str">
        <f>CONCATENATE("E43",Table8[[#This Row],[Room]],Table8[[#This Row],[Jack number]])</f>
        <v>E431286B1</v>
      </c>
      <c r="H53" s="12">
        <v>2</v>
      </c>
      <c r="I53" s="12">
        <v>4</v>
      </c>
      <c r="J53" s="15" t="s">
        <v>70</v>
      </c>
      <c r="L53" t="s">
        <v>189</v>
      </c>
      <c r="M53" t="s">
        <v>149</v>
      </c>
    </row>
    <row ht="18.75" r="54" spans="2:12">
      <c r="B54" s="9" t="s">
        <v>12</v>
      </c>
      <c r="C54" s="19">
        <v>1</v>
      </c>
      <c r="D54" s="10" t="s">
        <v>13</v>
      </c>
      <c r="E54" s="19">
        <v>1291</v>
      </c>
      <c r="F54" s="11" t="s">
        <v>14</v>
      </c>
      <c r="G54" s="14" t="str">
        <f>CONCATENATE("E43",Table8[[#This Row],[Room]],Table8[[#This Row],[Jack number]])</f>
        <v>E431291B1</v>
      </c>
      <c r="H54" s="12">
        <v>2</v>
      </c>
      <c r="I54" s="12">
        <v>5</v>
      </c>
      <c r="J54" s="15" t="s">
        <v>70</v>
      </c>
      <c r="L54" t="s">
        <v>190</v>
      </c>
      <c r="M54" t="s">
        <v>149</v>
      </c>
    </row>
    <row ht="18.75" r="55" spans="2:12">
      <c r="B55" s="9" t="s">
        <v>12</v>
      </c>
      <c r="C55" s="19">
        <v>1</v>
      </c>
      <c r="D55" s="10" t="s">
        <v>13</v>
      </c>
      <c r="E55" s="19">
        <v>1295</v>
      </c>
      <c r="F55" s="11" t="s">
        <v>14</v>
      </c>
      <c r="G55" s="14" t="str">
        <f>CONCATENATE("E43",Table8[[#This Row],[Room]],Table8[[#This Row],[Jack number]])</f>
        <v>E431295B1</v>
      </c>
      <c r="H55" s="12">
        <v>2</v>
      </c>
      <c r="I55" s="12">
        <v>6</v>
      </c>
      <c r="J55" s="15" t="s">
        <v>70</v>
      </c>
      <c r="L55" s="22" t="s">
        <v>76</v>
      </c>
    </row>
    <row ht="18.75" r="56" spans="2:12">
      <c r="B56" s="9" t="s">
        <v>12</v>
      </c>
      <c r="C56" s="19">
        <v>1</v>
      </c>
      <c r="D56" s="10" t="s">
        <v>13</v>
      </c>
      <c r="E56" s="19">
        <v>1302</v>
      </c>
      <c r="F56" s="11" t="s">
        <v>14</v>
      </c>
      <c r="G56" s="14" t="str">
        <f>CONCATENATE("E43",Table8[[#This Row],[Room]],Table8[[#This Row],[Jack number]])</f>
        <v>E431302B1</v>
      </c>
      <c r="H56" s="12">
        <v>2</v>
      </c>
      <c r="I56" s="12">
        <v>7</v>
      </c>
      <c r="J56" s="15" t="s">
        <v>70</v>
      </c>
      <c r="L56" t="s">
        <v>191</v>
      </c>
      <c r="M56" t="s">
        <v>149</v>
      </c>
    </row>
    <row ht="18.75" r="57" spans="2:12">
      <c r="B57" s="9" t="s">
        <v>12</v>
      </c>
      <c r="C57" s="19">
        <v>1</v>
      </c>
      <c r="D57" s="10" t="s">
        <v>13</v>
      </c>
      <c r="E57" s="19">
        <v>1307</v>
      </c>
      <c r="F57" s="11" t="s">
        <v>14</v>
      </c>
      <c r="G57" s="14" t="str">
        <f>CONCATENATE("E43",Table8[[#This Row],[Room]],Table8[[#This Row],[Jack number]])</f>
        <v>E431307B1</v>
      </c>
      <c r="H57" s="12">
        <v>2</v>
      </c>
      <c r="I57" s="12">
        <v>8</v>
      </c>
      <c r="J57" s="15" t="s">
        <v>70</v>
      </c>
      <c r="L57" t="s">
        <v>192</v>
      </c>
      <c r="M57" t="s">
        <v>149</v>
      </c>
    </row>
    <row ht="18.75" r="58" spans="2:12">
      <c r="B58" s="9" t="s">
        <v>12</v>
      </c>
      <c r="C58" s="19">
        <v>1</v>
      </c>
      <c r="D58" s="10" t="s">
        <v>13</v>
      </c>
      <c r="E58" s="19">
        <v>1311</v>
      </c>
      <c r="F58" s="11" t="s">
        <v>14</v>
      </c>
      <c r="G58" s="14" t="str">
        <f>CONCATENATE("E43",Table8[[#This Row],[Room]],Table8[[#This Row],[Jack number]])</f>
        <v>E431311B1</v>
      </c>
      <c r="H58" s="12">
        <v>2</v>
      </c>
      <c r="I58" s="12">
        <v>9</v>
      </c>
      <c r="J58" s="15" t="s">
        <v>70</v>
      </c>
      <c r="L58" t="s">
        <v>193</v>
      </c>
      <c r="M58" t="s">
        <v>149</v>
      </c>
    </row>
    <row ht="18.75" r="59" spans="2:12">
      <c r="B59" s="9" t="s">
        <v>12</v>
      </c>
      <c r="C59" s="19">
        <v>1</v>
      </c>
      <c r="D59" s="10" t="s">
        <v>13</v>
      </c>
      <c r="E59" s="19">
        <v>1316</v>
      </c>
      <c r="F59" s="11" t="s">
        <v>14</v>
      </c>
      <c r="G59" s="14" t="str">
        <f>CONCATENATE("E43",Table8[[#This Row],[Room]],Table8[[#This Row],[Jack number]])</f>
        <v>E431316B1</v>
      </c>
      <c r="H59" s="12">
        <v>2</v>
      </c>
      <c r="I59" s="12">
        <v>10</v>
      </c>
      <c r="J59" s="15" t="s">
        <v>70</v>
      </c>
      <c r="L59" t="s">
        <v>194</v>
      </c>
      <c r="M59" t="s">
        <v>149</v>
      </c>
    </row>
    <row ht="18.75" r="60" spans="2:12">
      <c r="B60" s="9" t="s">
        <v>12</v>
      </c>
      <c r="C60" s="19">
        <v>2</v>
      </c>
      <c r="D60" s="10" t="s">
        <v>13</v>
      </c>
      <c r="E60" s="19">
        <v>2277</v>
      </c>
      <c r="F60" s="11" t="s">
        <v>14</v>
      </c>
      <c r="G60" s="14" t="str">
        <f>CONCATENATE("E43",Table8[[#This Row],[Room]],Table8[[#This Row],[Jack number]])</f>
        <v>E432277B1</v>
      </c>
      <c r="H60" s="12">
        <v>2</v>
      </c>
      <c r="I60" s="12">
        <v>11</v>
      </c>
      <c r="J60" s="15" t="s">
        <v>70</v>
      </c>
      <c r="L60" t="s">
        <v>195</v>
      </c>
      <c r="M60" t="s">
        <v>149</v>
      </c>
    </row>
    <row ht="18.75" r="61" spans="2:12">
      <c r="B61" s="9" t="s">
        <v>12</v>
      </c>
      <c r="C61" s="19">
        <v>2</v>
      </c>
      <c r="D61" s="10" t="s">
        <v>13</v>
      </c>
      <c r="E61" s="19">
        <v>2280</v>
      </c>
      <c r="F61" s="11" t="s">
        <v>14</v>
      </c>
      <c r="G61" s="14" t="str">
        <f>CONCATENATE("E43",Table8[[#This Row],[Room]],Table8[[#This Row],[Jack number]])</f>
        <v>E432280B1</v>
      </c>
      <c r="H61" s="12">
        <v>2</v>
      </c>
      <c r="I61" s="12">
        <v>12</v>
      </c>
      <c r="J61" s="15" t="s">
        <v>70</v>
      </c>
      <c r="L61" t="s">
        <v>196</v>
      </c>
      <c r="M61" t="s">
        <v>149</v>
      </c>
    </row>
    <row ht="18.75" r="62" spans="2:12">
      <c r="B62" s="9" t="s">
        <v>12</v>
      </c>
      <c r="C62" s="19">
        <v>2</v>
      </c>
      <c r="D62" s="10" t="s">
        <v>13</v>
      </c>
      <c r="E62" s="19">
        <v>2286</v>
      </c>
      <c r="F62" s="11" t="s">
        <v>14</v>
      </c>
      <c r="G62" s="14" t="str">
        <f>CONCATENATE("E43",Table8[[#This Row],[Room]],Table8[[#This Row],[Jack number]])</f>
        <v>E432286B1</v>
      </c>
      <c r="H62" s="12">
        <v>2</v>
      </c>
      <c r="I62" s="12">
        <v>13</v>
      </c>
      <c r="J62" s="15" t="s">
        <v>70</v>
      </c>
      <c r="L62" t="s">
        <v>197</v>
      </c>
      <c r="M62" t="s">
        <v>149</v>
      </c>
    </row>
    <row ht="18.75" r="63" spans="2:12">
      <c r="B63" s="9" t="s">
        <v>12</v>
      </c>
      <c r="C63" s="19">
        <v>2</v>
      </c>
      <c r="D63" s="10" t="s">
        <v>13</v>
      </c>
      <c r="E63" s="19">
        <v>2291</v>
      </c>
      <c r="F63" s="11" t="s">
        <v>14</v>
      </c>
      <c r="G63" s="14" t="str">
        <f>CONCATENATE("E43",Table8[[#This Row],[Room]],Table8[[#This Row],[Jack number]])</f>
        <v>E432291B1</v>
      </c>
      <c r="H63" s="12">
        <v>2</v>
      </c>
      <c r="I63" s="12">
        <v>14</v>
      </c>
      <c r="J63" s="15" t="s">
        <v>70</v>
      </c>
      <c r="L63" t="s">
        <v>198</v>
      </c>
      <c r="M63" t="s">
        <v>149</v>
      </c>
    </row>
    <row ht="18.75" r="64" spans="2:12">
      <c r="B64" s="9" t="s">
        <v>12</v>
      </c>
      <c r="C64" s="19">
        <v>2</v>
      </c>
      <c r="D64" s="10" t="s">
        <v>13</v>
      </c>
      <c r="E64" s="19">
        <v>2295</v>
      </c>
      <c r="F64" s="11" t="s">
        <v>14</v>
      </c>
      <c r="G64" s="14" t="str">
        <f>CONCATENATE("E43",Table8[[#This Row],[Room]],Table8[[#This Row],[Jack number]])</f>
        <v>E432295B1</v>
      </c>
      <c r="H64" s="12">
        <v>2</v>
      </c>
      <c r="I64" s="12">
        <v>15</v>
      </c>
      <c r="J64" s="15" t="s">
        <v>70</v>
      </c>
      <c r="K64" s="22" t="s">
        <v>85</v>
      </c>
      <c r="L64" s="22" t="s">
        <v>86</v>
      </c>
    </row>
    <row ht="18.75" r="65" spans="2:12">
      <c r="B65" s="9" t="s">
        <v>12</v>
      </c>
      <c r="C65" s="19">
        <v>2</v>
      </c>
      <c r="D65" s="10" t="s">
        <v>13</v>
      </c>
      <c r="E65" s="19">
        <v>2302</v>
      </c>
      <c r="F65" s="11" t="s">
        <v>14</v>
      </c>
      <c r="G65" s="14" t="str">
        <f>CONCATENATE("E43",Table8[[#This Row],[Room]],Table8[[#This Row],[Jack number]])</f>
        <v>E432302B1</v>
      </c>
      <c r="H65" s="12">
        <v>2</v>
      </c>
      <c r="I65" s="12">
        <v>16</v>
      </c>
      <c r="J65" s="15" t="s">
        <v>70</v>
      </c>
      <c r="L65" t="s">
        <v>199</v>
      </c>
      <c r="M65" t="s">
        <v>149</v>
      </c>
    </row>
    <row ht="18.75" r="66" spans="2:12">
      <c r="B66" s="9" t="s">
        <v>12</v>
      </c>
      <c r="C66" s="19">
        <v>2</v>
      </c>
      <c r="D66" s="10" t="s">
        <v>13</v>
      </c>
      <c r="E66" s="19">
        <v>2307</v>
      </c>
      <c r="F66" s="11" t="s">
        <v>14</v>
      </c>
      <c r="G66" s="14" t="str">
        <f>CONCATENATE("E43",Table8[[#This Row],[Room]],Table8[[#This Row],[Jack number]])</f>
        <v>E432307B1</v>
      </c>
      <c r="H66" s="12">
        <v>2</v>
      </c>
      <c r="I66" s="12">
        <v>17</v>
      </c>
      <c r="J66" s="15" t="s">
        <v>70</v>
      </c>
      <c r="L66" t="s">
        <v>200</v>
      </c>
      <c r="M66" t="s">
        <v>149</v>
      </c>
    </row>
    <row ht="18.75" r="67" spans="2:12">
      <c r="B67" s="9" t="s">
        <v>12</v>
      </c>
      <c r="C67" s="19">
        <v>2</v>
      </c>
      <c r="D67" s="10" t="s">
        <v>13</v>
      </c>
      <c r="E67" s="19">
        <v>2311</v>
      </c>
      <c r="F67" s="11" t="s">
        <v>14</v>
      </c>
      <c r="G67" s="14" t="str">
        <f>CONCATENATE("E43",Table8[[#This Row],[Room]],Table8[[#This Row],[Jack number]])</f>
        <v>E432311B1</v>
      </c>
      <c r="H67" s="12">
        <v>2</v>
      </c>
      <c r="I67" s="12">
        <v>18</v>
      </c>
      <c r="J67" s="15" t="s">
        <v>70</v>
      </c>
      <c r="L67" t="s">
        <v>201</v>
      </c>
      <c r="M67" t="s">
        <v>149</v>
      </c>
    </row>
    <row ht="18.75" r="68" spans="2:12">
      <c r="B68" s="9" t="s">
        <v>12</v>
      </c>
      <c r="C68" s="19">
        <v>3</v>
      </c>
      <c r="D68" s="10" t="s">
        <v>13</v>
      </c>
      <c r="E68" s="19">
        <v>3275</v>
      </c>
      <c r="F68" s="11" t="s">
        <v>14</v>
      </c>
      <c r="G68" s="14" t="str">
        <f>CONCATENATE("E43",Table8[[#This Row],[Room]],Table8[[#This Row],[Jack number]])</f>
        <v>E433275B1</v>
      </c>
      <c r="H68" s="12">
        <v>2</v>
      </c>
      <c r="I68" s="12">
        <v>19</v>
      </c>
      <c r="J68" s="15" t="s">
        <v>70</v>
      </c>
      <c r="L68" t="s">
        <v>202</v>
      </c>
      <c r="M68" t="s">
        <v>149</v>
      </c>
    </row>
    <row ht="18.75" r="69" spans="2:12">
      <c r="B69" s="9" t="s">
        <v>12</v>
      </c>
      <c r="C69" s="19">
        <v>3</v>
      </c>
      <c r="D69" s="10" t="s">
        <v>13</v>
      </c>
      <c r="E69" s="19">
        <v>3278</v>
      </c>
      <c r="F69" s="11" t="s">
        <v>14</v>
      </c>
      <c r="G69" s="14" t="str">
        <f>CONCATENATE("E43",Table8[[#This Row],[Room]],Table8[[#This Row],[Jack number]])</f>
        <v>E433278B1</v>
      </c>
      <c r="H69" s="12">
        <v>2</v>
      </c>
      <c r="I69" s="12">
        <v>20</v>
      </c>
      <c r="J69" s="15" t="s">
        <v>70</v>
      </c>
      <c r="L69" t="s">
        <v>203</v>
      </c>
      <c r="M69" t="s">
        <v>149</v>
      </c>
    </row>
    <row ht="18.75" r="70" spans="2:12">
      <c r="B70" s="9" t="s">
        <v>12</v>
      </c>
      <c r="C70" s="19">
        <v>3</v>
      </c>
      <c r="D70" s="10" t="s">
        <v>13</v>
      </c>
      <c r="E70" s="19">
        <v>3284</v>
      </c>
      <c r="F70" s="11" t="s">
        <v>14</v>
      </c>
      <c r="G70" s="14" t="str">
        <f>CONCATENATE("E43",Table8[[#This Row],[Room]],Table8[[#This Row],[Jack number]])</f>
        <v>E433284B1</v>
      </c>
      <c r="H70" s="12">
        <v>2</v>
      </c>
      <c r="I70" s="12">
        <v>21</v>
      </c>
      <c r="J70" s="15" t="s">
        <v>70</v>
      </c>
      <c r="L70" t="s">
        <v>204</v>
      </c>
      <c r="M70" t="s">
        <v>149</v>
      </c>
    </row>
    <row ht="18.75" r="71" spans="2:12">
      <c r="B71" s="9" t="s">
        <v>12</v>
      </c>
      <c r="C71" s="19">
        <v>3</v>
      </c>
      <c r="D71" s="10" t="s">
        <v>13</v>
      </c>
      <c r="E71" s="19">
        <v>3289</v>
      </c>
      <c r="F71" s="11" t="s">
        <v>14</v>
      </c>
      <c r="G71" s="14" t="str">
        <f>CONCATENATE("E43",Table8[[#This Row],[Room]],Table8[[#This Row],[Jack number]])</f>
        <v>E433289B1</v>
      </c>
      <c r="H71" s="12">
        <v>2</v>
      </c>
      <c r="I71" s="12">
        <v>22</v>
      </c>
      <c r="J71" s="15" t="s">
        <v>70</v>
      </c>
      <c r="L71" t="s">
        <v>205</v>
      </c>
      <c r="M71" t="s">
        <v>149</v>
      </c>
    </row>
    <row ht="18.75" r="72" spans="2:12">
      <c r="B72" s="9" t="s">
        <v>12</v>
      </c>
      <c r="C72" s="19">
        <v>3</v>
      </c>
      <c r="D72" s="10" t="s">
        <v>13</v>
      </c>
      <c r="E72" s="19">
        <v>3292</v>
      </c>
      <c r="F72" s="11" t="s">
        <v>14</v>
      </c>
      <c r="G72" s="14" t="str">
        <f>CONCATENATE("E43",Table8[[#This Row],[Room]],Table8[[#This Row],[Jack number]])</f>
        <v>E433292B1</v>
      </c>
      <c r="H72" s="12">
        <v>2</v>
      </c>
      <c r="I72" s="12">
        <v>23</v>
      </c>
      <c r="J72" s="15" t="s">
        <v>70</v>
      </c>
      <c r="L72" t="s">
        <v>206</v>
      </c>
      <c r="M72" t="s">
        <v>149</v>
      </c>
    </row>
    <row ht="18.75" r="73" spans="2:12">
      <c r="B73" s="9" t="s">
        <v>12</v>
      </c>
      <c r="C73" s="19">
        <v>3</v>
      </c>
      <c r="D73" s="10" t="s">
        <v>13</v>
      </c>
      <c r="E73" s="19">
        <v>3296</v>
      </c>
      <c r="F73" s="11" t="s">
        <v>14</v>
      </c>
      <c r="G73" s="14" t="str">
        <f>CONCATENATE("E43",Table8[[#This Row],[Room]],Table8[[#This Row],[Jack number]])</f>
        <v>E433296B1</v>
      </c>
      <c r="H73" s="12">
        <v>2</v>
      </c>
      <c r="I73" s="12">
        <v>24</v>
      </c>
      <c r="J73" s="15" t="s">
        <v>70</v>
      </c>
      <c r="L73" t="s">
        <v>207</v>
      </c>
      <c r="M73" t="s">
        <v>149</v>
      </c>
    </row>
    <row ht="18.75" r="74" spans="2:12">
      <c r="B74" s="9" t="s">
        <v>12</v>
      </c>
      <c r="C74" s="19">
        <v>3</v>
      </c>
      <c r="D74" s="10" t="s">
        <v>13</v>
      </c>
      <c r="E74" s="19">
        <v>3302</v>
      </c>
      <c r="F74" s="11" t="s">
        <v>14</v>
      </c>
      <c r="G74" s="14" t="str">
        <f>CONCATENATE("E43",Table8[[#This Row],[Room]],Table8[[#This Row],[Jack number]])</f>
        <v>E433302B1</v>
      </c>
      <c r="H74" s="12">
        <v>2</v>
      </c>
      <c r="I74" s="12">
        <v>25</v>
      </c>
      <c r="J74" s="15" t="s">
        <v>70</v>
      </c>
      <c r="L74" t="s">
        <v>208</v>
      </c>
      <c r="M74" t="s">
        <v>149</v>
      </c>
    </row>
    <row ht="18.75" r="75" spans="2:12">
      <c r="B75" s="9" t="s">
        <v>12</v>
      </c>
      <c r="C75" s="19">
        <v>3</v>
      </c>
      <c r="D75" s="10" t="s">
        <v>13</v>
      </c>
      <c r="E75" s="19">
        <v>3307</v>
      </c>
      <c r="F75" s="11" t="s">
        <v>14</v>
      </c>
      <c r="G75" s="14" t="str">
        <f>CONCATENATE("E43",Table8[[#This Row],[Room]],Table8[[#This Row],[Jack number]])</f>
        <v>E433307B1</v>
      </c>
      <c r="H75" s="12">
        <v>2</v>
      </c>
      <c r="I75" s="12">
        <v>26</v>
      </c>
      <c r="J75" s="15" t="s">
        <v>70</v>
      </c>
      <c r="L75" t="s">
        <v>209</v>
      </c>
      <c r="M75" t="s">
        <v>149</v>
      </c>
    </row>
    <row ht="18.75" r="76" spans="2:12">
      <c r="B76" s="9" t="s">
        <v>12</v>
      </c>
      <c r="C76" s="19">
        <v>3</v>
      </c>
      <c r="D76" s="10" t="s">
        <v>13</v>
      </c>
      <c r="E76" s="19">
        <v>3311</v>
      </c>
      <c r="F76" s="11" t="s">
        <v>14</v>
      </c>
      <c r="G76" s="14" t="str">
        <f>CONCATENATE("E43",Table8[[#This Row],[Room]],Table8[[#This Row],[Jack number]])</f>
        <v>E433311B1</v>
      </c>
      <c r="H76" s="12">
        <v>2</v>
      </c>
      <c r="I76" s="12">
        <v>27</v>
      </c>
      <c r="J76" s="15" t="s">
        <v>70</v>
      </c>
      <c r="L76" t="s">
        <v>210</v>
      </c>
      <c r="M76" t="s">
        <v>149</v>
      </c>
    </row>
    <row ht="18.75" r="77" spans="2:12">
      <c r="B77" s="9" t="s">
        <v>12</v>
      </c>
      <c r="C77" s="19">
        <v>4</v>
      </c>
      <c r="D77" s="10" t="s">
        <v>13</v>
      </c>
      <c r="E77" s="19">
        <v>4275</v>
      </c>
      <c r="F77" s="11" t="s">
        <v>14</v>
      </c>
      <c r="G77" s="14" t="str">
        <f>CONCATENATE("E43",Table8[[#This Row],[Room]],Table8[[#This Row],[Jack number]])</f>
        <v>E434275B1</v>
      </c>
      <c r="H77" s="12">
        <v>2</v>
      </c>
      <c r="I77" s="12">
        <v>28</v>
      </c>
      <c r="J77" s="15" t="s">
        <v>70</v>
      </c>
      <c r="L77" t="s">
        <v>211</v>
      </c>
      <c r="M77" t="s">
        <v>149</v>
      </c>
    </row>
    <row ht="18.75" r="78" spans="2:12">
      <c r="B78" s="9" t="s">
        <v>12</v>
      </c>
      <c r="C78" s="19">
        <v>4</v>
      </c>
      <c r="D78" s="10" t="s">
        <v>13</v>
      </c>
      <c r="E78" s="19">
        <v>4279</v>
      </c>
      <c r="F78" s="11" t="s">
        <v>14</v>
      </c>
      <c r="G78" s="14" t="str">
        <f>CONCATENATE("E43",Table8[[#This Row],[Room]],Table8[[#This Row],[Jack number]])</f>
        <v>E434279B1</v>
      </c>
      <c r="H78" s="12">
        <v>2</v>
      </c>
      <c r="I78" s="12">
        <v>29</v>
      </c>
      <c r="J78" s="15" t="s">
        <v>70</v>
      </c>
      <c r="L78" t="s">
        <v>212</v>
      </c>
      <c r="M78" t="s">
        <v>149</v>
      </c>
    </row>
    <row ht="18.75" r="79" spans="2:12">
      <c r="B79" s="9" t="s">
        <v>12</v>
      </c>
      <c r="C79" s="19">
        <v>4</v>
      </c>
      <c r="D79" s="10" t="s">
        <v>13</v>
      </c>
      <c r="E79" s="19">
        <v>4285</v>
      </c>
      <c r="F79" s="11" t="s">
        <v>14</v>
      </c>
      <c r="G79" s="14" t="str">
        <f>CONCATENATE("E43",Table8[[#This Row],[Room]],Table8[[#This Row],[Jack number]])</f>
        <v>E434285B1</v>
      </c>
      <c r="H79" s="12">
        <v>2</v>
      </c>
      <c r="I79" s="12">
        <v>30</v>
      </c>
      <c r="J79" s="15" t="s">
        <v>70</v>
      </c>
      <c r="L79" t="s">
        <v>213</v>
      </c>
      <c r="M79" t="s">
        <v>149</v>
      </c>
    </row>
    <row ht="18.75" r="80" spans="2:12">
      <c r="B80" s="9" t="s">
        <v>12</v>
      </c>
      <c r="C80" s="19">
        <v>4</v>
      </c>
      <c r="D80" s="10" t="s">
        <v>13</v>
      </c>
      <c r="E80" s="19">
        <v>4291</v>
      </c>
      <c r="F80" s="11" t="s">
        <v>14</v>
      </c>
      <c r="G80" s="14" t="str">
        <f>CONCATENATE("E43",Table8[[#This Row],[Room]],Table8[[#This Row],[Jack number]])</f>
        <v>E434291B1</v>
      </c>
      <c r="H80" s="12">
        <v>2</v>
      </c>
      <c r="I80" s="12">
        <v>31</v>
      </c>
      <c r="J80" s="15" t="s">
        <v>70</v>
      </c>
      <c r="L80" t="s">
        <v>214</v>
      </c>
      <c r="M80" t="s">
        <v>149</v>
      </c>
    </row>
    <row ht="18.75" r="81" spans="2:14">
      <c r="B81" s="9" t="s">
        <v>12</v>
      </c>
      <c r="C81" s="19">
        <v>4</v>
      </c>
      <c r="D81" s="10" t="s">
        <v>13</v>
      </c>
      <c r="E81" s="19">
        <v>4295</v>
      </c>
      <c r="F81" s="11" t="s">
        <v>14</v>
      </c>
      <c r="G81" s="14" t="str">
        <f>CONCATENATE("E43",Table8[[#This Row],[Room]],Table8[[#This Row],[Jack number]])</f>
        <v>E434295B1</v>
      </c>
      <c r="H81" s="12">
        <v>2</v>
      </c>
      <c r="I81" s="12">
        <v>32</v>
      </c>
      <c r="J81" s="15" t="s">
        <v>70</v>
      </c>
      <c r="K81" s="22" t="s">
        <v>103</v>
      </c>
      <c r="L81" s="22" t="s">
        <v>104</v>
      </c>
    </row>
    <row ht="18.75" r="82" spans="2:14">
      <c r="B82" s="9" t="s">
        <v>12</v>
      </c>
      <c r="C82" s="19">
        <v>4</v>
      </c>
      <c r="D82" s="10" t="s">
        <v>13</v>
      </c>
      <c r="E82" s="19">
        <v>4300</v>
      </c>
      <c r="F82" s="11" t="s">
        <v>14</v>
      </c>
      <c r="G82" s="14" t="str">
        <f>CONCATENATE("E43",Table8[[#This Row],[Room]],Table8[[#This Row],[Jack number]])</f>
        <v>E434300B1</v>
      </c>
      <c r="H82" s="12">
        <v>2</v>
      </c>
      <c r="I82" s="12">
        <v>33</v>
      </c>
      <c r="J82" s="15" t="s">
        <v>70</v>
      </c>
      <c r="L82" t="s">
        <v>215</v>
      </c>
      <c r="M82" t="s">
        <v>149</v>
      </c>
    </row>
    <row ht="18.75" r="83" spans="2:14">
      <c r="B83" s="9" t="s">
        <v>12</v>
      </c>
      <c r="C83" s="19">
        <v>4</v>
      </c>
      <c r="D83" s="10" t="s">
        <v>13</v>
      </c>
      <c r="E83" s="19">
        <v>4305</v>
      </c>
      <c r="F83" s="11" t="s">
        <v>14</v>
      </c>
      <c r="G83" s="14" t="str">
        <f>CONCATENATE("E43",Table8[[#This Row],[Room]],Table8[[#This Row],[Jack number]])</f>
        <v>E434305B1</v>
      </c>
      <c r="H83" s="12">
        <v>2</v>
      </c>
      <c r="I83" s="12">
        <v>34</v>
      </c>
      <c r="J83" s="15" t="s">
        <v>70</v>
      </c>
      <c r="L83" t="s">
        <v>216</v>
      </c>
      <c r="M83" t="s">
        <v>149</v>
      </c>
    </row>
    <row ht="18.75" r="84" spans="2:14">
      <c r="B84" s="9" t="s">
        <v>12</v>
      </c>
      <c r="C84" s="19">
        <v>4</v>
      </c>
      <c r="D84" s="10" t="s">
        <v>13</v>
      </c>
      <c r="E84" s="19">
        <v>4310</v>
      </c>
      <c r="F84" s="11" t="s">
        <v>14</v>
      </c>
      <c r="G84" s="14" t="str">
        <f>CONCATENATE("E43",Table8[[#This Row],[Room]],Table8[[#This Row],[Jack number]])</f>
        <v>E434310B1</v>
      </c>
      <c r="H84" s="12">
        <v>2</v>
      </c>
      <c r="I84" s="12">
        <v>35</v>
      </c>
      <c r="J84" s="15" t="s">
        <v>70</v>
      </c>
      <c r="L84" t="s">
        <v>217</v>
      </c>
      <c r="M84" t="s">
        <v>149</v>
      </c>
    </row>
    <row ht="18.75" r="85" spans="2:14">
      <c r="B85" s="9" t="s">
        <v>12</v>
      </c>
      <c r="C85" s="20"/>
      <c r="D85" s="10" t="s">
        <v>13</v>
      </c>
      <c r="E85" s="20"/>
      <c r="F85" s="16"/>
      <c r="G85" s="17" t="s">
        <v>108</v>
      </c>
      <c r="H85" s="12">
        <v>2</v>
      </c>
      <c r="I85" s="18">
        <v>36</v>
      </c>
      <c r="J85" s="15" t="s">
        <v>70</v>
      </c>
      <c r="K85" s="22" t="s">
        <v>109</v>
      </c>
      <c r="L85" t="s">
        <v>218</v>
      </c>
      <c r="M85" t="s">
        <v>182</v>
      </c>
    </row>
    <row ht="18.75" r="86" spans="2:14">
      <c r="B86" s="9" t="s">
        <v>12</v>
      </c>
      <c r="C86" s="20"/>
      <c r="D86" s="10" t="s">
        <v>13</v>
      </c>
      <c r="E86" s="20"/>
      <c r="F86" s="16"/>
      <c r="G86" s="17"/>
      <c r="H86" s="12">
        <v>2</v>
      </c>
      <c r="I86" s="18">
        <v>37</v>
      </c>
      <c r="J86" s="15" t="s">
        <v>70</v>
      </c>
      <c r="K86" s="22" t="s">
        <v>110</v>
      </c>
      <c r="N86" t="s">
        <v>111</v>
      </c>
    </row>
    <row ht="18.75" r="87" spans="2:14">
      <c r="B87" s="9" t="s">
        <v>12</v>
      </c>
      <c r="C87" s="20"/>
      <c r="D87" s="10" t="s">
        <v>13</v>
      </c>
      <c r="E87" s="20"/>
      <c r="F87" s="16"/>
      <c r="G87" s="17"/>
      <c r="H87" s="12">
        <v>2</v>
      </c>
      <c r="I87" s="18"/>
      <c r="J87" s="15" t="s">
        <v>70</v>
      </c>
    </row>
    <row ht="18.75" r="88" spans="2:14">
      <c r="B88" s="9" t="s">
        <v>12</v>
      </c>
      <c r="C88" s="20"/>
      <c r="D88" s="10" t="s">
        <v>13</v>
      </c>
      <c r="E88" s="20"/>
      <c r="F88" s="16"/>
      <c r="G88" s="17"/>
      <c r="H88" s="12">
        <v>2</v>
      </c>
      <c r="I88" s="18"/>
      <c r="J88" s="15" t="s">
        <v>70</v>
      </c>
    </row>
    <row ht="18.75" r="89" spans="2:14">
      <c r="B89" s="9" t="s">
        <v>12</v>
      </c>
      <c r="C89" s="20"/>
      <c r="D89" s="10" t="s">
        <v>13</v>
      </c>
      <c r="E89" s="20"/>
      <c r="F89" s="16"/>
      <c r="G89" s="17"/>
      <c r="H89" s="12">
        <v>2</v>
      </c>
      <c r="I89" s="18"/>
      <c r="J89" s="15" t="s">
        <v>70</v>
      </c>
    </row>
    <row ht="18.75" r="90" spans="2:14">
      <c r="B90" s="9" t="s">
        <v>12</v>
      </c>
      <c r="C90" s="20"/>
      <c r="D90" s="10" t="s">
        <v>13</v>
      </c>
      <c r="E90" s="20"/>
      <c r="F90" s="16"/>
      <c r="G90" s="17"/>
      <c r="H90" s="12">
        <v>2</v>
      </c>
      <c r="I90" s="18"/>
      <c r="J90" s="15" t="s">
        <v>70</v>
      </c>
    </row>
    <row ht="18.75" r="91" spans="2:14">
      <c r="B91" s="9" t="s">
        <v>12</v>
      </c>
      <c r="C91" s="20"/>
      <c r="D91" s="10" t="s">
        <v>13</v>
      </c>
      <c r="E91" s="20"/>
      <c r="F91" s="16"/>
      <c r="G91" s="17"/>
      <c r="H91" s="12">
        <v>2</v>
      </c>
      <c r="I91" s="18"/>
      <c r="J91" s="15" t="s">
        <v>70</v>
      </c>
    </row>
    <row ht="18.75" r="92" spans="2:14">
      <c r="B92" s="9" t="s">
        <v>12</v>
      </c>
      <c r="C92" s="20"/>
      <c r="D92" s="10" t="s">
        <v>13</v>
      </c>
      <c r="E92" s="20"/>
      <c r="F92" s="16"/>
      <c r="G92" s="17"/>
      <c r="H92" s="12">
        <v>2</v>
      </c>
      <c r="I92" s="18"/>
      <c r="J92" s="15" t="s">
        <v>70</v>
      </c>
    </row>
    <row ht="18.75" r="93" spans="2:14">
      <c r="B93" s="9" t="s">
        <v>12</v>
      </c>
      <c r="C93" s="20"/>
      <c r="D93" s="10" t="s">
        <v>13</v>
      </c>
      <c r="E93" s="20"/>
      <c r="F93" s="16"/>
      <c r="G93" s="17"/>
      <c r="H93" s="12">
        <v>2</v>
      </c>
      <c r="I93" s="18"/>
      <c r="J93" s="15" t="s">
        <v>70</v>
      </c>
    </row>
    <row ht="18.75" r="94" spans="2:14">
      <c r="B94" s="9" t="s">
        <v>12</v>
      </c>
      <c r="C94" s="20"/>
      <c r="D94" s="10" t="s">
        <v>13</v>
      </c>
      <c r="E94" s="20"/>
      <c r="F94" s="16"/>
      <c r="G94" s="17"/>
      <c r="H94" s="12">
        <v>2</v>
      </c>
      <c r="I94" s="18"/>
      <c r="J94" s="15" t="s">
        <v>70</v>
      </c>
    </row>
    <row ht="18.75" r="95" spans="2:14">
      <c r="B95" s="9" t="s">
        <v>12</v>
      </c>
      <c r="C95" s="20"/>
      <c r="D95" s="10" t="s">
        <v>13</v>
      </c>
      <c r="E95" s="20"/>
      <c r="F95" s="16"/>
      <c r="G95" s="17"/>
      <c r="H95" s="12">
        <v>2</v>
      </c>
      <c r="I95" s="18"/>
      <c r="J95" s="15" t="s">
        <v>70</v>
      </c>
    </row>
    <row ht="18.75" r="96" spans="2:14">
      <c r="B96" s="9" t="s">
        <v>12</v>
      </c>
      <c r="C96" s="20"/>
      <c r="D96" s="10" t="s">
        <v>13</v>
      </c>
      <c r="E96" s="20"/>
      <c r="F96" s="16"/>
      <c r="G96" s="17"/>
      <c r="H96" s="12">
        <v>2</v>
      </c>
      <c r="I96" s="18"/>
      <c r="J96" s="15" t="s">
        <v>70</v>
      </c>
    </row>
    <row ht="18.75" r="97" spans="2:12">
      <c r="B97" s="9" t="s">
        <v>12</v>
      </c>
      <c r="C97" s="19">
        <v>1</v>
      </c>
      <c r="D97" s="10" t="s">
        <v>13</v>
      </c>
      <c r="E97" s="19">
        <v>1277</v>
      </c>
      <c r="F97" s="11" t="s">
        <v>14</v>
      </c>
      <c r="G97" s="14" t="str">
        <f>CONCATENATE("E43",Table8[[#This Row],[Room]],Table8[[#This Row],[Jack number]])</f>
        <v>E431277B1</v>
      </c>
      <c r="H97" s="12">
        <v>3</v>
      </c>
      <c r="I97" s="12">
        <v>1</v>
      </c>
      <c r="J97" s="15" t="s">
        <v>112</v>
      </c>
      <c r="L97" t="s">
        <v>219</v>
      </c>
      <c r="M97" t="s">
        <v>149</v>
      </c>
    </row>
    <row ht="18.75" r="98" spans="2:12">
      <c r="B98" s="9" t="s">
        <v>12</v>
      </c>
      <c r="C98" s="19">
        <v>1</v>
      </c>
      <c r="D98" s="10" t="s">
        <v>13</v>
      </c>
      <c r="E98" s="19">
        <v>1280</v>
      </c>
      <c r="F98" s="11" t="s">
        <v>14</v>
      </c>
      <c r="G98" s="14" t="str">
        <f>CONCATENATE("E43",Table8[[#This Row],[Room]],Table8[[#This Row],[Jack number]])</f>
        <v>E431280B1</v>
      </c>
      <c r="H98" s="12">
        <v>3</v>
      </c>
      <c r="I98" s="12">
        <v>2</v>
      </c>
      <c r="J98" s="15" t="s">
        <v>112</v>
      </c>
      <c r="L98" t="s">
        <v>220</v>
      </c>
      <c r="M98" t="s">
        <v>149</v>
      </c>
    </row>
    <row ht="18.75" r="99" spans="2:12">
      <c r="B99" s="9" t="s">
        <v>12</v>
      </c>
      <c r="C99" s="19">
        <v>1</v>
      </c>
      <c r="D99" s="10" t="s">
        <v>13</v>
      </c>
      <c r="E99" s="19">
        <v>1284</v>
      </c>
      <c r="F99" s="11" t="s">
        <v>14</v>
      </c>
      <c r="G99" s="14" t="str">
        <f>CONCATENATE("E43",Table8[[#This Row],[Room]],Table8[[#This Row],[Jack number]])</f>
        <v>E431284B1</v>
      </c>
      <c r="H99" s="12">
        <v>3</v>
      </c>
      <c r="I99" s="12">
        <v>3</v>
      </c>
      <c r="J99" s="15" t="s">
        <v>112</v>
      </c>
      <c r="L99" t="s">
        <v>221</v>
      </c>
      <c r="M99" t="s">
        <v>149</v>
      </c>
    </row>
    <row ht="18.75" r="100" spans="2:12">
      <c r="B100" s="9" t="s">
        <v>12</v>
      </c>
      <c r="C100" s="19">
        <v>1</v>
      </c>
      <c r="D100" s="10" t="s">
        <v>13</v>
      </c>
      <c r="E100" s="19">
        <v>1289</v>
      </c>
      <c r="F100" s="11" t="s">
        <v>14</v>
      </c>
      <c r="G100" s="14" t="str">
        <f>CONCATENATE("E43",Table8[[#This Row],[Room]],Table8[[#This Row],[Jack number]])</f>
        <v>E431289B1</v>
      </c>
      <c r="H100" s="12">
        <v>3</v>
      </c>
      <c r="I100" s="12">
        <v>4</v>
      </c>
      <c r="J100" s="15" t="s">
        <v>112</v>
      </c>
      <c r="L100" t="s">
        <v>222</v>
      </c>
      <c r="M100" t="s">
        <v>149</v>
      </c>
    </row>
    <row ht="18.75" r="101" spans="2:12">
      <c r="B101" s="9" t="s">
        <v>12</v>
      </c>
      <c r="C101" s="19">
        <v>1</v>
      </c>
      <c r="D101" s="10" t="s">
        <v>13</v>
      </c>
      <c r="E101" s="19">
        <v>1292</v>
      </c>
      <c r="F101" s="11" t="s">
        <v>14</v>
      </c>
      <c r="G101" s="14" t="str">
        <f>CONCATENATE("E43",Table8[[#This Row],[Room]],Table8[[#This Row],[Jack number]])</f>
        <v>E431292B1</v>
      </c>
      <c r="H101" s="12">
        <v>3</v>
      </c>
      <c r="I101" s="12">
        <v>5</v>
      </c>
      <c r="J101" s="15" t="s">
        <v>112</v>
      </c>
      <c r="L101" t="s">
        <v>223</v>
      </c>
      <c r="M101" t="s">
        <v>149</v>
      </c>
    </row>
    <row ht="18.75" r="102" spans="2:12">
      <c r="B102" s="9" t="s">
        <v>12</v>
      </c>
      <c r="C102" s="19">
        <v>1</v>
      </c>
      <c r="D102" s="10" t="s">
        <v>13</v>
      </c>
      <c r="E102" s="19">
        <v>1296</v>
      </c>
      <c r="F102" s="11" t="s">
        <v>14</v>
      </c>
      <c r="G102" s="14" t="str">
        <f>CONCATENATE("E43",Table8[[#This Row],[Room]],Table8[[#This Row],[Jack number]])</f>
        <v>E431296B1</v>
      </c>
      <c r="H102" s="12">
        <v>3</v>
      </c>
      <c r="I102" s="12">
        <v>6</v>
      </c>
      <c r="J102" s="15" t="s">
        <v>112</v>
      </c>
      <c r="L102" t="s">
        <v>224</v>
      </c>
      <c r="M102" t="s">
        <v>149</v>
      </c>
    </row>
    <row ht="18.75" r="103" spans="2:12">
      <c r="B103" s="9" t="s">
        <v>12</v>
      </c>
      <c r="C103" s="19">
        <v>1</v>
      </c>
      <c r="D103" s="10" t="s">
        <v>13</v>
      </c>
      <c r="E103" s="19">
        <v>1304</v>
      </c>
      <c r="F103" s="11" t="s">
        <v>14</v>
      </c>
      <c r="G103" s="14" t="str">
        <f>CONCATENATE("E43",Table8[[#This Row],[Room]],Table8[[#This Row],[Jack number]])</f>
        <v>E431304B1</v>
      </c>
      <c r="H103" s="12">
        <v>3</v>
      </c>
      <c r="I103" s="12">
        <v>7</v>
      </c>
      <c r="J103" s="15" t="s">
        <v>112</v>
      </c>
      <c r="L103" s="22" t="s">
        <v>119</v>
      </c>
    </row>
    <row ht="18.75" r="104" spans="2:12">
      <c r="B104" s="9" t="s">
        <v>12</v>
      </c>
      <c r="C104" s="19">
        <v>1</v>
      </c>
      <c r="D104" s="10" t="s">
        <v>13</v>
      </c>
      <c r="E104" s="19">
        <v>1308</v>
      </c>
      <c r="F104" s="11" t="s">
        <v>14</v>
      </c>
      <c r="G104" s="14" t="str">
        <f>CONCATENATE("E43",Table8[[#This Row],[Room]],Table8[[#This Row],[Jack number]])</f>
        <v>E431308B1</v>
      </c>
      <c r="H104" s="12">
        <v>3</v>
      </c>
      <c r="I104" s="12">
        <v>8</v>
      </c>
      <c r="J104" s="15" t="s">
        <v>112</v>
      </c>
      <c r="L104" s="22" t="s">
        <v>120</v>
      </c>
    </row>
    <row ht="18.75" r="105" spans="2:12">
      <c r="B105" s="9" t="s">
        <v>12</v>
      </c>
      <c r="C105" s="19">
        <v>1</v>
      </c>
      <c r="D105" s="10" t="s">
        <v>13</v>
      </c>
      <c r="E105" s="19">
        <v>1312</v>
      </c>
      <c r="F105" s="11" t="s">
        <v>14</v>
      </c>
      <c r="G105" s="14" t="str">
        <f>CONCATENATE("E43",Table8[[#This Row],[Room]],Table8[[#This Row],[Jack number]])</f>
        <v>E431312B1</v>
      </c>
      <c r="H105" s="12">
        <v>3</v>
      </c>
      <c r="I105" s="12">
        <v>9</v>
      </c>
      <c r="J105" s="15" t="s">
        <v>112</v>
      </c>
      <c r="L105" t="s">
        <v>225</v>
      </c>
      <c r="M105" t="s">
        <v>149</v>
      </c>
    </row>
    <row ht="18.75" r="106" spans="2:12">
      <c r="B106" s="9" t="s">
        <v>12</v>
      </c>
      <c r="C106" s="19">
        <v>2</v>
      </c>
      <c r="D106" s="10" t="s">
        <v>13</v>
      </c>
      <c r="E106" s="19">
        <v>2275</v>
      </c>
      <c r="F106" s="11" t="s">
        <v>14</v>
      </c>
      <c r="G106" s="14" t="str">
        <f>CONCATENATE("E43",Table8[[#This Row],[Room]],Table8[[#This Row],[Jack number]])</f>
        <v>E432275B1</v>
      </c>
      <c r="H106" s="12">
        <v>3</v>
      </c>
      <c r="I106" s="12">
        <v>10</v>
      </c>
      <c r="J106" s="15" t="s">
        <v>112</v>
      </c>
      <c r="L106" t="s">
        <v>226</v>
      </c>
      <c r="M106" t="s">
        <v>149</v>
      </c>
    </row>
    <row ht="18.75" r="107" spans="2:12">
      <c r="B107" s="9" t="s">
        <v>12</v>
      </c>
      <c r="C107" s="19">
        <v>2</v>
      </c>
      <c r="D107" s="10" t="s">
        <v>13</v>
      </c>
      <c r="E107" s="19">
        <v>2278</v>
      </c>
      <c r="F107" s="11" t="s">
        <v>14</v>
      </c>
      <c r="G107" s="14" t="str">
        <f>CONCATENATE("E43",Table8[[#This Row],[Room]],Table8[[#This Row],[Jack number]])</f>
        <v>E432278B1</v>
      </c>
      <c r="H107" s="12">
        <v>3</v>
      </c>
      <c r="I107" s="12">
        <v>11</v>
      </c>
      <c r="J107" s="15" t="s">
        <v>112</v>
      </c>
      <c r="L107" t="s">
        <v>227</v>
      </c>
      <c r="M107" t="s">
        <v>149</v>
      </c>
    </row>
    <row ht="18.75" r="108" spans="2:12">
      <c r="B108" s="9" t="s">
        <v>12</v>
      </c>
      <c r="C108" s="19">
        <v>2</v>
      </c>
      <c r="D108" s="10" t="s">
        <v>13</v>
      </c>
      <c r="E108" s="19">
        <v>2284</v>
      </c>
      <c r="F108" s="11" t="s">
        <v>14</v>
      </c>
      <c r="G108" s="14" t="str">
        <f>CONCATENATE("E43",Table8[[#This Row],[Room]],Table8[[#This Row],[Jack number]])</f>
        <v>E432284B1</v>
      </c>
      <c r="H108" s="12">
        <v>3</v>
      </c>
      <c r="I108" s="12">
        <v>12</v>
      </c>
      <c r="J108" s="15" t="s">
        <v>112</v>
      </c>
      <c r="L108" t="s">
        <v>228</v>
      </c>
      <c r="M108" t="s">
        <v>149</v>
      </c>
    </row>
    <row ht="18.75" r="109" spans="2:12">
      <c r="B109" s="9" t="s">
        <v>12</v>
      </c>
      <c r="C109" s="19">
        <v>2</v>
      </c>
      <c r="D109" s="10" t="s">
        <v>13</v>
      </c>
      <c r="E109" s="19">
        <v>2289</v>
      </c>
      <c r="F109" s="11" t="s">
        <v>14</v>
      </c>
      <c r="G109" s="14" t="str">
        <f>CONCATENATE("E43",Table8[[#This Row],[Room]],Table8[[#This Row],[Jack number]])</f>
        <v>E432289B1</v>
      </c>
      <c r="H109" s="12">
        <v>3</v>
      </c>
      <c r="I109" s="12">
        <v>13</v>
      </c>
      <c r="J109" s="15" t="s">
        <v>112</v>
      </c>
      <c r="L109" t="s">
        <v>229</v>
      </c>
      <c r="M109" t="s">
        <v>149</v>
      </c>
    </row>
    <row ht="18.75" r="110" spans="2:12">
      <c r="B110" s="9" t="s">
        <v>12</v>
      </c>
      <c r="C110" s="19">
        <v>2</v>
      </c>
      <c r="D110" s="10" t="s">
        <v>13</v>
      </c>
      <c r="E110" s="19">
        <v>2292</v>
      </c>
      <c r="F110" s="11" t="s">
        <v>14</v>
      </c>
      <c r="G110" s="14" t="str">
        <f>CONCATENATE("E43",Table8[[#This Row],[Room]],Table8[[#This Row],[Jack number]])</f>
        <v>E432292B1</v>
      </c>
      <c r="H110" s="12">
        <v>3</v>
      </c>
      <c r="I110" s="12">
        <v>14</v>
      </c>
      <c r="J110" s="15" t="s">
        <v>112</v>
      </c>
      <c r="L110" t="s">
        <v>230</v>
      </c>
      <c r="M110" t="s">
        <v>149</v>
      </c>
    </row>
    <row ht="18.75" r="111" spans="2:12">
      <c r="B111" s="9" t="s">
        <v>12</v>
      </c>
      <c r="C111" s="19">
        <v>2</v>
      </c>
      <c r="D111" s="10" t="s">
        <v>13</v>
      </c>
      <c r="E111" s="19">
        <v>2296</v>
      </c>
      <c r="F111" s="11" t="s">
        <v>14</v>
      </c>
      <c r="G111" s="14" t="str">
        <f>CONCATENATE("E43",Table8[[#This Row],[Room]],Table8[[#This Row],[Jack number]])</f>
        <v>E432296B1</v>
      </c>
      <c r="H111" s="12">
        <v>3</v>
      </c>
      <c r="I111" s="12">
        <v>15</v>
      </c>
      <c r="J111" s="15" t="s">
        <v>112</v>
      </c>
      <c r="L111" t="s">
        <v>231</v>
      </c>
      <c r="M111" t="s">
        <v>149</v>
      </c>
    </row>
    <row ht="18.75" r="112" spans="2:12">
      <c r="B112" s="9" t="s">
        <v>12</v>
      </c>
      <c r="C112" s="19">
        <v>2</v>
      </c>
      <c r="D112" s="10" t="s">
        <v>13</v>
      </c>
      <c r="E112" s="19">
        <v>2304</v>
      </c>
      <c r="F112" s="11" t="s">
        <v>14</v>
      </c>
      <c r="G112" s="14" t="str">
        <f>CONCATENATE("E43",Table8[[#This Row],[Room]],Table8[[#This Row],[Jack number]])</f>
        <v>E432304B1</v>
      </c>
      <c r="H112" s="12">
        <v>3</v>
      </c>
      <c r="I112" s="12">
        <v>16</v>
      </c>
      <c r="J112" s="15" t="s">
        <v>112</v>
      </c>
      <c r="L112" s="22" t="s">
        <v>128</v>
      </c>
    </row>
    <row ht="18.75" r="113" spans="2:12">
      <c r="B113" s="9" t="s">
        <v>12</v>
      </c>
      <c r="C113" s="19">
        <v>2</v>
      </c>
      <c r="D113" s="10" t="s">
        <v>13</v>
      </c>
      <c r="E113" s="19">
        <v>2308</v>
      </c>
      <c r="F113" s="11" t="s">
        <v>14</v>
      </c>
      <c r="G113" s="14" t="str">
        <f>CONCATENATE("E43",Table8[[#This Row],[Room]],Table8[[#This Row],[Jack number]])</f>
        <v>E432308B1</v>
      </c>
      <c r="H113" s="12">
        <v>3</v>
      </c>
      <c r="I113" s="12">
        <v>17</v>
      </c>
      <c r="J113" s="15" t="s">
        <v>112</v>
      </c>
      <c r="L113" t="s">
        <v>232</v>
      </c>
      <c r="M113" t="s">
        <v>149</v>
      </c>
    </row>
    <row ht="18.75" r="114" spans="2:12">
      <c r="B114" s="9" t="s">
        <v>12</v>
      </c>
      <c r="C114" s="19">
        <v>2</v>
      </c>
      <c r="D114" s="10" t="s">
        <v>13</v>
      </c>
      <c r="E114" s="19">
        <v>2315</v>
      </c>
      <c r="F114" s="11" t="s">
        <v>14</v>
      </c>
      <c r="G114" s="14" t="str">
        <f>CONCATENATE("E43",Table8[[#This Row],[Room]],Table8[[#This Row],[Jack number]])</f>
        <v>E432315B1</v>
      </c>
      <c r="H114" s="12">
        <v>3</v>
      </c>
      <c r="I114" s="12">
        <v>18</v>
      </c>
      <c r="J114" s="15" t="s">
        <v>112</v>
      </c>
      <c r="L114" t="s">
        <v>233</v>
      </c>
      <c r="M114" t="s">
        <v>149</v>
      </c>
    </row>
    <row ht="18.75" r="115" spans="2:12">
      <c r="B115" s="9" t="s">
        <v>12</v>
      </c>
      <c r="C115" s="19">
        <v>3</v>
      </c>
      <c r="D115" s="10" t="s">
        <v>13</v>
      </c>
      <c r="E115" s="19">
        <v>3276</v>
      </c>
      <c r="F115" s="11" t="s">
        <v>14</v>
      </c>
      <c r="G115" s="14" t="str">
        <f>CONCATENATE("E43",Table8[[#This Row],[Room]],Table8[[#This Row],[Jack number]])</f>
        <v>E433276B1</v>
      </c>
      <c r="H115" s="12">
        <v>3</v>
      </c>
      <c r="I115" s="12">
        <v>19</v>
      </c>
      <c r="J115" s="15" t="s">
        <v>112</v>
      </c>
      <c r="L115" t="s">
        <v>234</v>
      </c>
      <c r="M115" t="s">
        <v>149</v>
      </c>
    </row>
    <row ht="18.75" r="116" spans="2:12">
      <c r="B116" s="9" t="s">
        <v>12</v>
      </c>
      <c r="C116" s="19">
        <v>3</v>
      </c>
      <c r="D116" s="10" t="s">
        <v>13</v>
      </c>
      <c r="E116" s="19">
        <v>3279</v>
      </c>
      <c r="F116" s="11" t="s">
        <v>14</v>
      </c>
      <c r="G116" s="14" t="str">
        <f>CONCATENATE("E43",Table8[[#This Row],[Room]],Table8[[#This Row],[Jack number]])</f>
        <v>E433279B1</v>
      </c>
      <c r="H116" s="12">
        <v>3</v>
      </c>
      <c r="I116" s="12">
        <v>20</v>
      </c>
      <c r="J116" s="15" t="s">
        <v>112</v>
      </c>
      <c r="L116" t="s">
        <v>235</v>
      </c>
      <c r="M116" t="s">
        <v>149</v>
      </c>
    </row>
    <row ht="18.75" r="117" spans="2:12">
      <c r="B117" s="9" t="s">
        <v>12</v>
      </c>
      <c r="C117" s="19">
        <v>3</v>
      </c>
      <c r="D117" s="10" t="s">
        <v>13</v>
      </c>
      <c r="E117" s="19">
        <v>3285</v>
      </c>
      <c r="F117" s="11" t="s">
        <v>14</v>
      </c>
      <c r="G117" s="14" t="str">
        <f>CONCATENATE("E43",Table8[[#This Row],[Room]],Table8[[#This Row],[Jack number]])</f>
        <v>E433285B1</v>
      </c>
      <c r="H117" s="12">
        <v>3</v>
      </c>
      <c r="I117" s="12">
        <v>21</v>
      </c>
      <c r="J117" s="15" t="s">
        <v>112</v>
      </c>
      <c r="L117" t="s">
        <v>236</v>
      </c>
      <c r="M117" t="s">
        <v>149</v>
      </c>
    </row>
    <row ht="18.75" r="118" spans="2:12">
      <c r="B118" s="9" t="s">
        <v>12</v>
      </c>
      <c r="C118" s="19">
        <v>3</v>
      </c>
      <c r="D118" s="10" t="s">
        <v>13</v>
      </c>
      <c r="E118" s="19">
        <v>3290</v>
      </c>
      <c r="F118" s="11" t="s">
        <v>14</v>
      </c>
      <c r="G118" s="14" t="str">
        <f>CONCATENATE("E43",Table8[[#This Row],[Room]],Table8[[#This Row],[Jack number]])</f>
        <v>E433290B1</v>
      </c>
      <c r="H118" s="12">
        <v>3</v>
      </c>
      <c r="I118" s="12">
        <v>22</v>
      </c>
      <c r="J118" s="15" t="s">
        <v>112</v>
      </c>
      <c r="L118" t="s">
        <v>237</v>
      </c>
      <c r="M118" t="s">
        <v>149</v>
      </c>
    </row>
    <row ht="18.75" r="119" spans="2:12">
      <c r="B119" s="9" t="s">
        <v>12</v>
      </c>
      <c r="C119" s="19">
        <v>3</v>
      </c>
      <c r="D119" s="10" t="s">
        <v>13</v>
      </c>
      <c r="E119" s="19">
        <v>3293</v>
      </c>
      <c r="F119" s="11" t="s">
        <v>14</v>
      </c>
      <c r="G119" s="14" t="str">
        <f>CONCATENATE("E43",Table8[[#This Row],[Room]],Table8[[#This Row],[Jack number]])</f>
        <v>E433293B1</v>
      </c>
      <c r="H119" s="12">
        <v>3</v>
      </c>
      <c r="I119" s="12">
        <v>23</v>
      </c>
      <c r="J119" s="15" t="s">
        <v>112</v>
      </c>
      <c r="L119" t="s">
        <v>238</v>
      </c>
      <c r="M119" t="s">
        <v>149</v>
      </c>
    </row>
    <row ht="18.75" r="120" spans="2:12">
      <c r="B120" s="9" t="s">
        <v>12</v>
      </c>
      <c r="C120" s="19">
        <v>3</v>
      </c>
      <c r="D120" s="10" t="s">
        <v>13</v>
      </c>
      <c r="E120" s="19">
        <v>3298</v>
      </c>
      <c r="F120" s="11" t="s">
        <v>14</v>
      </c>
      <c r="G120" s="14" t="str">
        <f>CONCATENATE("E43",Table8[[#This Row],[Room]],Table8[[#This Row],[Jack number]])</f>
        <v>E433298B1</v>
      </c>
      <c r="H120" s="12">
        <v>3</v>
      </c>
      <c r="I120" s="12">
        <v>24</v>
      </c>
      <c r="J120" s="15" t="s">
        <v>112</v>
      </c>
      <c r="L120" t="s">
        <v>239</v>
      </c>
      <c r="M120" t="s">
        <v>149</v>
      </c>
    </row>
    <row ht="18.75" r="121" spans="2:12">
      <c r="B121" s="9" t="s">
        <v>12</v>
      </c>
      <c r="C121" s="19">
        <v>3</v>
      </c>
      <c r="D121" s="10" t="s">
        <v>13</v>
      </c>
      <c r="E121" s="19">
        <v>3304</v>
      </c>
      <c r="F121" s="11" t="s">
        <v>14</v>
      </c>
      <c r="G121" s="14" t="str">
        <f>CONCATENATE("E43",Table8[[#This Row],[Room]],Table8[[#This Row],[Jack number]])</f>
        <v>E433304B1</v>
      </c>
      <c r="H121" s="12">
        <v>3</v>
      </c>
      <c r="I121" s="12">
        <v>25</v>
      </c>
      <c r="J121" s="15" t="s">
        <v>112</v>
      </c>
      <c r="L121" t="s">
        <v>240</v>
      </c>
      <c r="M121" t="s">
        <v>149</v>
      </c>
    </row>
    <row ht="18.75" r="122" spans="2:12">
      <c r="B122" s="9" t="s">
        <v>12</v>
      </c>
      <c r="C122" s="19">
        <v>3</v>
      </c>
      <c r="D122" s="10" t="s">
        <v>13</v>
      </c>
      <c r="E122" s="19">
        <v>3308</v>
      </c>
      <c r="F122" s="11" t="s">
        <v>14</v>
      </c>
      <c r="G122" s="14" t="str">
        <f>CONCATENATE("E43",Table8[[#This Row],[Room]],Table8[[#This Row],[Jack number]])</f>
        <v>E433308B1</v>
      </c>
      <c r="H122" s="12">
        <v>3</v>
      </c>
      <c r="I122" s="12">
        <v>26</v>
      </c>
      <c r="J122" s="15" t="s">
        <v>112</v>
      </c>
      <c r="L122" t="s">
        <v>241</v>
      </c>
      <c r="M122" t="s">
        <v>149</v>
      </c>
    </row>
    <row ht="18.75" r="123" spans="2:12">
      <c r="B123" s="9" t="s">
        <v>12</v>
      </c>
      <c r="C123" s="19">
        <v>3</v>
      </c>
      <c r="D123" s="10" t="s">
        <v>13</v>
      </c>
      <c r="E123" s="19">
        <v>3315</v>
      </c>
      <c r="F123" s="11" t="s">
        <v>14</v>
      </c>
      <c r="G123" s="14" t="str">
        <f>CONCATENATE("E43",Table8[[#This Row],[Room]],Table8[[#This Row],[Jack number]])</f>
        <v>E433315B1</v>
      </c>
      <c r="H123" s="12">
        <v>3</v>
      </c>
      <c r="I123" s="12">
        <v>27</v>
      </c>
      <c r="J123" s="15" t="s">
        <v>112</v>
      </c>
      <c r="L123" t="s">
        <v>242</v>
      </c>
      <c r="M123" t="s">
        <v>149</v>
      </c>
    </row>
    <row ht="18.75" r="124" spans="2:12">
      <c r="B124" s="9" t="s">
        <v>12</v>
      </c>
      <c r="C124" s="19">
        <v>4</v>
      </c>
      <c r="D124" s="10" t="s">
        <v>13</v>
      </c>
      <c r="E124" s="19">
        <v>4276</v>
      </c>
      <c r="F124" s="11" t="s">
        <v>14</v>
      </c>
      <c r="G124" s="14" t="str">
        <f>CONCATENATE("E43",Table8[[#This Row],[Room]],Table8[[#This Row],[Jack number]])</f>
        <v>E434276B1</v>
      </c>
      <c r="H124" s="12">
        <v>3</v>
      </c>
      <c r="I124" s="12">
        <v>28</v>
      </c>
      <c r="J124" s="15" t="s">
        <v>112</v>
      </c>
      <c r="L124" t="s">
        <v>243</v>
      </c>
      <c r="M124" t="s">
        <v>149</v>
      </c>
    </row>
    <row ht="18.75" r="125" spans="2:12">
      <c r="B125" s="9" t="s">
        <v>12</v>
      </c>
      <c r="C125" s="19">
        <v>4</v>
      </c>
      <c r="D125" s="10" t="s">
        <v>13</v>
      </c>
      <c r="E125" s="19">
        <v>4280</v>
      </c>
      <c r="F125" s="11" t="s">
        <v>14</v>
      </c>
      <c r="G125" s="14" t="str">
        <f>CONCATENATE("E43",Table8[[#This Row],[Room]],Table8[[#This Row],[Jack number]])</f>
        <v>E434280B1</v>
      </c>
      <c r="H125" s="12">
        <v>3</v>
      </c>
      <c r="I125" s="12">
        <v>29</v>
      </c>
      <c r="J125" s="15" t="s">
        <v>112</v>
      </c>
      <c r="L125" t="s">
        <v>244</v>
      </c>
      <c r="M125" t="s">
        <v>149</v>
      </c>
    </row>
    <row ht="18.75" r="126" spans="2:12">
      <c r="B126" s="9" t="s">
        <v>12</v>
      </c>
      <c r="C126" s="19">
        <v>4</v>
      </c>
      <c r="D126" s="10" t="s">
        <v>13</v>
      </c>
      <c r="E126" s="19">
        <v>4289</v>
      </c>
      <c r="F126" s="11" t="s">
        <v>14</v>
      </c>
      <c r="G126" s="14" t="str">
        <f>CONCATENATE("E43",Table8[[#This Row],[Room]],Table8[[#This Row],[Jack number]])</f>
        <v>E434289B1</v>
      </c>
      <c r="H126" s="12">
        <v>3</v>
      </c>
      <c r="I126" s="12">
        <v>30</v>
      </c>
      <c r="J126" s="15" t="s">
        <v>112</v>
      </c>
      <c r="L126" t="s">
        <v>245</v>
      </c>
      <c r="M126" t="s">
        <v>149</v>
      </c>
    </row>
    <row ht="18.75" r="127" spans="2:12">
      <c r="B127" s="9" t="s">
        <v>12</v>
      </c>
      <c r="C127" s="19">
        <v>4</v>
      </c>
      <c r="D127" s="10" t="s">
        <v>13</v>
      </c>
      <c r="E127" s="19">
        <v>4292</v>
      </c>
      <c r="F127" s="11" t="s">
        <v>14</v>
      </c>
      <c r="G127" s="14" t="str">
        <f>CONCATENATE("E43",Table8[[#This Row],[Room]],Table8[[#This Row],[Jack number]])</f>
        <v>E434292B1</v>
      </c>
      <c r="H127" s="12">
        <v>3</v>
      </c>
      <c r="I127" s="12">
        <v>31</v>
      </c>
      <c r="J127" s="15" t="s">
        <v>112</v>
      </c>
      <c r="L127" t="s">
        <v>246</v>
      </c>
      <c r="M127" t="s">
        <v>149</v>
      </c>
    </row>
    <row ht="18.75" r="128" spans="2:12">
      <c r="B128" s="9" t="s">
        <v>12</v>
      </c>
      <c r="C128" s="19">
        <v>4</v>
      </c>
      <c r="D128" s="10" t="s">
        <v>13</v>
      </c>
      <c r="E128" s="19">
        <v>4296</v>
      </c>
      <c r="F128" s="11" t="s">
        <v>14</v>
      </c>
      <c r="G128" s="14" t="str">
        <f>CONCATENATE("E43",Table8[[#This Row],[Room]],Table8[[#This Row],[Jack number]])</f>
        <v>E434296B1</v>
      </c>
      <c r="H128" s="12">
        <v>3</v>
      </c>
      <c r="I128" s="12">
        <v>32</v>
      </c>
      <c r="J128" s="15" t="s">
        <v>112</v>
      </c>
      <c r="L128" t="s">
        <v>247</v>
      </c>
      <c r="M128" t="s">
        <v>149</v>
      </c>
    </row>
    <row ht="18.75" r="129" spans="2:12">
      <c r="B129" s="9" t="s">
        <v>12</v>
      </c>
      <c r="C129" s="19">
        <v>4</v>
      </c>
      <c r="D129" s="10" t="s">
        <v>13</v>
      </c>
      <c r="E129" s="19">
        <v>4302</v>
      </c>
      <c r="F129" s="11" t="s">
        <v>14</v>
      </c>
      <c r="G129" s="14" t="str">
        <f>CONCATENATE("E43",Table8[[#This Row],[Room]],Table8[[#This Row],[Jack number]])</f>
        <v>E434302B1</v>
      </c>
      <c r="H129" s="12">
        <v>3</v>
      </c>
      <c r="I129" s="12">
        <v>33</v>
      </c>
      <c r="J129" s="15" t="s">
        <v>112</v>
      </c>
      <c r="L129" t="s">
        <v>248</v>
      </c>
      <c r="M129" t="s">
        <v>149</v>
      </c>
    </row>
    <row ht="18.75" r="130" spans="2:12">
      <c r="B130" s="9" t="s">
        <v>12</v>
      </c>
      <c r="C130" s="19">
        <v>4</v>
      </c>
      <c r="D130" s="10" t="s">
        <v>13</v>
      </c>
      <c r="E130" s="19">
        <v>4307</v>
      </c>
      <c r="F130" s="11" t="s">
        <v>14</v>
      </c>
      <c r="G130" s="14" t="str">
        <f>CONCATENATE("E43",Table8[[#This Row],[Room]],Table8[[#This Row],[Jack number]])</f>
        <v>E434307B1</v>
      </c>
      <c r="H130" s="12">
        <v>3</v>
      </c>
      <c r="I130" s="12">
        <v>34</v>
      </c>
      <c r="J130" s="15" t="s">
        <v>112</v>
      </c>
      <c r="L130" t="s">
        <v>249</v>
      </c>
      <c r="M130" t="s">
        <v>149</v>
      </c>
    </row>
    <row ht="18.75" r="131" spans="2:12">
      <c r="B131" s="9" t="s">
        <v>12</v>
      </c>
      <c r="C131" s="19">
        <v>4</v>
      </c>
      <c r="D131" s="10" t="s">
        <v>13</v>
      </c>
      <c r="E131" s="19">
        <v>4315</v>
      </c>
      <c r="F131" s="11" t="s">
        <v>14</v>
      </c>
      <c r="G131" s="14" t="str">
        <f>CONCATENATE("E43",Table8[[#This Row],[Room]],Table8[[#This Row],[Jack number]])</f>
        <v>E434315B1</v>
      </c>
      <c r="H131" s="12">
        <v>3</v>
      </c>
      <c r="I131" s="12">
        <v>35</v>
      </c>
      <c r="J131" s="15" t="s">
        <v>112</v>
      </c>
      <c r="L131" t="s">
        <v>250</v>
      </c>
      <c r="M131" t="s">
        <v>149</v>
      </c>
    </row>
    <row ht="18.75" r="132" spans="2:12">
      <c r="B132" s="9" t="s">
        <v>12</v>
      </c>
      <c r="C132" s="21"/>
      <c r="D132" s="10" t="s">
        <v>13</v>
      </c>
      <c r="E132" s="21"/>
      <c r="F132" s="16"/>
      <c r="G132" s="17"/>
      <c r="H132" s="12">
        <v>3</v>
      </c>
      <c r="I132" s="18"/>
      <c r="J132" s="15" t="s">
        <v>112</v>
      </c>
    </row>
    <row ht="18.75" r="133" spans="2:12">
      <c r="B133" s="9" t="s">
        <v>12</v>
      </c>
      <c r="C133" s="21"/>
      <c r="D133" s="10" t="s">
        <v>13</v>
      </c>
      <c r="E133" s="21"/>
      <c r="F133" s="16"/>
      <c r="G133" s="17"/>
      <c r="H133" s="12">
        <v>3</v>
      </c>
      <c r="I133" s="18"/>
      <c r="J133" s="15" t="s">
        <v>112</v>
      </c>
    </row>
    <row ht="18.75" r="134" spans="2:12">
      <c r="B134" s="9" t="s">
        <v>12</v>
      </c>
      <c r="C134" s="21"/>
      <c r="D134" s="10" t="s">
        <v>13</v>
      </c>
      <c r="E134" s="21"/>
      <c r="F134" s="16"/>
      <c r="G134" s="17"/>
      <c r="H134" s="12">
        <v>3</v>
      </c>
      <c r="I134" s="18"/>
      <c r="J134" s="15" t="s">
        <v>112</v>
      </c>
    </row>
    <row ht="18.75" r="135" spans="2:12">
      <c r="B135" s="9" t="s">
        <v>12</v>
      </c>
      <c r="C135" s="21"/>
      <c r="D135" s="10" t="s">
        <v>13</v>
      </c>
      <c r="E135" s="21"/>
      <c r="F135" s="16"/>
      <c r="G135" s="17"/>
      <c r="H135" s="12">
        <v>3</v>
      </c>
      <c r="I135" s="18"/>
      <c r="J135" s="15" t="s">
        <v>112</v>
      </c>
    </row>
    <row ht="18.75" r="136" spans="2:12">
      <c r="B136" s="9" t="s">
        <v>12</v>
      </c>
      <c r="C136" s="21"/>
      <c r="D136" s="10" t="s">
        <v>13</v>
      </c>
      <c r="E136" s="21"/>
      <c r="F136" s="16"/>
      <c r="G136" s="17"/>
      <c r="H136" s="12">
        <v>3</v>
      </c>
      <c r="I136" s="18"/>
      <c r="J136" s="15" t="s">
        <v>112</v>
      </c>
    </row>
    <row ht="18.75" r="137" spans="2:12">
      <c r="B137" s="9" t="s">
        <v>12</v>
      </c>
      <c r="C137" s="21"/>
      <c r="D137" s="10" t="s">
        <v>13</v>
      </c>
      <c r="E137" s="21"/>
      <c r="F137" s="16"/>
      <c r="G137" s="17"/>
      <c r="H137" s="12">
        <v>3</v>
      </c>
      <c r="I137" s="18"/>
      <c r="J137" s="15" t="s">
        <v>112</v>
      </c>
    </row>
    <row ht="18.75" r="138" spans="2:12">
      <c r="B138" s="9" t="s">
        <v>12</v>
      </c>
      <c r="C138" s="21"/>
      <c r="D138" s="10" t="s">
        <v>13</v>
      </c>
      <c r="E138" s="21"/>
      <c r="F138" s="16"/>
      <c r="G138" s="17"/>
      <c r="H138" s="12">
        <v>3</v>
      </c>
      <c r="I138" s="18"/>
      <c r="J138" s="15" t="s">
        <v>112</v>
      </c>
    </row>
    <row ht="18.75" r="139" spans="2:12">
      <c r="B139" s="9" t="s">
        <v>12</v>
      </c>
      <c r="C139" s="21"/>
      <c r="D139" s="10" t="s">
        <v>13</v>
      </c>
      <c r="E139" s="21"/>
      <c r="F139" s="16"/>
      <c r="G139" s="17"/>
      <c r="H139" s="12">
        <v>3</v>
      </c>
      <c r="I139" s="18"/>
      <c r="J139" s="15" t="s">
        <v>112</v>
      </c>
    </row>
    <row ht="18.75" r="140" spans="2:12">
      <c r="B140" s="9" t="s">
        <v>12</v>
      </c>
      <c r="C140" s="21"/>
      <c r="D140" s="10" t="s">
        <v>13</v>
      </c>
      <c r="E140" s="21"/>
      <c r="F140" s="16"/>
      <c r="G140" s="17"/>
      <c r="H140" s="12">
        <v>3</v>
      </c>
      <c r="I140" s="18"/>
      <c r="J140" s="15" t="s">
        <v>112</v>
      </c>
    </row>
    <row ht="18.75" r="141" spans="2:12">
      <c r="B141" s="9" t="s">
        <v>12</v>
      </c>
      <c r="C141" s="21"/>
      <c r="D141" s="10" t="s">
        <v>13</v>
      </c>
      <c r="E141" s="21"/>
      <c r="F141" s="16"/>
      <c r="G141" s="17"/>
      <c r="H141" s="12">
        <v>3</v>
      </c>
      <c r="I141" s="18"/>
      <c r="J141" s="15" t="s">
        <v>112</v>
      </c>
    </row>
    <row ht="18.75" r="142" spans="2:12">
      <c r="B142" s="9" t="s">
        <v>12</v>
      </c>
      <c r="C142" s="21"/>
      <c r="D142" s="10" t="s">
        <v>13</v>
      </c>
      <c r="E142" s="21"/>
      <c r="F142" s="16"/>
      <c r="G142" s="17"/>
      <c r="H142" s="12">
        <v>3</v>
      </c>
      <c r="I142" s="18"/>
      <c r="J142" s="15" t="s">
        <v>112</v>
      </c>
    </row>
    <row ht="18.75" r="143" spans="2:12">
      <c r="B143" s="9" t="s">
        <v>12</v>
      </c>
      <c r="C143" s="21"/>
      <c r="D143" s="10" t="s">
        <v>13</v>
      </c>
      <c r="E143" s="21"/>
      <c r="F143" s="16"/>
      <c r="G143" s="17"/>
      <c r="H143" s="12">
        <v>3</v>
      </c>
      <c r="I143" s="18"/>
      <c r="J143" s="15" t="s">
        <v>112</v>
      </c>
    </row>
  </sheetData>
  <pageMargins bottom="0.75" footer="0.3" header="0.3" left="0.7" right="0.7" top="0.75"/>
  <pageSetup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3CDEFC02EC54593F277F7A1CD59F8" ma:contentTypeVersion="" ma:contentTypeDescription="Create a new document." ma:contentTypeScope="" ma:versionID="0217942aed0963c881c88d9219887481">
  <xsd:schema xmlns:xsd="http://www.w3.org/2001/XMLSchema" xmlns:xs="http://www.w3.org/2001/XMLSchema" xmlns:p="http://schemas.microsoft.com/office/2006/metadata/properties" xmlns:ns2="9A8E6B13-D3EE-45C8-BA83-0B51A9E6D38C" xmlns:ns3="9a8e6b13-d3ee-45c8-ba83-0b51a9e6d38c" xmlns:ns4="5fca64ad-72b9-45fe-9325-91f322831a9a" targetNamespace="http://schemas.microsoft.com/office/2006/metadata/properties" ma:root="true" ma:fieldsID="ce533ab14b009d344cf7e7b5a509a7a6" ns2:_="" ns3:_="" ns4:_="">
    <xsd:import namespace="9A8E6B13-D3EE-45C8-BA83-0B51A9E6D38C"/>
    <xsd:import namespace="9a8e6b13-d3ee-45c8-ba83-0b51a9e6d38c"/>
    <xsd:import namespace="5fca64ad-72b9-45fe-9325-91f322831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E6B13-D3EE-45C8-BA83-0B51A9E6D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e6b13-d3ee-45c8-ba83-0b51a9e6d38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a64ad-72b9-45fe-9325-91f322831a9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1DF6F2-0AA0-472A-82BD-5FFCC11634AD}"/>
</file>

<file path=customXml/itemProps2.xml><?xml version="1.0" encoding="utf-8"?>
<ds:datastoreItem xmlns:ds="http://schemas.openxmlformats.org/officeDocument/2006/customXml" ds:itemID="{BAEEADBF-0C04-4A47-BBD9-2E199C7EBE70}"/>
</file>

<file path=customXml/itemProps3.xml><?xml version="1.0" encoding="utf-8"?>
<ds:datastoreItem xmlns:ds="http://schemas.openxmlformats.org/officeDocument/2006/customXml" ds:itemID="{044BDA89-3EB0-4C07-BDA5-F5A4E6BA1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2020-09-30T14:41:12Z</dcterms:created>
  <dc:creator>Kuehl, Connor J [ITCIO]</dc:creator>
  <cp:lastModifiedBy>Jacob Kinser</cp:lastModifiedBy>
  <dcterms:modified xsi:type="dcterms:W3CDTF">2022-04-08T17:07:02Z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0x010100AA23CDEFC02EC54593F277F7A1CD59F8</vt:lpwstr>
  </property>
</Properties>
</file>