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rawzvigurojupyz" sheetId="1" r:id="rId4"/>
  </sheets>
  <definedNames>
    <definedName name="zrawzvigurojupyz">zrawzvigurojupyz!$A$1:$BW$8</definedName>
  </definedNames>
  <calcPr/>
  <extLst>
    <ext uri="GoogleSheetsCustomDataVersion1">
      <go:sheetsCustomData xmlns:go="http://customooxmlschemas.google.com/" r:id="rId5" roundtripDataSignature="AMtx7mhvsyXSXVDi4XI9cKpVIJdYH/qI7g=="/>
    </ext>
  </extLst>
</workbook>
</file>

<file path=xl/sharedStrings.xml><?xml version="1.0" encoding="utf-8"?>
<sst xmlns="http://schemas.openxmlformats.org/spreadsheetml/2006/main" count="219" uniqueCount="93">
  <si>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</si>
  <si>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</si>
  <si>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</si>
  <si>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</si>
  <si>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</si>
  <si>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</si>
  <si>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</si>
  <si>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</si>
  <si>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</si>
  <si>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ADR Ratio</t>
  </si>
  <si>
    <t>ISO Currency Code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</si>
  <si>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</si>
  <si>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</si>
  <si>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</si>
  <si>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</si>
  <si>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</si>
  <si>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Total</t>
  </si>
  <si>
    <t>Long-term Assets of Discontinued Operations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</si>
  <si>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</si>
  <si>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</si>
  <si>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</si>
  <si>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</si>
  <si>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</si>
  <si>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</si>
  <si>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- Other - Sundry</t>
  </si>
  <si>
    <t>Accounts Payable - Trade</t>
  </si>
  <si>
    <t>Assets - Total</t>
  </si>
  <si>
    <t>Book Value Per Share</t>
  </si>
  <si>
    <t>Capital Surplus/Share Premium Reserve</t>
  </si>
  <si>
    <t>Common/Ordinary Equity - Total</t>
  </si>
  <si>
    <t>Common Equity - Liquidation Value</t>
  </si>
  <si>
    <t>Common Equity - Tangible</t>
  </si>
  <si>
    <t>Cash</t>
  </si>
  <si>
    <t>Cash and Short-Term Investments</t>
  </si>
  <si>
    <t>Cost of Goods Sold</t>
  </si>
  <si>
    <t>Deferred Charges</t>
  </si>
  <si>
    <t>Debt - Capitalized Lease Obligations</t>
  </si>
  <si>
    <t>Deferred Compensation</t>
  </si>
  <si>
    <t>Convertible Debt and Preferred Stock</t>
  </si>
  <si>
    <t>Debt - Senior Convertible</t>
  </si>
  <si>
    <t>Debt - Convertible</t>
  </si>
  <si>
    <t>Long-Term Debt - Total</t>
  </si>
  <si>
    <t>Debt - Notes</t>
  </si>
  <si>
    <t>Goodwill</t>
  </si>
  <si>
    <t>Invested Capital - Total</t>
  </si>
  <si>
    <t>Intangible Assets - Total</t>
  </si>
  <si>
    <t>Other Intangibles</t>
  </si>
  <si>
    <t>Inventories - Finished Goods</t>
  </si>
  <si>
    <t>Inventories - Other</t>
  </si>
  <si>
    <t>Inventories - Raw Materials</t>
  </si>
  <si>
    <t>Inventories - Total</t>
  </si>
  <si>
    <t>Inventories - Work In Process</t>
  </si>
  <si>
    <t>Short-Term Investments - Total</t>
  </si>
  <si>
    <t>Current Liabilities - Other - Total</t>
  </si>
  <si>
    <t>Current Liabilities - Other - Sundry</t>
  </si>
  <si>
    <t>Current Liabilities - Total</t>
  </si>
  <si>
    <t>Liabilities - Other - Total</t>
  </si>
  <si>
    <t>Liabilities - Total</t>
  </si>
  <si>
    <t>Net Income (Loss)</t>
  </si>
  <si>
    <t>Notes Payable - Short-Term Borrowings</t>
  </si>
  <si>
    <t>Retained Earnings</t>
  </si>
  <si>
    <t>Retained Earnings - Restatement</t>
  </si>
  <si>
    <t>Retained Earnings - Other Adjustments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</si>
  <si>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</si>
  <si>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</si>
  <si>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</si>
  <si>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</si>
  <si>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</si>
  <si>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</si>
  <si>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</si>
  <si>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</si>
  <si>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Revenue - Total</t>
  </si>
  <si>
    <t>Income Taxes Payable</t>
  </si>
  <si>
    <t>Income Tax Refund</t>
  </si>
  <si>
    <t>Active/Inactive Status Marker</t>
  </si>
  <si>
    <t>174648</t>
  </si>
  <si>
    <t>INDL</t>
  </si>
  <si>
    <t>C</t>
  </si>
  <si>
    <t>D</t>
  </si>
  <si>
    <t>STD</t>
  </si>
  <si>
    <t>OSIR</t>
  </si>
  <si>
    <t>OSIRIS THERAPEUTICS INC</t>
  </si>
  <si>
    <t>USD</t>
  </si>
  <si>
    <t>I</t>
  </si>
  <si>
    <t>Total</t>
  </si>
  <si>
    <t>Leading Digit</t>
  </si>
  <si>
    <t>Count</t>
  </si>
  <si>
    <t>Actual Distribution</t>
  </si>
  <si>
    <t>Expected Dist</t>
  </si>
  <si>
    <t>Cummulative Difference</t>
  </si>
  <si>
    <t>KS</t>
  </si>
  <si>
    <t>KS &gt; Cut-off so there are indications of earnings manipulation</t>
  </si>
  <si>
    <t>Cut-off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</si>
</sst>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1.0"/>
      <color theme="1"/>
      <name val="Calibri"/>
      <scheme val="minor"/>
    </font>
    <font>
      <color theme="1"/>
      <name val="Times New Roman"/>
    </font>
    <font>
      <sz val="11.0"/>
      <color theme="1"/>
      <name val="Times New Roman"/>
    </font>
    <font>
      <b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11" xfId="0" applyFont="1" applyNumberForma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1" numFmtId="10" xfId="0" applyFont="1" applyNumberFormat="1"/>
    <xf borderId="2" fillId="0" fontId="2" numFmtId="164" xfId="0" applyAlignment="1" applyBorder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1.0"/>
    <col customWidth="1" min="3" max="3" width="19.0"/>
    <col customWidth="1" min="4" max="4" width="16.0"/>
    <col customWidth="1" min="5" max="5" width="41.0"/>
    <col customWidth="1" min="6" max="6" width="18.0"/>
    <col customWidth="1" min="7" max="7" width="12.0"/>
    <col customWidth="1" min="8" max="8" width="14.0"/>
    <col customWidth="1" min="9" max="9" width="24.0"/>
    <col customWidth="1" min="10" max="10" width="13.0"/>
    <col customWidth="1" min="11" max="11" width="18.0"/>
    <col customWidth="1" min="12" max="12" width="41.0"/>
    <col customWidth="1" min="13" max="13" width="31.0"/>
    <col customWidth="1" min="14" max="15" width="41.0"/>
    <col customWidth="1" min="16" max="16" width="32.0"/>
    <col customWidth="1" min="17" max="17" width="23.0"/>
    <col customWidth="1" min="18" max="18" width="41.0"/>
    <col customWidth="1" min="19" max="19" width="15.0"/>
    <col customWidth="1" min="20" max="24" width="41.0"/>
    <col customWidth="1" min="25" max="25" width="24.0"/>
    <col customWidth="1" min="26" max="26" width="25.0"/>
    <col customWidth="1" min="27" max="27" width="15.0"/>
    <col customWidth="1" min="28" max="28" width="21.0"/>
    <col customWidth="1" min="29" max="29" width="38.0"/>
    <col customWidth="1" min="30" max="30" width="31.0"/>
    <col customWidth="1" min="31" max="31" width="34.0"/>
    <col customWidth="1" min="32" max="32" width="25.0"/>
    <col customWidth="1" min="33" max="33" width="13.0"/>
    <col customWidth="1" min="34" max="34" width="32.0"/>
    <col customWidth="1" min="35" max="35" width="19.0"/>
    <col customWidth="1" min="36" max="36" width="17.0"/>
    <col customWidth="1" min="37" max="37" width="37.0"/>
    <col customWidth="1" min="38" max="38" width="22.0"/>
    <col customWidth="1" min="39" max="39" width="37.0"/>
    <col customWidth="1" min="40" max="40" width="26.0"/>
    <col customWidth="1" min="41" max="41" width="19.0"/>
    <col customWidth="1" min="42" max="42" width="23.0"/>
    <col customWidth="1" min="43" max="44" width="13.0"/>
    <col customWidth="1" min="45" max="45" width="25.0"/>
    <col customWidth="1" min="46" max="46" width="26.0"/>
    <col customWidth="1" min="47" max="47" width="18.0"/>
    <col customWidth="1" min="48" max="48" width="29.0"/>
    <col customWidth="1" min="49" max="49" width="20.0"/>
    <col customWidth="1" min="50" max="50" width="28.0"/>
    <col customWidth="1" min="51" max="51" width="20.0"/>
    <col customWidth="1" min="52" max="52" width="30.0"/>
    <col customWidth="1" min="53" max="53" width="31.0"/>
    <col customWidth="1" min="54" max="54" width="36.0"/>
    <col customWidth="1" min="55" max="55" width="37.0"/>
    <col customWidth="1" min="56" max="57" width="28.0"/>
    <col customWidth="1" min="58" max="58" width="20.0"/>
    <col customWidth="1" min="59" max="59" width="18.0"/>
    <col customWidth="1" min="60" max="60" width="38.0"/>
    <col customWidth="1" min="61" max="61" width="18.0"/>
    <col customWidth="1" min="62" max="62" width="32.0"/>
    <col customWidth="1" min="63" max="63" width="38.0"/>
    <col customWidth="1" min="64" max="64" width="30.0"/>
    <col customWidth="1" min="65" max="65" width="33.0"/>
    <col customWidth="1" min="66" max="66" width="20.0"/>
    <col customWidth="1" min="67" max="67" width="41.0"/>
    <col customWidth="1" min="68" max="68" width="20.0"/>
    <col customWidth="1" min="69" max="69" width="21.0"/>
    <col customWidth="1" min="70" max="70" width="18.0"/>
    <col customWidth="1" min="71" max="71" width="31.0"/>
    <col customWidth="1" min="72" max="72" width="16.0"/>
    <col customWidth="1" min="73" max="73" width="21.0"/>
    <col customWidth="1" min="74" max="74" width="18.0"/>
    <col customWidth="1" min="75" max="7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1" t="s">
        <v>75</v>
      </c>
      <c r="B2" s="2">
        <v>40543.0</v>
      </c>
      <c r="C2" s="1">
        <v>2010.0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/>
      <c r="K2" s="1" t="s">
        <v>82</v>
      </c>
      <c r="L2" s="3">
        <v>0.0</v>
      </c>
      <c r="M2" s="1">
        <v>3.906</v>
      </c>
      <c r="N2" s="1">
        <v>3.906</v>
      </c>
      <c r="O2" s="3">
        <v>-0.003</v>
      </c>
      <c r="P2" s="3">
        <v>3.906</v>
      </c>
      <c r="Q2" s="1">
        <v>73.952</v>
      </c>
      <c r="R2" s="1">
        <v>0.0</v>
      </c>
      <c r="S2" s="1">
        <v>0.705</v>
      </c>
      <c r="T2" s="1">
        <v>0.0</v>
      </c>
      <c r="U2" s="1">
        <v>0.0</v>
      </c>
      <c r="V2" s="1">
        <v>0.0</v>
      </c>
      <c r="W2" s="1">
        <v>0.0</v>
      </c>
      <c r="X2" s="1">
        <v>0.705</v>
      </c>
      <c r="Y2" s="1">
        <v>0.705</v>
      </c>
      <c r="Z2" s="1">
        <v>5.569</v>
      </c>
      <c r="AA2" s="1">
        <v>77.784</v>
      </c>
      <c r="AB2" s="1">
        <v>0.8373</v>
      </c>
      <c r="AC2" s="1">
        <v>274.646</v>
      </c>
      <c r="AD2" s="1">
        <v>27.457</v>
      </c>
      <c r="AE2" s="1">
        <v>27.457</v>
      </c>
      <c r="AF2" s="1">
        <v>27.457</v>
      </c>
      <c r="AG2" s="1">
        <v>1.442</v>
      </c>
      <c r="AH2" s="1">
        <v>67.608</v>
      </c>
      <c r="AI2" s="1">
        <v>29.258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27.457</v>
      </c>
      <c r="AT2" s="1">
        <v>0.0</v>
      </c>
      <c r="AU2" s="1">
        <v>0.0</v>
      </c>
      <c r="AV2" s="1">
        <v>0.366</v>
      </c>
      <c r="AW2" s="1">
        <v>0.0</v>
      </c>
      <c r="AX2" s="1">
        <v>0.144</v>
      </c>
      <c r="AY2" s="1">
        <v>0.51</v>
      </c>
      <c r="AZ2" s="1">
        <v>0.0</v>
      </c>
      <c r="BA2" s="1">
        <v>66.166</v>
      </c>
      <c r="BB2" s="1">
        <v>40.96</v>
      </c>
      <c r="BC2" s="1">
        <v>40.96</v>
      </c>
      <c r="BD2" s="1">
        <v>46.529</v>
      </c>
      <c r="BE2" s="1">
        <v>3.798</v>
      </c>
      <c r="BF2" s="1">
        <v>50.327</v>
      </c>
      <c r="BG2" s="1">
        <v>13.125</v>
      </c>
      <c r="BH2" s="1">
        <v>0.0</v>
      </c>
      <c r="BI2" s="1">
        <v>-247.222</v>
      </c>
      <c r="BJ2" s="1">
        <v>0.0</v>
      </c>
      <c r="BK2" s="1">
        <v>0.0</v>
      </c>
      <c r="BL2" s="1">
        <v>0.0</v>
      </c>
      <c r="BM2" s="1">
        <v>0.0</v>
      </c>
      <c r="BN2" s="1">
        <v>1.928</v>
      </c>
      <c r="BO2" s="1">
        <v>0.0</v>
      </c>
      <c r="BP2" s="1">
        <v>1.928</v>
      </c>
      <c r="BQ2" s="1"/>
      <c r="BR2" s="1"/>
      <c r="BS2" s="1">
        <v>-247.219</v>
      </c>
      <c r="BT2" s="1">
        <v>43.204</v>
      </c>
      <c r="BU2" s="1">
        <v>0.0</v>
      </c>
      <c r="BV2" s="1">
        <v>0.0</v>
      </c>
      <c r="BW2" s="1" t="s">
        <v>83</v>
      </c>
    </row>
    <row r="3">
      <c r="A3" s="1" t="s">
        <v>75</v>
      </c>
      <c r="B3" s="2">
        <v>40908.0</v>
      </c>
      <c r="C3" s="1">
        <v>2011.0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81</v>
      </c>
      <c r="J3" s="1"/>
      <c r="K3" s="1" t="s">
        <v>82</v>
      </c>
      <c r="L3" s="3">
        <v>0.0</v>
      </c>
      <c r="M3" s="1">
        <v>2.658</v>
      </c>
      <c r="N3" s="1">
        <v>2.658</v>
      </c>
      <c r="O3" s="3">
        <v>0.02</v>
      </c>
      <c r="P3" s="3">
        <v>2.658</v>
      </c>
      <c r="Q3" s="1">
        <v>51.418</v>
      </c>
      <c r="R3" s="1">
        <v>0.0</v>
      </c>
      <c r="S3" s="1">
        <v>0.392</v>
      </c>
      <c r="T3" s="1">
        <v>0.0</v>
      </c>
      <c r="U3" s="1">
        <v>0.0</v>
      </c>
      <c r="V3" s="1">
        <v>0.0</v>
      </c>
      <c r="W3" s="1">
        <v>0.0</v>
      </c>
      <c r="X3" s="1">
        <v>0.392</v>
      </c>
      <c r="Y3" s="1">
        <v>0.392</v>
      </c>
      <c r="Z3" s="1">
        <v>4.692</v>
      </c>
      <c r="AA3" s="1">
        <v>54.273</v>
      </c>
      <c r="AB3" s="1">
        <v>1.3957</v>
      </c>
      <c r="AC3" s="1">
        <v>278.092</v>
      </c>
      <c r="AD3" s="1">
        <v>45.818</v>
      </c>
      <c r="AE3" s="1">
        <v>45.818</v>
      </c>
      <c r="AF3" s="1">
        <v>45.818</v>
      </c>
      <c r="AG3" s="1">
        <v>1.661</v>
      </c>
      <c r="AH3" s="1">
        <v>47.265</v>
      </c>
      <c r="AI3" s="1">
        <v>25.083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45.818</v>
      </c>
      <c r="AT3" s="1">
        <v>0.0</v>
      </c>
      <c r="AU3" s="1">
        <v>0.0</v>
      </c>
      <c r="AV3" s="1">
        <v>0.583</v>
      </c>
      <c r="AW3" s="1">
        <v>0.0</v>
      </c>
      <c r="AX3" s="1">
        <v>0.184</v>
      </c>
      <c r="AY3" s="1">
        <v>0.767</v>
      </c>
      <c r="AZ3" s="1">
        <v>0.0</v>
      </c>
      <c r="BA3" s="1">
        <v>45.604</v>
      </c>
      <c r="BB3" s="1">
        <v>3.333</v>
      </c>
      <c r="BC3" s="1">
        <v>3.333</v>
      </c>
      <c r="BD3" s="1">
        <v>8.025</v>
      </c>
      <c r="BE3" s="1">
        <v>0.43</v>
      </c>
      <c r="BF3" s="1">
        <v>8.455</v>
      </c>
      <c r="BG3" s="1">
        <v>14.892</v>
      </c>
      <c r="BH3" s="1">
        <v>0.0</v>
      </c>
      <c r="BI3" s="1">
        <v>-232.307</v>
      </c>
      <c r="BJ3" s="1">
        <v>0.0</v>
      </c>
      <c r="BK3" s="1">
        <v>0.0</v>
      </c>
      <c r="BL3" s="1">
        <v>0.0</v>
      </c>
      <c r="BM3" s="1">
        <v>0.0</v>
      </c>
      <c r="BN3" s="1">
        <v>0.728</v>
      </c>
      <c r="BO3" s="1">
        <v>0.0</v>
      </c>
      <c r="BP3" s="1">
        <v>0.728</v>
      </c>
      <c r="BQ3" s="1"/>
      <c r="BR3" s="1"/>
      <c r="BS3" s="1">
        <v>-232.327</v>
      </c>
      <c r="BT3" s="1">
        <v>42.403</v>
      </c>
      <c r="BU3" s="1">
        <v>0.0</v>
      </c>
      <c r="BV3" s="1">
        <v>0.0</v>
      </c>
      <c r="BW3" s="1" t="s">
        <v>83</v>
      </c>
    </row>
    <row r="4">
      <c r="A4" s="1" t="s">
        <v>75</v>
      </c>
      <c r="B4" s="2">
        <v>41274.0</v>
      </c>
      <c r="C4" s="1">
        <v>2012.0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/>
      <c r="K4" s="1" t="s">
        <v>82</v>
      </c>
      <c r="L4" s="3">
        <v>0.0</v>
      </c>
      <c r="M4" s="1">
        <v>0.603</v>
      </c>
      <c r="N4" s="1">
        <v>0.603</v>
      </c>
      <c r="O4" s="3">
        <v>-0.02</v>
      </c>
      <c r="P4" s="3">
        <v>0.603</v>
      </c>
      <c r="Q4" s="1">
        <v>39.036</v>
      </c>
      <c r="R4" s="1">
        <v>0.0</v>
      </c>
      <c r="S4" s="1">
        <v>0.317</v>
      </c>
      <c r="T4" s="1">
        <v>0.0</v>
      </c>
      <c r="U4" s="1">
        <v>0.0</v>
      </c>
      <c r="V4" s="1">
        <v>0.0</v>
      </c>
      <c r="W4" s="1">
        <v>0.0</v>
      </c>
      <c r="X4" s="1">
        <v>0.317</v>
      </c>
      <c r="Y4" s="1">
        <v>0.317</v>
      </c>
      <c r="Z4" s="1">
        <v>4.999</v>
      </c>
      <c r="AA4" s="1">
        <v>41.464</v>
      </c>
      <c r="AB4" s="1">
        <v>1.0915</v>
      </c>
      <c r="AC4" s="1">
        <v>279.269</v>
      </c>
      <c r="AD4" s="1">
        <v>35.89</v>
      </c>
      <c r="AE4" s="1">
        <v>35.89</v>
      </c>
      <c r="AF4" s="1">
        <v>35.89</v>
      </c>
      <c r="AG4" s="1">
        <v>1.854</v>
      </c>
      <c r="AH4" s="1">
        <v>34.092</v>
      </c>
      <c r="AI4" s="1">
        <v>22.247</v>
      </c>
      <c r="AJ4" s="1">
        <v>0.0</v>
      </c>
      <c r="AK4" s="1">
        <v>0.162</v>
      </c>
      <c r="AL4" s="1">
        <v>0.0</v>
      </c>
      <c r="AM4" s="1">
        <v>0.0</v>
      </c>
      <c r="AN4" s="1">
        <v>0.0</v>
      </c>
      <c r="AO4" s="1">
        <v>0.0</v>
      </c>
      <c r="AP4" s="1">
        <v>0.162</v>
      </c>
      <c r="AQ4" s="1">
        <v>0.0</v>
      </c>
      <c r="AR4" s="1">
        <v>0.0</v>
      </c>
      <c r="AS4" s="1">
        <v>36.052</v>
      </c>
      <c r="AT4" s="1">
        <v>0.0</v>
      </c>
      <c r="AU4" s="1">
        <v>0.0</v>
      </c>
      <c r="AV4" s="1">
        <v>0.971</v>
      </c>
      <c r="AW4" s="1">
        <v>-0.112</v>
      </c>
      <c r="AX4" s="1">
        <v>0.284</v>
      </c>
      <c r="AY4" s="1">
        <v>1.278</v>
      </c>
      <c r="AZ4" s="1">
        <v>0.135</v>
      </c>
      <c r="BA4" s="1">
        <v>32.238</v>
      </c>
      <c r="BB4" s="1">
        <v>0.0</v>
      </c>
      <c r="BC4" s="1">
        <v>0.0</v>
      </c>
      <c r="BD4" s="1">
        <v>5.043</v>
      </c>
      <c r="BE4" s="1">
        <v>0.369</v>
      </c>
      <c r="BF4" s="1">
        <v>5.574</v>
      </c>
      <c r="BG4" s="1">
        <v>-11.065</v>
      </c>
      <c r="BH4" s="1">
        <v>0.0</v>
      </c>
      <c r="BI4" s="1">
        <v>-243.412</v>
      </c>
      <c r="BJ4" s="1">
        <v>0.0</v>
      </c>
      <c r="BK4" s="1">
        <v>0.0</v>
      </c>
      <c r="BL4" s="1">
        <v>0.0</v>
      </c>
      <c r="BM4" s="1">
        <v>0.025</v>
      </c>
      <c r="BN4" s="1">
        <v>3.063</v>
      </c>
      <c r="BO4" s="1">
        <v>0.0</v>
      </c>
      <c r="BP4" s="1">
        <v>3.063</v>
      </c>
      <c r="BQ4" s="1"/>
      <c r="BR4" s="1"/>
      <c r="BS4" s="1">
        <v>-243.392</v>
      </c>
      <c r="BT4" s="1">
        <v>11.804</v>
      </c>
      <c r="BU4" s="1">
        <v>0.0</v>
      </c>
      <c r="BV4" s="1">
        <v>0.0</v>
      </c>
      <c r="BW4" s="1" t="s">
        <v>83</v>
      </c>
    </row>
    <row r="5">
      <c r="A5" s="1" t="s">
        <v>75</v>
      </c>
      <c r="B5" s="2">
        <v>41639.0</v>
      </c>
      <c r="C5" s="1">
        <v>2013.0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/>
      <c r="K5" s="1" t="s">
        <v>82</v>
      </c>
      <c r="L5" s="3">
        <v>0.091</v>
      </c>
      <c r="M5" s="1">
        <v>0.446</v>
      </c>
      <c r="N5" s="1">
        <v>0.355</v>
      </c>
      <c r="O5" s="3">
        <v>-0.033</v>
      </c>
      <c r="P5" s="3">
        <v>0.446</v>
      </c>
      <c r="Q5" s="1">
        <v>84.109</v>
      </c>
      <c r="R5" s="1">
        <v>0.0</v>
      </c>
      <c r="S5" s="1">
        <v>6.092</v>
      </c>
      <c r="T5" s="1">
        <v>0.0</v>
      </c>
      <c r="U5" s="1">
        <v>0.0</v>
      </c>
      <c r="V5" s="1">
        <v>0.0</v>
      </c>
      <c r="W5" s="1">
        <v>0.0</v>
      </c>
      <c r="X5" s="1">
        <v>6.092</v>
      </c>
      <c r="Y5" s="1">
        <v>6.092</v>
      </c>
      <c r="Z5" s="1">
        <v>4.842</v>
      </c>
      <c r="AA5" s="1">
        <v>92.097</v>
      </c>
      <c r="AB5" s="1">
        <v>2.3728</v>
      </c>
      <c r="AC5" s="1">
        <v>282.702</v>
      </c>
      <c r="AD5" s="1">
        <v>80.949</v>
      </c>
      <c r="AE5" s="1">
        <v>80.949</v>
      </c>
      <c r="AF5" s="1">
        <v>80.949</v>
      </c>
      <c r="AG5" s="1">
        <v>2.416</v>
      </c>
      <c r="AH5" s="1">
        <v>59.01</v>
      </c>
      <c r="AI5" s="1">
        <v>26.554</v>
      </c>
      <c r="AJ5" s="1">
        <v>0.0</v>
      </c>
      <c r="AK5" s="1">
        <v>0.117</v>
      </c>
      <c r="AL5" s="1">
        <v>0.0</v>
      </c>
      <c r="AM5" s="1">
        <v>0.0</v>
      </c>
      <c r="AN5" s="1">
        <v>0.0</v>
      </c>
      <c r="AO5" s="1">
        <v>0.0</v>
      </c>
      <c r="AP5" s="1">
        <v>0.117</v>
      </c>
      <c r="AQ5" s="1">
        <v>0.0</v>
      </c>
      <c r="AR5" s="1">
        <v>0.0</v>
      </c>
      <c r="AS5" s="1">
        <v>81.066</v>
      </c>
      <c r="AT5" s="1">
        <v>0.0</v>
      </c>
      <c r="AU5" s="1">
        <v>0.0</v>
      </c>
      <c r="AV5" s="1">
        <v>1.52</v>
      </c>
      <c r="AW5" s="1">
        <v>0.0</v>
      </c>
      <c r="AX5" s="1">
        <v>0.387</v>
      </c>
      <c r="AY5" s="1">
        <v>1.929</v>
      </c>
      <c r="AZ5" s="1">
        <v>0.022</v>
      </c>
      <c r="BA5" s="1">
        <v>56.594</v>
      </c>
      <c r="BB5" s="1">
        <v>5.906</v>
      </c>
      <c r="BC5" s="1">
        <v>5.906</v>
      </c>
      <c r="BD5" s="1">
        <v>10.793</v>
      </c>
      <c r="BE5" s="1">
        <v>0.238</v>
      </c>
      <c r="BF5" s="1">
        <v>11.148</v>
      </c>
      <c r="BG5" s="1">
        <v>41.638</v>
      </c>
      <c r="BH5" s="1">
        <v>0.0</v>
      </c>
      <c r="BI5" s="1">
        <v>-201.787</v>
      </c>
      <c r="BJ5" s="1">
        <v>0.0</v>
      </c>
      <c r="BK5" s="1">
        <v>0.0</v>
      </c>
      <c r="BL5" s="1">
        <v>15.265</v>
      </c>
      <c r="BM5" s="1">
        <v>0.078</v>
      </c>
      <c r="BN5" s="1">
        <v>22.724</v>
      </c>
      <c r="BO5" s="1">
        <v>0.0</v>
      </c>
      <c r="BP5" s="1">
        <v>7.459</v>
      </c>
      <c r="BQ5" s="1"/>
      <c r="BR5" s="1"/>
      <c r="BS5" s="1">
        <v>-201.754</v>
      </c>
      <c r="BT5" s="1">
        <v>24.308</v>
      </c>
      <c r="BU5" s="1">
        <v>0.0</v>
      </c>
      <c r="BV5" s="1">
        <v>0.0</v>
      </c>
      <c r="BW5" s="1" t="s">
        <v>83</v>
      </c>
    </row>
    <row r="6">
      <c r="A6" s="1" t="s">
        <v>75</v>
      </c>
      <c r="B6" s="2">
        <v>42004.0</v>
      </c>
      <c r="C6" s="1">
        <v>2014.0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/>
      <c r="K6" s="1" t="s">
        <v>82</v>
      </c>
      <c r="L6" s="3">
        <v>0.0</v>
      </c>
      <c r="M6" s="1">
        <v>2.894</v>
      </c>
      <c r="N6" s="1">
        <v>2.894</v>
      </c>
      <c r="O6" s="3">
        <v>-0.054</v>
      </c>
      <c r="P6" s="3">
        <v>2.894</v>
      </c>
      <c r="Q6" s="1">
        <v>86.276</v>
      </c>
      <c r="R6" s="1">
        <v>0.0</v>
      </c>
      <c r="S6" s="1">
        <v>0.095</v>
      </c>
      <c r="T6" s="1">
        <v>0.0</v>
      </c>
      <c r="U6" s="1">
        <v>0.0</v>
      </c>
      <c r="V6" s="1">
        <v>0.0</v>
      </c>
      <c r="W6" s="1">
        <v>0.0</v>
      </c>
      <c r="X6" s="1">
        <v>0.095</v>
      </c>
      <c r="Y6" s="1">
        <v>0.095</v>
      </c>
      <c r="Z6" s="1">
        <v>7.468</v>
      </c>
      <c r="AA6" s="1">
        <v>88.45</v>
      </c>
      <c r="AB6" s="1">
        <v>2.2035</v>
      </c>
      <c r="AC6" s="1">
        <v>287.32</v>
      </c>
      <c r="AD6" s="1">
        <v>75.681</v>
      </c>
      <c r="AE6" s="1">
        <v>75.681</v>
      </c>
      <c r="AF6" s="1">
        <v>75.681</v>
      </c>
      <c r="AG6" s="1">
        <v>2.208</v>
      </c>
      <c r="AH6" s="1">
        <v>50.104</v>
      </c>
      <c r="AI6" s="1">
        <v>56.879</v>
      </c>
      <c r="AJ6" s="1">
        <v>0.0</v>
      </c>
      <c r="AK6" s="1">
        <v>0.072</v>
      </c>
      <c r="AL6" s="1">
        <v>0.0</v>
      </c>
      <c r="AM6" s="1">
        <v>0.0</v>
      </c>
      <c r="AN6" s="1">
        <v>0.0</v>
      </c>
      <c r="AO6" s="1">
        <v>0.0</v>
      </c>
      <c r="AP6" s="1">
        <v>0.072</v>
      </c>
      <c r="AQ6" s="1">
        <v>0.0</v>
      </c>
      <c r="AR6" s="1">
        <v>0.0</v>
      </c>
      <c r="AS6" s="1">
        <v>75.753</v>
      </c>
      <c r="AT6" s="1">
        <v>0.0</v>
      </c>
      <c r="AU6" s="1">
        <v>0.0</v>
      </c>
      <c r="AV6" s="1">
        <v>5.976</v>
      </c>
      <c r="AW6" s="1">
        <v>0.0</v>
      </c>
      <c r="AX6" s="1">
        <v>1.025</v>
      </c>
      <c r="AY6" s="1">
        <v>9.824</v>
      </c>
      <c r="AZ6" s="1">
        <v>2.823</v>
      </c>
      <c r="BA6" s="1">
        <v>47.896</v>
      </c>
      <c r="BB6" s="1">
        <v>1.667</v>
      </c>
      <c r="BC6" s="1">
        <v>1.667</v>
      </c>
      <c r="BD6" s="1">
        <v>9.18</v>
      </c>
      <c r="BE6" s="1">
        <v>3.517</v>
      </c>
      <c r="BF6" s="1">
        <v>12.769</v>
      </c>
      <c r="BG6" s="1">
        <v>-9.97</v>
      </c>
      <c r="BH6" s="1">
        <v>0.0</v>
      </c>
      <c r="BI6" s="1">
        <v>-211.674</v>
      </c>
      <c r="BJ6" s="1">
        <v>0.104</v>
      </c>
      <c r="BK6" s="1">
        <v>0.0</v>
      </c>
      <c r="BL6" s="1">
        <v>10.081</v>
      </c>
      <c r="BM6" s="1">
        <v>1.7</v>
      </c>
      <c r="BN6" s="1">
        <v>23.454</v>
      </c>
      <c r="BO6" s="1">
        <v>0.0</v>
      </c>
      <c r="BP6" s="1">
        <v>13.373</v>
      </c>
      <c r="BQ6" s="1"/>
      <c r="BR6" s="1"/>
      <c r="BS6" s="1">
        <v>-211.62</v>
      </c>
      <c r="BT6" s="1">
        <v>50.835</v>
      </c>
      <c r="BU6" s="1">
        <v>0.0</v>
      </c>
      <c r="BV6" s="1">
        <v>0.0</v>
      </c>
      <c r="BW6" s="1" t="s">
        <v>83</v>
      </c>
    </row>
    <row r="7">
      <c r="A7" s="1" t="s">
        <v>75</v>
      </c>
      <c r="B7" s="2">
        <v>42369.0</v>
      </c>
      <c r="C7" s="1">
        <v>2015.0</v>
      </c>
      <c r="D7" s="1" t="s">
        <v>76</v>
      </c>
      <c r="E7" s="1" t="s">
        <v>77</v>
      </c>
      <c r="F7" s="1" t="s">
        <v>78</v>
      </c>
      <c r="G7" s="1" t="s">
        <v>79</v>
      </c>
      <c r="H7" s="1" t="s">
        <v>80</v>
      </c>
      <c r="I7" s="1" t="s">
        <v>81</v>
      </c>
      <c r="J7" s="1"/>
      <c r="K7" s="1" t="s">
        <v>82</v>
      </c>
      <c r="L7" s="3">
        <v>0.0</v>
      </c>
      <c r="M7" s="1">
        <v>1.721</v>
      </c>
      <c r="N7" s="1">
        <v>1.721</v>
      </c>
      <c r="O7" s="3">
        <v>-0.143</v>
      </c>
      <c r="P7" s="3">
        <v>1.721</v>
      </c>
      <c r="Q7" s="1">
        <v>66.65</v>
      </c>
      <c r="R7" s="1">
        <v>0.0</v>
      </c>
      <c r="S7" s="1">
        <v>0.151</v>
      </c>
      <c r="T7" s="1">
        <v>0.0</v>
      </c>
      <c r="U7" s="1">
        <v>0.0</v>
      </c>
      <c r="V7" s="1">
        <v>0.0</v>
      </c>
      <c r="W7" s="1">
        <v>0.0</v>
      </c>
      <c r="X7" s="1">
        <v>0.151</v>
      </c>
      <c r="Y7" s="1">
        <v>0.151</v>
      </c>
      <c r="Z7" s="1">
        <v>4.749</v>
      </c>
      <c r="AA7" s="1">
        <v>73.666</v>
      </c>
      <c r="AB7" s="1">
        <v>1.0593</v>
      </c>
      <c r="AC7" s="1">
        <v>284.024</v>
      </c>
      <c r="AD7" s="1">
        <v>36.542</v>
      </c>
      <c r="AE7" s="1">
        <v>36.542</v>
      </c>
      <c r="AF7" s="1">
        <v>36.542</v>
      </c>
      <c r="AG7" s="1">
        <v>9.144</v>
      </c>
      <c r="AH7" s="1">
        <v>33.953</v>
      </c>
      <c r="AI7" s="1">
        <v>25.985</v>
      </c>
      <c r="AJ7" s="1">
        <v>0.0</v>
      </c>
      <c r="AK7" s="1"/>
      <c r="AL7" s="1">
        <v>0.0</v>
      </c>
      <c r="AM7" s="1">
        <v>0.0</v>
      </c>
      <c r="AN7" s="1">
        <v>0.0</v>
      </c>
      <c r="AO7" s="1">
        <v>0.0</v>
      </c>
      <c r="AP7" s="1"/>
      <c r="AQ7" s="1">
        <v>0.0</v>
      </c>
      <c r="AR7" s="1">
        <v>0.0</v>
      </c>
      <c r="AS7" s="1">
        <v>36.542</v>
      </c>
      <c r="AT7" s="1">
        <v>0.0</v>
      </c>
      <c r="AU7" s="1">
        <v>0.0</v>
      </c>
      <c r="AV7" s="1">
        <v>4.419</v>
      </c>
      <c r="AW7" s="1">
        <v>0.0</v>
      </c>
      <c r="AX7" s="1">
        <v>1.054</v>
      </c>
      <c r="AY7" s="1">
        <v>9.577</v>
      </c>
      <c r="AZ7" s="1">
        <v>4.104</v>
      </c>
      <c r="BA7" s="1">
        <v>24.809</v>
      </c>
      <c r="BB7" s="1">
        <v>9.112</v>
      </c>
      <c r="BC7" s="1">
        <v>1.791</v>
      </c>
      <c r="BD7" s="1">
        <v>13.861</v>
      </c>
      <c r="BE7" s="1">
        <v>23.263</v>
      </c>
      <c r="BF7" s="1">
        <v>37.124</v>
      </c>
      <c r="BG7" s="1">
        <v>-35.754</v>
      </c>
      <c r="BH7" s="1">
        <v>0.0</v>
      </c>
      <c r="BI7" s="1">
        <v>-247.517</v>
      </c>
      <c r="BJ7" s="1"/>
      <c r="BK7" s="1">
        <v>0.0</v>
      </c>
      <c r="BL7" s="1">
        <v>0.0</v>
      </c>
      <c r="BM7" s="1"/>
      <c r="BN7" s="1">
        <v>21.399</v>
      </c>
      <c r="BO7" s="1">
        <v>0.0</v>
      </c>
      <c r="BP7" s="1">
        <v>18.799</v>
      </c>
      <c r="BQ7" s="1"/>
      <c r="BR7" s="1"/>
      <c r="BS7" s="1">
        <v>-247.374</v>
      </c>
      <c r="BT7" s="1">
        <v>79.707</v>
      </c>
      <c r="BU7" s="1">
        <v>0.0</v>
      </c>
      <c r="BV7" s="1">
        <v>2.6</v>
      </c>
      <c r="BW7" s="1" t="s">
        <v>83</v>
      </c>
    </row>
    <row r="8">
      <c r="A8" s="1" t="s">
        <v>75</v>
      </c>
      <c r="B8" s="2">
        <v>42735.0</v>
      </c>
      <c r="C8" s="1">
        <v>2016.0</v>
      </c>
      <c r="D8" s="1" t="s">
        <v>76</v>
      </c>
      <c r="E8" s="1" t="s">
        <v>77</v>
      </c>
      <c r="F8" s="1" t="s">
        <v>78</v>
      </c>
      <c r="G8" s="1" t="s">
        <v>79</v>
      </c>
      <c r="H8" s="1" t="s">
        <v>80</v>
      </c>
      <c r="I8" s="1" t="s">
        <v>81</v>
      </c>
      <c r="J8" s="1"/>
      <c r="K8" s="1" t="s">
        <v>82</v>
      </c>
      <c r="L8" s="3">
        <v>0.0</v>
      </c>
      <c r="M8" s="1">
        <v>0.921</v>
      </c>
      <c r="N8" s="1">
        <v>0.921</v>
      </c>
      <c r="O8" s="3">
        <v>-0.089</v>
      </c>
      <c r="P8" s="3">
        <v>0.921</v>
      </c>
      <c r="Q8" s="1">
        <v>64.497</v>
      </c>
      <c r="R8" s="1">
        <v>0.0</v>
      </c>
      <c r="S8" s="1">
        <v>0.142</v>
      </c>
      <c r="T8" s="1">
        <v>0.0</v>
      </c>
      <c r="U8" s="1">
        <v>0.0</v>
      </c>
      <c r="V8" s="1">
        <v>0.0</v>
      </c>
      <c r="W8" s="1">
        <v>0.0</v>
      </c>
      <c r="X8" s="1">
        <v>0.142</v>
      </c>
      <c r="Y8" s="1">
        <v>0.142</v>
      </c>
      <c r="Z8" s="1">
        <v>5.559</v>
      </c>
      <c r="AA8" s="1">
        <v>71.817</v>
      </c>
      <c r="AB8" s="1">
        <v>0.942</v>
      </c>
      <c r="AC8" s="1">
        <v>283.678</v>
      </c>
      <c r="AD8" s="1">
        <v>32.501</v>
      </c>
      <c r="AE8" s="1">
        <v>32.501</v>
      </c>
      <c r="AF8" s="1">
        <v>32.501</v>
      </c>
      <c r="AG8" s="1">
        <v>2.833</v>
      </c>
      <c r="AH8" s="1">
        <v>26.662</v>
      </c>
      <c r="AI8" s="1">
        <v>29.74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32.501</v>
      </c>
      <c r="AT8" s="1">
        <v>0.0</v>
      </c>
      <c r="AU8" s="1">
        <v>0.0</v>
      </c>
      <c r="AV8" s="1">
        <v>3.08</v>
      </c>
      <c r="AW8" s="1">
        <v>0.0</v>
      </c>
      <c r="AX8" s="1">
        <v>1.406</v>
      </c>
      <c r="AY8" s="1">
        <v>11.366</v>
      </c>
      <c r="AZ8" s="1">
        <v>6.88</v>
      </c>
      <c r="BA8" s="1">
        <v>23.829</v>
      </c>
      <c r="BB8" s="1">
        <v>12.817</v>
      </c>
      <c r="BC8" s="1">
        <v>1.816</v>
      </c>
      <c r="BD8" s="1">
        <v>18.376</v>
      </c>
      <c r="BE8" s="1">
        <v>20.94</v>
      </c>
      <c r="BF8" s="1">
        <v>39.316</v>
      </c>
      <c r="BG8" s="1">
        <v>-3.749</v>
      </c>
      <c r="BH8" s="1">
        <v>0.0</v>
      </c>
      <c r="BI8" s="1">
        <v>-251.212</v>
      </c>
      <c r="BJ8" s="1"/>
      <c r="BK8" s="1">
        <v>0.0</v>
      </c>
      <c r="BL8" s="1">
        <v>0.0</v>
      </c>
      <c r="BM8" s="1"/>
      <c r="BN8" s="1">
        <v>25.548</v>
      </c>
      <c r="BO8" s="1">
        <v>0.0</v>
      </c>
      <c r="BP8" s="1">
        <v>23.248</v>
      </c>
      <c r="BQ8" s="1"/>
      <c r="BR8" s="1"/>
      <c r="BS8" s="1">
        <v>-251.123</v>
      </c>
      <c r="BT8" s="1">
        <v>109.374</v>
      </c>
      <c r="BU8" s="1">
        <v>0.0</v>
      </c>
      <c r="BV8" s="1">
        <v>2.3</v>
      </c>
      <c r="BW8" s="1" t="s">
        <v>83</v>
      </c>
    </row>
    <row r="9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3">
        <f t="shared" ref="L9:BV9" si="1">L2*1000000</f>
        <v>0</v>
      </c>
      <c r="M9" s="3">
        <f t="shared" si="1"/>
        <v>3906000</v>
      </c>
      <c r="N9" s="3">
        <f t="shared" si="1"/>
        <v>3906000</v>
      </c>
      <c r="O9" s="3">
        <f t="shared" si="1"/>
        <v>-3000</v>
      </c>
      <c r="P9" s="3">
        <f t="shared" si="1"/>
        <v>3906000</v>
      </c>
      <c r="Q9" s="3">
        <f t="shared" si="1"/>
        <v>73952000</v>
      </c>
      <c r="R9" s="3">
        <f t="shared" si="1"/>
        <v>0</v>
      </c>
      <c r="S9" s="3">
        <f t="shared" si="1"/>
        <v>705000</v>
      </c>
      <c r="T9" s="3">
        <f t="shared" si="1"/>
        <v>0</v>
      </c>
      <c r="U9" s="3">
        <f t="shared" si="1"/>
        <v>0</v>
      </c>
      <c r="V9" s="3">
        <f t="shared" si="1"/>
        <v>0</v>
      </c>
      <c r="W9" s="3">
        <f t="shared" si="1"/>
        <v>0</v>
      </c>
      <c r="X9" s="3">
        <f t="shared" si="1"/>
        <v>705000</v>
      </c>
      <c r="Y9" s="3">
        <f t="shared" si="1"/>
        <v>705000</v>
      </c>
      <c r="Z9" s="3">
        <f t="shared" si="1"/>
        <v>5569000</v>
      </c>
      <c r="AA9" s="3">
        <f t="shared" si="1"/>
        <v>77784000</v>
      </c>
      <c r="AB9" s="3">
        <f t="shared" si="1"/>
        <v>837300</v>
      </c>
      <c r="AC9" s="3">
        <f t="shared" si="1"/>
        <v>274646000</v>
      </c>
      <c r="AD9" s="3">
        <f t="shared" si="1"/>
        <v>27457000</v>
      </c>
      <c r="AE9" s="3">
        <f t="shared" si="1"/>
        <v>27457000</v>
      </c>
      <c r="AF9" s="3">
        <f t="shared" si="1"/>
        <v>27457000</v>
      </c>
      <c r="AG9" s="3">
        <f t="shared" si="1"/>
        <v>1442000</v>
      </c>
      <c r="AH9" s="3">
        <f t="shared" si="1"/>
        <v>67608000</v>
      </c>
      <c r="AI9" s="3">
        <f t="shared" si="1"/>
        <v>29258000</v>
      </c>
      <c r="AJ9" s="3">
        <f t="shared" si="1"/>
        <v>0</v>
      </c>
      <c r="AK9" s="3">
        <f t="shared" si="1"/>
        <v>0</v>
      </c>
      <c r="AL9" s="3">
        <f t="shared" si="1"/>
        <v>0</v>
      </c>
      <c r="AM9" s="3">
        <f t="shared" si="1"/>
        <v>0</v>
      </c>
      <c r="AN9" s="3">
        <f t="shared" si="1"/>
        <v>0</v>
      </c>
      <c r="AO9" s="3">
        <f t="shared" si="1"/>
        <v>0</v>
      </c>
      <c r="AP9" s="3">
        <f t="shared" si="1"/>
        <v>0</v>
      </c>
      <c r="AQ9" s="3">
        <f t="shared" si="1"/>
        <v>0</v>
      </c>
      <c r="AR9" s="3">
        <f t="shared" si="1"/>
        <v>0</v>
      </c>
      <c r="AS9" s="3">
        <f t="shared" si="1"/>
        <v>27457000</v>
      </c>
      <c r="AT9" s="3">
        <f t="shared" si="1"/>
        <v>0</v>
      </c>
      <c r="AU9" s="3">
        <f t="shared" si="1"/>
        <v>0</v>
      </c>
      <c r="AV9" s="3">
        <f t="shared" si="1"/>
        <v>366000</v>
      </c>
      <c r="AW9" s="3">
        <f t="shared" si="1"/>
        <v>0</v>
      </c>
      <c r="AX9" s="3">
        <f t="shared" si="1"/>
        <v>144000</v>
      </c>
      <c r="AY9" s="3">
        <f t="shared" si="1"/>
        <v>510000</v>
      </c>
      <c r="AZ9" s="3">
        <f t="shared" si="1"/>
        <v>0</v>
      </c>
      <c r="BA9" s="3">
        <f t="shared" si="1"/>
        <v>66166000</v>
      </c>
      <c r="BB9" s="3">
        <f t="shared" si="1"/>
        <v>40960000</v>
      </c>
      <c r="BC9" s="3">
        <f t="shared" si="1"/>
        <v>40960000</v>
      </c>
      <c r="BD9" s="3">
        <f t="shared" si="1"/>
        <v>46529000</v>
      </c>
      <c r="BE9" s="3">
        <f t="shared" si="1"/>
        <v>3798000</v>
      </c>
      <c r="BF9" s="3">
        <f t="shared" si="1"/>
        <v>50327000</v>
      </c>
      <c r="BG9" s="3">
        <f t="shared" si="1"/>
        <v>13125000</v>
      </c>
      <c r="BH9" s="3">
        <f t="shared" si="1"/>
        <v>0</v>
      </c>
      <c r="BI9" s="3">
        <f t="shared" si="1"/>
        <v>-247222000</v>
      </c>
      <c r="BJ9" s="3">
        <f t="shared" si="1"/>
        <v>0</v>
      </c>
      <c r="BK9" s="3">
        <f t="shared" si="1"/>
        <v>0</v>
      </c>
      <c r="BL9" s="3">
        <f t="shared" si="1"/>
        <v>0</v>
      </c>
      <c r="BM9" s="3">
        <f t="shared" si="1"/>
        <v>0</v>
      </c>
      <c r="BN9" s="3">
        <f t="shared" si="1"/>
        <v>1928000</v>
      </c>
      <c r="BO9" s="3">
        <f t="shared" si="1"/>
        <v>0</v>
      </c>
      <c r="BP9" s="3">
        <f t="shared" si="1"/>
        <v>1928000</v>
      </c>
      <c r="BQ9" s="3">
        <f t="shared" si="1"/>
        <v>0</v>
      </c>
      <c r="BR9" s="3">
        <f t="shared" si="1"/>
        <v>0</v>
      </c>
      <c r="BS9" s="3">
        <f t="shared" si="1"/>
        <v>-247219000</v>
      </c>
      <c r="BT9" s="3">
        <f t="shared" si="1"/>
        <v>43204000</v>
      </c>
      <c r="BU9" s="3">
        <f t="shared" si="1"/>
        <v>0</v>
      </c>
      <c r="BV9" s="3">
        <f t="shared" si="1"/>
        <v>0</v>
      </c>
      <c r="BW9" s="1"/>
    </row>
    <row r="10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3">
        <f t="shared" ref="L10:BV10" si="2">L3*1000000</f>
        <v>0</v>
      </c>
      <c r="M10" s="3">
        <f t="shared" si="2"/>
        <v>2658000</v>
      </c>
      <c r="N10" s="3">
        <f t="shared" si="2"/>
        <v>2658000</v>
      </c>
      <c r="O10" s="3">
        <f t="shared" si="2"/>
        <v>20000</v>
      </c>
      <c r="P10" s="3">
        <f t="shared" si="2"/>
        <v>2658000</v>
      </c>
      <c r="Q10" s="3">
        <f t="shared" si="2"/>
        <v>51418000</v>
      </c>
      <c r="R10" s="3">
        <f t="shared" si="2"/>
        <v>0</v>
      </c>
      <c r="S10" s="3">
        <f t="shared" si="2"/>
        <v>392000</v>
      </c>
      <c r="T10" s="3">
        <f t="shared" si="2"/>
        <v>0</v>
      </c>
      <c r="U10" s="3">
        <f t="shared" si="2"/>
        <v>0</v>
      </c>
      <c r="V10" s="3">
        <f t="shared" si="2"/>
        <v>0</v>
      </c>
      <c r="W10" s="3">
        <f t="shared" si="2"/>
        <v>0</v>
      </c>
      <c r="X10" s="3">
        <f t="shared" si="2"/>
        <v>392000</v>
      </c>
      <c r="Y10" s="3">
        <f t="shared" si="2"/>
        <v>392000</v>
      </c>
      <c r="Z10" s="3">
        <f t="shared" si="2"/>
        <v>4692000</v>
      </c>
      <c r="AA10" s="3">
        <f t="shared" si="2"/>
        <v>54273000</v>
      </c>
      <c r="AB10" s="3">
        <f t="shared" si="2"/>
        <v>1395700</v>
      </c>
      <c r="AC10" s="3">
        <f t="shared" si="2"/>
        <v>278092000</v>
      </c>
      <c r="AD10" s="3">
        <f t="shared" si="2"/>
        <v>45818000</v>
      </c>
      <c r="AE10" s="3">
        <f t="shared" si="2"/>
        <v>45818000</v>
      </c>
      <c r="AF10" s="3">
        <f t="shared" si="2"/>
        <v>45818000</v>
      </c>
      <c r="AG10" s="3">
        <f t="shared" si="2"/>
        <v>1661000</v>
      </c>
      <c r="AH10" s="3">
        <f t="shared" si="2"/>
        <v>47265000</v>
      </c>
      <c r="AI10" s="3">
        <f t="shared" si="2"/>
        <v>25083000</v>
      </c>
      <c r="AJ10" s="3">
        <f t="shared" si="2"/>
        <v>0</v>
      </c>
      <c r="AK10" s="3">
        <f t="shared" si="2"/>
        <v>0</v>
      </c>
      <c r="AL10" s="3">
        <f t="shared" si="2"/>
        <v>0</v>
      </c>
      <c r="AM10" s="3">
        <f t="shared" si="2"/>
        <v>0</v>
      </c>
      <c r="AN10" s="3">
        <f t="shared" si="2"/>
        <v>0</v>
      </c>
      <c r="AO10" s="3">
        <f t="shared" si="2"/>
        <v>0</v>
      </c>
      <c r="AP10" s="3">
        <f t="shared" si="2"/>
        <v>0</v>
      </c>
      <c r="AQ10" s="3">
        <f t="shared" si="2"/>
        <v>0</v>
      </c>
      <c r="AR10" s="3">
        <f t="shared" si="2"/>
        <v>0</v>
      </c>
      <c r="AS10" s="3">
        <f t="shared" si="2"/>
        <v>45818000</v>
      </c>
      <c r="AT10" s="3">
        <f t="shared" si="2"/>
        <v>0</v>
      </c>
      <c r="AU10" s="3">
        <f t="shared" si="2"/>
        <v>0</v>
      </c>
      <c r="AV10" s="3">
        <f t="shared" si="2"/>
        <v>583000</v>
      </c>
      <c r="AW10" s="3">
        <f t="shared" si="2"/>
        <v>0</v>
      </c>
      <c r="AX10" s="3">
        <f t="shared" si="2"/>
        <v>184000</v>
      </c>
      <c r="AY10" s="3">
        <f t="shared" si="2"/>
        <v>767000</v>
      </c>
      <c r="AZ10" s="3">
        <f t="shared" si="2"/>
        <v>0</v>
      </c>
      <c r="BA10" s="3">
        <f t="shared" si="2"/>
        <v>45604000</v>
      </c>
      <c r="BB10" s="3">
        <f t="shared" si="2"/>
        <v>3333000</v>
      </c>
      <c r="BC10" s="3">
        <f t="shared" si="2"/>
        <v>3333000</v>
      </c>
      <c r="BD10" s="3">
        <f t="shared" si="2"/>
        <v>8025000</v>
      </c>
      <c r="BE10" s="3">
        <f t="shared" si="2"/>
        <v>430000</v>
      </c>
      <c r="BF10" s="3">
        <f t="shared" si="2"/>
        <v>8455000</v>
      </c>
      <c r="BG10" s="3">
        <f t="shared" si="2"/>
        <v>14892000</v>
      </c>
      <c r="BH10" s="3">
        <f t="shared" si="2"/>
        <v>0</v>
      </c>
      <c r="BI10" s="3">
        <f t="shared" si="2"/>
        <v>-232307000</v>
      </c>
      <c r="BJ10" s="3">
        <f t="shared" si="2"/>
        <v>0</v>
      </c>
      <c r="BK10" s="3">
        <f t="shared" si="2"/>
        <v>0</v>
      </c>
      <c r="BL10" s="3">
        <f t="shared" si="2"/>
        <v>0</v>
      </c>
      <c r="BM10" s="3">
        <f t="shared" si="2"/>
        <v>0</v>
      </c>
      <c r="BN10" s="3">
        <f t="shared" si="2"/>
        <v>728000</v>
      </c>
      <c r="BO10" s="3">
        <f t="shared" si="2"/>
        <v>0</v>
      </c>
      <c r="BP10" s="3">
        <f t="shared" si="2"/>
        <v>728000</v>
      </c>
      <c r="BQ10" s="3">
        <f t="shared" si="2"/>
        <v>0</v>
      </c>
      <c r="BR10" s="3">
        <f t="shared" si="2"/>
        <v>0</v>
      </c>
      <c r="BS10" s="3">
        <f t="shared" si="2"/>
        <v>-232327000</v>
      </c>
      <c r="BT10" s="3">
        <f t="shared" si="2"/>
        <v>42403000</v>
      </c>
      <c r="BU10" s="3">
        <f t="shared" si="2"/>
        <v>0</v>
      </c>
      <c r="BV10" s="3">
        <f t="shared" si="2"/>
        <v>0</v>
      </c>
      <c r="BW10" s="1"/>
    </row>
    <row r="11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3">
        <f t="shared" ref="L11:BV11" si="3">L4*1000000</f>
        <v>0</v>
      </c>
      <c r="M11" s="3">
        <f t="shared" si="3"/>
        <v>603000</v>
      </c>
      <c r="N11" s="3">
        <f t="shared" si="3"/>
        <v>603000</v>
      </c>
      <c r="O11" s="3">
        <f t="shared" si="3"/>
        <v>-20000</v>
      </c>
      <c r="P11" s="3">
        <f t="shared" si="3"/>
        <v>603000</v>
      </c>
      <c r="Q11" s="3">
        <f t="shared" si="3"/>
        <v>39036000</v>
      </c>
      <c r="R11" s="3">
        <f t="shared" si="3"/>
        <v>0</v>
      </c>
      <c r="S11" s="3">
        <f t="shared" si="3"/>
        <v>317000</v>
      </c>
      <c r="T11" s="3">
        <f t="shared" si="3"/>
        <v>0</v>
      </c>
      <c r="U11" s="3">
        <f t="shared" si="3"/>
        <v>0</v>
      </c>
      <c r="V11" s="3">
        <f t="shared" si="3"/>
        <v>0</v>
      </c>
      <c r="W11" s="3">
        <f t="shared" si="3"/>
        <v>0</v>
      </c>
      <c r="X11" s="3">
        <f t="shared" si="3"/>
        <v>317000</v>
      </c>
      <c r="Y11" s="3">
        <f t="shared" si="3"/>
        <v>317000</v>
      </c>
      <c r="Z11" s="3">
        <f t="shared" si="3"/>
        <v>4999000</v>
      </c>
      <c r="AA11" s="3">
        <f t="shared" si="3"/>
        <v>41464000</v>
      </c>
      <c r="AB11" s="3">
        <f t="shared" si="3"/>
        <v>1091500</v>
      </c>
      <c r="AC11" s="3">
        <f t="shared" si="3"/>
        <v>279269000</v>
      </c>
      <c r="AD11" s="3">
        <f t="shared" si="3"/>
        <v>35890000</v>
      </c>
      <c r="AE11" s="3">
        <f t="shared" si="3"/>
        <v>35890000</v>
      </c>
      <c r="AF11" s="3">
        <f t="shared" si="3"/>
        <v>35890000</v>
      </c>
      <c r="AG11" s="3">
        <f t="shared" si="3"/>
        <v>1854000</v>
      </c>
      <c r="AH11" s="3">
        <f t="shared" si="3"/>
        <v>34092000</v>
      </c>
      <c r="AI11" s="3">
        <f t="shared" si="3"/>
        <v>22247000</v>
      </c>
      <c r="AJ11" s="3">
        <f t="shared" si="3"/>
        <v>0</v>
      </c>
      <c r="AK11" s="3">
        <f t="shared" si="3"/>
        <v>162000</v>
      </c>
      <c r="AL11" s="3">
        <f t="shared" si="3"/>
        <v>0</v>
      </c>
      <c r="AM11" s="3">
        <f t="shared" si="3"/>
        <v>0</v>
      </c>
      <c r="AN11" s="3">
        <f t="shared" si="3"/>
        <v>0</v>
      </c>
      <c r="AO11" s="3">
        <f t="shared" si="3"/>
        <v>0</v>
      </c>
      <c r="AP11" s="3">
        <f t="shared" si="3"/>
        <v>162000</v>
      </c>
      <c r="AQ11" s="3">
        <f t="shared" si="3"/>
        <v>0</v>
      </c>
      <c r="AR11" s="3">
        <f t="shared" si="3"/>
        <v>0</v>
      </c>
      <c r="AS11" s="3">
        <f t="shared" si="3"/>
        <v>36052000</v>
      </c>
      <c r="AT11" s="3">
        <f t="shared" si="3"/>
        <v>0</v>
      </c>
      <c r="AU11" s="3">
        <f t="shared" si="3"/>
        <v>0</v>
      </c>
      <c r="AV11" s="3">
        <f t="shared" si="3"/>
        <v>971000</v>
      </c>
      <c r="AW11" s="3">
        <f t="shared" si="3"/>
        <v>-112000</v>
      </c>
      <c r="AX11" s="3">
        <f t="shared" si="3"/>
        <v>284000</v>
      </c>
      <c r="AY11" s="3">
        <f t="shared" si="3"/>
        <v>1278000</v>
      </c>
      <c r="AZ11" s="3">
        <f t="shared" si="3"/>
        <v>135000</v>
      </c>
      <c r="BA11" s="3">
        <f t="shared" si="3"/>
        <v>32238000</v>
      </c>
      <c r="BB11" s="3">
        <f t="shared" si="3"/>
        <v>0</v>
      </c>
      <c r="BC11" s="3">
        <f t="shared" si="3"/>
        <v>0</v>
      </c>
      <c r="BD11" s="3">
        <f t="shared" si="3"/>
        <v>5043000</v>
      </c>
      <c r="BE11" s="3">
        <f t="shared" si="3"/>
        <v>369000</v>
      </c>
      <c r="BF11" s="3">
        <f t="shared" si="3"/>
        <v>5574000</v>
      </c>
      <c r="BG11" s="3">
        <f t="shared" si="3"/>
        <v>-11065000</v>
      </c>
      <c r="BH11" s="3">
        <f t="shared" si="3"/>
        <v>0</v>
      </c>
      <c r="BI11" s="3">
        <f t="shared" si="3"/>
        <v>-243412000</v>
      </c>
      <c r="BJ11" s="3">
        <f t="shared" si="3"/>
        <v>0</v>
      </c>
      <c r="BK11" s="3">
        <f t="shared" si="3"/>
        <v>0</v>
      </c>
      <c r="BL11" s="3">
        <f t="shared" si="3"/>
        <v>0</v>
      </c>
      <c r="BM11" s="3">
        <f t="shared" si="3"/>
        <v>25000</v>
      </c>
      <c r="BN11" s="3">
        <f t="shared" si="3"/>
        <v>3063000</v>
      </c>
      <c r="BO11" s="3">
        <f t="shared" si="3"/>
        <v>0</v>
      </c>
      <c r="BP11" s="3">
        <f t="shared" si="3"/>
        <v>3063000</v>
      </c>
      <c r="BQ11" s="3">
        <f t="shared" si="3"/>
        <v>0</v>
      </c>
      <c r="BR11" s="3">
        <f t="shared" si="3"/>
        <v>0</v>
      </c>
      <c r="BS11" s="3">
        <f t="shared" si="3"/>
        <v>-243392000</v>
      </c>
      <c r="BT11" s="3">
        <f t="shared" si="3"/>
        <v>11804000</v>
      </c>
      <c r="BU11" s="3">
        <f t="shared" si="3"/>
        <v>0</v>
      </c>
      <c r="BV11" s="3">
        <f t="shared" si="3"/>
        <v>0</v>
      </c>
      <c r="BW11" s="1"/>
    </row>
    <row r="12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3">
        <f t="shared" ref="L12:BV12" si="4">L5*1000000</f>
        <v>91000</v>
      </c>
      <c r="M12" s="3">
        <f t="shared" si="4"/>
        <v>446000</v>
      </c>
      <c r="N12" s="3">
        <f t="shared" si="4"/>
        <v>355000</v>
      </c>
      <c r="O12" s="3">
        <f t="shared" si="4"/>
        <v>-33000</v>
      </c>
      <c r="P12" s="3">
        <f t="shared" si="4"/>
        <v>446000</v>
      </c>
      <c r="Q12" s="3">
        <f t="shared" si="4"/>
        <v>84109000</v>
      </c>
      <c r="R12" s="3">
        <f t="shared" si="4"/>
        <v>0</v>
      </c>
      <c r="S12" s="3">
        <f t="shared" si="4"/>
        <v>6092000</v>
      </c>
      <c r="T12" s="3">
        <f t="shared" si="4"/>
        <v>0</v>
      </c>
      <c r="U12" s="3">
        <f t="shared" si="4"/>
        <v>0</v>
      </c>
      <c r="V12" s="3">
        <f t="shared" si="4"/>
        <v>0</v>
      </c>
      <c r="W12" s="3">
        <f t="shared" si="4"/>
        <v>0</v>
      </c>
      <c r="X12" s="3">
        <f t="shared" si="4"/>
        <v>6092000</v>
      </c>
      <c r="Y12" s="3">
        <f t="shared" si="4"/>
        <v>6092000</v>
      </c>
      <c r="Z12" s="3">
        <f t="shared" si="4"/>
        <v>4842000</v>
      </c>
      <c r="AA12" s="3">
        <f t="shared" si="4"/>
        <v>92097000</v>
      </c>
      <c r="AB12" s="3">
        <f t="shared" si="4"/>
        <v>2372800</v>
      </c>
      <c r="AC12" s="3">
        <f t="shared" si="4"/>
        <v>282702000</v>
      </c>
      <c r="AD12" s="3">
        <f t="shared" si="4"/>
        <v>80949000</v>
      </c>
      <c r="AE12" s="3">
        <f t="shared" si="4"/>
        <v>80949000</v>
      </c>
      <c r="AF12" s="3">
        <f t="shared" si="4"/>
        <v>80949000</v>
      </c>
      <c r="AG12" s="3">
        <f t="shared" si="4"/>
        <v>2416000</v>
      </c>
      <c r="AH12" s="3">
        <f t="shared" si="4"/>
        <v>59010000</v>
      </c>
      <c r="AI12" s="3">
        <f t="shared" si="4"/>
        <v>26554000</v>
      </c>
      <c r="AJ12" s="3">
        <f t="shared" si="4"/>
        <v>0</v>
      </c>
      <c r="AK12" s="3">
        <f t="shared" si="4"/>
        <v>117000</v>
      </c>
      <c r="AL12" s="3">
        <f t="shared" si="4"/>
        <v>0</v>
      </c>
      <c r="AM12" s="3">
        <f t="shared" si="4"/>
        <v>0</v>
      </c>
      <c r="AN12" s="3">
        <f t="shared" si="4"/>
        <v>0</v>
      </c>
      <c r="AO12" s="3">
        <f t="shared" si="4"/>
        <v>0</v>
      </c>
      <c r="AP12" s="3">
        <f t="shared" si="4"/>
        <v>117000</v>
      </c>
      <c r="AQ12" s="3">
        <f t="shared" si="4"/>
        <v>0</v>
      </c>
      <c r="AR12" s="3">
        <f t="shared" si="4"/>
        <v>0</v>
      </c>
      <c r="AS12" s="3">
        <f t="shared" si="4"/>
        <v>81066000</v>
      </c>
      <c r="AT12" s="3">
        <f t="shared" si="4"/>
        <v>0</v>
      </c>
      <c r="AU12" s="3">
        <f t="shared" si="4"/>
        <v>0</v>
      </c>
      <c r="AV12" s="3">
        <f t="shared" si="4"/>
        <v>1520000</v>
      </c>
      <c r="AW12" s="3">
        <f t="shared" si="4"/>
        <v>0</v>
      </c>
      <c r="AX12" s="3">
        <f t="shared" si="4"/>
        <v>387000</v>
      </c>
      <c r="AY12" s="3">
        <f t="shared" si="4"/>
        <v>1929000</v>
      </c>
      <c r="AZ12" s="3">
        <f t="shared" si="4"/>
        <v>22000</v>
      </c>
      <c r="BA12" s="3">
        <f t="shared" si="4"/>
        <v>56594000</v>
      </c>
      <c r="BB12" s="3">
        <f t="shared" si="4"/>
        <v>5906000</v>
      </c>
      <c r="BC12" s="3">
        <f t="shared" si="4"/>
        <v>5906000</v>
      </c>
      <c r="BD12" s="3">
        <f t="shared" si="4"/>
        <v>10793000</v>
      </c>
      <c r="BE12" s="3">
        <f t="shared" si="4"/>
        <v>238000</v>
      </c>
      <c r="BF12" s="3">
        <f t="shared" si="4"/>
        <v>11148000</v>
      </c>
      <c r="BG12" s="3">
        <f t="shared" si="4"/>
        <v>41638000</v>
      </c>
      <c r="BH12" s="3">
        <f t="shared" si="4"/>
        <v>0</v>
      </c>
      <c r="BI12" s="3">
        <f t="shared" si="4"/>
        <v>-201787000</v>
      </c>
      <c r="BJ12" s="3">
        <f t="shared" si="4"/>
        <v>0</v>
      </c>
      <c r="BK12" s="3">
        <f t="shared" si="4"/>
        <v>0</v>
      </c>
      <c r="BL12" s="3">
        <f t="shared" si="4"/>
        <v>15265000</v>
      </c>
      <c r="BM12" s="3">
        <f t="shared" si="4"/>
        <v>78000</v>
      </c>
      <c r="BN12" s="3">
        <f t="shared" si="4"/>
        <v>22724000</v>
      </c>
      <c r="BO12" s="3">
        <f t="shared" si="4"/>
        <v>0</v>
      </c>
      <c r="BP12" s="3">
        <f t="shared" si="4"/>
        <v>7459000</v>
      </c>
      <c r="BQ12" s="3">
        <f t="shared" si="4"/>
        <v>0</v>
      </c>
      <c r="BR12" s="3">
        <f t="shared" si="4"/>
        <v>0</v>
      </c>
      <c r="BS12" s="3">
        <f t="shared" si="4"/>
        <v>-201754000</v>
      </c>
      <c r="BT12" s="3">
        <f t="shared" si="4"/>
        <v>24308000</v>
      </c>
      <c r="BU12" s="3">
        <f t="shared" si="4"/>
        <v>0</v>
      </c>
      <c r="BV12" s="3">
        <f t="shared" si="4"/>
        <v>0</v>
      </c>
      <c r="BW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3">
        <f t="shared" ref="L13:BV13" si="5">L6*1000000</f>
        <v>0</v>
      </c>
      <c r="M13" s="3">
        <f t="shared" si="5"/>
        <v>2894000</v>
      </c>
      <c r="N13" s="3">
        <f t="shared" si="5"/>
        <v>2894000</v>
      </c>
      <c r="O13" s="3">
        <f t="shared" si="5"/>
        <v>-54000</v>
      </c>
      <c r="P13" s="3">
        <f t="shared" si="5"/>
        <v>2894000</v>
      </c>
      <c r="Q13" s="3">
        <f t="shared" si="5"/>
        <v>86276000</v>
      </c>
      <c r="R13" s="3">
        <f t="shared" si="5"/>
        <v>0</v>
      </c>
      <c r="S13" s="3">
        <f t="shared" si="5"/>
        <v>95000</v>
      </c>
      <c r="T13" s="3">
        <f t="shared" si="5"/>
        <v>0</v>
      </c>
      <c r="U13" s="3">
        <f t="shared" si="5"/>
        <v>0</v>
      </c>
      <c r="V13" s="3">
        <f t="shared" si="5"/>
        <v>0</v>
      </c>
      <c r="W13" s="3">
        <f t="shared" si="5"/>
        <v>0</v>
      </c>
      <c r="X13" s="3">
        <f t="shared" si="5"/>
        <v>95000</v>
      </c>
      <c r="Y13" s="3">
        <f t="shared" si="5"/>
        <v>95000</v>
      </c>
      <c r="Z13" s="3">
        <f t="shared" si="5"/>
        <v>7468000</v>
      </c>
      <c r="AA13" s="3">
        <f t="shared" si="5"/>
        <v>88450000</v>
      </c>
      <c r="AB13" s="3">
        <f t="shared" si="5"/>
        <v>2203500</v>
      </c>
      <c r="AC13" s="3">
        <f t="shared" si="5"/>
        <v>287320000</v>
      </c>
      <c r="AD13" s="3">
        <f t="shared" si="5"/>
        <v>75681000</v>
      </c>
      <c r="AE13" s="3">
        <f t="shared" si="5"/>
        <v>75681000</v>
      </c>
      <c r="AF13" s="3">
        <f t="shared" si="5"/>
        <v>75681000</v>
      </c>
      <c r="AG13" s="3">
        <f t="shared" si="5"/>
        <v>2208000</v>
      </c>
      <c r="AH13" s="3">
        <f t="shared" si="5"/>
        <v>50104000</v>
      </c>
      <c r="AI13" s="3">
        <f t="shared" si="5"/>
        <v>56879000</v>
      </c>
      <c r="AJ13" s="3">
        <f t="shared" si="5"/>
        <v>0</v>
      </c>
      <c r="AK13" s="3">
        <f t="shared" si="5"/>
        <v>72000</v>
      </c>
      <c r="AL13" s="3">
        <f t="shared" si="5"/>
        <v>0</v>
      </c>
      <c r="AM13" s="3">
        <f t="shared" si="5"/>
        <v>0</v>
      </c>
      <c r="AN13" s="3">
        <f t="shared" si="5"/>
        <v>0</v>
      </c>
      <c r="AO13" s="3">
        <f t="shared" si="5"/>
        <v>0</v>
      </c>
      <c r="AP13" s="3">
        <f t="shared" si="5"/>
        <v>72000</v>
      </c>
      <c r="AQ13" s="3">
        <f t="shared" si="5"/>
        <v>0</v>
      </c>
      <c r="AR13" s="3">
        <f t="shared" si="5"/>
        <v>0</v>
      </c>
      <c r="AS13" s="3">
        <f t="shared" si="5"/>
        <v>75753000</v>
      </c>
      <c r="AT13" s="3">
        <f t="shared" si="5"/>
        <v>0</v>
      </c>
      <c r="AU13" s="3">
        <f t="shared" si="5"/>
        <v>0</v>
      </c>
      <c r="AV13" s="3">
        <f t="shared" si="5"/>
        <v>5976000</v>
      </c>
      <c r="AW13" s="3">
        <f t="shared" si="5"/>
        <v>0</v>
      </c>
      <c r="AX13" s="3">
        <f t="shared" si="5"/>
        <v>1025000</v>
      </c>
      <c r="AY13" s="3">
        <f t="shared" si="5"/>
        <v>9824000</v>
      </c>
      <c r="AZ13" s="3">
        <f t="shared" si="5"/>
        <v>2823000</v>
      </c>
      <c r="BA13" s="3">
        <f t="shared" si="5"/>
        <v>47896000</v>
      </c>
      <c r="BB13" s="3">
        <f t="shared" si="5"/>
        <v>1667000</v>
      </c>
      <c r="BC13" s="3">
        <f t="shared" si="5"/>
        <v>1667000</v>
      </c>
      <c r="BD13" s="3">
        <f t="shared" si="5"/>
        <v>9180000</v>
      </c>
      <c r="BE13" s="3">
        <f t="shared" si="5"/>
        <v>3517000</v>
      </c>
      <c r="BF13" s="3">
        <f t="shared" si="5"/>
        <v>12769000</v>
      </c>
      <c r="BG13" s="3">
        <f t="shared" si="5"/>
        <v>-9970000</v>
      </c>
      <c r="BH13" s="3">
        <f t="shared" si="5"/>
        <v>0</v>
      </c>
      <c r="BI13" s="3">
        <f t="shared" si="5"/>
        <v>-211674000</v>
      </c>
      <c r="BJ13" s="3">
        <f t="shared" si="5"/>
        <v>104000</v>
      </c>
      <c r="BK13" s="3">
        <f t="shared" si="5"/>
        <v>0</v>
      </c>
      <c r="BL13" s="3">
        <f t="shared" si="5"/>
        <v>10081000</v>
      </c>
      <c r="BM13" s="3">
        <f t="shared" si="5"/>
        <v>1700000</v>
      </c>
      <c r="BN13" s="3">
        <f t="shared" si="5"/>
        <v>23454000</v>
      </c>
      <c r="BO13" s="3">
        <f t="shared" si="5"/>
        <v>0</v>
      </c>
      <c r="BP13" s="3">
        <f t="shared" si="5"/>
        <v>13373000</v>
      </c>
      <c r="BQ13" s="3">
        <f t="shared" si="5"/>
        <v>0</v>
      </c>
      <c r="BR13" s="3">
        <f t="shared" si="5"/>
        <v>0</v>
      </c>
      <c r="BS13" s="3">
        <f t="shared" si="5"/>
        <v>-211620000</v>
      </c>
      <c r="BT13" s="3">
        <f t="shared" si="5"/>
        <v>50835000</v>
      </c>
      <c r="BU13" s="3">
        <f t="shared" si="5"/>
        <v>0</v>
      </c>
      <c r="BV13" s="3">
        <f t="shared" si="5"/>
        <v>0</v>
      </c>
      <c r="BW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3">
        <f t="shared" ref="L14:BV14" si="6">L7*1000000</f>
        <v>0</v>
      </c>
      <c r="M14" s="3">
        <f t="shared" si="6"/>
        <v>1721000</v>
      </c>
      <c r="N14" s="3">
        <f t="shared" si="6"/>
        <v>1721000</v>
      </c>
      <c r="O14" s="3">
        <f t="shared" si="6"/>
        <v>-143000</v>
      </c>
      <c r="P14" s="3">
        <f t="shared" si="6"/>
        <v>1721000</v>
      </c>
      <c r="Q14" s="3">
        <f t="shared" si="6"/>
        <v>66650000</v>
      </c>
      <c r="R14" s="3">
        <f t="shared" si="6"/>
        <v>0</v>
      </c>
      <c r="S14" s="3">
        <f t="shared" si="6"/>
        <v>151000</v>
      </c>
      <c r="T14" s="3">
        <f t="shared" si="6"/>
        <v>0</v>
      </c>
      <c r="U14" s="3">
        <f t="shared" si="6"/>
        <v>0</v>
      </c>
      <c r="V14" s="3">
        <f t="shared" si="6"/>
        <v>0</v>
      </c>
      <c r="W14" s="3">
        <f t="shared" si="6"/>
        <v>0</v>
      </c>
      <c r="X14" s="3">
        <f t="shared" si="6"/>
        <v>151000</v>
      </c>
      <c r="Y14" s="3">
        <f t="shared" si="6"/>
        <v>151000</v>
      </c>
      <c r="Z14" s="3">
        <f t="shared" si="6"/>
        <v>4749000</v>
      </c>
      <c r="AA14" s="3">
        <f t="shared" si="6"/>
        <v>73666000</v>
      </c>
      <c r="AB14" s="3">
        <f t="shared" si="6"/>
        <v>1059300</v>
      </c>
      <c r="AC14" s="3">
        <f t="shared" si="6"/>
        <v>284024000</v>
      </c>
      <c r="AD14" s="3">
        <f t="shared" si="6"/>
        <v>36542000</v>
      </c>
      <c r="AE14" s="3">
        <f t="shared" si="6"/>
        <v>36542000</v>
      </c>
      <c r="AF14" s="3">
        <f t="shared" si="6"/>
        <v>36542000</v>
      </c>
      <c r="AG14" s="3">
        <f t="shared" si="6"/>
        <v>9144000</v>
      </c>
      <c r="AH14" s="3">
        <f t="shared" si="6"/>
        <v>33953000</v>
      </c>
      <c r="AI14" s="3">
        <f t="shared" si="6"/>
        <v>25985000</v>
      </c>
      <c r="AJ14" s="3">
        <f t="shared" si="6"/>
        <v>0</v>
      </c>
      <c r="AK14" s="3">
        <f t="shared" si="6"/>
        <v>0</v>
      </c>
      <c r="AL14" s="3">
        <f t="shared" si="6"/>
        <v>0</v>
      </c>
      <c r="AM14" s="3">
        <f t="shared" si="6"/>
        <v>0</v>
      </c>
      <c r="AN14" s="3">
        <f t="shared" si="6"/>
        <v>0</v>
      </c>
      <c r="AO14" s="3">
        <f t="shared" si="6"/>
        <v>0</v>
      </c>
      <c r="AP14" s="3">
        <f t="shared" si="6"/>
        <v>0</v>
      </c>
      <c r="AQ14" s="3">
        <f t="shared" si="6"/>
        <v>0</v>
      </c>
      <c r="AR14" s="3">
        <f t="shared" si="6"/>
        <v>0</v>
      </c>
      <c r="AS14" s="3">
        <f t="shared" si="6"/>
        <v>36542000</v>
      </c>
      <c r="AT14" s="3">
        <f t="shared" si="6"/>
        <v>0</v>
      </c>
      <c r="AU14" s="3">
        <f t="shared" si="6"/>
        <v>0</v>
      </c>
      <c r="AV14" s="3">
        <f t="shared" si="6"/>
        <v>4419000</v>
      </c>
      <c r="AW14" s="3">
        <f t="shared" si="6"/>
        <v>0</v>
      </c>
      <c r="AX14" s="3">
        <f t="shared" si="6"/>
        <v>1054000</v>
      </c>
      <c r="AY14" s="3">
        <f t="shared" si="6"/>
        <v>9577000</v>
      </c>
      <c r="AZ14" s="3">
        <f t="shared" si="6"/>
        <v>4104000</v>
      </c>
      <c r="BA14" s="3">
        <f t="shared" si="6"/>
        <v>24809000</v>
      </c>
      <c r="BB14" s="3">
        <f t="shared" si="6"/>
        <v>9112000</v>
      </c>
      <c r="BC14" s="3">
        <f t="shared" si="6"/>
        <v>1791000</v>
      </c>
      <c r="BD14" s="3">
        <f t="shared" si="6"/>
        <v>13861000</v>
      </c>
      <c r="BE14" s="3">
        <f t="shared" si="6"/>
        <v>23263000</v>
      </c>
      <c r="BF14" s="3">
        <f t="shared" si="6"/>
        <v>37124000</v>
      </c>
      <c r="BG14" s="3">
        <f t="shared" si="6"/>
        <v>-35754000</v>
      </c>
      <c r="BH14" s="3">
        <f t="shared" si="6"/>
        <v>0</v>
      </c>
      <c r="BI14" s="3">
        <f t="shared" si="6"/>
        <v>-247517000</v>
      </c>
      <c r="BJ14" s="3">
        <f t="shared" si="6"/>
        <v>0</v>
      </c>
      <c r="BK14" s="3">
        <f t="shared" si="6"/>
        <v>0</v>
      </c>
      <c r="BL14" s="3">
        <f t="shared" si="6"/>
        <v>0</v>
      </c>
      <c r="BM14" s="3">
        <f t="shared" si="6"/>
        <v>0</v>
      </c>
      <c r="BN14" s="3">
        <f t="shared" si="6"/>
        <v>21399000</v>
      </c>
      <c r="BO14" s="3">
        <f t="shared" si="6"/>
        <v>0</v>
      </c>
      <c r="BP14" s="3">
        <f t="shared" si="6"/>
        <v>18799000</v>
      </c>
      <c r="BQ14" s="3">
        <f t="shared" si="6"/>
        <v>0</v>
      </c>
      <c r="BR14" s="3">
        <f t="shared" si="6"/>
        <v>0</v>
      </c>
      <c r="BS14" s="3">
        <f t="shared" si="6"/>
        <v>-247374000</v>
      </c>
      <c r="BT14" s="3">
        <f t="shared" si="6"/>
        <v>79707000</v>
      </c>
      <c r="BU14" s="3">
        <f t="shared" si="6"/>
        <v>0</v>
      </c>
      <c r="BV14" s="3">
        <f t="shared" si="6"/>
        <v>2600000</v>
      </c>
      <c r="BW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3">
        <f t="shared" ref="L15:BV15" si="7">L8*1000000</f>
        <v>0</v>
      </c>
      <c r="M15" s="3">
        <f t="shared" si="7"/>
        <v>921000</v>
      </c>
      <c r="N15" s="3">
        <f t="shared" si="7"/>
        <v>921000</v>
      </c>
      <c r="O15" s="3">
        <f t="shared" si="7"/>
        <v>-89000</v>
      </c>
      <c r="P15" s="3">
        <f t="shared" si="7"/>
        <v>921000</v>
      </c>
      <c r="Q15" s="3">
        <f t="shared" si="7"/>
        <v>64497000</v>
      </c>
      <c r="R15" s="3">
        <f t="shared" si="7"/>
        <v>0</v>
      </c>
      <c r="S15" s="3">
        <f t="shared" si="7"/>
        <v>142000</v>
      </c>
      <c r="T15" s="3">
        <f t="shared" si="7"/>
        <v>0</v>
      </c>
      <c r="U15" s="3">
        <f t="shared" si="7"/>
        <v>0</v>
      </c>
      <c r="V15" s="3">
        <f t="shared" si="7"/>
        <v>0</v>
      </c>
      <c r="W15" s="3">
        <f t="shared" si="7"/>
        <v>0</v>
      </c>
      <c r="X15" s="3">
        <f t="shared" si="7"/>
        <v>142000</v>
      </c>
      <c r="Y15" s="3">
        <f t="shared" si="7"/>
        <v>142000</v>
      </c>
      <c r="Z15" s="3">
        <f t="shared" si="7"/>
        <v>5559000</v>
      </c>
      <c r="AA15" s="3">
        <f t="shared" si="7"/>
        <v>71817000</v>
      </c>
      <c r="AB15" s="3">
        <f t="shared" si="7"/>
        <v>942000</v>
      </c>
      <c r="AC15" s="3">
        <f t="shared" si="7"/>
        <v>283678000</v>
      </c>
      <c r="AD15" s="3">
        <f t="shared" si="7"/>
        <v>32501000</v>
      </c>
      <c r="AE15" s="3">
        <f t="shared" si="7"/>
        <v>32501000</v>
      </c>
      <c r="AF15" s="3">
        <f t="shared" si="7"/>
        <v>32501000</v>
      </c>
      <c r="AG15" s="3">
        <f t="shared" si="7"/>
        <v>2833000</v>
      </c>
      <c r="AH15" s="3">
        <f t="shared" si="7"/>
        <v>26662000</v>
      </c>
      <c r="AI15" s="3">
        <f t="shared" si="7"/>
        <v>29740000</v>
      </c>
      <c r="AJ15" s="3">
        <f t="shared" si="7"/>
        <v>0</v>
      </c>
      <c r="AK15" s="3">
        <f t="shared" si="7"/>
        <v>0</v>
      </c>
      <c r="AL15" s="3">
        <f t="shared" si="7"/>
        <v>0</v>
      </c>
      <c r="AM15" s="3">
        <f t="shared" si="7"/>
        <v>0</v>
      </c>
      <c r="AN15" s="3">
        <f t="shared" si="7"/>
        <v>0</v>
      </c>
      <c r="AO15" s="3">
        <f t="shared" si="7"/>
        <v>0</v>
      </c>
      <c r="AP15" s="3">
        <f t="shared" si="7"/>
        <v>0</v>
      </c>
      <c r="AQ15" s="3">
        <f t="shared" si="7"/>
        <v>0</v>
      </c>
      <c r="AR15" s="3">
        <f t="shared" si="7"/>
        <v>0</v>
      </c>
      <c r="AS15" s="3">
        <f t="shared" si="7"/>
        <v>32501000</v>
      </c>
      <c r="AT15" s="3">
        <f t="shared" si="7"/>
        <v>0</v>
      </c>
      <c r="AU15" s="3">
        <f t="shared" si="7"/>
        <v>0</v>
      </c>
      <c r="AV15" s="3">
        <f t="shared" si="7"/>
        <v>3080000</v>
      </c>
      <c r="AW15" s="3">
        <f t="shared" si="7"/>
        <v>0</v>
      </c>
      <c r="AX15" s="3">
        <f t="shared" si="7"/>
        <v>1406000</v>
      </c>
      <c r="AY15" s="3">
        <f t="shared" si="7"/>
        <v>11366000</v>
      </c>
      <c r="AZ15" s="3">
        <f t="shared" si="7"/>
        <v>6880000</v>
      </c>
      <c r="BA15" s="3">
        <f t="shared" si="7"/>
        <v>23829000</v>
      </c>
      <c r="BB15" s="3">
        <f t="shared" si="7"/>
        <v>12817000</v>
      </c>
      <c r="BC15" s="3">
        <f t="shared" si="7"/>
        <v>1816000</v>
      </c>
      <c r="BD15" s="3">
        <f t="shared" si="7"/>
        <v>18376000</v>
      </c>
      <c r="BE15" s="3">
        <f t="shared" si="7"/>
        <v>20940000</v>
      </c>
      <c r="BF15" s="3">
        <f t="shared" si="7"/>
        <v>39316000</v>
      </c>
      <c r="BG15" s="3">
        <f t="shared" si="7"/>
        <v>-3749000</v>
      </c>
      <c r="BH15" s="3">
        <f t="shared" si="7"/>
        <v>0</v>
      </c>
      <c r="BI15" s="3">
        <f t="shared" si="7"/>
        <v>-251212000</v>
      </c>
      <c r="BJ15" s="3">
        <f t="shared" si="7"/>
        <v>0</v>
      </c>
      <c r="BK15" s="3">
        <f t="shared" si="7"/>
        <v>0</v>
      </c>
      <c r="BL15" s="3">
        <f t="shared" si="7"/>
        <v>0</v>
      </c>
      <c r="BM15" s="3">
        <f t="shared" si="7"/>
        <v>0</v>
      </c>
      <c r="BN15" s="3">
        <f t="shared" si="7"/>
        <v>25548000</v>
      </c>
      <c r="BO15" s="3">
        <f t="shared" si="7"/>
        <v>0</v>
      </c>
      <c r="BP15" s="3">
        <f t="shared" si="7"/>
        <v>23248000</v>
      </c>
      <c r="BQ15" s="3">
        <f t="shared" si="7"/>
        <v>0</v>
      </c>
      <c r="BR15" s="3">
        <f t="shared" si="7"/>
        <v>0</v>
      </c>
      <c r="BS15" s="3">
        <f t="shared" si="7"/>
        <v>-251123000</v>
      </c>
      <c r="BT15" s="3">
        <f t="shared" si="7"/>
        <v>109374000</v>
      </c>
      <c r="BU15" s="3">
        <f t="shared" si="7"/>
        <v>0</v>
      </c>
      <c r="BV15" s="3">
        <f t="shared" si="7"/>
        <v>2300000</v>
      </c>
      <c r="BW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>
      <c r="A17" s="4" t="s">
        <v>84</v>
      </c>
      <c r="B17" s="5" t="s">
        <v>84</v>
      </c>
      <c r="C17" s="6" t="s">
        <v>85</v>
      </c>
      <c r="D17" s="6" t="s">
        <v>86</v>
      </c>
      <c r="E17" s="6" t="s">
        <v>87</v>
      </c>
      <c r="F17" s="6" t="s">
        <v>88</v>
      </c>
      <c r="G17" s="7" t="s">
        <v>89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>
      <c r="A18" s="8"/>
      <c r="B18" s="1"/>
      <c r="C18" s="5">
        <v>1.0</v>
      </c>
      <c r="D18" s="1">
        <f t="shared" ref="D18:D26" si="9">countif(L$18:BV$24,C18)</f>
        <v>54</v>
      </c>
      <c r="E18" s="9">
        <f t="shared" ref="E18:E27" si="10">D18/D$27</f>
        <v>0.2101167315</v>
      </c>
      <c r="F18" s="10">
        <f t="shared" ref="F18:F26" si="11">LOG(1+1/C18,10)</f>
        <v>0.3010299957</v>
      </c>
      <c r="G18" s="11">
        <f t="shared" ref="G18:G26" si="12">ABS((SUM(E$18:E18))-(SUM(F$18:F18)))</f>
        <v>0.09091326415</v>
      </c>
      <c r="H18" s="1"/>
      <c r="I18" s="1"/>
      <c r="J18" s="1"/>
      <c r="K18" s="1"/>
      <c r="L18" s="1" t="str">
        <f t="shared" ref="L18:BV18" si="8">left(abs(L9))</f>
        <v>0</v>
      </c>
      <c r="M18" s="1" t="str">
        <f t="shared" si="8"/>
        <v>3</v>
      </c>
      <c r="N18" s="1" t="str">
        <f t="shared" si="8"/>
        <v>3</v>
      </c>
      <c r="O18" s="1" t="str">
        <f t="shared" si="8"/>
        <v>3</v>
      </c>
      <c r="P18" s="1" t="str">
        <f t="shared" si="8"/>
        <v>3</v>
      </c>
      <c r="Q18" s="1" t="str">
        <f t="shared" si="8"/>
        <v>7</v>
      </c>
      <c r="R18" s="1" t="str">
        <f t="shared" si="8"/>
        <v>0</v>
      </c>
      <c r="S18" s="1" t="str">
        <f t="shared" si="8"/>
        <v>7</v>
      </c>
      <c r="T18" s="1" t="str">
        <f t="shared" si="8"/>
        <v>0</v>
      </c>
      <c r="U18" s="1" t="str">
        <f t="shared" si="8"/>
        <v>0</v>
      </c>
      <c r="V18" s="1" t="str">
        <f t="shared" si="8"/>
        <v>0</v>
      </c>
      <c r="W18" s="1" t="str">
        <f t="shared" si="8"/>
        <v>0</v>
      </c>
      <c r="X18" s="1" t="str">
        <f t="shared" si="8"/>
        <v>7</v>
      </c>
      <c r="Y18" s="1" t="str">
        <f t="shared" si="8"/>
        <v>7</v>
      </c>
      <c r="Z18" s="1" t="str">
        <f t="shared" si="8"/>
        <v>5</v>
      </c>
      <c r="AA18" s="1" t="str">
        <f t="shared" si="8"/>
        <v>7</v>
      </c>
      <c r="AB18" s="1" t="str">
        <f t="shared" si="8"/>
        <v>8</v>
      </c>
      <c r="AC18" s="1" t="str">
        <f t="shared" si="8"/>
        <v>2</v>
      </c>
      <c r="AD18" s="1" t="str">
        <f t="shared" si="8"/>
        <v>2</v>
      </c>
      <c r="AE18" s="1" t="str">
        <f t="shared" si="8"/>
        <v>2</v>
      </c>
      <c r="AF18" s="1" t="str">
        <f t="shared" si="8"/>
        <v>2</v>
      </c>
      <c r="AG18" s="1" t="str">
        <f t="shared" si="8"/>
        <v>1</v>
      </c>
      <c r="AH18" s="1" t="str">
        <f t="shared" si="8"/>
        <v>6</v>
      </c>
      <c r="AI18" s="1" t="str">
        <f t="shared" si="8"/>
        <v>2</v>
      </c>
      <c r="AJ18" s="1" t="str">
        <f t="shared" si="8"/>
        <v>0</v>
      </c>
      <c r="AK18" s="1" t="str">
        <f t="shared" si="8"/>
        <v>0</v>
      </c>
      <c r="AL18" s="1" t="str">
        <f t="shared" si="8"/>
        <v>0</v>
      </c>
      <c r="AM18" s="1" t="str">
        <f t="shared" si="8"/>
        <v>0</v>
      </c>
      <c r="AN18" s="1" t="str">
        <f t="shared" si="8"/>
        <v>0</v>
      </c>
      <c r="AO18" s="1" t="str">
        <f t="shared" si="8"/>
        <v>0</v>
      </c>
      <c r="AP18" s="1" t="str">
        <f t="shared" si="8"/>
        <v>0</v>
      </c>
      <c r="AQ18" s="1" t="str">
        <f t="shared" si="8"/>
        <v>0</v>
      </c>
      <c r="AR18" s="1" t="str">
        <f t="shared" si="8"/>
        <v>0</v>
      </c>
      <c r="AS18" s="1" t="str">
        <f t="shared" si="8"/>
        <v>2</v>
      </c>
      <c r="AT18" s="1" t="str">
        <f t="shared" si="8"/>
        <v>0</v>
      </c>
      <c r="AU18" s="1" t="str">
        <f t="shared" si="8"/>
        <v>0</v>
      </c>
      <c r="AV18" s="1" t="str">
        <f t="shared" si="8"/>
        <v>3</v>
      </c>
      <c r="AW18" s="1" t="str">
        <f t="shared" si="8"/>
        <v>0</v>
      </c>
      <c r="AX18" s="1" t="str">
        <f t="shared" si="8"/>
        <v>1</v>
      </c>
      <c r="AY18" s="1" t="str">
        <f t="shared" si="8"/>
        <v>5</v>
      </c>
      <c r="AZ18" s="1" t="str">
        <f t="shared" si="8"/>
        <v>0</v>
      </c>
      <c r="BA18" s="1" t="str">
        <f t="shared" si="8"/>
        <v>6</v>
      </c>
      <c r="BB18" s="1" t="str">
        <f t="shared" si="8"/>
        <v>4</v>
      </c>
      <c r="BC18" s="1" t="str">
        <f t="shared" si="8"/>
        <v>4</v>
      </c>
      <c r="BD18" s="1" t="str">
        <f t="shared" si="8"/>
        <v>4</v>
      </c>
      <c r="BE18" s="1" t="str">
        <f t="shared" si="8"/>
        <v>3</v>
      </c>
      <c r="BF18" s="1" t="str">
        <f t="shared" si="8"/>
        <v>5</v>
      </c>
      <c r="BG18" s="1" t="str">
        <f t="shared" si="8"/>
        <v>1</v>
      </c>
      <c r="BH18" s="1" t="str">
        <f t="shared" si="8"/>
        <v>0</v>
      </c>
      <c r="BI18" s="1" t="str">
        <f t="shared" si="8"/>
        <v>2</v>
      </c>
      <c r="BJ18" s="1" t="str">
        <f t="shared" si="8"/>
        <v>0</v>
      </c>
      <c r="BK18" s="1" t="str">
        <f t="shared" si="8"/>
        <v>0</v>
      </c>
      <c r="BL18" s="1" t="str">
        <f t="shared" si="8"/>
        <v>0</v>
      </c>
      <c r="BM18" s="1" t="str">
        <f t="shared" si="8"/>
        <v>0</v>
      </c>
      <c r="BN18" s="1" t="str">
        <f t="shared" si="8"/>
        <v>1</v>
      </c>
      <c r="BO18" s="1" t="str">
        <f t="shared" si="8"/>
        <v>0</v>
      </c>
      <c r="BP18" s="1" t="str">
        <f t="shared" si="8"/>
        <v>1</v>
      </c>
      <c r="BQ18" s="1" t="str">
        <f t="shared" si="8"/>
        <v>0</v>
      </c>
      <c r="BR18" s="1" t="str">
        <f t="shared" si="8"/>
        <v>0</v>
      </c>
      <c r="BS18" s="1" t="str">
        <f t="shared" si="8"/>
        <v>2</v>
      </c>
      <c r="BT18" s="1" t="str">
        <f t="shared" si="8"/>
        <v>4</v>
      </c>
      <c r="BU18" s="1" t="str">
        <f t="shared" si="8"/>
        <v>0</v>
      </c>
      <c r="BV18" s="1" t="str">
        <f t="shared" si="8"/>
        <v>0</v>
      </c>
      <c r="BW18" s="1"/>
    </row>
    <row r="19">
      <c r="A19" s="8"/>
      <c r="B19" s="1"/>
      <c r="C19" s="5">
        <v>2.0</v>
      </c>
      <c r="D19" s="1">
        <f t="shared" si="9"/>
        <v>62</v>
      </c>
      <c r="E19" s="9">
        <f t="shared" si="10"/>
        <v>0.2412451362</v>
      </c>
      <c r="F19" s="12">
        <f t="shared" si="11"/>
        <v>0.1760912591</v>
      </c>
      <c r="G19" s="11">
        <f t="shared" si="12"/>
        <v>0.02575938702</v>
      </c>
      <c r="H19" s="1"/>
      <c r="I19" s="1"/>
      <c r="J19" s="1"/>
      <c r="K19" s="1"/>
      <c r="L19" s="1" t="str">
        <f t="shared" ref="L19:BV19" si="13">left(abs(L10))</f>
        <v>0</v>
      </c>
      <c r="M19" s="1" t="str">
        <f t="shared" si="13"/>
        <v>2</v>
      </c>
      <c r="N19" s="1" t="str">
        <f t="shared" si="13"/>
        <v>2</v>
      </c>
      <c r="O19" s="1" t="str">
        <f t="shared" si="13"/>
        <v>2</v>
      </c>
      <c r="P19" s="1" t="str">
        <f t="shared" si="13"/>
        <v>2</v>
      </c>
      <c r="Q19" s="1" t="str">
        <f t="shared" si="13"/>
        <v>5</v>
      </c>
      <c r="R19" s="1" t="str">
        <f t="shared" si="13"/>
        <v>0</v>
      </c>
      <c r="S19" s="1" t="str">
        <f t="shared" si="13"/>
        <v>3</v>
      </c>
      <c r="T19" s="1" t="str">
        <f t="shared" si="13"/>
        <v>0</v>
      </c>
      <c r="U19" s="1" t="str">
        <f t="shared" si="13"/>
        <v>0</v>
      </c>
      <c r="V19" s="1" t="str">
        <f t="shared" si="13"/>
        <v>0</v>
      </c>
      <c r="W19" s="1" t="str">
        <f t="shared" si="13"/>
        <v>0</v>
      </c>
      <c r="X19" s="1" t="str">
        <f t="shared" si="13"/>
        <v>3</v>
      </c>
      <c r="Y19" s="1" t="str">
        <f t="shared" si="13"/>
        <v>3</v>
      </c>
      <c r="Z19" s="1" t="str">
        <f t="shared" si="13"/>
        <v>4</v>
      </c>
      <c r="AA19" s="1" t="str">
        <f t="shared" si="13"/>
        <v>5</v>
      </c>
      <c r="AB19" s="1" t="str">
        <f t="shared" si="13"/>
        <v>1</v>
      </c>
      <c r="AC19" s="1" t="str">
        <f t="shared" si="13"/>
        <v>2</v>
      </c>
      <c r="AD19" s="1" t="str">
        <f t="shared" si="13"/>
        <v>4</v>
      </c>
      <c r="AE19" s="1" t="str">
        <f t="shared" si="13"/>
        <v>4</v>
      </c>
      <c r="AF19" s="1" t="str">
        <f t="shared" si="13"/>
        <v>4</v>
      </c>
      <c r="AG19" s="1" t="str">
        <f t="shared" si="13"/>
        <v>1</v>
      </c>
      <c r="AH19" s="1" t="str">
        <f t="shared" si="13"/>
        <v>4</v>
      </c>
      <c r="AI19" s="1" t="str">
        <f t="shared" si="13"/>
        <v>2</v>
      </c>
      <c r="AJ19" s="1" t="str">
        <f t="shared" si="13"/>
        <v>0</v>
      </c>
      <c r="AK19" s="1" t="str">
        <f t="shared" si="13"/>
        <v>0</v>
      </c>
      <c r="AL19" s="1" t="str">
        <f t="shared" si="13"/>
        <v>0</v>
      </c>
      <c r="AM19" s="1" t="str">
        <f t="shared" si="13"/>
        <v>0</v>
      </c>
      <c r="AN19" s="1" t="str">
        <f t="shared" si="13"/>
        <v>0</v>
      </c>
      <c r="AO19" s="1" t="str">
        <f t="shared" si="13"/>
        <v>0</v>
      </c>
      <c r="AP19" s="1" t="str">
        <f t="shared" si="13"/>
        <v>0</v>
      </c>
      <c r="AQ19" s="1" t="str">
        <f t="shared" si="13"/>
        <v>0</v>
      </c>
      <c r="AR19" s="1" t="str">
        <f t="shared" si="13"/>
        <v>0</v>
      </c>
      <c r="AS19" s="1" t="str">
        <f t="shared" si="13"/>
        <v>4</v>
      </c>
      <c r="AT19" s="1" t="str">
        <f t="shared" si="13"/>
        <v>0</v>
      </c>
      <c r="AU19" s="1" t="str">
        <f t="shared" si="13"/>
        <v>0</v>
      </c>
      <c r="AV19" s="1" t="str">
        <f t="shared" si="13"/>
        <v>5</v>
      </c>
      <c r="AW19" s="1" t="str">
        <f t="shared" si="13"/>
        <v>0</v>
      </c>
      <c r="AX19" s="1" t="str">
        <f t="shared" si="13"/>
        <v>1</v>
      </c>
      <c r="AY19" s="1" t="str">
        <f t="shared" si="13"/>
        <v>7</v>
      </c>
      <c r="AZ19" s="1" t="str">
        <f t="shared" si="13"/>
        <v>0</v>
      </c>
      <c r="BA19" s="1" t="str">
        <f t="shared" si="13"/>
        <v>4</v>
      </c>
      <c r="BB19" s="1" t="str">
        <f t="shared" si="13"/>
        <v>3</v>
      </c>
      <c r="BC19" s="1" t="str">
        <f t="shared" si="13"/>
        <v>3</v>
      </c>
      <c r="BD19" s="1" t="str">
        <f t="shared" si="13"/>
        <v>8</v>
      </c>
      <c r="BE19" s="1" t="str">
        <f t="shared" si="13"/>
        <v>4</v>
      </c>
      <c r="BF19" s="1" t="str">
        <f t="shared" si="13"/>
        <v>8</v>
      </c>
      <c r="BG19" s="1" t="str">
        <f t="shared" si="13"/>
        <v>1</v>
      </c>
      <c r="BH19" s="1" t="str">
        <f t="shared" si="13"/>
        <v>0</v>
      </c>
      <c r="BI19" s="1" t="str">
        <f t="shared" si="13"/>
        <v>2</v>
      </c>
      <c r="BJ19" s="1" t="str">
        <f t="shared" si="13"/>
        <v>0</v>
      </c>
      <c r="BK19" s="1" t="str">
        <f t="shared" si="13"/>
        <v>0</v>
      </c>
      <c r="BL19" s="1" t="str">
        <f t="shared" si="13"/>
        <v>0</v>
      </c>
      <c r="BM19" s="1" t="str">
        <f t="shared" si="13"/>
        <v>0</v>
      </c>
      <c r="BN19" s="1" t="str">
        <f t="shared" si="13"/>
        <v>7</v>
      </c>
      <c r="BO19" s="1" t="str">
        <f t="shared" si="13"/>
        <v>0</v>
      </c>
      <c r="BP19" s="1" t="str">
        <f t="shared" si="13"/>
        <v>7</v>
      </c>
      <c r="BQ19" s="1" t="str">
        <f t="shared" si="13"/>
        <v>0</v>
      </c>
      <c r="BR19" s="1" t="str">
        <f t="shared" si="13"/>
        <v>0</v>
      </c>
      <c r="BS19" s="1" t="str">
        <f t="shared" si="13"/>
        <v>2</v>
      </c>
      <c r="BT19" s="1" t="str">
        <f t="shared" si="13"/>
        <v>4</v>
      </c>
      <c r="BU19" s="1" t="str">
        <f t="shared" si="13"/>
        <v>0</v>
      </c>
      <c r="BV19" s="1" t="str">
        <f t="shared" si="13"/>
        <v>0</v>
      </c>
      <c r="BW19" s="1"/>
    </row>
    <row r="20">
      <c r="A20" s="8"/>
      <c r="B20" s="1"/>
      <c r="C20" s="5">
        <v>3.0</v>
      </c>
      <c r="D20" s="1">
        <f t="shared" si="9"/>
        <v>42</v>
      </c>
      <c r="E20" s="9">
        <f t="shared" si="10"/>
        <v>0.1634241245</v>
      </c>
      <c r="F20" s="12">
        <f t="shared" si="11"/>
        <v>0.1249387366</v>
      </c>
      <c r="G20" s="11">
        <f t="shared" si="12"/>
        <v>0.01272600089</v>
      </c>
      <c r="H20" s="1"/>
      <c r="I20" s="1"/>
      <c r="J20" s="1"/>
      <c r="K20" s="1"/>
      <c r="L20" s="1" t="str">
        <f t="shared" ref="L20:BV20" si="14">left(abs(L11))</f>
        <v>0</v>
      </c>
      <c r="M20" s="1" t="str">
        <f t="shared" si="14"/>
        <v>6</v>
      </c>
      <c r="N20" s="1" t="str">
        <f t="shared" si="14"/>
        <v>6</v>
      </c>
      <c r="O20" s="1" t="str">
        <f t="shared" si="14"/>
        <v>2</v>
      </c>
      <c r="P20" s="1" t="str">
        <f t="shared" si="14"/>
        <v>6</v>
      </c>
      <c r="Q20" s="1" t="str">
        <f t="shared" si="14"/>
        <v>3</v>
      </c>
      <c r="R20" s="1" t="str">
        <f t="shared" si="14"/>
        <v>0</v>
      </c>
      <c r="S20" s="1" t="str">
        <f t="shared" si="14"/>
        <v>3</v>
      </c>
      <c r="T20" s="1" t="str">
        <f t="shared" si="14"/>
        <v>0</v>
      </c>
      <c r="U20" s="1" t="str">
        <f t="shared" si="14"/>
        <v>0</v>
      </c>
      <c r="V20" s="1" t="str">
        <f t="shared" si="14"/>
        <v>0</v>
      </c>
      <c r="W20" s="1" t="str">
        <f t="shared" si="14"/>
        <v>0</v>
      </c>
      <c r="X20" s="1" t="str">
        <f t="shared" si="14"/>
        <v>3</v>
      </c>
      <c r="Y20" s="1" t="str">
        <f t="shared" si="14"/>
        <v>3</v>
      </c>
      <c r="Z20" s="1" t="str">
        <f t="shared" si="14"/>
        <v>4</v>
      </c>
      <c r="AA20" s="1" t="str">
        <f t="shared" si="14"/>
        <v>4</v>
      </c>
      <c r="AB20" s="1" t="str">
        <f t="shared" si="14"/>
        <v>1</v>
      </c>
      <c r="AC20" s="1" t="str">
        <f t="shared" si="14"/>
        <v>2</v>
      </c>
      <c r="AD20" s="1" t="str">
        <f t="shared" si="14"/>
        <v>3</v>
      </c>
      <c r="AE20" s="1" t="str">
        <f t="shared" si="14"/>
        <v>3</v>
      </c>
      <c r="AF20" s="1" t="str">
        <f t="shared" si="14"/>
        <v>3</v>
      </c>
      <c r="AG20" s="1" t="str">
        <f t="shared" si="14"/>
        <v>1</v>
      </c>
      <c r="AH20" s="1" t="str">
        <f t="shared" si="14"/>
        <v>3</v>
      </c>
      <c r="AI20" s="1" t="str">
        <f t="shared" si="14"/>
        <v>2</v>
      </c>
      <c r="AJ20" s="1" t="str">
        <f t="shared" si="14"/>
        <v>0</v>
      </c>
      <c r="AK20" s="1" t="str">
        <f t="shared" si="14"/>
        <v>1</v>
      </c>
      <c r="AL20" s="1" t="str">
        <f t="shared" si="14"/>
        <v>0</v>
      </c>
      <c r="AM20" s="1" t="str">
        <f t="shared" si="14"/>
        <v>0</v>
      </c>
      <c r="AN20" s="1" t="str">
        <f t="shared" si="14"/>
        <v>0</v>
      </c>
      <c r="AO20" s="1" t="str">
        <f t="shared" si="14"/>
        <v>0</v>
      </c>
      <c r="AP20" s="1" t="str">
        <f t="shared" si="14"/>
        <v>1</v>
      </c>
      <c r="AQ20" s="1" t="str">
        <f t="shared" si="14"/>
        <v>0</v>
      </c>
      <c r="AR20" s="1" t="str">
        <f t="shared" si="14"/>
        <v>0</v>
      </c>
      <c r="AS20" s="1" t="str">
        <f t="shared" si="14"/>
        <v>3</v>
      </c>
      <c r="AT20" s="1" t="str">
        <f t="shared" si="14"/>
        <v>0</v>
      </c>
      <c r="AU20" s="1" t="str">
        <f t="shared" si="14"/>
        <v>0</v>
      </c>
      <c r="AV20" s="1" t="str">
        <f t="shared" si="14"/>
        <v>9</v>
      </c>
      <c r="AW20" s="1" t="str">
        <f t="shared" si="14"/>
        <v>1</v>
      </c>
      <c r="AX20" s="1" t="str">
        <f t="shared" si="14"/>
        <v>2</v>
      </c>
      <c r="AY20" s="1" t="str">
        <f t="shared" si="14"/>
        <v>1</v>
      </c>
      <c r="AZ20" s="1" t="str">
        <f t="shared" si="14"/>
        <v>1</v>
      </c>
      <c r="BA20" s="1" t="str">
        <f t="shared" si="14"/>
        <v>3</v>
      </c>
      <c r="BB20" s="1" t="str">
        <f t="shared" si="14"/>
        <v>0</v>
      </c>
      <c r="BC20" s="1" t="str">
        <f t="shared" si="14"/>
        <v>0</v>
      </c>
      <c r="BD20" s="1" t="str">
        <f t="shared" si="14"/>
        <v>5</v>
      </c>
      <c r="BE20" s="1" t="str">
        <f t="shared" si="14"/>
        <v>3</v>
      </c>
      <c r="BF20" s="1" t="str">
        <f t="shared" si="14"/>
        <v>5</v>
      </c>
      <c r="BG20" s="1" t="str">
        <f t="shared" si="14"/>
        <v>1</v>
      </c>
      <c r="BH20" s="1" t="str">
        <f t="shared" si="14"/>
        <v>0</v>
      </c>
      <c r="BI20" s="1" t="str">
        <f t="shared" si="14"/>
        <v>2</v>
      </c>
      <c r="BJ20" s="1" t="str">
        <f t="shared" si="14"/>
        <v>0</v>
      </c>
      <c r="BK20" s="1" t="str">
        <f t="shared" si="14"/>
        <v>0</v>
      </c>
      <c r="BL20" s="1" t="str">
        <f t="shared" si="14"/>
        <v>0</v>
      </c>
      <c r="BM20" s="1" t="str">
        <f t="shared" si="14"/>
        <v>2</v>
      </c>
      <c r="BN20" s="1" t="str">
        <f t="shared" si="14"/>
        <v>3</v>
      </c>
      <c r="BO20" s="1" t="str">
        <f t="shared" si="14"/>
        <v>0</v>
      </c>
      <c r="BP20" s="1" t="str">
        <f t="shared" si="14"/>
        <v>3</v>
      </c>
      <c r="BQ20" s="1" t="str">
        <f t="shared" si="14"/>
        <v>0</v>
      </c>
      <c r="BR20" s="1" t="str">
        <f t="shared" si="14"/>
        <v>0</v>
      </c>
      <c r="BS20" s="1" t="str">
        <f t="shared" si="14"/>
        <v>2</v>
      </c>
      <c r="BT20" s="1" t="str">
        <f t="shared" si="14"/>
        <v>1</v>
      </c>
      <c r="BU20" s="1" t="str">
        <f t="shared" si="14"/>
        <v>0</v>
      </c>
      <c r="BV20" s="1" t="str">
        <f t="shared" si="14"/>
        <v>0</v>
      </c>
      <c r="BW20" s="1"/>
    </row>
    <row r="21">
      <c r="A21" s="8"/>
      <c r="B21" s="1"/>
      <c r="C21" s="5">
        <v>4.0</v>
      </c>
      <c r="D21" s="1">
        <f t="shared" si="9"/>
        <v>23</v>
      </c>
      <c r="E21" s="9">
        <f t="shared" si="10"/>
        <v>0.08949416342</v>
      </c>
      <c r="F21" s="12">
        <f t="shared" si="11"/>
        <v>0.09691001301</v>
      </c>
      <c r="G21" s="11">
        <f t="shared" si="12"/>
        <v>0.005310151306</v>
      </c>
      <c r="H21" s="1"/>
      <c r="I21" s="1"/>
      <c r="J21" s="1"/>
      <c r="K21" s="1"/>
      <c r="L21" s="1" t="str">
        <f t="shared" ref="L21:BV21" si="15">left(abs(L12))</f>
        <v>9</v>
      </c>
      <c r="M21" s="1" t="str">
        <f t="shared" si="15"/>
        <v>4</v>
      </c>
      <c r="N21" s="1" t="str">
        <f t="shared" si="15"/>
        <v>3</v>
      </c>
      <c r="O21" s="1" t="str">
        <f t="shared" si="15"/>
        <v>3</v>
      </c>
      <c r="P21" s="1" t="str">
        <f t="shared" si="15"/>
        <v>4</v>
      </c>
      <c r="Q21" s="1" t="str">
        <f t="shared" si="15"/>
        <v>8</v>
      </c>
      <c r="R21" s="1" t="str">
        <f t="shared" si="15"/>
        <v>0</v>
      </c>
      <c r="S21" s="1" t="str">
        <f t="shared" si="15"/>
        <v>6</v>
      </c>
      <c r="T21" s="1" t="str">
        <f t="shared" si="15"/>
        <v>0</v>
      </c>
      <c r="U21" s="1" t="str">
        <f t="shared" si="15"/>
        <v>0</v>
      </c>
      <c r="V21" s="1" t="str">
        <f t="shared" si="15"/>
        <v>0</v>
      </c>
      <c r="W21" s="1" t="str">
        <f t="shared" si="15"/>
        <v>0</v>
      </c>
      <c r="X21" s="1" t="str">
        <f t="shared" si="15"/>
        <v>6</v>
      </c>
      <c r="Y21" s="1" t="str">
        <f t="shared" si="15"/>
        <v>6</v>
      </c>
      <c r="Z21" s="1" t="str">
        <f t="shared" si="15"/>
        <v>4</v>
      </c>
      <c r="AA21" s="1" t="str">
        <f t="shared" si="15"/>
        <v>9</v>
      </c>
      <c r="AB21" s="1" t="str">
        <f t="shared" si="15"/>
        <v>2</v>
      </c>
      <c r="AC21" s="1" t="str">
        <f t="shared" si="15"/>
        <v>2</v>
      </c>
      <c r="AD21" s="1" t="str">
        <f t="shared" si="15"/>
        <v>8</v>
      </c>
      <c r="AE21" s="1" t="str">
        <f t="shared" si="15"/>
        <v>8</v>
      </c>
      <c r="AF21" s="1" t="str">
        <f t="shared" si="15"/>
        <v>8</v>
      </c>
      <c r="AG21" s="1" t="str">
        <f t="shared" si="15"/>
        <v>2</v>
      </c>
      <c r="AH21" s="1" t="str">
        <f t="shared" si="15"/>
        <v>5</v>
      </c>
      <c r="AI21" s="1" t="str">
        <f t="shared" si="15"/>
        <v>2</v>
      </c>
      <c r="AJ21" s="1" t="str">
        <f t="shared" si="15"/>
        <v>0</v>
      </c>
      <c r="AK21" s="1" t="str">
        <f t="shared" si="15"/>
        <v>1</v>
      </c>
      <c r="AL21" s="1" t="str">
        <f t="shared" si="15"/>
        <v>0</v>
      </c>
      <c r="AM21" s="1" t="str">
        <f t="shared" si="15"/>
        <v>0</v>
      </c>
      <c r="AN21" s="1" t="str">
        <f t="shared" si="15"/>
        <v>0</v>
      </c>
      <c r="AO21" s="1" t="str">
        <f t="shared" si="15"/>
        <v>0</v>
      </c>
      <c r="AP21" s="1" t="str">
        <f t="shared" si="15"/>
        <v>1</v>
      </c>
      <c r="AQ21" s="1" t="str">
        <f t="shared" si="15"/>
        <v>0</v>
      </c>
      <c r="AR21" s="1" t="str">
        <f t="shared" si="15"/>
        <v>0</v>
      </c>
      <c r="AS21" s="1" t="str">
        <f t="shared" si="15"/>
        <v>8</v>
      </c>
      <c r="AT21" s="1" t="str">
        <f t="shared" si="15"/>
        <v>0</v>
      </c>
      <c r="AU21" s="1" t="str">
        <f t="shared" si="15"/>
        <v>0</v>
      </c>
      <c r="AV21" s="1" t="str">
        <f t="shared" si="15"/>
        <v>1</v>
      </c>
      <c r="AW21" s="1" t="str">
        <f t="shared" si="15"/>
        <v>0</v>
      </c>
      <c r="AX21" s="1" t="str">
        <f t="shared" si="15"/>
        <v>3</v>
      </c>
      <c r="AY21" s="1" t="str">
        <f t="shared" si="15"/>
        <v>1</v>
      </c>
      <c r="AZ21" s="1" t="str">
        <f t="shared" si="15"/>
        <v>2</v>
      </c>
      <c r="BA21" s="1" t="str">
        <f t="shared" si="15"/>
        <v>5</v>
      </c>
      <c r="BB21" s="1" t="str">
        <f t="shared" si="15"/>
        <v>5</v>
      </c>
      <c r="BC21" s="1" t="str">
        <f t="shared" si="15"/>
        <v>5</v>
      </c>
      <c r="BD21" s="1" t="str">
        <f t="shared" si="15"/>
        <v>1</v>
      </c>
      <c r="BE21" s="1" t="str">
        <f t="shared" si="15"/>
        <v>2</v>
      </c>
      <c r="BF21" s="1" t="str">
        <f t="shared" si="15"/>
        <v>1</v>
      </c>
      <c r="BG21" s="1" t="str">
        <f t="shared" si="15"/>
        <v>4</v>
      </c>
      <c r="BH21" s="1" t="str">
        <f t="shared" si="15"/>
        <v>0</v>
      </c>
      <c r="BI21" s="1" t="str">
        <f t="shared" si="15"/>
        <v>2</v>
      </c>
      <c r="BJ21" s="1" t="str">
        <f t="shared" si="15"/>
        <v>0</v>
      </c>
      <c r="BK21" s="1" t="str">
        <f t="shared" si="15"/>
        <v>0</v>
      </c>
      <c r="BL21" s="1" t="str">
        <f t="shared" si="15"/>
        <v>1</v>
      </c>
      <c r="BM21" s="1" t="str">
        <f t="shared" si="15"/>
        <v>7</v>
      </c>
      <c r="BN21" s="1" t="str">
        <f t="shared" si="15"/>
        <v>2</v>
      </c>
      <c r="BO21" s="1" t="str">
        <f t="shared" si="15"/>
        <v>0</v>
      </c>
      <c r="BP21" s="1" t="str">
        <f t="shared" si="15"/>
        <v>7</v>
      </c>
      <c r="BQ21" s="1" t="str">
        <f t="shared" si="15"/>
        <v>0</v>
      </c>
      <c r="BR21" s="1" t="str">
        <f t="shared" si="15"/>
        <v>0</v>
      </c>
      <c r="BS21" s="1" t="str">
        <f t="shared" si="15"/>
        <v>2</v>
      </c>
      <c r="BT21" s="1" t="str">
        <f t="shared" si="15"/>
        <v>2</v>
      </c>
      <c r="BU21" s="1" t="str">
        <f t="shared" si="15"/>
        <v>0</v>
      </c>
      <c r="BV21" s="1" t="str">
        <f t="shared" si="15"/>
        <v>0</v>
      </c>
      <c r="BW21" s="1"/>
    </row>
    <row r="22">
      <c r="A22" s="8"/>
      <c r="B22" s="1"/>
      <c r="C22" s="5">
        <v>5.0</v>
      </c>
      <c r="D22" s="1">
        <f t="shared" si="9"/>
        <v>18</v>
      </c>
      <c r="E22" s="9">
        <f t="shared" si="10"/>
        <v>0.07003891051</v>
      </c>
      <c r="F22" s="12">
        <f t="shared" si="11"/>
        <v>0.07918124605</v>
      </c>
      <c r="G22" s="11">
        <f t="shared" si="12"/>
        <v>0.003832184236</v>
      </c>
      <c r="H22" s="1"/>
      <c r="I22" s="1"/>
      <c r="J22" s="1"/>
      <c r="K22" s="1"/>
      <c r="L22" s="1" t="str">
        <f t="shared" ref="L22:BV22" si="16">left(abs(L13))</f>
        <v>0</v>
      </c>
      <c r="M22" s="1" t="str">
        <f t="shared" si="16"/>
        <v>2</v>
      </c>
      <c r="N22" s="1" t="str">
        <f t="shared" si="16"/>
        <v>2</v>
      </c>
      <c r="O22" s="1" t="str">
        <f t="shared" si="16"/>
        <v>5</v>
      </c>
      <c r="P22" s="1" t="str">
        <f t="shared" si="16"/>
        <v>2</v>
      </c>
      <c r="Q22" s="1" t="str">
        <f t="shared" si="16"/>
        <v>8</v>
      </c>
      <c r="R22" s="1" t="str">
        <f t="shared" si="16"/>
        <v>0</v>
      </c>
      <c r="S22" s="1" t="str">
        <f t="shared" si="16"/>
        <v>9</v>
      </c>
      <c r="T22" s="1" t="str">
        <f t="shared" si="16"/>
        <v>0</v>
      </c>
      <c r="U22" s="1" t="str">
        <f t="shared" si="16"/>
        <v>0</v>
      </c>
      <c r="V22" s="1" t="str">
        <f t="shared" si="16"/>
        <v>0</v>
      </c>
      <c r="W22" s="1" t="str">
        <f t="shared" si="16"/>
        <v>0</v>
      </c>
      <c r="X22" s="1" t="str">
        <f t="shared" si="16"/>
        <v>9</v>
      </c>
      <c r="Y22" s="1" t="str">
        <f t="shared" si="16"/>
        <v>9</v>
      </c>
      <c r="Z22" s="1" t="str">
        <f t="shared" si="16"/>
        <v>7</v>
      </c>
      <c r="AA22" s="1" t="str">
        <f t="shared" si="16"/>
        <v>8</v>
      </c>
      <c r="AB22" s="1" t="str">
        <f t="shared" si="16"/>
        <v>2</v>
      </c>
      <c r="AC22" s="1" t="str">
        <f t="shared" si="16"/>
        <v>2</v>
      </c>
      <c r="AD22" s="1" t="str">
        <f t="shared" si="16"/>
        <v>7</v>
      </c>
      <c r="AE22" s="1" t="str">
        <f t="shared" si="16"/>
        <v>7</v>
      </c>
      <c r="AF22" s="1" t="str">
        <f t="shared" si="16"/>
        <v>7</v>
      </c>
      <c r="AG22" s="1" t="str">
        <f t="shared" si="16"/>
        <v>2</v>
      </c>
      <c r="AH22" s="1" t="str">
        <f t="shared" si="16"/>
        <v>5</v>
      </c>
      <c r="AI22" s="1" t="str">
        <f t="shared" si="16"/>
        <v>5</v>
      </c>
      <c r="AJ22" s="1" t="str">
        <f t="shared" si="16"/>
        <v>0</v>
      </c>
      <c r="AK22" s="1" t="str">
        <f t="shared" si="16"/>
        <v>7</v>
      </c>
      <c r="AL22" s="1" t="str">
        <f t="shared" si="16"/>
        <v>0</v>
      </c>
      <c r="AM22" s="1" t="str">
        <f t="shared" si="16"/>
        <v>0</v>
      </c>
      <c r="AN22" s="1" t="str">
        <f t="shared" si="16"/>
        <v>0</v>
      </c>
      <c r="AO22" s="1" t="str">
        <f t="shared" si="16"/>
        <v>0</v>
      </c>
      <c r="AP22" s="1" t="str">
        <f t="shared" si="16"/>
        <v>7</v>
      </c>
      <c r="AQ22" s="1" t="str">
        <f t="shared" si="16"/>
        <v>0</v>
      </c>
      <c r="AR22" s="1" t="str">
        <f t="shared" si="16"/>
        <v>0</v>
      </c>
      <c r="AS22" s="1" t="str">
        <f t="shared" si="16"/>
        <v>7</v>
      </c>
      <c r="AT22" s="1" t="str">
        <f t="shared" si="16"/>
        <v>0</v>
      </c>
      <c r="AU22" s="1" t="str">
        <f t="shared" si="16"/>
        <v>0</v>
      </c>
      <c r="AV22" s="1" t="str">
        <f t="shared" si="16"/>
        <v>5</v>
      </c>
      <c r="AW22" s="1" t="str">
        <f t="shared" si="16"/>
        <v>0</v>
      </c>
      <c r="AX22" s="1" t="str">
        <f t="shared" si="16"/>
        <v>1</v>
      </c>
      <c r="AY22" s="1" t="str">
        <f t="shared" si="16"/>
        <v>9</v>
      </c>
      <c r="AZ22" s="1" t="str">
        <f t="shared" si="16"/>
        <v>2</v>
      </c>
      <c r="BA22" s="1" t="str">
        <f t="shared" si="16"/>
        <v>4</v>
      </c>
      <c r="BB22" s="1" t="str">
        <f t="shared" si="16"/>
        <v>1</v>
      </c>
      <c r="BC22" s="1" t="str">
        <f t="shared" si="16"/>
        <v>1</v>
      </c>
      <c r="BD22" s="1" t="str">
        <f t="shared" si="16"/>
        <v>9</v>
      </c>
      <c r="BE22" s="1" t="str">
        <f t="shared" si="16"/>
        <v>3</v>
      </c>
      <c r="BF22" s="1" t="str">
        <f t="shared" si="16"/>
        <v>1</v>
      </c>
      <c r="BG22" s="1" t="str">
        <f t="shared" si="16"/>
        <v>9</v>
      </c>
      <c r="BH22" s="1" t="str">
        <f t="shared" si="16"/>
        <v>0</v>
      </c>
      <c r="BI22" s="1" t="str">
        <f t="shared" si="16"/>
        <v>2</v>
      </c>
      <c r="BJ22" s="1" t="str">
        <f t="shared" si="16"/>
        <v>1</v>
      </c>
      <c r="BK22" s="1" t="str">
        <f t="shared" si="16"/>
        <v>0</v>
      </c>
      <c r="BL22" s="1" t="str">
        <f t="shared" si="16"/>
        <v>1</v>
      </c>
      <c r="BM22" s="1" t="str">
        <f t="shared" si="16"/>
        <v>1</v>
      </c>
      <c r="BN22" s="1" t="str">
        <f t="shared" si="16"/>
        <v>2</v>
      </c>
      <c r="BO22" s="1" t="str">
        <f t="shared" si="16"/>
        <v>0</v>
      </c>
      <c r="BP22" s="1" t="str">
        <f t="shared" si="16"/>
        <v>1</v>
      </c>
      <c r="BQ22" s="1" t="str">
        <f t="shared" si="16"/>
        <v>0</v>
      </c>
      <c r="BR22" s="1" t="str">
        <f t="shared" si="16"/>
        <v>0</v>
      </c>
      <c r="BS22" s="1" t="str">
        <f t="shared" si="16"/>
        <v>2</v>
      </c>
      <c r="BT22" s="1" t="str">
        <f t="shared" si="16"/>
        <v>5</v>
      </c>
      <c r="BU22" s="1" t="str">
        <f t="shared" si="16"/>
        <v>0</v>
      </c>
      <c r="BV22" s="1" t="str">
        <f t="shared" si="16"/>
        <v>0</v>
      </c>
      <c r="BW22" s="1"/>
    </row>
    <row r="23">
      <c r="A23" s="8"/>
      <c r="B23" s="1"/>
      <c r="C23" s="5">
        <v>6.0</v>
      </c>
      <c r="D23" s="1">
        <f t="shared" si="9"/>
        <v>11</v>
      </c>
      <c r="E23" s="9">
        <f t="shared" si="10"/>
        <v>0.04280155642</v>
      </c>
      <c r="F23" s="12">
        <f t="shared" si="11"/>
        <v>0.06694678963</v>
      </c>
      <c r="G23" s="11">
        <f t="shared" si="12"/>
        <v>0.02797741745</v>
      </c>
      <c r="H23" s="1"/>
      <c r="I23" s="1"/>
      <c r="J23" s="1"/>
      <c r="K23" s="1"/>
      <c r="L23" s="1" t="str">
        <f t="shared" ref="L23:BV23" si="17">left(abs(L14))</f>
        <v>0</v>
      </c>
      <c r="M23" s="1" t="str">
        <f t="shared" si="17"/>
        <v>1</v>
      </c>
      <c r="N23" s="1" t="str">
        <f t="shared" si="17"/>
        <v>1</v>
      </c>
      <c r="O23" s="1" t="str">
        <f t="shared" si="17"/>
        <v>1</v>
      </c>
      <c r="P23" s="1" t="str">
        <f t="shared" si="17"/>
        <v>1</v>
      </c>
      <c r="Q23" s="1" t="str">
        <f t="shared" si="17"/>
        <v>6</v>
      </c>
      <c r="R23" s="1" t="str">
        <f t="shared" si="17"/>
        <v>0</v>
      </c>
      <c r="S23" s="1" t="str">
        <f t="shared" si="17"/>
        <v>1</v>
      </c>
      <c r="T23" s="1" t="str">
        <f t="shared" si="17"/>
        <v>0</v>
      </c>
      <c r="U23" s="1" t="str">
        <f t="shared" si="17"/>
        <v>0</v>
      </c>
      <c r="V23" s="1" t="str">
        <f t="shared" si="17"/>
        <v>0</v>
      </c>
      <c r="W23" s="1" t="str">
        <f t="shared" si="17"/>
        <v>0</v>
      </c>
      <c r="X23" s="1" t="str">
        <f t="shared" si="17"/>
        <v>1</v>
      </c>
      <c r="Y23" s="1" t="str">
        <f t="shared" si="17"/>
        <v>1</v>
      </c>
      <c r="Z23" s="1" t="str">
        <f t="shared" si="17"/>
        <v>4</v>
      </c>
      <c r="AA23" s="1" t="str">
        <f t="shared" si="17"/>
        <v>7</v>
      </c>
      <c r="AB23" s="1" t="str">
        <f t="shared" si="17"/>
        <v>1</v>
      </c>
      <c r="AC23" s="1" t="str">
        <f t="shared" si="17"/>
        <v>2</v>
      </c>
      <c r="AD23" s="1" t="str">
        <f t="shared" si="17"/>
        <v>3</v>
      </c>
      <c r="AE23" s="1" t="str">
        <f t="shared" si="17"/>
        <v>3</v>
      </c>
      <c r="AF23" s="1" t="str">
        <f t="shared" si="17"/>
        <v>3</v>
      </c>
      <c r="AG23" s="1" t="str">
        <f t="shared" si="17"/>
        <v>9</v>
      </c>
      <c r="AH23" s="1" t="str">
        <f t="shared" si="17"/>
        <v>3</v>
      </c>
      <c r="AI23" s="1" t="str">
        <f t="shared" si="17"/>
        <v>2</v>
      </c>
      <c r="AJ23" s="1" t="str">
        <f t="shared" si="17"/>
        <v>0</v>
      </c>
      <c r="AK23" s="1" t="str">
        <f t="shared" si="17"/>
        <v>0</v>
      </c>
      <c r="AL23" s="1" t="str">
        <f t="shared" si="17"/>
        <v>0</v>
      </c>
      <c r="AM23" s="1" t="str">
        <f t="shared" si="17"/>
        <v>0</v>
      </c>
      <c r="AN23" s="1" t="str">
        <f t="shared" si="17"/>
        <v>0</v>
      </c>
      <c r="AO23" s="1" t="str">
        <f t="shared" si="17"/>
        <v>0</v>
      </c>
      <c r="AP23" s="1" t="str">
        <f t="shared" si="17"/>
        <v>0</v>
      </c>
      <c r="AQ23" s="1" t="str">
        <f t="shared" si="17"/>
        <v>0</v>
      </c>
      <c r="AR23" s="1" t="str">
        <f t="shared" si="17"/>
        <v>0</v>
      </c>
      <c r="AS23" s="1" t="str">
        <f t="shared" si="17"/>
        <v>3</v>
      </c>
      <c r="AT23" s="1" t="str">
        <f t="shared" si="17"/>
        <v>0</v>
      </c>
      <c r="AU23" s="1" t="str">
        <f t="shared" si="17"/>
        <v>0</v>
      </c>
      <c r="AV23" s="1" t="str">
        <f t="shared" si="17"/>
        <v>4</v>
      </c>
      <c r="AW23" s="1" t="str">
        <f t="shared" si="17"/>
        <v>0</v>
      </c>
      <c r="AX23" s="1" t="str">
        <f t="shared" si="17"/>
        <v>1</v>
      </c>
      <c r="AY23" s="1" t="str">
        <f t="shared" si="17"/>
        <v>9</v>
      </c>
      <c r="AZ23" s="1" t="str">
        <f t="shared" si="17"/>
        <v>4</v>
      </c>
      <c r="BA23" s="1" t="str">
        <f t="shared" si="17"/>
        <v>2</v>
      </c>
      <c r="BB23" s="1" t="str">
        <f t="shared" si="17"/>
        <v>9</v>
      </c>
      <c r="BC23" s="1" t="str">
        <f t="shared" si="17"/>
        <v>1</v>
      </c>
      <c r="BD23" s="1" t="str">
        <f t="shared" si="17"/>
        <v>1</v>
      </c>
      <c r="BE23" s="1" t="str">
        <f t="shared" si="17"/>
        <v>2</v>
      </c>
      <c r="BF23" s="1" t="str">
        <f t="shared" si="17"/>
        <v>3</v>
      </c>
      <c r="BG23" s="1" t="str">
        <f t="shared" si="17"/>
        <v>3</v>
      </c>
      <c r="BH23" s="1" t="str">
        <f t="shared" si="17"/>
        <v>0</v>
      </c>
      <c r="BI23" s="1" t="str">
        <f t="shared" si="17"/>
        <v>2</v>
      </c>
      <c r="BJ23" s="1" t="str">
        <f t="shared" si="17"/>
        <v>0</v>
      </c>
      <c r="BK23" s="1" t="str">
        <f t="shared" si="17"/>
        <v>0</v>
      </c>
      <c r="BL23" s="1" t="str">
        <f t="shared" si="17"/>
        <v>0</v>
      </c>
      <c r="BM23" s="1" t="str">
        <f t="shared" si="17"/>
        <v>0</v>
      </c>
      <c r="BN23" s="1" t="str">
        <f t="shared" si="17"/>
        <v>2</v>
      </c>
      <c r="BO23" s="1" t="str">
        <f t="shared" si="17"/>
        <v>0</v>
      </c>
      <c r="BP23" s="1" t="str">
        <f t="shared" si="17"/>
        <v>1</v>
      </c>
      <c r="BQ23" s="1" t="str">
        <f t="shared" si="17"/>
        <v>0</v>
      </c>
      <c r="BR23" s="1" t="str">
        <f t="shared" si="17"/>
        <v>0</v>
      </c>
      <c r="BS23" s="1" t="str">
        <f t="shared" si="17"/>
        <v>2</v>
      </c>
      <c r="BT23" s="1" t="str">
        <f t="shared" si="17"/>
        <v>7</v>
      </c>
      <c r="BU23" s="1" t="str">
        <f t="shared" si="17"/>
        <v>0</v>
      </c>
      <c r="BV23" s="1" t="str">
        <f t="shared" si="17"/>
        <v>2</v>
      </c>
      <c r="BW23" s="1"/>
    </row>
    <row r="24">
      <c r="A24" s="8"/>
      <c r="B24" s="1"/>
      <c r="C24" s="5">
        <v>7.0</v>
      </c>
      <c r="D24" s="1">
        <f t="shared" si="9"/>
        <v>20</v>
      </c>
      <c r="E24" s="9">
        <f t="shared" si="10"/>
        <v>0.07782101167</v>
      </c>
      <c r="F24" s="12">
        <f t="shared" si="11"/>
        <v>0.05799194698</v>
      </c>
      <c r="G24" s="11">
        <f t="shared" si="12"/>
        <v>0.008148352751</v>
      </c>
      <c r="H24" s="1"/>
      <c r="I24" s="1"/>
      <c r="J24" s="1"/>
      <c r="K24" s="1"/>
      <c r="L24" s="1" t="str">
        <f t="shared" ref="L24:BV24" si="18">left(abs(L15))</f>
        <v>0</v>
      </c>
      <c r="M24" s="1" t="str">
        <f t="shared" si="18"/>
        <v>9</v>
      </c>
      <c r="N24" s="1" t="str">
        <f t="shared" si="18"/>
        <v>9</v>
      </c>
      <c r="O24" s="1" t="str">
        <f t="shared" si="18"/>
        <v>8</v>
      </c>
      <c r="P24" s="1" t="str">
        <f t="shared" si="18"/>
        <v>9</v>
      </c>
      <c r="Q24" s="1" t="str">
        <f t="shared" si="18"/>
        <v>6</v>
      </c>
      <c r="R24" s="1" t="str">
        <f t="shared" si="18"/>
        <v>0</v>
      </c>
      <c r="S24" s="1" t="str">
        <f t="shared" si="18"/>
        <v>1</v>
      </c>
      <c r="T24" s="1" t="str">
        <f t="shared" si="18"/>
        <v>0</v>
      </c>
      <c r="U24" s="1" t="str">
        <f t="shared" si="18"/>
        <v>0</v>
      </c>
      <c r="V24" s="1" t="str">
        <f t="shared" si="18"/>
        <v>0</v>
      </c>
      <c r="W24" s="1" t="str">
        <f t="shared" si="18"/>
        <v>0</v>
      </c>
      <c r="X24" s="1" t="str">
        <f t="shared" si="18"/>
        <v>1</v>
      </c>
      <c r="Y24" s="1" t="str">
        <f t="shared" si="18"/>
        <v>1</v>
      </c>
      <c r="Z24" s="1" t="str">
        <f t="shared" si="18"/>
        <v>5</v>
      </c>
      <c r="AA24" s="1" t="str">
        <f t="shared" si="18"/>
        <v>7</v>
      </c>
      <c r="AB24" s="1" t="str">
        <f t="shared" si="18"/>
        <v>9</v>
      </c>
      <c r="AC24" s="1" t="str">
        <f t="shared" si="18"/>
        <v>2</v>
      </c>
      <c r="AD24" s="1" t="str">
        <f t="shared" si="18"/>
        <v>3</v>
      </c>
      <c r="AE24" s="1" t="str">
        <f t="shared" si="18"/>
        <v>3</v>
      </c>
      <c r="AF24" s="1" t="str">
        <f t="shared" si="18"/>
        <v>3</v>
      </c>
      <c r="AG24" s="1" t="str">
        <f t="shared" si="18"/>
        <v>2</v>
      </c>
      <c r="AH24" s="1" t="str">
        <f t="shared" si="18"/>
        <v>2</v>
      </c>
      <c r="AI24" s="1" t="str">
        <f t="shared" si="18"/>
        <v>2</v>
      </c>
      <c r="AJ24" s="1" t="str">
        <f t="shared" si="18"/>
        <v>0</v>
      </c>
      <c r="AK24" s="1" t="str">
        <f t="shared" si="18"/>
        <v>0</v>
      </c>
      <c r="AL24" s="1" t="str">
        <f t="shared" si="18"/>
        <v>0</v>
      </c>
      <c r="AM24" s="1" t="str">
        <f t="shared" si="18"/>
        <v>0</v>
      </c>
      <c r="AN24" s="1" t="str">
        <f t="shared" si="18"/>
        <v>0</v>
      </c>
      <c r="AO24" s="1" t="str">
        <f t="shared" si="18"/>
        <v>0</v>
      </c>
      <c r="AP24" s="1" t="str">
        <f t="shared" si="18"/>
        <v>0</v>
      </c>
      <c r="AQ24" s="1" t="str">
        <f t="shared" si="18"/>
        <v>0</v>
      </c>
      <c r="AR24" s="1" t="str">
        <f t="shared" si="18"/>
        <v>0</v>
      </c>
      <c r="AS24" s="1" t="str">
        <f t="shared" si="18"/>
        <v>3</v>
      </c>
      <c r="AT24" s="1" t="str">
        <f t="shared" si="18"/>
        <v>0</v>
      </c>
      <c r="AU24" s="1" t="str">
        <f t="shared" si="18"/>
        <v>0</v>
      </c>
      <c r="AV24" s="1" t="str">
        <f t="shared" si="18"/>
        <v>3</v>
      </c>
      <c r="AW24" s="1" t="str">
        <f t="shared" si="18"/>
        <v>0</v>
      </c>
      <c r="AX24" s="1" t="str">
        <f t="shared" si="18"/>
        <v>1</v>
      </c>
      <c r="AY24" s="1" t="str">
        <f t="shared" si="18"/>
        <v>1</v>
      </c>
      <c r="AZ24" s="1" t="str">
        <f t="shared" si="18"/>
        <v>6</v>
      </c>
      <c r="BA24" s="1" t="str">
        <f t="shared" si="18"/>
        <v>2</v>
      </c>
      <c r="BB24" s="1" t="str">
        <f t="shared" si="18"/>
        <v>1</v>
      </c>
      <c r="BC24" s="1" t="str">
        <f t="shared" si="18"/>
        <v>1</v>
      </c>
      <c r="BD24" s="1" t="str">
        <f t="shared" si="18"/>
        <v>1</v>
      </c>
      <c r="BE24" s="1" t="str">
        <f t="shared" si="18"/>
        <v>2</v>
      </c>
      <c r="BF24" s="1" t="str">
        <f t="shared" si="18"/>
        <v>3</v>
      </c>
      <c r="BG24" s="1" t="str">
        <f t="shared" si="18"/>
        <v>3</v>
      </c>
      <c r="BH24" s="1" t="str">
        <f t="shared" si="18"/>
        <v>0</v>
      </c>
      <c r="BI24" s="1" t="str">
        <f t="shared" si="18"/>
        <v>2</v>
      </c>
      <c r="BJ24" s="1" t="str">
        <f t="shared" si="18"/>
        <v>0</v>
      </c>
      <c r="BK24" s="1" t="str">
        <f t="shared" si="18"/>
        <v>0</v>
      </c>
      <c r="BL24" s="1" t="str">
        <f t="shared" si="18"/>
        <v>0</v>
      </c>
      <c r="BM24" s="1" t="str">
        <f t="shared" si="18"/>
        <v>0</v>
      </c>
      <c r="BN24" s="1" t="str">
        <f t="shared" si="18"/>
        <v>2</v>
      </c>
      <c r="BO24" s="1" t="str">
        <f t="shared" si="18"/>
        <v>0</v>
      </c>
      <c r="BP24" s="1" t="str">
        <f t="shared" si="18"/>
        <v>2</v>
      </c>
      <c r="BQ24" s="1" t="str">
        <f t="shared" si="18"/>
        <v>0</v>
      </c>
      <c r="BR24" s="1" t="str">
        <f t="shared" si="18"/>
        <v>0</v>
      </c>
      <c r="BS24" s="1" t="str">
        <f t="shared" si="18"/>
        <v>2</v>
      </c>
      <c r="BT24" s="1" t="str">
        <f t="shared" si="18"/>
        <v>1</v>
      </c>
      <c r="BU24" s="1" t="str">
        <f t="shared" si="18"/>
        <v>0</v>
      </c>
      <c r="BV24" s="1" t="str">
        <f t="shared" si="18"/>
        <v>2</v>
      </c>
      <c r="BW24" s="1"/>
    </row>
    <row r="25">
      <c r="A25" s="8"/>
      <c r="B25" s="1"/>
      <c r="C25" s="5">
        <v>8.0</v>
      </c>
      <c r="D25" s="1">
        <f t="shared" si="9"/>
        <v>11</v>
      </c>
      <c r="E25" s="9">
        <f t="shared" si="10"/>
        <v>0.04280155642</v>
      </c>
      <c r="F25" s="12">
        <f t="shared" si="11"/>
        <v>0.05115252245</v>
      </c>
      <c r="G25" s="11">
        <f t="shared" si="12"/>
        <v>0.01649931878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</row>
    <row r="26">
      <c r="A26" s="8"/>
      <c r="B26" s="1"/>
      <c r="C26" s="5">
        <v>9.0</v>
      </c>
      <c r="D26" s="1">
        <f t="shared" si="9"/>
        <v>16</v>
      </c>
      <c r="E26" s="9">
        <f t="shared" si="10"/>
        <v>0.06225680934</v>
      </c>
      <c r="F26" s="13">
        <f t="shared" si="11"/>
        <v>0.04575749056</v>
      </c>
      <c r="G26" s="11">
        <f t="shared" si="12"/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</row>
    <row r="27">
      <c r="A27" s="8"/>
      <c r="B27" s="1"/>
      <c r="C27" s="5" t="s">
        <v>84</v>
      </c>
      <c r="D27" s="1">
        <f>sum(D18:D26)</f>
        <v>257</v>
      </c>
      <c r="E27" s="9">
        <f t="shared" si="10"/>
        <v>1</v>
      </c>
      <c r="F27" s="14" t="s">
        <v>90</v>
      </c>
      <c r="G27" s="11">
        <f>max(G18:G26)</f>
        <v>0.09091326415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</row>
    <row r="28" ht="15.75" customHeight="1">
      <c r="A28" s="8"/>
      <c r="B28" s="1"/>
      <c r="C28" s="5" t="s">
        <v>91</v>
      </c>
      <c r="D28" s="1"/>
      <c r="E28" s="1"/>
      <c r="F28" s="14" t="s">
        <v>92</v>
      </c>
      <c r="G28" s="11">
        <f>1.36/SQRT(D27)</f>
        <v>0.08483446917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ht="15.75" customHeight="1">
      <c r="A29" s="8"/>
      <c r="B29" s="1"/>
      <c r="C29" s="1"/>
      <c r="D29" s="1"/>
      <c r="E29" s="1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 ht="15.75" customHeight="1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 ht="15.75" customHeight="1">
      <c r="A31" s="4">
        <v>2010.0</v>
      </c>
      <c r="B31" s="5" t="s">
        <v>84</v>
      </c>
      <c r="C31" s="6" t="s">
        <v>85</v>
      </c>
      <c r="D31" s="6" t="s">
        <v>86</v>
      </c>
      <c r="E31" s="6" t="s">
        <v>87</v>
      </c>
      <c r="F31" s="6" t="s">
        <v>88</v>
      </c>
      <c r="G31" s="7" t="s">
        <v>89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</row>
    <row r="32" ht="15.75" customHeight="1">
      <c r="A32" s="8"/>
      <c r="B32" s="1"/>
      <c r="C32" s="5">
        <v>1.0</v>
      </c>
      <c r="D32" s="1">
        <f t="shared" ref="D32:D40" si="19">countif(L$18:BV$18,C32)</f>
        <v>5</v>
      </c>
      <c r="E32" s="9">
        <f t="shared" ref="E32:E40" si="20">D32/D$41</f>
        <v>0.1470588235</v>
      </c>
      <c r="F32" s="10">
        <f t="shared" ref="F32:F40" si="21">LOG(1+1/C32,10)</f>
        <v>0.3010299957</v>
      </c>
      <c r="G32" s="11">
        <f t="shared" ref="G32:G40" si="22">ABS((SUM(E$32:E32))-(SUM(F$32:F32)))</f>
        <v>0.1539711721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 ht="15.75" customHeight="1">
      <c r="A33" s="8"/>
      <c r="B33" s="1"/>
      <c r="C33" s="5">
        <v>2.0</v>
      </c>
      <c r="D33" s="1">
        <f t="shared" si="19"/>
        <v>8</v>
      </c>
      <c r="E33" s="9">
        <f t="shared" si="20"/>
        <v>0.2352941176</v>
      </c>
      <c r="F33" s="12">
        <f t="shared" si="21"/>
        <v>0.1760912591</v>
      </c>
      <c r="G33" s="11">
        <f t="shared" si="22"/>
        <v>0.09476831354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 ht="15.75" customHeight="1">
      <c r="A34" s="8"/>
      <c r="B34" s="1"/>
      <c r="C34" s="5">
        <v>3.0</v>
      </c>
      <c r="D34" s="1">
        <f t="shared" si="19"/>
        <v>6</v>
      </c>
      <c r="E34" s="9">
        <f t="shared" si="20"/>
        <v>0.1764705882</v>
      </c>
      <c r="F34" s="12">
        <f t="shared" si="21"/>
        <v>0.1249387366</v>
      </c>
      <c r="G34" s="11">
        <f t="shared" si="22"/>
        <v>0.04323646192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 ht="15.75" customHeight="1">
      <c r="A35" s="8"/>
      <c r="B35" s="1"/>
      <c r="C35" s="5">
        <v>4.0</v>
      </c>
      <c r="D35" s="1">
        <f t="shared" si="19"/>
        <v>4</v>
      </c>
      <c r="E35" s="9">
        <f t="shared" si="20"/>
        <v>0.1176470588</v>
      </c>
      <c r="F35" s="12">
        <f t="shared" si="21"/>
        <v>0.09691001301</v>
      </c>
      <c r="G35" s="11">
        <f t="shared" si="22"/>
        <v>0.0224994161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 ht="15.75" customHeight="1">
      <c r="A36" s="8"/>
      <c r="B36" s="1"/>
      <c r="C36" s="5">
        <v>5.0</v>
      </c>
      <c r="D36" s="1">
        <f t="shared" si="19"/>
        <v>3</v>
      </c>
      <c r="E36" s="9">
        <f t="shared" si="20"/>
        <v>0.08823529412</v>
      </c>
      <c r="F36" s="12">
        <f t="shared" si="21"/>
        <v>0.07918124605</v>
      </c>
      <c r="G36" s="11">
        <f t="shared" si="22"/>
        <v>0.01344536803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  <row r="37" ht="15.75" customHeight="1">
      <c r="A37" s="8"/>
      <c r="B37" s="1"/>
      <c r="C37" s="5">
        <v>6.0</v>
      </c>
      <c r="D37" s="1">
        <f t="shared" si="19"/>
        <v>2</v>
      </c>
      <c r="E37" s="9">
        <f t="shared" si="20"/>
        <v>0.05882352941</v>
      </c>
      <c r="F37" s="12">
        <f t="shared" si="21"/>
        <v>0.06694678963</v>
      </c>
      <c r="G37" s="11">
        <f t="shared" si="22"/>
        <v>0.02156862825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 ht="15.75" customHeight="1">
      <c r="A38" s="8"/>
      <c r="B38" s="1"/>
      <c r="C38" s="5">
        <v>7.0</v>
      </c>
      <c r="D38" s="1">
        <f t="shared" si="19"/>
        <v>5</v>
      </c>
      <c r="E38" s="9">
        <f t="shared" si="20"/>
        <v>0.1470588235</v>
      </c>
      <c r="F38" s="12">
        <f t="shared" si="21"/>
        <v>0.05799194698</v>
      </c>
      <c r="G38" s="11">
        <f t="shared" si="22"/>
        <v>0.0674982483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 ht="15.75" customHeight="1">
      <c r="A39" s="8"/>
      <c r="B39" s="1"/>
      <c r="C39" s="5">
        <v>8.0</v>
      </c>
      <c r="D39" s="1">
        <f t="shared" si="19"/>
        <v>1</v>
      </c>
      <c r="E39" s="9">
        <f t="shared" si="20"/>
        <v>0.02941176471</v>
      </c>
      <c r="F39" s="12">
        <f t="shared" si="21"/>
        <v>0.05115252245</v>
      </c>
      <c r="G39" s="11">
        <f t="shared" si="22"/>
        <v>0.04575749056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</row>
    <row r="40" ht="15.75" customHeight="1">
      <c r="A40" s="8"/>
      <c r="B40" s="1"/>
      <c r="C40" s="5">
        <v>9.0</v>
      </c>
      <c r="D40" s="1">
        <f t="shared" si="19"/>
        <v>0</v>
      </c>
      <c r="E40" s="9">
        <f t="shared" si="20"/>
        <v>0</v>
      </c>
      <c r="F40" s="13">
        <f t="shared" si="21"/>
        <v>0.04575749056</v>
      </c>
      <c r="G40" s="11">
        <f t="shared" si="22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 ht="15.75" customHeight="1">
      <c r="A41" s="8"/>
      <c r="B41" s="1"/>
      <c r="C41" s="5" t="s">
        <v>84</v>
      </c>
      <c r="D41" s="1">
        <f>sum(D32:D40)</f>
        <v>34</v>
      </c>
      <c r="E41" s="9">
        <f>D41/D$27</f>
        <v>0.1322957198</v>
      </c>
      <c r="F41" s="14" t="s">
        <v>90</v>
      </c>
      <c r="G41" s="11">
        <f>max(G32:G40)</f>
        <v>0.1539711721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 ht="15.75" customHeight="1">
      <c r="A42" s="8"/>
      <c r="B42" s="1"/>
      <c r="C42" s="5" t="s">
        <v>91</v>
      </c>
      <c r="D42" s="1"/>
      <c r="E42" s="1"/>
      <c r="F42" s="14" t="s">
        <v>92</v>
      </c>
      <c r="G42" s="11">
        <f>1.36/SQRT(D41)</f>
        <v>0.2332380758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 ht="15.75" customHeight="1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</row>
    <row r="44" ht="15.75" customHeight="1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 ht="15.75" customHeight="1">
      <c r="A45" s="4">
        <v>2011.0</v>
      </c>
      <c r="B45" s="15" t="s">
        <v>84</v>
      </c>
      <c r="C45" s="6" t="s">
        <v>85</v>
      </c>
      <c r="D45" s="6" t="s">
        <v>86</v>
      </c>
      <c r="E45" s="6" t="s">
        <v>87</v>
      </c>
      <c r="F45" s="6" t="s">
        <v>88</v>
      </c>
      <c r="G45" s="7" t="s">
        <v>89</v>
      </c>
      <c r="H45" s="1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 ht="15.75" customHeight="1">
      <c r="A46" s="8"/>
      <c r="B46" s="16"/>
      <c r="C46" s="14">
        <v>1.0</v>
      </c>
      <c r="D46" s="14">
        <f t="shared" ref="D46:D54" si="23">countif(L$19:BV$19,C46)</f>
        <v>4</v>
      </c>
      <c r="E46" s="11">
        <f t="shared" ref="E46:E54" si="24">D46/D$55</f>
        <v>0.1176470588</v>
      </c>
      <c r="F46" s="12">
        <f t="shared" ref="F46:F54" si="25">LOG(1+1/C46,10)</f>
        <v>0.3010299957</v>
      </c>
      <c r="G46" s="11">
        <f t="shared" ref="G46:G54" si="26">ABS((SUM(E$46:E46))-(SUM(F$46:F46)))</f>
        <v>0.1833829368</v>
      </c>
      <c r="H46" s="1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 ht="15.75" customHeight="1">
      <c r="A47" s="8"/>
      <c r="B47" s="16"/>
      <c r="C47" s="14">
        <v>2.0</v>
      </c>
      <c r="D47" s="14">
        <f t="shared" si="23"/>
        <v>8</v>
      </c>
      <c r="E47" s="11">
        <f t="shared" si="24"/>
        <v>0.2352941176</v>
      </c>
      <c r="F47" s="12">
        <f t="shared" si="25"/>
        <v>0.1760912591</v>
      </c>
      <c r="G47" s="11">
        <f t="shared" si="26"/>
        <v>0.1241800782</v>
      </c>
      <c r="H47" s="1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</row>
    <row r="48" ht="15.75" customHeight="1">
      <c r="A48" s="8"/>
      <c r="B48" s="16"/>
      <c r="C48" s="14">
        <v>3.0</v>
      </c>
      <c r="D48" s="14">
        <f t="shared" si="23"/>
        <v>5</v>
      </c>
      <c r="E48" s="11">
        <f t="shared" si="24"/>
        <v>0.1470588235</v>
      </c>
      <c r="F48" s="12">
        <f t="shared" si="25"/>
        <v>0.1249387366</v>
      </c>
      <c r="G48" s="11">
        <f t="shared" si="26"/>
        <v>0.1020599913</v>
      </c>
      <c r="H48" s="1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</row>
    <row r="49" ht="15.75" customHeight="1">
      <c r="A49" s="8"/>
      <c r="B49" s="16"/>
      <c r="C49" s="14">
        <v>4.0</v>
      </c>
      <c r="D49" s="14">
        <f t="shared" si="23"/>
        <v>9</v>
      </c>
      <c r="E49" s="11">
        <f t="shared" si="24"/>
        <v>0.2647058824</v>
      </c>
      <c r="F49" s="12">
        <f t="shared" si="25"/>
        <v>0.09691001301</v>
      </c>
      <c r="G49" s="11">
        <f t="shared" si="26"/>
        <v>0.06573587802</v>
      </c>
      <c r="H49" s="1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</row>
    <row r="50" ht="15.75" customHeight="1">
      <c r="A50" s="8"/>
      <c r="B50" s="16"/>
      <c r="C50" s="14">
        <v>5.0</v>
      </c>
      <c r="D50" s="14">
        <f t="shared" si="23"/>
        <v>3</v>
      </c>
      <c r="E50" s="11">
        <f t="shared" si="24"/>
        <v>0.08823529412</v>
      </c>
      <c r="F50" s="12">
        <f t="shared" si="25"/>
        <v>0.07918124605</v>
      </c>
      <c r="G50" s="11">
        <f t="shared" si="26"/>
        <v>0.07478992609</v>
      </c>
      <c r="H50" s="1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 ht="15.75" customHeight="1">
      <c r="A51" s="8"/>
      <c r="B51" s="16"/>
      <c r="C51" s="14">
        <v>6.0</v>
      </c>
      <c r="D51" s="14">
        <f t="shared" si="23"/>
        <v>0</v>
      </c>
      <c r="E51" s="11">
        <f t="shared" si="24"/>
        <v>0</v>
      </c>
      <c r="F51" s="12">
        <f t="shared" si="25"/>
        <v>0.06694678963</v>
      </c>
      <c r="G51" s="11">
        <f t="shared" si="26"/>
        <v>0.007843136456</v>
      </c>
      <c r="H51" s="1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</row>
    <row r="52" ht="15.75" customHeight="1">
      <c r="A52" s="8"/>
      <c r="B52" s="16"/>
      <c r="C52" s="14">
        <v>7.0</v>
      </c>
      <c r="D52" s="14">
        <f t="shared" si="23"/>
        <v>3</v>
      </c>
      <c r="E52" s="11">
        <f t="shared" si="24"/>
        <v>0.08823529412</v>
      </c>
      <c r="F52" s="12">
        <f t="shared" si="25"/>
        <v>0.05799194698</v>
      </c>
      <c r="G52" s="11">
        <f t="shared" si="26"/>
        <v>0.0380864836</v>
      </c>
      <c r="H52" s="1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</row>
    <row r="53" ht="15.75" customHeight="1">
      <c r="A53" s="8"/>
      <c r="B53" s="16"/>
      <c r="C53" s="14">
        <v>8.0</v>
      </c>
      <c r="D53" s="14">
        <f t="shared" si="23"/>
        <v>2</v>
      </c>
      <c r="E53" s="11">
        <f t="shared" si="24"/>
        <v>0.05882352941</v>
      </c>
      <c r="F53" s="12">
        <f t="shared" si="25"/>
        <v>0.05115252245</v>
      </c>
      <c r="G53" s="11">
        <f t="shared" si="26"/>
        <v>0.04575749056</v>
      </c>
      <c r="H53" s="1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</row>
    <row r="54" ht="15.75" customHeight="1">
      <c r="A54" s="8"/>
      <c r="B54" s="16"/>
      <c r="C54" s="14">
        <v>9.0</v>
      </c>
      <c r="D54" s="14">
        <f t="shared" si="23"/>
        <v>0</v>
      </c>
      <c r="E54" s="11">
        <f t="shared" si="24"/>
        <v>0</v>
      </c>
      <c r="F54" s="13">
        <f t="shared" si="25"/>
        <v>0.04575749056</v>
      </c>
      <c r="G54" s="11">
        <f t="shared" si="26"/>
        <v>0</v>
      </c>
      <c r="H54" s="1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</row>
    <row r="55" ht="15.75" customHeight="1">
      <c r="A55" s="8"/>
      <c r="B55" s="16"/>
      <c r="C55" s="15" t="s">
        <v>84</v>
      </c>
      <c r="D55" s="14">
        <f>sum(D46:D54)</f>
        <v>34</v>
      </c>
      <c r="E55" s="11">
        <f>D55/D$27</f>
        <v>0.1322957198</v>
      </c>
      <c r="F55" s="14" t="s">
        <v>90</v>
      </c>
      <c r="G55" s="11">
        <f>max(G46:G54)</f>
        <v>0.1833829368</v>
      </c>
      <c r="H55" s="1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</row>
    <row r="56" ht="15.75" customHeight="1">
      <c r="A56" s="8"/>
      <c r="B56" s="16"/>
      <c r="C56" s="7" t="s">
        <v>91</v>
      </c>
      <c r="D56" s="16"/>
      <c r="E56" s="16"/>
      <c r="F56" s="14" t="s">
        <v>92</v>
      </c>
      <c r="G56" s="11">
        <f>1.36/SQRT(D55)</f>
        <v>0.2332380758</v>
      </c>
      <c r="H56" s="1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</row>
    <row r="57" ht="15.75" customHeight="1">
      <c r="A57" s="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</row>
    <row r="58" ht="15.75" customHeight="1">
      <c r="A58" s="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</row>
    <row r="59" ht="15.75" customHeight="1">
      <c r="A59" s="4">
        <v>2012.0</v>
      </c>
      <c r="B59" s="15" t="s">
        <v>84</v>
      </c>
      <c r="C59" s="6" t="s">
        <v>85</v>
      </c>
      <c r="D59" s="6" t="s">
        <v>86</v>
      </c>
      <c r="E59" s="6" t="s">
        <v>87</v>
      </c>
      <c r="F59" s="6" t="s">
        <v>88</v>
      </c>
      <c r="G59" s="7" t="s">
        <v>89</v>
      </c>
      <c r="H59" s="1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 ht="15.75" customHeight="1">
      <c r="A60" s="8"/>
      <c r="B60" s="16"/>
      <c r="C60" s="14">
        <v>1.0</v>
      </c>
      <c r="D60" s="14">
        <f t="shared" ref="D60:D68" si="27">countif(L$20:BV$20,C60)</f>
        <v>9</v>
      </c>
      <c r="E60" s="11">
        <f t="shared" ref="E60:E68" si="28">D60/D$69</f>
        <v>0.2432432432</v>
      </c>
      <c r="F60" s="12">
        <f t="shared" ref="F60:F68" si="29">LOG(1+1/C60,10)</f>
        <v>0.3010299957</v>
      </c>
      <c r="G60" s="11">
        <f t="shared" ref="G60:G68" si="30">ABS((SUM(E$60:E60))-(SUM(F$60:F60)))</f>
        <v>0.05778675242</v>
      </c>
      <c r="H60" s="1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1" ht="15.75" customHeight="1">
      <c r="A61" s="8"/>
      <c r="B61" s="16"/>
      <c r="C61" s="14">
        <v>2.0</v>
      </c>
      <c r="D61" s="14">
        <f t="shared" si="27"/>
        <v>7</v>
      </c>
      <c r="E61" s="11">
        <f t="shared" si="28"/>
        <v>0.1891891892</v>
      </c>
      <c r="F61" s="12">
        <f t="shared" si="29"/>
        <v>0.1760912591</v>
      </c>
      <c r="G61" s="11">
        <f t="shared" si="30"/>
        <v>0.04468882229</v>
      </c>
      <c r="H61" s="1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</row>
    <row r="62" ht="15.75" customHeight="1">
      <c r="A62" s="8"/>
      <c r="B62" s="16"/>
      <c r="C62" s="14">
        <v>3.0</v>
      </c>
      <c r="D62" s="14">
        <f t="shared" si="27"/>
        <v>13</v>
      </c>
      <c r="E62" s="11">
        <f t="shared" si="28"/>
        <v>0.3513513514</v>
      </c>
      <c r="F62" s="12">
        <f t="shared" si="29"/>
        <v>0.1249387366</v>
      </c>
      <c r="G62" s="11">
        <f t="shared" si="30"/>
        <v>0.1817237925</v>
      </c>
      <c r="H62" s="1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</row>
    <row r="63" ht="15.75" customHeight="1">
      <c r="A63" s="8"/>
      <c r="B63" s="16"/>
      <c r="C63" s="14">
        <v>4.0</v>
      </c>
      <c r="D63" s="14">
        <f t="shared" si="27"/>
        <v>2</v>
      </c>
      <c r="E63" s="11">
        <f t="shared" si="28"/>
        <v>0.05405405405</v>
      </c>
      <c r="F63" s="12">
        <f t="shared" si="29"/>
        <v>0.09691001301</v>
      </c>
      <c r="G63" s="11">
        <f t="shared" si="30"/>
        <v>0.1388678335</v>
      </c>
      <c r="H63" s="1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</row>
    <row r="64" ht="15.75" customHeight="1">
      <c r="A64" s="8"/>
      <c r="B64" s="16"/>
      <c r="C64" s="14">
        <v>5.0</v>
      </c>
      <c r="D64" s="14">
        <f t="shared" si="27"/>
        <v>2</v>
      </c>
      <c r="E64" s="11">
        <f t="shared" si="28"/>
        <v>0.05405405405</v>
      </c>
      <c r="F64" s="12">
        <f t="shared" si="29"/>
        <v>0.07918124605</v>
      </c>
      <c r="G64" s="11">
        <f t="shared" si="30"/>
        <v>0.1137406415</v>
      </c>
      <c r="H64" s="1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</row>
    <row r="65" ht="15.75" customHeight="1">
      <c r="A65" s="8"/>
      <c r="B65" s="16"/>
      <c r="C65" s="14">
        <v>6.0</v>
      </c>
      <c r="D65" s="14">
        <f t="shared" si="27"/>
        <v>3</v>
      </c>
      <c r="E65" s="11">
        <f t="shared" si="28"/>
        <v>0.08108108108</v>
      </c>
      <c r="F65" s="12">
        <f t="shared" si="29"/>
        <v>0.06694678963</v>
      </c>
      <c r="G65" s="11">
        <f t="shared" si="30"/>
        <v>0.127874933</v>
      </c>
      <c r="H65" s="1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</row>
    <row r="66" ht="15.75" customHeight="1">
      <c r="A66" s="8"/>
      <c r="B66" s="16"/>
      <c r="C66" s="14">
        <v>7.0</v>
      </c>
      <c r="D66" s="14">
        <f t="shared" si="27"/>
        <v>0</v>
      </c>
      <c r="E66" s="11">
        <f t="shared" si="28"/>
        <v>0</v>
      </c>
      <c r="F66" s="12">
        <f t="shared" si="29"/>
        <v>0.05799194698</v>
      </c>
      <c r="G66" s="11">
        <f t="shared" si="30"/>
        <v>0.06988298598</v>
      </c>
      <c r="H66" s="1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</row>
    <row r="67" ht="15.75" customHeight="1">
      <c r="A67" s="8"/>
      <c r="B67" s="16"/>
      <c r="C67" s="14">
        <v>8.0</v>
      </c>
      <c r="D67" s="14">
        <f t="shared" si="27"/>
        <v>0</v>
      </c>
      <c r="E67" s="11">
        <f t="shared" si="28"/>
        <v>0</v>
      </c>
      <c r="F67" s="12">
        <f t="shared" si="29"/>
        <v>0.05115252245</v>
      </c>
      <c r="G67" s="11">
        <f t="shared" si="30"/>
        <v>0.01873046353</v>
      </c>
      <c r="H67" s="1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</row>
    <row r="68" ht="15.75" customHeight="1">
      <c r="A68" s="8"/>
      <c r="B68" s="16"/>
      <c r="C68" s="14">
        <v>9.0</v>
      </c>
      <c r="D68" s="14">
        <f t="shared" si="27"/>
        <v>1</v>
      </c>
      <c r="E68" s="11">
        <f t="shared" si="28"/>
        <v>0.02702702703</v>
      </c>
      <c r="F68" s="13">
        <f t="shared" si="29"/>
        <v>0.04575749056</v>
      </c>
      <c r="G68" s="11">
        <f t="shared" si="30"/>
        <v>0</v>
      </c>
      <c r="H68" s="1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</row>
    <row r="69" ht="15.75" customHeight="1">
      <c r="A69" s="8"/>
      <c r="B69" s="16"/>
      <c r="C69" s="15" t="s">
        <v>84</v>
      </c>
      <c r="D69" s="14">
        <f>sum(D60:D68)</f>
        <v>37</v>
      </c>
      <c r="E69" s="11">
        <f>D69/D$27</f>
        <v>0.1439688716</v>
      </c>
      <c r="F69" s="14" t="s">
        <v>90</v>
      </c>
      <c r="G69" s="11">
        <f>max(G60:G68)</f>
        <v>0.1817237925</v>
      </c>
      <c r="H69" s="1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</row>
    <row r="70" ht="15.75" customHeight="1">
      <c r="A70" s="8"/>
      <c r="B70" s="16"/>
      <c r="C70" s="7" t="s">
        <v>91</v>
      </c>
      <c r="D70" s="16"/>
      <c r="E70" s="16"/>
      <c r="F70" s="14" t="s">
        <v>92</v>
      </c>
      <c r="G70" s="11">
        <f>1.36/SQRT(D69)</f>
        <v>0.2235826227</v>
      </c>
      <c r="H70" s="1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</row>
    <row r="71" ht="15.75" customHeigh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</row>
    <row r="72" ht="15.75" customHeight="1">
      <c r="A72" s="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</row>
    <row r="73" ht="15.75" customHeight="1">
      <c r="A73" s="4">
        <v>2013.0</v>
      </c>
      <c r="B73" s="15" t="s">
        <v>84</v>
      </c>
      <c r="C73" s="6" t="s">
        <v>85</v>
      </c>
      <c r="D73" s="6" t="s">
        <v>86</v>
      </c>
      <c r="E73" s="6" t="s">
        <v>87</v>
      </c>
      <c r="F73" s="6" t="s">
        <v>88</v>
      </c>
      <c r="G73" s="7" t="s">
        <v>89</v>
      </c>
      <c r="H73" s="1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</row>
    <row r="74" ht="15.75" customHeight="1">
      <c r="A74" s="8"/>
      <c r="B74" s="16"/>
      <c r="C74" s="14">
        <v>1.0</v>
      </c>
      <c r="D74" s="14">
        <f t="shared" ref="D74:D82" si="31">countif(L$21:BV$21,C74)</f>
        <v>7</v>
      </c>
      <c r="E74" s="11">
        <f t="shared" ref="E74:E82" si="32">D74/D$83</f>
        <v>0.175</v>
      </c>
      <c r="F74" s="12">
        <f t="shared" ref="F74:F82" si="33">LOG(1+1/C74,10)</f>
        <v>0.3010299957</v>
      </c>
      <c r="G74" s="11">
        <f t="shared" ref="G74:G82" si="34">ABS((SUM(E$74:E74))-(SUM(F$74:F74)))</f>
        <v>0.1260299957</v>
      </c>
      <c r="H74" s="1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</row>
    <row r="75" ht="15.75" customHeight="1">
      <c r="A75" s="8"/>
      <c r="B75" s="16"/>
      <c r="C75" s="14">
        <v>2.0</v>
      </c>
      <c r="D75" s="14">
        <f t="shared" si="31"/>
        <v>10</v>
      </c>
      <c r="E75" s="11">
        <f t="shared" si="32"/>
        <v>0.25</v>
      </c>
      <c r="F75" s="12">
        <f t="shared" si="33"/>
        <v>0.1760912591</v>
      </c>
      <c r="G75" s="11">
        <f t="shared" si="34"/>
        <v>0.05212125472</v>
      </c>
      <c r="H75" s="1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</row>
    <row r="76" ht="15.75" customHeight="1">
      <c r="A76" s="8"/>
      <c r="B76" s="16"/>
      <c r="C76" s="14">
        <v>3.0</v>
      </c>
      <c r="D76" s="14">
        <f t="shared" si="31"/>
        <v>3</v>
      </c>
      <c r="E76" s="11">
        <f t="shared" si="32"/>
        <v>0.075</v>
      </c>
      <c r="F76" s="12">
        <f t="shared" si="33"/>
        <v>0.1249387366</v>
      </c>
      <c r="G76" s="11">
        <f t="shared" si="34"/>
        <v>0.1020599913</v>
      </c>
      <c r="H76" s="1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</row>
    <row r="77" ht="15.75" customHeight="1">
      <c r="A77" s="8"/>
      <c r="B77" s="16"/>
      <c r="C77" s="14">
        <v>4.0</v>
      </c>
      <c r="D77" s="14">
        <f t="shared" si="31"/>
        <v>4</v>
      </c>
      <c r="E77" s="11">
        <f t="shared" si="32"/>
        <v>0.1</v>
      </c>
      <c r="F77" s="12">
        <f t="shared" si="33"/>
        <v>0.09691001301</v>
      </c>
      <c r="G77" s="11">
        <f t="shared" si="34"/>
        <v>0.09897000434</v>
      </c>
      <c r="H77" s="1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</row>
    <row r="78" ht="15.75" customHeight="1">
      <c r="A78" s="8"/>
      <c r="B78" s="16"/>
      <c r="C78" s="14">
        <v>5.0</v>
      </c>
      <c r="D78" s="14">
        <f t="shared" si="31"/>
        <v>4</v>
      </c>
      <c r="E78" s="11">
        <f t="shared" si="32"/>
        <v>0.1</v>
      </c>
      <c r="F78" s="12">
        <f t="shared" si="33"/>
        <v>0.07918124605</v>
      </c>
      <c r="G78" s="11">
        <f t="shared" si="34"/>
        <v>0.07815125038</v>
      </c>
      <c r="H78" s="1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</row>
    <row r="79" ht="15.75" customHeight="1">
      <c r="A79" s="8"/>
      <c r="B79" s="16"/>
      <c r="C79" s="14">
        <v>6.0</v>
      </c>
      <c r="D79" s="14">
        <f t="shared" si="31"/>
        <v>3</v>
      </c>
      <c r="E79" s="11">
        <f t="shared" si="32"/>
        <v>0.075</v>
      </c>
      <c r="F79" s="12">
        <f t="shared" si="33"/>
        <v>0.06694678963</v>
      </c>
      <c r="G79" s="11">
        <f t="shared" si="34"/>
        <v>0.07009804001</v>
      </c>
      <c r="H79" s="1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</row>
    <row r="80" ht="15.75" customHeight="1">
      <c r="A80" s="8"/>
      <c r="B80" s="16"/>
      <c r="C80" s="14">
        <v>7.0</v>
      </c>
      <c r="D80" s="14">
        <f t="shared" si="31"/>
        <v>2</v>
      </c>
      <c r="E80" s="11">
        <f t="shared" si="32"/>
        <v>0.05</v>
      </c>
      <c r="F80" s="12">
        <f t="shared" si="33"/>
        <v>0.05799194698</v>
      </c>
      <c r="G80" s="11">
        <f t="shared" si="34"/>
        <v>0.07808998699</v>
      </c>
      <c r="H80" s="1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</row>
    <row r="81" ht="15.75" customHeight="1">
      <c r="A81" s="8"/>
      <c r="B81" s="16"/>
      <c r="C81" s="14">
        <v>8.0</v>
      </c>
      <c r="D81" s="14">
        <f t="shared" si="31"/>
        <v>5</v>
      </c>
      <c r="E81" s="11">
        <f t="shared" si="32"/>
        <v>0.125</v>
      </c>
      <c r="F81" s="12">
        <f t="shared" si="33"/>
        <v>0.05115252245</v>
      </c>
      <c r="G81" s="11">
        <f t="shared" si="34"/>
        <v>0.004242509439</v>
      </c>
      <c r="H81" s="1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</row>
    <row r="82" ht="15.75" customHeight="1">
      <c r="A82" s="8"/>
      <c r="B82" s="16"/>
      <c r="C82" s="14">
        <v>9.0</v>
      </c>
      <c r="D82" s="14">
        <f t="shared" si="31"/>
        <v>2</v>
      </c>
      <c r="E82" s="11">
        <f t="shared" si="32"/>
        <v>0.05</v>
      </c>
      <c r="F82" s="13">
        <f t="shared" si="33"/>
        <v>0.04575749056</v>
      </c>
      <c r="G82" s="11">
        <f t="shared" si="34"/>
        <v>0</v>
      </c>
      <c r="H82" s="1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</row>
    <row r="83" ht="15.75" customHeight="1">
      <c r="A83" s="8"/>
      <c r="B83" s="16"/>
      <c r="C83" s="15" t="s">
        <v>84</v>
      </c>
      <c r="D83" s="14">
        <f>sum(D74:D82)</f>
        <v>40</v>
      </c>
      <c r="E83" s="11">
        <f>D83/D$27</f>
        <v>0.1556420233</v>
      </c>
      <c r="F83" s="14" t="s">
        <v>90</v>
      </c>
      <c r="G83" s="11">
        <f>max(G74:G82)</f>
        <v>0.1260299957</v>
      </c>
      <c r="H83" s="1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</row>
    <row r="84" ht="15.75" customHeight="1">
      <c r="A84" s="8"/>
      <c r="B84" s="16"/>
      <c r="C84" s="7" t="s">
        <v>91</v>
      </c>
      <c r="D84" s="16"/>
      <c r="E84" s="16"/>
      <c r="F84" s="14" t="s">
        <v>92</v>
      </c>
      <c r="G84" s="11">
        <f>1.36/SQRT(D83)</f>
        <v>0.2150348809</v>
      </c>
      <c r="H84" s="1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</row>
    <row r="85" ht="15.75" customHeight="1">
      <c r="A85" s="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</row>
    <row r="86" ht="15.75" customHeight="1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</row>
    <row r="87" ht="15.75" customHeight="1">
      <c r="A87" s="4">
        <v>2014.0</v>
      </c>
      <c r="B87" s="15" t="s">
        <v>84</v>
      </c>
      <c r="C87" s="6" t="s">
        <v>85</v>
      </c>
      <c r="D87" s="6" t="s">
        <v>86</v>
      </c>
      <c r="E87" s="6" t="s">
        <v>87</v>
      </c>
      <c r="F87" s="6" t="s">
        <v>88</v>
      </c>
      <c r="G87" s="7" t="s">
        <v>89</v>
      </c>
      <c r="H87" s="1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</row>
    <row r="88" ht="15.75" customHeight="1">
      <c r="A88" s="8"/>
      <c r="B88" s="16"/>
      <c r="C88" s="14">
        <v>1.0</v>
      </c>
      <c r="D88" s="14">
        <f t="shared" ref="D88:D96" si="35">countif(L$22:BV$22,C88)</f>
        <v>8</v>
      </c>
      <c r="E88" s="11">
        <f t="shared" ref="E88:E96" si="36">D88/D$97</f>
        <v>0.2</v>
      </c>
      <c r="F88" s="12">
        <f t="shared" ref="F88:F96" si="37">LOG(1+1/C88,10)</f>
        <v>0.3010299957</v>
      </c>
      <c r="G88" s="11">
        <f t="shared" ref="G88:G96" si="38">ABS((SUM(E$88:E88))-(SUM(F$88:F88)))</f>
        <v>0.1010299957</v>
      </c>
      <c r="H88" s="1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</row>
    <row r="89" ht="15.75" customHeight="1">
      <c r="A89" s="8"/>
      <c r="B89" s="16"/>
      <c r="C89" s="14">
        <v>2.0</v>
      </c>
      <c r="D89" s="14">
        <f t="shared" si="35"/>
        <v>10</v>
      </c>
      <c r="E89" s="11">
        <f t="shared" si="36"/>
        <v>0.25</v>
      </c>
      <c r="F89" s="12">
        <f t="shared" si="37"/>
        <v>0.1760912591</v>
      </c>
      <c r="G89" s="11">
        <f t="shared" si="38"/>
        <v>0.02712125472</v>
      </c>
      <c r="H89" s="1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</row>
    <row r="90" ht="15.75" customHeight="1">
      <c r="A90" s="8"/>
      <c r="B90" s="16"/>
      <c r="C90" s="14">
        <v>3.0</v>
      </c>
      <c r="D90" s="14">
        <f t="shared" si="35"/>
        <v>1</v>
      </c>
      <c r="E90" s="11">
        <f t="shared" si="36"/>
        <v>0.025</v>
      </c>
      <c r="F90" s="12">
        <f t="shared" si="37"/>
        <v>0.1249387366</v>
      </c>
      <c r="G90" s="11">
        <f t="shared" si="38"/>
        <v>0.1270599913</v>
      </c>
      <c r="H90" s="1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</row>
    <row r="91" ht="15.75" customHeight="1">
      <c r="A91" s="8"/>
      <c r="B91" s="16"/>
      <c r="C91" s="14">
        <v>4.0</v>
      </c>
      <c r="D91" s="14">
        <f t="shared" si="35"/>
        <v>1</v>
      </c>
      <c r="E91" s="11">
        <f t="shared" si="36"/>
        <v>0.025</v>
      </c>
      <c r="F91" s="12">
        <f t="shared" si="37"/>
        <v>0.09691001301</v>
      </c>
      <c r="G91" s="11">
        <f t="shared" si="38"/>
        <v>0.1989700043</v>
      </c>
      <c r="H91" s="1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</row>
    <row r="92" ht="15.75" customHeight="1">
      <c r="A92" s="8"/>
      <c r="B92" s="16"/>
      <c r="C92" s="14">
        <v>5.0</v>
      </c>
      <c r="D92" s="14">
        <f t="shared" si="35"/>
        <v>5</v>
      </c>
      <c r="E92" s="11">
        <f t="shared" si="36"/>
        <v>0.125</v>
      </c>
      <c r="F92" s="12">
        <f t="shared" si="37"/>
        <v>0.07918124605</v>
      </c>
      <c r="G92" s="11">
        <f t="shared" si="38"/>
        <v>0.1531512504</v>
      </c>
      <c r="H92" s="1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</row>
    <row r="93" ht="15.75" customHeight="1">
      <c r="A93" s="8"/>
      <c r="B93" s="16"/>
      <c r="C93" s="14">
        <v>6.0</v>
      </c>
      <c r="D93" s="14">
        <f t="shared" si="35"/>
        <v>0</v>
      </c>
      <c r="E93" s="11">
        <f t="shared" si="36"/>
        <v>0</v>
      </c>
      <c r="F93" s="12">
        <f t="shared" si="37"/>
        <v>0.06694678963</v>
      </c>
      <c r="G93" s="11">
        <f t="shared" si="38"/>
        <v>0.22009804</v>
      </c>
      <c r="H93" s="1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</row>
    <row r="94" ht="15.75" customHeight="1">
      <c r="A94" s="8"/>
      <c r="B94" s="16"/>
      <c r="C94" s="14">
        <v>7.0</v>
      </c>
      <c r="D94" s="14">
        <f t="shared" si="35"/>
        <v>7</v>
      </c>
      <c r="E94" s="11">
        <f t="shared" si="36"/>
        <v>0.175</v>
      </c>
      <c r="F94" s="12">
        <f t="shared" si="37"/>
        <v>0.05799194698</v>
      </c>
      <c r="G94" s="11">
        <f t="shared" si="38"/>
        <v>0.103089987</v>
      </c>
      <c r="H94" s="1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</row>
    <row r="95" ht="15.75" customHeight="1">
      <c r="A95" s="8"/>
      <c r="B95" s="16"/>
      <c r="C95" s="14">
        <v>8.0</v>
      </c>
      <c r="D95" s="14">
        <f t="shared" si="35"/>
        <v>2</v>
      </c>
      <c r="E95" s="11">
        <f t="shared" si="36"/>
        <v>0.05</v>
      </c>
      <c r="F95" s="12">
        <f t="shared" si="37"/>
        <v>0.05115252245</v>
      </c>
      <c r="G95" s="11">
        <f t="shared" si="38"/>
        <v>0.1042425094</v>
      </c>
      <c r="H95" s="1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ht="15.75" customHeight="1">
      <c r="A96" s="8"/>
      <c r="B96" s="16"/>
      <c r="C96" s="14">
        <v>9.0</v>
      </c>
      <c r="D96" s="14">
        <f t="shared" si="35"/>
        <v>6</v>
      </c>
      <c r="E96" s="11">
        <f t="shared" si="36"/>
        <v>0.15</v>
      </c>
      <c r="F96" s="13">
        <f t="shared" si="37"/>
        <v>0.04575749056</v>
      </c>
      <c r="G96" s="11">
        <f t="shared" si="38"/>
        <v>0</v>
      </c>
      <c r="H96" s="1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</row>
    <row r="97" ht="15.75" customHeight="1">
      <c r="A97" s="8"/>
      <c r="B97" s="16"/>
      <c r="C97" s="15" t="s">
        <v>84</v>
      </c>
      <c r="D97" s="14">
        <f>sum(D88:D96)</f>
        <v>40</v>
      </c>
      <c r="E97" s="11">
        <f>D97/D$27</f>
        <v>0.1556420233</v>
      </c>
      <c r="F97" s="14" t="s">
        <v>90</v>
      </c>
      <c r="G97" s="11">
        <f>max(G88:G96)</f>
        <v>0.22009804</v>
      </c>
      <c r="H97" s="1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</row>
    <row r="98" ht="15.75" customHeight="1">
      <c r="A98" s="8"/>
      <c r="B98" s="16"/>
      <c r="C98" s="7" t="s">
        <v>91</v>
      </c>
      <c r="D98" s="16"/>
      <c r="E98" s="16"/>
      <c r="F98" s="14" t="s">
        <v>92</v>
      </c>
      <c r="G98" s="11">
        <f>1.36/SQRT(D97)</f>
        <v>0.2150348809</v>
      </c>
      <c r="H98" s="1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</row>
    <row r="99" ht="15.75" customHeigh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</row>
    <row r="100" ht="15.75" customHeight="1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</row>
    <row r="101" ht="15.75" customHeight="1">
      <c r="A101" s="4">
        <v>2015.0</v>
      </c>
      <c r="B101" s="15" t="s">
        <v>84</v>
      </c>
      <c r="C101" s="6" t="s">
        <v>85</v>
      </c>
      <c r="D101" s="6" t="s">
        <v>86</v>
      </c>
      <c r="E101" s="6" t="s">
        <v>87</v>
      </c>
      <c r="F101" s="6" t="s">
        <v>88</v>
      </c>
      <c r="G101" s="7" t="s">
        <v>89</v>
      </c>
      <c r="H101" s="1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</row>
    <row r="102" ht="15.75" customHeight="1">
      <c r="A102" s="8"/>
      <c r="B102" s="16"/>
      <c r="C102" s="14">
        <v>1.0</v>
      </c>
      <c r="D102" s="14">
        <f t="shared" ref="D102:D110" si="39">countif(L$23:BV$23,C102)</f>
        <v>12</v>
      </c>
      <c r="E102" s="11">
        <f t="shared" ref="E102:E110" si="40">D102/D$111</f>
        <v>0.3333333333</v>
      </c>
      <c r="F102" s="12">
        <f t="shared" ref="F102:F110" si="41">LOG(1+1/C102,10)</f>
        <v>0.3010299957</v>
      </c>
      <c r="G102" s="11">
        <f t="shared" ref="G102:G110" si="42">ABS((SUM(E$102:E102))-(SUM(F$102:F102)))</f>
        <v>0.03230333767</v>
      </c>
      <c r="H102" s="1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</row>
    <row r="103" ht="15.75" customHeight="1">
      <c r="A103" s="8"/>
      <c r="B103" s="16"/>
      <c r="C103" s="14">
        <v>2.0</v>
      </c>
      <c r="D103" s="14">
        <f t="shared" si="39"/>
        <v>8</v>
      </c>
      <c r="E103" s="11">
        <f t="shared" si="40"/>
        <v>0.2222222222</v>
      </c>
      <c r="F103" s="12">
        <f t="shared" si="41"/>
        <v>0.1760912591</v>
      </c>
      <c r="G103" s="11">
        <f t="shared" si="42"/>
        <v>0.07843430084</v>
      </c>
      <c r="H103" s="1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</row>
    <row r="104" ht="15.75" customHeight="1">
      <c r="A104" s="8"/>
      <c r="B104" s="16"/>
      <c r="C104" s="14">
        <v>3.0</v>
      </c>
      <c r="D104" s="14">
        <f t="shared" si="39"/>
        <v>7</v>
      </c>
      <c r="E104" s="11">
        <f t="shared" si="40"/>
        <v>0.1944444444</v>
      </c>
      <c r="F104" s="12">
        <f t="shared" si="41"/>
        <v>0.1249387366</v>
      </c>
      <c r="G104" s="11">
        <f t="shared" si="42"/>
        <v>0.1479400087</v>
      </c>
      <c r="H104" s="1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</row>
    <row r="105" ht="15.75" customHeight="1">
      <c r="A105" s="8"/>
      <c r="B105" s="16"/>
      <c r="C105" s="14">
        <v>4.0</v>
      </c>
      <c r="D105" s="14">
        <f t="shared" si="39"/>
        <v>3</v>
      </c>
      <c r="E105" s="11">
        <f t="shared" si="40"/>
        <v>0.08333333333</v>
      </c>
      <c r="F105" s="12">
        <f t="shared" si="41"/>
        <v>0.09691001301</v>
      </c>
      <c r="G105" s="11">
        <f t="shared" si="42"/>
        <v>0.134363329</v>
      </c>
      <c r="H105" s="1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</row>
    <row r="106" ht="15.75" customHeight="1">
      <c r="A106" s="8"/>
      <c r="B106" s="16"/>
      <c r="C106" s="14">
        <v>5.0</v>
      </c>
      <c r="D106" s="14">
        <f t="shared" si="39"/>
        <v>0</v>
      </c>
      <c r="E106" s="11">
        <f t="shared" si="40"/>
        <v>0</v>
      </c>
      <c r="F106" s="12">
        <f t="shared" si="41"/>
        <v>0.07918124605</v>
      </c>
      <c r="G106" s="11">
        <f t="shared" si="42"/>
        <v>0.05518208295</v>
      </c>
      <c r="H106" s="1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</row>
    <row r="107" ht="15.75" customHeight="1">
      <c r="A107" s="8"/>
      <c r="B107" s="16"/>
      <c r="C107" s="14">
        <v>6.0</v>
      </c>
      <c r="D107" s="14">
        <f t="shared" si="39"/>
        <v>1</v>
      </c>
      <c r="E107" s="11">
        <f t="shared" si="40"/>
        <v>0.02777777778</v>
      </c>
      <c r="F107" s="12">
        <f t="shared" si="41"/>
        <v>0.06694678963</v>
      </c>
      <c r="G107" s="11">
        <f t="shared" si="42"/>
        <v>0.0160130711</v>
      </c>
      <c r="H107" s="1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</row>
    <row r="108" ht="15.75" customHeight="1">
      <c r="A108" s="8"/>
      <c r="B108" s="16"/>
      <c r="C108" s="14">
        <v>7.0</v>
      </c>
      <c r="D108" s="14">
        <f t="shared" si="39"/>
        <v>2</v>
      </c>
      <c r="E108" s="11">
        <f t="shared" si="40"/>
        <v>0.05555555556</v>
      </c>
      <c r="F108" s="12">
        <f t="shared" si="41"/>
        <v>0.05799194698</v>
      </c>
      <c r="G108" s="11">
        <f t="shared" si="42"/>
        <v>0.01357667967</v>
      </c>
      <c r="H108" s="1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</row>
    <row r="109" ht="15.75" customHeight="1">
      <c r="A109" s="8"/>
      <c r="B109" s="16"/>
      <c r="C109" s="14">
        <v>8.0</v>
      </c>
      <c r="D109" s="14">
        <f t="shared" si="39"/>
        <v>0</v>
      </c>
      <c r="E109" s="11">
        <f t="shared" si="40"/>
        <v>0</v>
      </c>
      <c r="F109" s="12">
        <f t="shared" si="41"/>
        <v>0.05115252245</v>
      </c>
      <c r="G109" s="11">
        <f t="shared" si="42"/>
        <v>0.03757584277</v>
      </c>
      <c r="H109" s="1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</row>
    <row r="110" ht="15.75" customHeight="1">
      <c r="A110" s="8"/>
      <c r="B110" s="16"/>
      <c r="C110" s="14">
        <v>9.0</v>
      </c>
      <c r="D110" s="14">
        <f t="shared" si="39"/>
        <v>3</v>
      </c>
      <c r="E110" s="11">
        <f t="shared" si="40"/>
        <v>0.08333333333</v>
      </c>
      <c r="F110" s="13">
        <f t="shared" si="41"/>
        <v>0.04575749056</v>
      </c>
      <c r="G110" s="11">
        <f t="shared" si="42"/>
        <v>0</v>
      </c>
      <c r="H110" s="1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</row>
    <row r="111" ht="15.75" customHeight="1">
      <c r="A111" s="8"/>
      <c r="B111" s="16"/>
      <c r="C111" s="15" t="s">
        <v>84</v>
      </c>
      <c r="D111" s="14">
        <f>sum(D102:D110)</f>
        <v>36</v>
      </c>
      <c r="E111" s="11">
        <f>D111/D$27</f>
        <v>0.140077821</v>
      </c>
      <c r="F111" s="14" t="s">
        <v>90</v>
      </c>
      <c r="G111" s="11">
        <f>max(G102:G110)</f>
        <v>0.1479400087</v>
      </c>
      <c r="H111" s="1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</row>
    <row r="112" ht="15.75" customHeight="1">
      <c r="A112" s="8"/>
      <c r="B112" s="16"/>
      <c r="C112" s="7" t="s">
        <v>91</v>
      </c>
      <c r="D112" s="16"/>
      <c r="E112" s="16"/>
      <c r="F112" s="14" t="s">
        <v>92</v>
      </c>
      <c r="G112" s="11">
        <f>1.36/SQRT(D111)</f>
        <v>0.2266666667</v>
      </c>
      <c r="H112" s="1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</row>
    <row r="113" ht="15.75" customHeight="1">
      <c r="A113" s="4">
        <v>2016.0</v>
      </c>
      <c r="B113" s="15" t="s">
        <v>84</v>
      </c>
      <c r="C113" s="6" t="s">
        <v>85</v>
      </c>
      <c r="D113" s="6" t="s">
        <v>86</v>
      </c>
      <c r="E113" s="6" t="s">
        <v>87</v>
      </c>
      <c r="F113" s="6" t="s">
        <v>88</v>
      </c>
      <c r="G113" s="7" t="s">
        <v>89</v>
      </c>
      <c r="H113" s="1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</row>
    <row r="114" ht="15.75" customHeight="1">
      <c r="A114" s="8"/>
      <c r="B114" s="16"/>
      <c r="C114" s="14">
        <v>1.0</v>
      </c>
      <c r="D114" s="14">
        <f t="shared" ref="D114:D122" si="43">countif(L$24:BV$24,C114)</f>
        <v>9</v>
      </c>
      <c r="E114" s="11">
        <f t="shared" ref="E114:E122" si="44">D114/D$123</f>
        <v>0.25</v>
      </c>
      <c r="F114" s="12">
        <f t="shared" ref="F114:F122" si="45">LOG(1+1/C114,10)</f>
        <v>0.3010299957</v>
      </c>
      <c r="G114" s="11">
        <f t="shared" ref="G114:G122" si="46">ABS((SUM(E$114:E114))-(SUM(F$114:F114)))</f>
        <v>0.05102999566</v>
      </c>
      <c r="H114" s="1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</row>
    <row r="115" ht="15.75" customHeight="1">
      <c r="A115" s="8"/>
      <c r="B115" s="16"/>
      <c r="C115" s="14">
        <v>2.0</v>
      </c>
      <c r="D115" s="14">
        <f t="shared" si="43"/>
        <v>11</v>
      </c>
      <c r="E115" s="11">
        <f t="shared" si="44"/>
        <v>0.3055555556</v>
      </c>
      <c r="F115" s="12">
        <f t="shared" si="45"/>
        <v>0.1760912591</v>
      </c>
      <c r="G115" s="11">
        <f t="shared" si="46"/>
        <v>0.07843430084</v>
      </c>
      <c r="H115" s="1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</row>
    <row r="116" ht="15.75" customHeight="1">
      <c r="A116" s="8"/>
      <c r="B116" s="16"/>
      <c r="C116" s="14">
        <v>3.0</v>
      </c>
      <c r="D116" s="14">
        <f t="shared" si="43"/>
        <v>7</v>
      </c>
      <c r="E116" s="11">
        <f t="shared" si="44"/>
        <v>0.1944444444</v>
      </c>
      <c r="F116" s="12">
        <f t="shared" si="45"/>
        <v>0.1249387366</v>
      </c>
      <c r="G116" s="11">
        <f t="shared" si="46"/>
        <v>0.1479400087</v>
      </c>
      <c r="H116" s="1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</row>
    <row r="117" ht="15.75" customHeight="1">
      <c r="A117" s="1"/>
      <c r="B117" s="16"/>
      <c r="C117" s="14">
        <v>4.0</v>
      </c>
      <c r="D117" s="14">
        <f t="shared" si="43"/>
        <v>0</v>
      </c>
      <c r="E117" s="11">
        <f t="shared" si="44"/>
        <v>0</v>
      </c>
      <c r="F117" s="12">
        <f t="shared" si="45"/>
        <v>0.09691001301</v>
      </c>
      <c r="G117" s="11">
        <f t="shared" si="46"/>
        <v>0.05102999566</v>
      </c>
      <c r="H117" s="1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</row>
    <row r="118" ht="15.75" customHeight="1">
      <c r="A118" s="1"/>
      <c r="B118" s="16"/>
      <c r="C118" s="14">
        <v>5.0</v>
      </c>
      <c r="D118" s="14">
        <f t="shared" si="43"/>
        <v>1</v>
      </c>
      <c r="E118" s="11">
        <f t="shared" si="44"/>
        <v>0.02777777778</v>
      </c>
      <c r="F118" s="12">
        <f t="shared" si="45"/>
        <v>0.07918124605</v>
      </c>
      <c r="G118" s="11">
        <f t="shared" si="46"/>
        <v>0.0003734726059</v>
      </c>
      <c r="H118" s="1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</row>
    <row r="119" ht="15.75" customHeight="1">
      <c r="A119" s="1"/>
      <c r="B119" s="16"/>
      <c r="C119" s="14">
        <v>6.0</v>
      </c>
      <c r="D119" s="14">
        <f t="shared" si="43"/>
        <v>2</v>
      </c>
      <c r="E119" s="11">
        <f t="shared" si="44"/>
        <v>0.05555555556</v>
      </c>
      <c r="F119" s="12">
        <f t="shared" si="45"/>
        <v>0.06694678963</v>
      </c>
      <c r="G119" s="11">
        <f t="shared" si="46"/>
        <v>0.01176470668</v>
      </c>
      <c r="H119" s="1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</row>
    <row r="120" ht="15.75" customHeight="1">
      <c r="A120" s="1"/>
      <c r="B120" s="16"/>
      <c r="C120" s="14">
        <v>7.0</v>
      </c>
      <c r="D120" s="14">
        <f t="shared" si="43"/>
        <v>1</v>
      </c>
      <c r="E120" s="11">
        <f t="shared" si="44"/>
        <v>0.02777777778</v>
      </c>
      <c r="F120" s="12">
        <f t="shared" si="45"/>
        <v>0.05799194698</v>
      </c>
      <c r="G120" s="11">
        <f t="shared" si="46"/>
        <v>0.04197887588</v>
      </c>
      <c r="H120" s="1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</row>
    <row r="121" ht="15.75" customHeight="1">
      <c r="A121" s="1"/>
      <c r="B121" s="16"/>
      <c r="C121" s="14">
        <v>8.0</v>
      </c>
      <c r="D121" s="14">
        <f t="shared" si="43"/>
        <v>1</v>
      </c>
      <c r="E121" s="11">
        <f t="shared" si="44"/>
        <v>0.02777777778</v>
      </c>
      <c r="F121" s="12">
        <f t="shared" si="45"/>
        <v>0.05115252245</v>
      </c>
      <c r="G121" s="11">
        <f t="shared" si="46"/>
        <v>0.06535362055</v>
      </c>
      <c r="H121" s="1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</row>
    <row r="122" ht="15.75" customHeight="1">
      <c r="A122" s="1"/>
      <c r="B122" s="16"/>
      <c r="C122" s="14">
        <v>9.0</v>
      </c>
      <c r="D122" s="14">
        <f t="shared" si="43"/>
        <v>4</v>
      </c>
      <c r="E122" s="11">
        <f t="shared" si="44"/>
        <v>0.1111111111</v>
      </c>
      <c r="F122" s="13">
        <f t="shared" si="45"/>
        <v>0.04575749056</v>
      </c>
      <c r="G122" s="11">
        <f t="shared" si="46"/>
        <v>0</v>
      </c>
      <c r="H122" s="1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</row>
    <row r="123" ht="15.75" customHeight="1">
      <c r="A123" s="1"/>
      <c r="B123" s="16"/>
      <c r="C123" s="15" t="s">
        <v>84</v>
      </c>
      <c r="D123" s="14">
        <f>sum(D114:D122)</f>
        <v>36</v>
      </c>
      <c r="E123" s="11">
        <f>D123/D$27</f>
        <v>0.140077821</v>
      </c>
      <c r="F123" s="14" t="s">
        <v>90</v>
      </c>
      <c r="G123" s="11">
        <f>max(G114:G122)</f>
        <v>0.1479400087</v>
      </c>
      <c r="H123" s="1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</row>
    <row r="124" ht="15.75" customHeight="1">
      <c r="A124" s="1"/>
      <c r="B124" s="16"/>
      <c r="C124" s="7" t="s">
        <v>91</v>
      </c>
      <c r="D124" s="16"/>
      <c r="E124" s="16"/>
      <c r="F124" s="14" t="s">
        <v>92</v>
      </c>
      <c r="G124" s="11">
        <f>1.36/SQRT(D123)</f>
        <v>0.2266666667</v>
      </c>
      <c r="H124" s="1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2023- 2-22T 0:51:44Z</dcterms:created>
  <dc:creator>sas user</dc:creator>
</cp:coreProperties>
</file>