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cob Sorensen\Desktop\Crossbow Measurements\"/>
    </mc:Choice>
  </mc:AlternateContent>
  <xr:revisionPtr revIDLastSave="0" documentId="13_ncr:1_{1A94137F-7D59-4FF2-A7C1-D271F94737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4" i="1" l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53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54" i="1"/>
  <c r="X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53" i="1"/>
  <c r="R55" i="1" a="1"/>
  <c r="R55" i="1" s="1"/>
  <c r="R56" i="1" a="1"/>
  <c r="R56" i="1"/>
  <c r="R57" i="1" a="1"/>
  <c r="R57" i="1" s="1"/>
  <c r="R58" i="1" a="1"/>
  <c r="R58" i="1"/>
  <c r="R59" i="1" a="1"/>
  <c r="R59" i="1" s="1"/>
  <c r="R60" i="1" a="1"/>
  <c r="R60" i="1"/>
  <c r="R61" i="1" a="1"/>
  <c r="R61" i="1" s="1"/>
  <c r="R62" i="1" a="1"/>
  <c r="R62" i="1"/>
  <c r="R63" i="1" a="1"/>
  <c r="R63" i="1" s="1"/>
  <c r="R64" i="1" a="1"/>
  <c r="R64" i="1"/>
  <c r="R65" i="1" a="1"/>
  <c r="R65" i="1" s="1"/>
  <c r="R66" i="1" a="1"/>
  <c r="R66" i="1"/>
  <c r="R67" i="1" a="1"/>
  <c r="R67" i="1" s="1"/>
  <c r="R68" i="1" a="1"/>
  <c r="R68" i="1"/>
  <c r="R69" i="1" a="1"/>
  <c r="R69" i="1" s="1"/>
  <c r="R70" i="1" a="1"/>
  <c r="R70" i="1"/>
  <c r="R71" i="1" a="1"/>
  <c r="R71" i="1" s="1"/>
  <c r="R72" i="1" a="1"/>
  <c r="R72" i="1"/>
  <c r="R73" i="1" a="1"/>
  <c r="R73" i="1" s="1"/>
  <c r="R74" i="1" a="1"/>
  <c r="R74" i="1"/>
  <c r="R75" i="1" a="1"/>
  <c r="R75" i="1" s="1"/>
  <c r="R76" i="1" a="1"/>
  <c r="R76" i="1"/>
  <c r="R77" i="1" a="1"/>
  <c r="R77" i="1" s="1"/>
  <c r="R78" i="1" a="1"/>
  <c r="R78" i="1"/>
  <c r="R79" i="1" a="1"/>
  <c r="R79" i="1" s="1"/>
  <c r="R80" i="1" a="1"/>
  <c r="R80" i="1"/>
  <c r="R81" i="1" a="1"/>
  <c r="R81" i="1" s="1"/>
  <c r="R82" i="1" a="1"/>
  <c r="R82" i="1"/>
  <c r="R83" i="1" a="1"/>
  <c r="R83" i="1" s="1"/>
  <c r="R84" i="1" a="1"/>
  <c r="R84" i="1"/>
  <c r="R85" i="1" a="1"/>
  <c r="R85" i="1" s="1"/>
  <c r="R86" i="1" a="1"/>
  <c r="R86" i="1"/>
  <c r="R87" i="1" a="1"/>
  <c r="R87" i="1" s="1"/>
  <c r="R88" i="1" a="1"/>
  <c r="R88" i="1"/>
  <c r="R89" i="1" a="1"/>
  <c r="R89" i="1" s="1"/>
  <c r="R90" i="1" a="1"/>
  <c r="R90" i="1"/>
  <c r="R91" i="1" a="1"/>
  <c r="R91" i="1" s="1"/>
  <c r="R92" i="1" a="1"/>
  <c r="R92" i="1"/>
  <c r="R93" i="1" a="1"/>
  <c r="R93" i="1" s="1"/>
  <c r="R94" i="1" a="1"/>
  <c r="R94" i="1"/>
  <c r="R95" i="1" a="1"/>
  <c r="R95" i="1" s="1"/>
  <c r="R96" i="1" a="1"/>
  <c r="R96" i="1"/>
  <c r="R97" i="1" a="1"/>
  <c r="R97" i="1" s="1"/>
  <c r="R98" i="1" a="1"/>
  <c r="R98" i="1"/>
  <c r="R99" i="1" a="1"/>
  <c r="R99" i="1" s="1"/>
  <c r="R100" i="1" a="1"/>
  <c r="R100" i="1"/>
  <c r="R101" i="1" a="1"/>
  <c r="R101" i="1" s="1"/>
  <c r="R102" i="1" a="1"/>
  <c r="R102" i="1"/>
  <c r="R103" i="1" a="1"/>
  <c r="R103" i="1" s="1"/>
  <c r="R104" i="1" a="1"/>
  <c r="R104" i="1"/>
  <c r="R105" i="1" a="1"/>
  <c r="R105" i="1" s="1"/>
  <c r="R106" i="1" a="1"/>
  <c r="R106" i="1"/>
  <c r="R107" i="1" a="1"/>
  <c r="R107" i="1" s="1"/>
  <c r="R108" i="1" a="1"/>
  <c r="R108" i="1"/>
  <c r="R109" i="1" a="1"/>
  <c r="R109" i="1" s="1"/>
  <c r="R110" i="1" a="1"/>
  <c r="R110" i="1"/>
  <c r="R111" i="1" a="1"/>
  <c r="R111" i="1" s="1"/>
  <c r="R112" i="1" a="1"/>
  <c r="R112" i="1"/>
  <c r="R113" i="1" a="1"/>
  <c r="R113" i="1" s="1"/>
  <c r="R114" i="1" a="1"/>
  <c r="R114" i="1"/>
  <c r="R115" i="1" a="1"/>
  <c r="R115" i="1" s="1"/>
  <c r="R54" i="1" a="1"/>
  <c r="R54" i="1" s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T54" i="1"/>
  <c r="V54" i="1" s="1"/>
  <c r="T55" i="1"/>
  <c r="V55" i="1" s="1"/>
  <c r="T56" i="1"/>
  <c r="V56" i="1" s="1"/>
  <c r="T57" i="1"/>
  <c r="T58" i="1"/>
  <c r="V58" i="1" s="1"/>
  <c r="T59" i="1"/>
  <c r="V59" i="1" s="1"/>
  <c r="T60" i="1"/>
  <c r="V60" i="1" s="1"/>
  <c r="T61" i="1"/>
  <c r="T62" i="1"/>
  <c r="V62" i="1" s="1"/>
  <c r="T63" i="1"/>
  <c r="V63" i="1" s="1"/>
  <c r="T64" i="1"/>
  <c r="V64" i="1" s="1"/>
  <c r="T65" i="1"/>
  <c r="T66" i="1"/>
  <c r="V66" i="1" s="1"/>
  <c r="T67" i="1"/>
  <c r="V67" i="1" s="1"/>
  <c r="T68" i="1"/>
  <c r="V68" i="1" s="1"/>
  <c r="T69" i="1"/>
  <c r="T70" i="1"/>
  <c r="V70" i="1" s="1"/>
  <c r="T71" i="1"/>
  <c r="V71" i="1" s="1"/>
  <c r="T72" i="1"/>
  <c r="V72" i="1" s="1"/>
  <c r="T73" i="1"/>
  <c r="T74" i="1"/>
  <c r="V74" i="1" s="1"/>
  <c r="T75" i="1"/>
  <c r="V75" i="1" s="1"/>
  <c r="T76" i="1"/>
  <c r="V76" i="1" s="1"/>
  <c r="T77" i="1"/>
  <c r="T78" i="1"/>
  <c r="V78" i="1" s="1"/>
  <c r="T79" i="1"/>
  <c r="V79" i="1" s="1"/>
  <c r="T80" i="1"/>
  <c r="V80" i="1" s="1"/>
  <c r="T81" i="1"/>
  <c r="T82" i="1"/>
  <c r="V82" i="1" s="1"/>
  <c r="T83" i="1"/>
  <c r="V83" i="1" s="1"/>
  <c r="T84" i="1"/>
  <c r="V84" i="1" s="1"/>
  <c r="T85" i="1"/>
  <c r="T86" i="1"/>
  <c r="V86" i="1" s="1"/>
  <c r="T87" i="1"/>
  <c r="V87" i="1" s="1"/>
  <c r="T88" i="1"/>
  <c r="V88" i="1" s="1"/>
  <c r="T89" i="1"/>
  <c r="T90" i="1"/>
  <c r="V90" i="1" s="1"/>
  <c r="T91" i="1"/>
  <c r="V91" i="1" s="1"/>
  <c r="T92" i="1"/>
  <c r="V92" i="1" s="1"/>
  <c r="T93" i="1"/>
  <c r="T94" i="1"/>
  <c r="V94" i="1" s="1"/>
  <c r="T95" i="1"/>
  <c r="V95" i="1" s="1"/>
  <c r="T96" i="1"/>
  <c r="V96" i="1" s="1"/>
  <c r="T97" i="1"/>
  <c r="T98" i="1"/>
  <c r="V98" i="1" s="1"/>
  <c r="T99" i="1"/>
  <c r="V99" i="1" s="1"/>
  <c r="T100" i="1"/>
  <c r="V100" i="1" s="1"/>
  <c r="T101" i="1"/>
  <c r="T102" i="1"/>
  <c r="V102" i="1" s="1"/>
  <c r="T103" i="1"/>
  <c r="V103" i="1" s="1"/>
  <c r="T104" i="1"/>
  <c r="V104" i="1" s="1"/>
  <c r="T105" i="1"/>
  <c r="T106" i="1"/>
  <c r="V106" i="1" s="1"/>
  <c r="T107" i="1"/>
  <c r="V107" i="1" s="1"/>
  <c r="T108" i="1"/>
  <c r="V108" i="1" s="1"/>
  <c r="T109" i="1"/>
  <c r="T110" i="1"/>
  <c r="V110" i="1" s="1"/>
  <c r="T111" i="1"/>
  <c r="V111" i="1" s="1"/>
  <c r="T112" i="1"/>
  <c r="V112" i="1" s="1"/>
  <c r="T113" i="1"/>
  <c r="T114" i="1"/>
  <c r="V114" i="1" s="1"/>
  <c r="T115" i="1"/>
  <c r="V115" i="1" s="1"/>
  <c r="T53" i="1"/>
  <c r="V53" i="1" s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53" i="1"/>
  <c r="K53" i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I54" i="1"/>
  <c r="G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54" i="1"/>
  <c r="C53" i="1"/>
  <c r="J53" i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55" i="1"/>
  <c r="H55" i="1" s="1"/>
  <c r="C26" i="1"/>
  <c r="F21" i="1"/>
  <c r="F20" i="1"/>
  <c r="F19" i="1"/>
  <c r="F18" i="1"/>
  <c r="F17" i="1"/>
  <c r="F9" i="1"/>
  <c r="F10" i="1"/>
  <c r="F11" i="1"/>
  <c r="F12" i="1"/>
  <c r="F8" i="1"/>
  <c r="J54" i="1" l="1"/>
  <c r="K54" i="1" s="1"/>
  <c r="I55" i="1" l="1"/>
  <c r="J55" i="1" s="1"/>
  <c r="K55" i="1" s="1"/>
  <c r="I56" i="1" l="1"/>
  <c r="J56" i="1" s="1"/>
  <c r="K56" i="1" s="1"/>
  <c r="I57" i="1" l="1"/>
  <c r="J57" i="1" l="1"/>
  <c r="K57" i="1" s="1"/>
  <c r="I58" i="1"/>
  <c r="I59" i="1" l="1"/>
  <c r="J58" i="1"/>
  <c r="K58" i="1" s="1"/>
  <c r="I60" i="1" l="1"/>
  <c r="J59" i="1"/>
  <c r="K59" i="1" s="1"/>
  <c r="I61" i="1" l="1"/>
  <c r="J60" i="1"/>
  <c r="K60" i="1" s="1"/>
  <c r="I62" i="1" l="1"/>
  <c r="J61" i="1"/>
  <c r="K61" i="1" s="1"/>
  <c r="I63" i="1" l="1"/>
  <c r="J62" i="1"/>
  <c r="K62" i="1" s="1"/>
  <c r="I64" i="1" l="1"/>
  <c r="J63" i="1"/>
  <c r="K63" i="1" s="1"/>
  <c r="I65" i="1" l="1"/>
  <c r="J64" i="1"/>
  <c r="K64" i="1" s="1"/>
  <c r="I66" i="1" l="1"/>
  <c r="J65" i="1"/>
  <c r="K65" i="1" s="1"/>
  <c r="I67" i="1" l="1"/>
  <c r="J66" i="1"/>
  <c r="K66" i="1" s="1"/>
  <c r="I68" i="1" l="1"/>
  <c r="J67" i="1"/>
  <c r="K67" i="1" s="1"/>
  <c r="I69" i="1" l="1"/>
  <c r="J68" i="1"/>
  <c r="K68" i="1" s="1"/>
  <c r="I70" i="1" l="1"/>
  <c r="J69" i="1"/>
  <c r="K69" i="1" s="1"/>
  <c r="I71" i="1" l="1"/>
  <c r="J70" i="1"/>
  <c r="K70" i="1" s="1"/>
  <c r="I72" i="1" l="1"/>
  <c r="J71" i="1"/>
  <c r="K71" i="1" s="1"/>
  <c r="I73" i="1" l="1"/>
  <c r="J72" i="1"/>
  <c r="K72" i="1" s="1"/>
  <c r="I74" i="1" l="1"/>
  <c r="J73" i="1"/>
  <c r="K73" i="1" s="1"/>
  <c r="I75" i="1" l="1"/>
  <c r="J74" i="1"/>
  <c r="K74" i="1" s="1"/>
  <c r="I76" i="1" l="1"/>
  <c r="J75" i="1"/>
  <c r="K75" i="1" s="1"/>
  <c r="I77" i="1" l="1"/>
  <c r="J76" i="1"/>
  <c r="K76" i="1" s="1"/>
  <c r="I78" i="1" l="1"/>
  <c r="J77" i="1"/>
  <c r="K77" i="1" s="1"/>
  <c r="I79" i="1" l="1"/>
  <c r="J78" i="1"/>
  <c r="K78" i="1" s="1"/>
  <c r="I80" i="1" l="1"/>
  <c r="J79" i="1"/>
  <c r="K79" i="1" s="1"/>
  <c r="I81" i="1" l="1"/>
  <c r="J80" i="1"/>
  <c r="K80" i="1" s="1"/>
  <c r="I82" i="1" l="1"/>
  <c r="J81" i="1"/>
  <c r="K81" i="1" s="1"/>
  <c r="I83" i="1" l="1"/>
  <c r="J82" i="1"/>
  <c r="K82" i="1" s="1"/>
  <c r="I84" i="1" l="1"/>
  <c r="J83" i="1"/>
  <c r="K83" i="1" s="1"/>
  <c r="I85" i="1" l="1"/>
  <c r="J84" i="1"/>
  <c r="K84" i="1" s="1"/>
  <c r="I86" i="1" l="1"/>
  <c r="J85" i="1"/>
  <c r="K85" i="1" s="1"/>
  <c r="I87" i="1" l="1"/>
  <c r="J86" i="1"/>
  <c r="K86" i="1" s="1"/>
  <c r="I88" i="1" l="1"/>
  <c r="J87" i="1"/>
  <c r="K87" i="1" s="1"/>
  <c r="I89" i="1" l="1"/>
  <c r="J88" i="1"/>
  <c r="K88" i="1" s="1"/>
  <c r="I90" i="1" l="1"/>
  <c r="J89" i="1"/>
  <c r="K89" i="1" s="1"/>
  <c r="I91" i="1" l="1"/>
  <c r="J90" i="1"/>
  <c r="K90" i="1" s="1"/>
  <c r="J91" i="1" l="1"/>
  <c r="K91" i="1" s="1"/>
  <c r="I92" i="1"/>
  <c r="I93" i="1" l="1"/>
  <c r="J92" i="1"/>
  <c r="K92" i="1" s="1"/>
  <c r="J93" i="1" l="1"/>
  <c r="K93" i="1" s="1"/>
  <c r="I94" i="1"/>
  <c r="J94" i="1" l="1"/>
  <c r="K94" i="1" s="1"/>
  <c r="I95" i="1"/>
  <c r="I96" i="1" l="1"/>
  <c r="J95" i="1"/>
  <c r="K95" i="1" s="1"/>
  <c r="I97" i="1" l="1"/>
  <c r="J96" i="1"/>
  <c r="K96" i="1" s="1"/>
  <c r="I98" i="1" l="1"/>
  <c r="J97" i="1"/>
  <c r="K97" i="1" s="1"/>
  <c r="I99" i="1" l="1"/>
  <c r="J98" i="1"/>
  <c r="K98" i="1" s="1"/>
  <c r="I100" i="1" l="1"/>
  <c r="J99" i="1"/>
  <c r="K99" i="1" s="1"/>
  <c r="I101" i="1" l="1"/>
  <c r="J100" i="1"/>
  <c r="K100" i="1" s="1"/>
  <c r="I102" i="1" l="1"/>
  <c r="J101" i="1"/>
  <c r="K101" i="1" s="1"/>
  <c r="I103" i="1" l="1"/>
  <c r="J102" i="1"/>
  <c r="K102" i="1" s="1"/>
  <c r="I104" i="1" l="1"/>
  <c r="J103" i="1"/>
  <c r="K103" i="1" s="1"/>
  <c r="I105" i="1" l="1"/>
  <c r="J104" i="1"/>
  <c r="K104" i="1" s="1"/>
  <c r="I106" i="1" l="1"/>
  <c r="J105" i="1"/>
  <c r="K105" i="1" s="1"/>
  <c r="I107" i="1" l="1"/>
  <c r="J106" i="1"/>
  <c r="K106" i="1" s="1"/>
  <c r="I108" i="1" l="1"/>
  <c r="J107" i="1"/>
  <c r="K107" i="1" s="1"/>
  <c r="I109" i="1" l="1"/>
  <c r="J108" i="1"/>
  <c r="K108" i="1" s="1"/>
  <c r="I110" i="1" l="1"/>
  <c r="J109" i="1"/>
  <c r="K109" i="1" s="1"/>
  <c r="I111" i="1" l="1"/>
  <c r="J110" i="1"/>
  <c r="K110" i="1" s="1"/>
  <c r="I112" i="1" l="1"/>
  <c r="J111" i="1"/>
  <c r="K111" i="1" s="1"/>
  <c r="I113" i="1" l="1"/>
  <c r="J112" i="1"/>
  <c r="K112" i="1" s="1"/>
  <c r="I114" i="1" l="1"/>
  <c r="J113" i="1"/>
  <c r="K113" i="1" s="1"/>
  <c r="I115" i="1" l="1"/>
  <c r="J115" i="1" s="1"/>
  <c r="K115" i="1" s="1"/>
  <c r="J114" i="1"/>
  <c r="K1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<sst xmlns="http://schemas.openxmlformats.org/spreadsheetml/2006/main" count="49" uniqueCount="44">
  <si>
    <t>Water Density:</t>
  </si>
  <si>
    <t>Bucket3</t>
  </si>
  <si>
    <t>Nothing</t>
  </si>
  <si>
    <t>Erlenmeyer flask mass:</t>
  </si>
  <si>
    <t>Water Density Measurements</t>
  </si>
  <si>
    <t>Dry:</t>
  </si>
  <si>
    <t>50 ml</t>
  </si>
  <si>
    <t>150 ml</t>
  </si>
  <si>
    <t>ALL MASS MEASUREMENTS +- 0.1g</t>
  </si>
  <si>
    <t>ALL VOLUME MEASUREMENTS +- 0.5%</t>
  </si>
  <si>
    <t>Mass (g)</t>
  </si>
  <si>
    <t>Total Mass (g)</t>
  </si>
  <si>
    <t>na</t>
  </si>
  <si>
    <t>Water Volume (mL)</t>
  </si>
  <si>
    <t>Error (mL)</t>
  </si>
  <si>
    <t>Error (g)</t>
  </si>
  <si>
    <t>Error (in)</t>
  </si>
  <si>
    <t>Stick Diam</t>
  </si>
  <si>
    <t>g</t>
  </si>
  <si>
    <t>error</t>
  </si>
  <si>
    <r>
      <t xml:space="preserve">String </t>
    </r>
    <r>
      <rPr>
        <sz val="11"/>
        <color theme="1"/>
        <rFont val="Calibri"/>
        <family val="2"/>
      </rPr>
      <t>∆x</t>
    </r>
    <r>
      <rPr>
        <sz val="11"/>
        <color theme="1"/>
        <rFont val="Calibri"/>
        <family val="2"/>
        <scheme val="minor"/>
      </rPr>
      <t xml:space="preserve"> (in)</t>
    </r>
  </si>
  <si>
    <t>Volume (mL)</t>
  </si>
  <si>
    <t>error (g)</t>
  </si>
  <si>
    <t>50 mL slope</t>
  </si>
  <si>
    <t>150 mL slope</t>
  </si>
  <si>
    <t>avg:</t>
  </si>
  <si>
    <t>total Mass (lb)</t>
  </si>
  <si>
    <r>
      <t xml:space="preserve">crctd </t>
    </r>
    <r>
      <rPr>
        <sz val="11"/>
        <color theme="1"/>
        <rFont val="Calibri"/>
        <family val="2"/>
      </rPr>
      <t>∆x</t>
    </r>
    <r>
      <rPr>
        <sz val="11"/>
        <color theme="1"/>
        <rFont val="Calibri"/>
        <family val="2"/>
        <scheme val="minor"/>
      </rPr>
      <t xml:space="preserve"> (in)</t>
    </r>
  </si>
  <si>
    <t>wood diam</t>
  </si>
  <si>
    <t>sqrt(mass )(lb)</t>
  </si>
  <si>
    <t>Metric</t>
  </si>
  <si>
    <r>
      <t xml:space="preserve">crctd </t>
    </r>
    <r>
      <rPr>
        <sz val="11"/>
        <color theme="1"/>
        <rFont val="Calibri"/>
        <family val="2"/>
      </rPr>
      <t>∆x</t>
    </r>
    <r>
      <rPr>
        <sz val="11"/>
        <color theme="1"/>
        <rFont val="Calibri"/>
        <family val="2"/>
        <scheme val="minor"/>
      </rPr>
      <t xml:space="preserve"> (cm)</t>
    </r>
  </si>
  <si>
    <t>Error (cm)</t>
  </si>
  <si>
    <t>sqrt(T Mass) (g)</t>
  </si>
  <si>
    <t>Total Force (N)</t>
  </si>
  <si>
    <t>sqrt(T F) (N)</t>
  </si>
  <si>
    <r>
      <t xml:space="preserve">crctd </t>
    </r>
    <r>
      <rPr>
        <sz val="11"/>
        <color theme="1"/>
        <rFont val="Calibri"/>
        <family val="2"/>
      </rPr>
      <t>∆x</t>
    </r>
    <r>
      <rPr>
        <sz val="11"/>
        <color theme="1"/>
        <rFont val="Calibri"/>
        <family val="2"/>
        <scheme val="minor"/>
      </rPr>
      <t xml:space="preserve"> (m)</t>
    </r>
  </si>
  <si>
    <t>Error (m)</t>
  </si>
  <si>
    <t>TM Error (g)</t>
  </si>
  <si>
    <t>TF Error (N)</t>
  </si>
  <si>
    <t>sq(TF Error) (N)</t>
  </si>
  <si>
    <t>Pred F (N)</t>
  </si>
  <si>
    <t>For some reason I forgot hookes law, hence my attempt to place the relationship on an 2nd order polynomial</t>
  </si>
  <si>
    <t>F = 10328x2 + 1190.2x + 11.056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</si>
</sst>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 mL</a:t>
            </a:r>
            <a:r>
              <a:rPr lang="en-US" baseline="0"/>
              <a:t> beaker water density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Sheet1!$D$8:$D$12</c:f>
                <c:numCache>
                  <c:formatCode>General</c:formatCode>
                  <c:ptCount val="5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0.1</c:v>
                  </c:pt>
                </c:numCache>
              </c:numRef>
            </c:plus>
            <c:minus>
              <c:numRef>
                <c:f>Sheet1!$D$8:$D$12</c:f>
                <c:numCache>
                  <c:formatCode>General</c:formatCode>
                  <c:ptCount val="5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Sheet1!$C$8:$C$12</c:f>
              <c:numCache>
                <c:formatCode>General</c:formatCode>
                <c:ptCount val="5"/>
                <c:pt idx="0">
                  <c:v>47</c:v>
                </c:pt>
                <c:pt idx="1">
                  <c:v>72.5</c:v>
                </c:pt>
                <c:pt idx="2">
                  <c:v>80.400000000000006</c:v>
                </c:pt>
                <c:pt idx="3">
                  <c:v>90.2</c:v>
                </c:pt>
                <c:pt idx="4">
                  <c:v>98.9</c:v>
                </c:pt>
              </c:numCache>
            </c:numRef>
          </c:xVal>
          <c:yVal>
            <c:numRef>
              <c:f>Sheet1!$E$8:$E$12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CA-47DE-8567-EEC8E6CF3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576543"/>
        <c:axId val="2005574879"/>
      </c:scatterChart>
      <c:valAx>
        <c:axId val="2005576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574879"/>
        <c:crosses val="autoZero"/>
        <c:crossBetween val="midCat"/>
      </c:valAx>
      <c:valAx>
        <c:axId val="200557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576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150 mL</a:t>
            </a:r>
            <a:r>
              <a:rPr lang="en-US" baseline="0"/>
              <a:t> beaker water density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Sheet1!$D$8:$D$12</c:f>
                <c:numCache>
                  <c:formatCode>General</c:formatCode>
                  <c:ptCount val="5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0.1</c:v>
                  </c:pt>
                </c:numCache>
              </c:numRef>
            </c:plus>
            <c:minus>
              <c:numRef>
                <c:f>Sheet1!$D$8:$D$12</c:f>
                <c:numCache>
                  <c:formatCode>General</c:formatCode>
                  <c:ptCount val="5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Sheet1!$C$16:$C$21</c:f>
              <c:numCache>
                <c:formatCode>General</c:formatCode>
                <c:ptCount val="6"/>
                <c:pt idx="0">
                  <c:v>87.5</c:v>
                </c:pt>
                <c:pt idx="1">
                  <c:v>144.30000000000001</c:v>
                </c:pt>
                <c:pt idx="2">
                  <c:v>167.5</c:v>
                </c:pt>
                <c:pt idx="3">
                  <c:v>189</c:v>
                </c:pt>
                <c:pt idx="4">
                  <c:v>211.4</c:v>
                </c:pt>
                <c:pt idx="5">
                  <c:v>235.2</c:v>
                </c:pt>
              </c:numCache>
            </c:numRef>
          </c:xVal>
          <c:yVal>
            <c:numRef>
              <c:f>Sheet1!$E$16:$E$21</c:f>
              <c:numCache>
                <c:formatCode>General</c:formatCode>
                <c:ptCount val="6"/>
                <c:pt idx="0">
                  <c:v>0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C7-4624-A72B-AE292C30A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576543"/>
        <c:axId val="2005574879"/>
      </c:scatterChart>
      <c:valAx>
        <c:axId val="2005576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574879"/>
        <c:crosses val="autoZero"/>
        <c:crossBetween val="midCat"/>
      </c:valAx>
      <c:valAx>
        <c:axId val="200557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576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Filling Buckets</a:t>
            </a:r>
            <a:r>
              <a:rPr lang="en-US" baseline="0"/>
              <a:t> hanging on a crossbow limb with 1L water increments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398475567353087E-2"/>
                  <c:y val="-5.42483000470427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Sheet1!$C$53:$C$115</c:f>
              <c:numCache>
                <c:formatCode>General</c:formatCode>
                <c:ptCount val="63"/>
                <c:pt idx="0">
                  <c:v>0</c:v>
                </c:pt>
                <c:pt idx="1">
                  <c:v>0.4385</c:v>
                </c:pt>
                <c:pt idx="2">
                  <c:v>0.64349999999999996</c:v>
                </c:pt>
                <c:pt idx="3">
                  <c:v>0.872</c:v>
                </c:pt>
                <c:pt idx="4">
                  <c:v>1.0840000000000001</c:v>
                </c:pt>
                <c:pt idx="5">
                  <c:v>1.2985</c:v>
                </c:pt>
                <c:pt idx="6">
                  <c:v>1.4895</c:v>
                </c:pt>
                <c:pt idx="7">
                  <c:v>1.6795</c:v>
                </c:pt>
                <c:pt idx="8">
                  <c:v>1.8414999999999999</c:v>
                </c:pt>
                <c:pt idx="9">
                  <c:v>2.0339999999999998</c:v>
                </c:pt>
                <c:pt idx="10">
                  <c:v>2.1974999999999998</c:v>
                </c:pt>
                <c:pt idx="11">
                  <c:v>2.3445</c:v>
                </c:pt>
                <c:pt idx="12">
                  <c:v>2.4910000000000001</c:v>
                </c:pt>
                <c:pt idx="13">
                  <c:v>2.6535000000000002</c:v>
                </c:pt>
                <c:pt idx="14">
                  <c:v>2.8109999999999999</c:v>
                </c:pt>
                <c:pt idx="15">
                  <c:v>2.9554999999999998</c:v>
                </c:pt>
                <c:pt idx="16">
                  <c:v>3.0865</c:v>
                </c:pt>
                <c:pt idx="17">
                  <c:v>3.2164999999999999</c:v>
                </c:pt>
                <c:pt idx="18">
                  <c:v>3.3450000000000002</c:v>
                </c:pt>
                <c:pt idx="19">
                  <c:v>3.4824999999999999</c:v>
                </c:pt>
                <c:pt idx="20">
                  <c:v>3.6154999999999999</c:v>
                </c:pt>
                <c:pt idx="21">
                  <c:v>3.7450000000000001</c:v>
                </c:pt>
                <c:pt idx="22">
                  <c:v>3.8715000000000002</c:v>
                </c:pt>
                <c:pt idx="23">
                  <c:v>3.9754999999999998</c:v>
                </c:pt>
                <c:pt idx="24">
                  <c:v>4.1040000000000001</c:v>
                </c:pt>
                <c:pt idx="25">
                  <c:v>4.2275</c:v>
                </c:pt>
                <c:pt idx="26">
                  <c:v>4.3360000000000003</c:v>
                </c:pt>
                <c:pt idx="27">
                  <c:v>4.4455</c:v>
                </c:pt>
                <c:pt idx="28">
                  <c:v>4.5664999999999996</c:v>
                </c:pt>
                <c:pt idx="29">
                  <c:v>4.6760000000000002</c:v>
                </c:pt>
                <c:pt idx="30">
                  <c:v>4.7874999999999996</c:v>
                </c:pt>
                <c:pt idx="31">
                  <c:v>4.8840000000000003</c:v>
                </c:pt>
                <c:pt idx="32">
                  <c:v>4.9844999999999997</c:v>
                </c:pt>
                <c:pt idx="33">
                  <c:v>5.1070000000000002</c:v>
                </c:pt>
                <c:pt idx="34">
                  <c:v>5.2039999999999997</c:v>
                </c:pt>
                <c:pt idx="35">
                  <c:v>5.3055000000000003</c:v>
                </c:pt>
                <c:pt idx="36">
                  <c:v>5.4015000000000004</c:v>
                </c:pt>
                <c:pt idx="37">
                  <c:v>5.5060000000000002</c:v>
                </c:pt>
                <c:pt idx="38">
                  <c:v>5.6070000000000002</c:v>
                </c:pt>
                <c:pt idx="39">
                  <c:v>5.7104999999999997</c:v>
                </c:pt>
                <c:pt idx="40">
                  <c:v>5.8090000000000002</c:v>
                </c:pt>
                <c:pt idx="41">
                  <c:v>5.9115000000000002</c:v>
                </c:pt>
                <c:pt idx="42">
                  <c:v>5.9064999999999994</c:v>
                </c:pt>
                <c:pt idx="43">
                  <c:v>6.0004999999999997</c:v>
                </c:pt>
                <c:pt idx="44">
                  <c:v>6.0875000000000004</c:v>
                </c:pt>
                <c:pt idx="45">
                  <c:v>6.1649999999999991</c:v>
                </c:pt>
                <c:pt idx="46">
                  <c:v>6.2590000000000003</c:v>
                </c:pt>
                <c:pt idx="47">
                  <c:v>6.3484999999999996</c:v>
                </c:pt>
                <c:pt idx="48">
                  <c:v>6.4390000000000001</c:v>
                </c:pt>
                <c:pt idx="49">
                  <c:v>6.5190000000000001</c:v>
                </c:pt>
                <c:pt idx="50">
                  <c:v>6.6005000000000003</c:v>
                </c:pt>
                <c:pt idx="51">
                  <c:v>6.6875</c:v>
                </c:pt>
                <c:pt idx="52">
                  <c:v>6.7620000000000005</c:v>
                </c:pt>
                <c:pt idx="53">
                  <c:v>6.8544999999999998</c:v>
                </c:pt>
                <c:pt idx="54">
                  <c:v>6.9349999999999996</c:v>
                </c:pt>
                <c:pt idx="55">
                  <c:v>7.0154999999999994</c:v>
                </c:pt>
                <c:pt idx="56">
                  <c:v>7.0920000000000005</c:v>
                </c:pt>
                <c:pt idx="57">
                  <c:v>7.1519999999999992</c:v>
                </c:pt>
                <c:pt idx="58">
                  <c:v>7.2255000000000003</c:v>
                </c:pt>
                <c:pt idx="59">
                  <c:v>7.2974999999999994</c:v>
                </c:pt>
                <c:pt idx="60">
                  <c:v>7.3795000000000002</c:v>
                </c:pt>
                <c:pt idx="61">
                  <c:v>7.4559999999999995</c:v>
                </c:pt>
                <c:pt idx="62">
                  <c:v>7.4824999999999999</c:v>
                </c:pt>
              </c:numCache>
            </c:numRef>
          </c:xVal>
          <c:yVal>
            <c:numRef>
              <c:f>Sheet1!$J$53:$J$115</c:f>
              <c:numCache>
                <c:formatCode>General</c:formatCode>
                <c:ptCount val="63"/>
                <c:pt idx="0">
                  <c:v>0</c:v>
                </c:pt>
                <c:pt idx="1">
                  <c:v>5.2819799999999999</c:v>
                </c:pt>
                <c:pt idx="2">
                  <c:v>7.4708699999999988</c:v>
                </c:pt>
                <c:pt idx="3">
                  <c:v>9.6597599999999986</c:v>
                </c:pt>
                <c:pt idx="4">
                  <c:v>11.848649999999999</c:v>
                </c:pt>
                <c:pt idx="5">
                  <c:v>14.03754</c:v>
                </c:pt>
                <c:pt idx="6">
                  <c:v>16.226429999999997</c:v>
                </c:pt>
                <c:pt idx="7">
                  <c:v>18.415320000000001</c:v>
                </c:pt>
                <c:pt idx="8">
                  <c:v>20.604209999999998</c:v>
                </c:pt>
                <c:pt idx="9">
                  <c:v>22.793100000000003</c:v>
                </c:pt>
                <c:pt idx="10">
                  <c:v>24.981990000000007</c:v>
                </c:pt>
                <c:pt idx="11">
                  <c:v>27.170880000000004</c:v>
                </c:pt>
                <c:pt idx="12">
                  <c:v>29.359770000000008</c:v>
                </c:pt>
                <c:pt idx="13">
                  <c:v>31.548660000000012</c:v>
                </c:pt>
                <c:pt idx="14">
                  <c:v>33.737550000000013</c:v>
                </c:pt>
                <c:pt idx="15">
                  <c:v>35.926440000000007</c:v>
                </c:pt>
                <c:pt idx="16">
                  <c:v>38.115330000000014</c:v>
                </c:pt>
                <c:pt idx="17">
                  <c:v>40.304220000000015</c:v>
                </c:pt>
                <c:pt idx="18">
                  <c:v>42.493110000000016</c:v>
                </c:pt>
                <c:pt idx="19">
                  <c:v>44.682000000000023</c:v>
                </c:pt>
                <c:pt idx="20">
                  <c:v>46.870890000000024</c:v>
                </c:pt>
                <c:pt idx="21">
                  <c:v>49.059780000000018</c:v>
                </c:pt>
                <c:pt idx="22">
                  <c:v>51.248670000000025</c:v>
                </c:pt>
                <c:pt idx="23">
                  <c:v>53.437560000000026</c:v>
                </c:pt>
                <c:pt idx="24">
                  <c:v>55.626450000000027</c:v>
                </c:pt>
                <c:pt idx="25">
                  <c:v>57.815340000000035</c:v>
                </c:pt>
                <c:pt idx="26">
                  <c:v>60.004230000000035</c:v>
                </c:pt>
                <c:pt idx="27">
                  <c:v>62.193120000000029</c:v>
                </c:pt>
                <c:pt idx="28">
                  <c:v>64.382010000000037</c:v>
                </c:pt>
                <c:pt idx="29">
                  <c:v>66.570900000000037</c:v>
                </c:pt>
                <c:pt idx="30">
                  <c:v>68.759790000000038</c:v>
                </c:pt>
                <c:pt idx="31">
                  <c:v>70.948680000000039</c:v>
                </c:pt>
                <c:pt idx="32">
                  <c:v>73.137570000000039</c:v>
                </c:pt>
                <c:pt idx="33">
                  <c:v>75.32646000000004</c:v>
                </c:pt>
                <c:pt idx="34">
                  <c:v>77.515350000000026</c:v>
                </c:pt>
                <c:pt idx="35">
                  <c:v>79.704240000000013</c:v>
                </c:pt>
                <c:pt idx="36">
                  <c:v>81.893129999999999</c:v>
                </c:pt>
                <c:pt idx="37">
                  <c:v>84.08202</c:v>
                </c:pt>
                <c:pt idx="38">
                  <c:v>86.270910000000001</c:v>
                </c:pt>
                <c:pt idx="39">
                  <c:v>88.459799999999987</c:v>
                </c:pt>
                <c:pt idx="40">
                  <c:v>90.648689999999988</c:v>
                </c:pt>
                <c:pt idx="41">
                  <c:v>92.837579999999974</c:v>
                </c:pt>
                <c:pt idx="42">
                  <c:v>95.026469999999975</c:v>
                </c:pt>
                <c:pt idx="43">
                  <c:v>97.215359999999976</c:v>
                </c:pt>
                <c:pt idx="44">
                  <c:v>99.404249999999962</c:v>
                </c:pt>
                <c:pt idx="45">
                  <c:v>101.59313999999996</c:v>
                </c:pt>
                <c:pt idx="46">
                  <c:v>103.78202999999993</c:v>
                </c:pt>
                <c:pt idx="47">
                  <c:v>105.97091999999994</c:v>
                </c:pt>
                <c:pt idx="48">
                  <c:v>108.15980999999994</c:v>
                </c:pt>
                <c:pt idx="49">
                  <c:v>110.34869999999992</c:v>
                </c:pt>
                <c:pt idx="50">
                  <c:v>112.53758999999992</c:v>
                </c:pt>
                <c:pt idx="51">
                  <c:v>114.72647999999992</c:v>
                </c:pt>
                <c:pt idx="52">
                  <c:v>116.91536999999991</c:v>
                </c:pt>
                <c:pt idx="53">
                  <c:v>119.10425999999991</c:v>
                </c:pt>
                <c:pt idx="54">
                  <c:v>121.2931499999999</c:v>
                </c:pt>
                <c:pt idx="55">
                  <c:v>123.4820399999999</c:v>
                </c:pt>
                <c:pt idx="56">
                  <c:v>125.67092999999988</c:v>
                </c:pt>
                <c:pt idx="57">
                  <c:v>127.85981999999987</c:v>
                </c:pt>
                <c:pt idx="58">
                  <c:v>130.04870999999989</c:v>
                </c:pt>
                <c:pt idx="59">
                  <c:v>132.23759999999987</c:v>
                </c:pt>
                <c:pt idx="60">
                  <c:v>134.42648999999989</c:v>
                </c:pt>
                <c:pt idx="61">
                  <c:v>136.61537999999985</c:v>
                </c:pt>
                <c:pt idx="62">
                  <c:v>137.70982499999982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CF-497D-AEF8-6BC32BC62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162159"/>
        <c:axId val="2013151759"/>
      </c:scatterChart>
      <c:valAx>
        <c:axId val="201316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51759"/>
        <c:crosses val="autoZero"/>
        <c:crossBetween val="midCat"/>
      </c:valAx>
      <c:valAx>
        <c:axId val="201315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(lb)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62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sqrt(Force)</a:t>
            </a:r>
            <a:r>
              <a:rPr lang="en-US" baseline="0"/>
              <a:t> </a:t>
            </a:r>
            <a:r>
              <a:rPr lang="en-US"/>
              <a:t>over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Sheet1!$C$53:$C$115</c:f>
              <c:numCache>
                <c:formatCode>General</c:formatCode>
                <c:ptCount val="63"/>
                <c:pt idx="0">
                  <c:v>0</c:v>
                </c:pt>
                <c:pt idx="1">
                  <c:v>0.4385</c:v>
                </c:pt>
                <c:pt idx="2">
                  <c:v>0.64349999999999996</c:v>
                </c:pt>
                <c:pt idx="3">
                  <c:v>0.872</c:v>
                </c:pt>
                <c:pt idx="4">
                  <c:v>1.0840000000000001</c:v>
                </c:pt>
                <c:pt idx="5">
                  <c:v>1.2985</c:v>
                </c:pt>
                <c:pt idx="6">
                  <c:v>1.4895</c:v>
                </c:pt>
                <c:pt idx="7">
                  <c:v>1.6795</c:v>
                </c:pt>
                <c:pt idx="8">
                  <c:v>1.8414999999999999</c:v>
                </c:pt>
                <c:pt idx="9">
                  <c:v>2.0339999999999998</c:v>
                </c:pt>
                <c:pt idx="10">
                  <c:v>2.1974999999999998</c:v>
                </c:pt>
                <c:pt idx="11">
                  <c:v>2.3445</c:v>
                </c:pt>
                <c:pt idx="12">
                  <c:v>2.4910000000000001</c:v>
                </c:pt>
                <c:pt idx="13">
                  <c:v>2.6535000000000002</c:v>
                </c:pt>
                <c:pt idx="14">
                  <c:v>2.8109999999999999</c:v>
                </c:pt>
                <c:pt idx="15">
                  <c:v>2.9554999999999998</c:v>
                </c:pt>
                <c:pt idx="16">
                  <c:v>3.0865</c:v>
                </c:pt>
                <c:pt idx="17">
                  <c:v>3.2164999999999999</c:v>
                </c:pt>
                <c:pt idx="18">
                  <c:v>3.3450000000000002</c:v>
                </c:pt>
                <c:pt idx="19">
                  <c:v>3.4824999999999999</c:v>
                </c:pt>
                <c:pt idx="20">
                  <c:v>3.6154999999999999</c:v>
                </c:pt>
                <c:pt idx="21">
                  <c:v>3.7450000000000001</c:v>
                </c:pt>
                <c:pt idx="22">
                  <c:v>3.8715000000000002</c:v>
                </c:pt>
                <c:pt idx="23">
                  <c:v>3.9754999999999998</c:v>
                </c:pt>
                <c:pt idx="24">
                  <c:v>4.1040000000000001</c:v>
                </c:pt>
                <c:pt idx="25">
                  <c:v>4.2275</c:v>
                </c:pt>
                <c:pt idx="26">
                  <c:v>4.3360000000000003</c:v>
                </c:pt>
                <c:pt idx="27">
                  <c:v>4.4455</c:v>
                </c:pt>
                <c:pt idx="28">
                  <c:v>4.5664999999999996</c:v>
                </c:pt>
                <c:pt idx="29">
                  <c:v>4.6760000000000002</c:v>
                </c:pt>
                <c:pt idx="30">
                  <c:v>4.7874999999999996</c:v>
                </c:pt>
                <c:pt idx="31">
                  <c:v>4.8840000000000003</c:v>
                </c:pt>
                <c:pt idx="32">
                  <c:v>4.9844999999999997</c:v>
                </c:pt>
                <c:pt idx="33">
                  <c:v>5.1070000000000002</c:v>
                </c:pt>
                <c:pt idx="34">
                  <c:v>5.2039999999999997</c:v>
                </c:pt>
                <c:pt idx="35">
                  <c:v>5.3055000000000003</c:v>
                </c:pt>
                <c:pt idx="36">
                  <c:v>5.4015000000000004</c:v>
                </c:pt>
                <c:pt idx="37">
                  <c:v>5.5060000000000002</c:v>
                </c:pt>
                <c:pt idx="38">
                  <c:v>5.6070000000000002</c:v>
                </c:pt>
                <c:pt idx="39">
                  <c:v>5.7104999999999997</c:v>
                </c:pt>
                <c:pt idx="40">
                  <c:v>5.8090000000000002</c:v>
                </c:pt>
                <c:pt idx="41">
                  <c:v>5.9115000000000002</c:v>
                </c:pt>
                <c:pt idx="42">
                  <c:v>5.9064999999999994</c:v>
                </c:pt>
                <c:pt idx="43">
                  <c:v>6.0004999999999997</c:v>
                </c:pt>
                <c:pt idx="44">
                  <c:v>6.0875000000000004</c:v>
                </c:pt>
                <c:pt idx="45">
                  <c:v>6.1649999999999991</c:v>
                </c:pt>
                <c:pt idx="46">
                  <c:v>6.2590000000000003</c:v>
                </c:pt>
                <c:pt idx="47">
                  <c:v>6.3484999999999996</c:v>
                </c:pt>
                <c:pt idx="48">
                  <c:v>6.4390000000000001</c:v>
                </c:pt>
                <c:pt idx="49">
                  <c:v>6.5190000000000001</c:v>
                </c:pt>
                <c:pt idx="50">
                  <c:v>6.6005000000000003</c:v>
                </c:pt>
                <c:pt idx="51">
                  <c:v>6.6875</c:v>
                </c:pt>
                <c:pt idx="52">
                  <c:v>6.7620000000000005</c:v>
                </c:pt>
                <c:pt idx="53">
                  <c:v>6.8544999999999998</c:v>
                </c:pt>
                <c:pt idx="54">
                  <c:v>6.9349999999999996</c:v>
                </c:pt>
                <c:pt idx="55">
                  <c:v>7.0154999999999994</c:v>
                </c:pt>
                <c:pt idx="56">
                  <c:v>7.0920000000000005</c:v>
                </c:pt>
                <c:pt idx="57">
                  <c:v>7.1519999999999992</c:v>
                </c:pt>
                <c:pt idx="58">
                  <c:v>7.2255000000000003</c:v>
                </c:pt>
                <c:pt idx="59">
                  <c:v>7.2974999999999994</c:v>
                </c:pt>
                <c:pt idx="60">
                  <c:v>7.3795000000000002</c:v>
                </c:pt>
                <c:pt idx="61">
                  <c:v>7.4559999999999995</c:v>
                </c:pt>
                <c:pt idx="62">
                  <c:v>7.4824999999999999</c:v>
                </c:pt>
              </c:numCache>
            </c:numRef>
          </c:xVal>
          <c:yVal>
            <c:numRef>
              <c:f>Sheet1!$K$53:$K$115</c:f>
              <c:numCache>
                <c:formatCode>General</c:formatCode>
                <c:ptCount val="63"/>
                <c:pt idx="0">
                  <c:v>0</c:v>
                </c:pt>
                <c:pt idx="1">
                  <c:v>2.2982558604298173</c:v>
                </c:pt>
                <c:pt idx="2">
                  <c:v>2.7332892272864209</c:v>
                </c:pt>
                <c:pt idx="3">
                  <c:v>3.1080154439770724</c:v>
                </c:pt>
                <c:pt idx="4">
                  <c:v>3.4421868049250319</c:v>
                </c:pt>
                <c:pt idx="5">
                  <c:v>3.7466705219434493</c:v>
                </c:pt>
                <c:pt idx="6">
                  <c:v>4.0282043145798845</c:v>
                </c:pt>
                <c:pt idx="7">
                  <c:v>4.2913074930608275</c:v>
                </c:pt>
                <c:pt idx="8">
                  <c:v>4.5391860503839228</c:v>
                </c:pt>
                <c:pt idx="9">
                  <c:v>4.7742119768606841</c:v>
                </c:pt>
                <c:pt idx="10">
                  <c:v>4.9981986755230139</c:v>
                </c:pt>
                <c:pt idx="11">
                  <c:v>5.2125694239981115</c:v>
                </c:pt>
                <c:pt idx="12">
                  <c:v>5.418465649978784</c:v>
                </c:pt>
                <c:pt idx="13">
                  <c:v>5.6168193846695846</c:v>
                </c:pt>
                <c:pt idx="14">
                  <c:v>5.8084033950819922</c:v>
                </c:pt>
                <c:pt idx="15">
                  <c:v>5.9938668653883198</c:v>
                </c:pt>
                <c:pt idx="16">
                  <c:v>6.173761414243347</c:v>
                </c:pt>
                <c:pt idx="17">
                  <c:v>6.3485604667514997</c:v>
                </c:pt>
                <c:pt idx="18">
                  <c:v>6.5186739449062809</c:v>
                </c:pt>
                <c:pt idx="19">
                  <c:v>6.6844595892263436</c:v>
                </c:pt>
                <c:pt idx="20">
                  <c:v>6.8462318102734461</c:v>
                </c:pt>
                <c:pt idx="21">
                  <c:v>7.0042686984438296</c:v>
                </c:pt>
                <c:pt idx="22">
                  <c:v>7.1588176398061734</c:v>
                </c:pt>
                <c:pt idx="23">
                  <c:v>7.3100998625189808</c:v>
                </c:pt>
                <c:pt idx="24">
                  <c:v>7.4583141526755243</c:v>
                </c:pt>
                <c:pt idx="25">
                  <c:v>7.603639917828831</c:v>
                </c:pt>
                <c:pt idx="26">
                  <c:v>7.7462397329284896</c:v>
                </c:pt>
                <c:pt idx="27">
                  <c:v>7.8862614716987434</c:v>
                </c:pt>
                <c:pt idx="28">
                  <c:v>8.0238401030927857</c:v>
                </c:pt>
                <c:pt idx="29">
                  <c:v>8.1590992149869113</c:v>
                </c:pt>
                <c:pt idx="30">
                  <c:v>8.292152314085893</c:v>
                </c:pt>
                <c:pt idx="31">
                  <c:v>8.423103940947188</c:v>
                </c:pt>
                <c:pt idx="32">
                  <c:v>8.552050631281368</c:v>
                </c:pt>
                <c:pt idx="33">
                  <c:v>8.6790817486644318</c:v>
                </c:pt>
                <c:pt idx="34">
                  <c:v>8.8042802090801278</c:v>
                </c:pt>
                <c:pt idx="35">
                  <c:v>8.9277231139860067</c:v>
                </c:pt>
                <c:pt idx="36">
                  <c:v>9.0494823056349478</c:v>
                </c:pt>
                <c:pt idx="37">
                  <c:v>9.1696248560123763</c:v>
                </c:pt>
                <c:pt idx="38">
                  <c:v>9.288213498838191</c:v>
                </c:pt>
                <c:pt idx="39">
                  <c:v>9.4053070125328695</c:v>
                </c:pt>
                <c:pt idx="40">
                  <c:v>9.5209605607837702</c:v>
                </c:pt>
                <c:pt idx="41">
                  <c:v>9.6352259963116573</c:v>
                </c:pt>
                <c:pt idx="42">
                  <c:v>9.7481521325838969</c:v>
                </c:pt>
                <c:pt idx="43">
                  <c:v>9.859784987513672</c:v>
                </c:pt>
                <c:pt idx="44">
                  <c:v>9.9701680025965445</c:v>
                </c:pt>
                <c:pt idx="45">
                  <c:v>10.079342240444063</c:v>
                </c:pt>
                <c:pt idx="46">
                  <c:v>10.187346563261698</c:v>
                </c:pt>
                <c:pt idx="47">
                  <c:v>10.294217794470832</c:v>
                </c:pt>
                <c:pt idx="48">
                  <c:v>10.3999908653806</c:v>
                </c:pt>
                <c:pt idx="49">
                  <c:v>10.504698948565824</c:v>
                </c:pt>
                <c:pt idx="50">
                  <c:v>10.608373579394719</c:v>
                </c:pt>
                <c:pt idx="51">
                  <c:v>10.711044766968342</c:v>
                </c:pt>
                <c:pt idx="52">
                  <c:v>10.812741095577934</c:v>
                </c:pt>
                <c:pt idx="53">
                  <c:v>10.913489817652277</c:v>
                </c:pt>
                <c:pt idx="54">
                  <c:v>11.013316939051554</c:v>
                </c:pt>
                <c:pt idx="55">
                  <c:v>11.112247297464176</c:v>
                </c:pt>
                <c:pt idx="56">
                  <c:v>11.210304634576167</c:v>
                </c:pt>
                <c:pt idx="57">
                  <c:v>11.30751166260729</c:v>
                </c:pt>
                <c:pt idx="58">
                  <c:v>11.403890125742175</c:v>
                </c:pt>
                <c:pt idx="59">
                  <c:v>11.499460856927158</c:v>
                </c:pt>
                <c:pt idx="60">
                  <c:v>11.594243830453104</c:v>
                </c:pt>
                <c:pt idx="61">
                  <c:v>11.688258210700166</c:v>
                </c:pt>
                <c:pt idx="62">
                  <c:v>11.734982956953957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B1-4C67-8BD4-D98BFBBE2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162159"/>
        <c:axId val="2013151759"/>
      </c:scatterChart>
      <c:valAx>
        <c:axId val="201316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51759"/>
        <c:crosses val="autoZero"/>
        <c:crossBetween val="midCat"/>
      </c:valAx>
      <c:valAx>
        <c:axId val="201315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(lb)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62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sqrt(Force)</a:t>
            </a:r>
            <a:r>
              <a:rPr lang="en-US" baseline="0"/>
              <a:t> </a:t>
            </a:r>
            <a:r>
              <a:rPr lang="en-US"/>
              <a:t>over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672300037743778E-2"/>
                  <c:y val="-7.38006960208210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Sheet1!$P$53:$P$115</c:f>
                <c:numCache>
                  <c:formatCode>General</c:formatCode>
                  <c:ptCount val="63"/>
                  <c:pt idx="0">
                    <c:v>0</c:v>
                  </c:pt>
                  <c:pt idx="1">
                    <c:v>2.5400000000000002E-3</c:v>
                  </c:pt>
                  <c:pt idx="2">
                    <c:v>2.5400000000000002E-3</c:v>
                  </c:pt>
                  <c:pt idx="3">
                    <c:v>2.5400000000000002E-3</c:v>
                  </c:pt>
                  <c:pt idx="4">
                    <c:v>2.5400000000000002E-3</c:v>
                  </c:pt>
                  <c:pt idx="5">
                    <c:v>2.5400000000000002E-3</c:v>
                  </c:pt>
                  <c:pt idx="6">
                    <c:v>2.5400000000000002E-3</c:v>
                  </c:pt>
                  <c:pt idx="7">
                    <c:v>2.5400000000000002E-3</c:v>
                  </c:pt>
                  <c:pt idx="8">
                    <c:v>2.5400000000000002E-3</c:v>
                  </c:pt>
                  <c:pt idx="9">
                    <c:v>2.5400000000000002E-3</c:v>
                  </c:pt>
                  <c:pt idx="10">
                    <c:v>2.5400000000000002E-3</c:v>
                  </c:pt>
                  <c:pt idx="11">
                    <c:v>2.5400000000000002E-3</c:v>
                  </c:pt>
                  <c:pt idx="12">
                    <c:v>1.2700000000000001E-3</c:v>
                  </c:pt>
                  <c:pt idx="13">
                    <c:v>1.2700000000000001E-3</c:v>
                  </c:pt>
                  <c:pt idx="14">
                    <c:v>1.2700000000000001E-3</c:v>
                  </c:pt>
                  <c:pt idx="15">
                    <c:v>1.2700000000000001E-3</c:v>
                  </c:pt>
                  <c:pt idx="16">
                    <c:v>1.2700000000000001E-3</c:v>
                  </c:pt>
                  <c:pt idx="17">
                    <c:v>1.2700000000000001E-3</c:v>
                  </c:pt>
                  <c:pt idx="18">
                    <c:v>1.2700000000000001E-3</c:v>
                  </c:pt>
                  <c:pt idx="19">
                    <c:v>1.2700000000000001E-3</c:v>
                  </c:pt>
                  <c:pt idx="20">
                    <c:v>1.2700000000000001E-3</c:v>
                  </c:pt>
                  <c:pt idx="21">
                    <c:v>1.2700000000000001E-3</c:v>
                  </c:pt>
                  <c:pt idx="22">
                    <c:v>5.080000000000001E-4</c:v>
                  </c:pt>
                  <c:pt idx="23">
                    <c:v>5.080000000000001E-4</c:v>
                  </c:pt>
                  <c:pt idx="24">
                    <c:v>5.080000000000001E-4</c:v>
                  </c:pt>
                  <c:pt idx="25">
                    <c:v>5.080000000000001E-4</c:v>
                  </c:pt>
                  <c:pt idx="26">
                    <c:v>5.080000000000001E-4</c:v>
                  </c:pt>
                  <c:pt idx="27">
                    <c:v>5.080000000000001E-4</c:v>
                  </c:pt>
                  <c:pt idx="28">
                    <c:v>5.080000000000001E-4</c:v>
                  </c:pt>
                  <c:pt idx="29">
                    <c:v>5.080000000000001E-4</c:v>
                  </c:pt>
                  <c:pt idx="30">
                    <c:v>5.080000000000001E-4</c:v>
                  </c:pt>
                  <c:pt idx="31">
                    <c:v>5.080000000000001E-4</c:v>
                  </c:pt>
                  <c:pt idx="32">
                    <c:v>2.5400000000000005E-4</c:v>
                  </c:pt>
                  <c:pt idx="33">
                    <c:v>2.5400000000000005E-4</c:v>
                  </c:pt>
                  <c:pt idx="34">
                    <c:v>2.5400000000000005E-4</c:v>
                  </c:pt>
                  <c:pt idx="35">
                    <c:v>2.5400000000000005E-4</c:v>
                  </c:pt>
                  <c:pt idx="36">
                    <c:v>2.5400000000000005E-4</c:v>
                  </c:pt>
                  <c:pt idx="37">
                    <c:v>2.5400000000000005E-4</c:v>
                  </c:pt>
                  <c:pt idx="38">
                    <c:v>2.5400000000000005E-4</c:v>
                  </c:pt>
                  <c:pt idx="39">
                    <c:v>2.5400000000000005E-4</c:v>
                  </c:pt>
                  <c:pt idx="40">
                    <c:v>2.5400000000000005E-4</c:v>
                  </c:pt>
                  <c:pt idx="41">
                    <c:v>2.5400000000000005E-4</c:v>
                  </c:pt>
                  <c:pt idx="42">
                    <c:v>5.080000000000001E-4</c:v>
                  </c:pt>
                  <c:pt idx="43">
                    <c:v>5.080000000000001E-4</c:v>
                  </c:pt>
                  <c:pt idx="44">
                    <c:v>5.080000000000001E-4</c:v>
                  </c:pt>
                  <c:pt idx="45">
                    <c:v>5.080000000000001E-4</c:v>
                  </c:pt>
                  <c:pt idx="46">
                    <c:v>5.080000000000001E-4</c:v>
                  </c:pt>
                  <c:pt idx="47">
                    <c:v>5.080000000000001E-4</c:v>
                  </c:pt>
                  <c:pt idx="48">
                    <c:v>5.080000000000001E-4</c:v>
                  </c:pt>
                  <c:pt idx="49">
                    <c:v>5.080000000000001E-4</c:v>
                  </c:pt>
                  <c:pt idx="50">
                    <c:v>5.080000000000001E-4</c:v>
                  </c:pt>
                  <c:pt idx="51">
                    <c:v>5.080000000000001E-4</c:v>
                  </c:pt>
                  <c:pt idx="52">
                    <c:v>5.080000000000001E-4</c:v>
                  </c:pt>
                  <c:pt idx="53">
                    <c:v>5.080000000000001E-4</c:v>
                  </c:pt>
                  <c:pt idx="54">
                    <c:v>5.080000000000001E-4</c:v>
                  </c:pt>
                  <c:pt idx="55">
                    <c:v>5.080000000000001E-4</c:v>
                  </c:pt>
                  <c:pt idx="56">
                    <c:v>5.080000000000001E-4</c:v>
                  </c:pt>
                  <c:pt idx="57">
                    <c:v>5.080000000000001E-4</c:v>
                  </c:pt>
                  <c:pt idx="58">
                    <c:v>5.080000000000001E-4</c:v>
                  </c:pt>
                  <c:pt idx="59">
                    <c:v>5.080000000000001E-4</c:v>
                  </c:pt>
                  <c:pt idx="60">
                    <c:v>5.080000000000001E-4</c:v>
                  </c:pt>
                  <c:pt idx="61">
                    <c:v>5.080000000000001E-4</c:v>
                  </c:pt>
                  <c:pt idx="62">
                    <c:v>5.080000000000001E-4</c:v>
                  </c:pt>
                </c:numCache>
              </c:numRef>
            </c:plus>
            <c:minus>
              <c:numRef>
                <c:f>Sheet1!$P$53:$P$115</c:f>
                <c:numCache>
                  <c:formatCode>General</c:formatCode>
                  <c:ptCount val="63"/>
                  <c:pt idx="0">
                    <c:v>0</c:v>
                  </c:pt>
                  <c:pt idx="1">
                    <c:v>2.5400000000000002E-3</c:v>
                  </c:pt>
                  <c:pt idx="2">
                    <c:v>2.5400000000000002E-3</c:v>
                  </c:pt>
                  <c:pt idx="3">
                    <c:v>2.5400000000000002E-3</c:v>
                  </c:pt>
                  <c:pt idx="4">
                    <c:v>2.5400000000000002E-3</c:v>
                  </c:pt>
                  <c:pt idx="5">
                    <c:v>2.5400000000000002E-3</c:v>
                  </c:pt>
                  <c:pt idx="6">
                    <c:v>2.5400000000000002E-3</c:v>
                  </c:pt>
                  <c:pt idx="7">
                    <c:v>2.5400000000000002E-3</c:v>
                  </c:pt>
                  <c:pt idx="8">
                    <c:v>2.5400000000000002E-3</c:v>
                  </c:pt>
                  <c:pt idx="9">
                    <c:v>2.5400000000000002E-3</c:v>
                  </c:pt>
                  <c:pt idx="10">
                    <c:v>2.5400000000000002E-3</c:v>
                  </c:pt>
                  <c:pt idx="11">
                    <c:v>2.5400000000000002E-3</c:v>
                  </c:pt>
                  <c:pt idx="12">
                    <c:v>1.2700000000000001E-3</c:v>
                  </c:pt>
                  <c:pt idx="13">
                    <c:v>1.2700000000000001E-3</c:v>
                  </c:pt>
                  <c:pt idx="14">
                    <c:v>1.2700000000000001E-3</c:v>
                  </c:pt>
                  <c:pt idx="15">
                    <c:v>1.2700000000000001E-3</c:v>
                  </c:pt>
                  <c:pt idx="16">
                    <c:v>1.2700000000000001E-3</c:v>
                  </c:pt>
                  <c:pt idx="17">
                    <c:v>1.2700000000000001E-3</c:v>
                  </c:pt>
                  <c:pt idx="18">
                    <c:v>1.2700000000000001E-3</c:v>
                  </c:pt>
                  <c:pt idx="19">
                    <c:v>1.2700000000000001E-3</c:v>
                  </c:pt>
                  <c:pt idx="20">
                    <c:v>1.2700000000000001E-3</c:v>
                  </c:pt>
                  <c:pt idx="21">
                    <c:v>1.2700000000000001E-3</c:v>
                  </c:pt>
                  <c:pt idx="22">
                    <c:v>5.080000000000001E-4</c:v>
                  </c:pt>
                  <c:pt idx="23">
                    <c:v>5.080000000000001E-4</c:v>
                  </c:pt>
                  <c:pt idx="24">
                    <c:v>5.080000000000001E-4</c:v>
                  </c:pt>
                  <c:pt idx="25">
                    <c:v>5.080000000000001E-4</c:v>
                  </c:pt>
                  <c:pt idx="26">
                    <c:v>5.080000000000001E-4</c:v>
                  </c:pt>
                  <c:pt idx="27">
                    <c:v>5.080000000000001E-4</c:v>
                  </c:pt>
                  <c:pt idx="28">
                    <c:v>5.080000000000001E-4</c:v>
                  </c:pt>
                  <c:pt idx="29">
                    <c:v>5.080000000000001E-4</c:v>
                  </c:pt>
                  <c:pt idx="30">
                    <c:v>5.080000000000001E-4</c:v>
                  </c:pt>
                  <c:pt idx="31">
                    <c:v>5.080000000000001E-4</c:v>
                  </c:pt>
                  <c:pt idx="32">
                    <c:v>2.5400000000000005E-4</c:v>
                  </c:pt>
                  <c:pt idx="33">
                    <c:v>2.5400000000000005E-4</c:v>
                  </c:pt>
                  <c:pt idx="34">
                    <c:v>2.5400000000000005E-4</c:v>
                  </c:pt>
                  <c:pt idx="35">
                    <c:v>2.5400000000000005E-4</c:v>
                  </c:pt>
                  <c:pt idx="36">
                    <c:v>2.5400000000000005E-4</c:v>
                  </c:pt>
                  <c:pt idx="37">
                    <c:v>2.5400000000000005E-4</c:v>
                  </c:pt>
                  <c:pt idx="38">
                    <c:v>2.5400000000000005E-4</c:v>
                  </c:pt>
                  <c:pt idx="39">
                    <c:v>2.5400000000000005E-4</c:v>
                  </c:pt>
                  <c:pt idx="40">
                    <c:v>2.5400000000000005E-4</c:v>
                  </c:pt>
                  <c:pt idx="41">
                    <c:v>2.5400000000000005E-4</c:v>
                  </c:pt>
                  <c:pt idx="42">
                    <c:v>5.080000000000001E-4</c:v>
                  </c:pt>
                  <c:pt idx="43">
                    <c:v>5.080000000000001E-4</c:v>
                  </c:pt>
                  <c:pt idx="44">
                    <c:v>5.080000000000001E-4</c:v>
                  </c:pt>
                  <c:pt idx="45">
                    <c:v>5.080000000000001E-4</c:v>
                  </c:pt>
                  <c:pt idx="46">
                    <c:v>5.080000000000001E-4</c:v>
                  </c:pt>
                  <c:pt idx="47">
                    <c:v>5.080000000000001E-4</c:v>
                  </c:pt>
                  <c:pt idx="48">
                    <c:v>5.080000000000001E-4</c:v>
                  </c:pt>
                  <c:pt idx="49">
                    <c:v>5.080000000000001E-4</c:v>
                  </c:pt>
                  <c:pt idx="50">
                    <c:v>5.080000000000001E-4</c:v>
                  </c:pt>
                  <c:pt idx="51">
                    <c:v>5.080000000000001E-4</c:v>
                  </c:pt>
                  <c:pt idx="52">
                    <c:v>5.080000000000001E-4</c:v>
                  </c:pt>
                  <c:pt idx="53">
                    <c:v>5.080000000000001E-4</c:v>
                  </c:pt>
                  <c:pt idx="54">
                    <c:v>5.080000000000001E-4</c:v>
                  </c:pt>
                  <c:pt idx="55">
                    <c:v>5.080000000000001E-4</c:v>
                  </c:pt>
                  <c:pt idx="56">
                    <c:v>5.080000000000001E-4</c:v>
                  </c:pt>
                  <c:pt idx="57">
                    <c:v>5.080000000000001E-4</c:v>
                  </c:pt>
                  <c:pt idx="58">
                    <c:v>5.080000000000001E-4</c:v>
                  </c:pt>
                  <c:pt idx="59">
                    <c:v>5.080000000000001E-4</c:v>
                  </c:pt>
                  <c:pt idx="60">
                    <c:v>5.080000000000001E-4</c:v>
                  </c:pt>
                  <c:pt idx="61">
                    <c:v>5.080000000000001E-4</c:v>
                  </c:pt>
                  <c:pt idx="62">
                    <c:v>5.080000000000001E-4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Sheet1!$W$53:$W$115</c:f>
                <c:numCache>
                  <c:formatCode>General</c:formatCode>
                  <c:ptCount val="63"/>
                  <c:pt idx="0">
                    <c:v>0</c:v>
                  </c:pt>
                  <c:pt idx="1">
                    <c:v>4.4294469180700201E-2</c:v>
                  </c:pt>
                  <c:pt idx="2">
                    <c:v>0.69858923474445533</c:v>
                  </c:pt>
                  <c:pt idx="3">
                    <c:v>0.83076561000039661</c:v>
                  </c:pt>
                  <c:pt idx="4">
                    <c:v>0.91939266093397953</c:v>
                  </c:pt>
                  <c:pt idx="5">
                    <c:v>0.98795137631180907</c:v>
                  </c:pt>
                  <c:pt idx="6">
                    <c:v>1.0446311839369236</c:v>
                  </c:pt>
                  <c:pt idx="7">
                    <c:v>1.0933475575503107</c:v>
                  </c:pt>
                  <c:pt idx="8">
                    <c:v>1.1363049399679026</c:v>
                  </c:pt>
                  <c:pt idx="9">
                    <c:v>1.1748782125708934</c:v>
                  </c:pt>
                  <c:pt idx="10">
                    <c:v>1.2099877022673975</c:v>
                  </c:pt>
                  <c:pt idx="11">
                    <c:v>1.2422823345225917</c:v>
                  </c:pt>
                  <c:pt idx="12">
                    <c:v>1.2722382977584066</c:v>
                  </c:pt>
                  <c:pt idx="13">
                    <c:v>1.3002162567942903</c:v>
                  </c:pt>
                  <c:pt idx="14">
                    <c:v>1.3264964959668557</c:v>
                  </c:pt>
                  <c:pt idx="15">
                    <c:v>1.3513015294078288</c:v>
                  </c:pt>
                  <c:pt idx="16">
                    <c:v>1.3748112136058022</c:v>
                  </c:pt>
                  <c:pt idx="17">
                    <c:v>1.3971731768034148</c:v>
                  </c:pt>
                  <c:pt idx="18">
                    <c:v>1.4185102150472026</c:v>
                  </c:pt>
                  <c:pt idx="19">
                    <c:v>1.4389256615871053</c:v>
                  </c:pt>
                  <c:pt idx="20">
                    <c:v>1.4585073654073353</c:v>
                  </c:pt>
                  <c:pt idx="21">
                    <c:v>1.4773306925836829</c:v>
                  </c:pt>
                  <c:pt idx="22">
                    <c:v>1.4954608267848659</c:v>
                  </c:pt>
                  <c:pt idx="23">
                    <c:v>1.5129545577913581</c:v>
                  </c:pt>
                  <c:pt idx="24">
                    <c:v>1.52986168981683</c:v>
                  </c:pt>
                  <c:pt idx="25">
                    <c:v>1.5462261632951917</c:v>
                  </c:pt>
                  <c:pt idx="26">
                    <c:v>1.5620869578174028</c:v>
                  </c:pt>
                  <c:pt idx="27">
                    <c:v>1.5774788258712695</c:v>
                  </c:pt>
                  <c:pt idx="28">
                    <c:v>1.5924328943129042</c:v>
                  </c:pt>
                  <c:pt idx="29">
                    <c:v>1.6069771613815456</c:v>
                  </c:pt>
                  <c:pt idx="30">
                    <c:v>1.6211369104458575</c:v>
                  </c:pt>
                  <c:pt idx="31">
                    <c:v>1.634935056795864</c:v>
                  </c:pt>
                  <c:pt idx="32">
                    <c:v>1.648392440165739</c:v>
                  </c:pt>
                  <c:pt idx="33">
                    <c:v>1.6615280729410355</c:v>
                  </c:pt>
                  <c:pt idx="34">
                    <c:v>1.6743593519268996</c:v>
                  </c:pt>
                  <c:pt idx="35">
                    <c:v>1.686902239959494</c:v>
                  </c:pt>
                  <c:pt idx="36">
                    <c:v>1.6991714224083343</c:v>
                  </c:pt>
                  <c:pt idx="37">
                    <c:v>1.7111804426533719</c:v>
                  </c:pt>
                  <c:pt idx="38">
                    <c:v>1.7229418198623305</c:v>
                  </c:pt>
                  <c:pt idx="39">
                    <c:v>1.7344671517928199</c:v>
                  </c:pt>
                  <c:pt idx="40">
                    <c:v>1.7457672048642339</c:v>
                  </c:pt>
                  <c:pt idx="41">
                    <c:v>1.75685199335936</c:v>
                  </c:pt>
                  <c:pt idx="42">
                    <c:v>1.7677308493045105</c:v>
                  </c:pt>
                  <c:pt idx="43">
                    <c:v>1.7784124843241782</c:v>
                  </c:pt>
                  <c:pt idx="44">
                    <c:v>1.7889050445596846</c:v>
                  </c:pt>
                  <c:pt idx="45">
                    <c:v>1.7992161595716507</c:v>
                  </c:pt>
                  <c:pt idx="46">
                    <c:v>1.8093529860061555</c:v>
                  </c:pt>
                  <c:pt idx="47">
                    <c:v>1.8193222466883783</c:v>
                  </c:pt>
                  <c:pt idx="48">
                    <c:v>1.8291302657108635</c:v>
                  </c:pt>
                  <c:pt idx="49">
                    <c:v>1.8387830000027114</c:v>
                  </c:pt>
                  <c:pt idx="50">
                    <c:v>1.8482860677981203</c:v>
                  </c:pt>
                  <c:pt idx="51">
                    <c:v>1.8576447743654723</c:v>
                  </c:pt>
                  <c:pt idx="52">
                    <c:v>1.8668641353097517</c:v>
                  </c:pt>
                  <c:pt idx="53">
                    <c:v>1.8759488977199708</c:v>
                  </c:pt>
                  <c:pt idx="54">
                    <c:v>1.8849035593982502</c:v>
                  </c:pt>
                  <c:pt idx="55">
                    <c:v>1.8937323863772701</c:v>
                  </c:pt>
                  <c:pt idx="56">
                    <c:v>1.9024394289071378</c:v>
                  </c:pt>
                  <c:pt idx="57">
                    <c:v>1.9110285360706418</c:v>
                  </c:pt>
                  <c:pt idx="58">
                    <c:v>1.9195033691668213</c:v>
                  </c:pt>
                  <c:pt idx="59">
                    <c:v>1.9278674139863206</c:v>
                  </c:pt>
                  <c:pt idx="60">
                    <c:v>1.9361239920877056</c:v>
                  </c:pt>
                  <c:pt idx="61">
                    <c:v>1.94427627117152</c:v>
                  </c:pt>
                  <c:pt idx="62">
                    <c:v>1.9462984015675144</c:v>
                  </c:pt>
                </c:numCache>
              </c:numRef>
            </c:plus>
            <c:minus>
              <c:numRef>
                <c:f>Sheet1!$W$53:$W$115</c:f>
                <c:numCache>
                  <c:formatCode>General</c:formatCode>
                  <c:ptCount val="63"/>
                  <c:pt idx="0">
                    <c:v>0</c:v>
                  </c:pt>
                  <c:pt idx="1">
                    <c:v>4.4294469180700201E-2</c:v>
                  </c:pt>
                  <c:pt idx="2">
                    <c:v>0.69858923474445533</c:v>
                  </c:pt>
                  <c:pt idx="3">
                    <c:v>0.83076561000039661</c:v>
                  </c:pt>
                  <c:pt idx="4">
                    <c:v>0.91939266093397953</c:v>
                  </c:pt>
                  <c:pt idx="5">
                    <c:v>0.98795137631180907</c:v>
                  </c:pt>
                  <c:pt idx="6">
                    <c:v>1.0446311839369236</c:v>
                  </c:pt>
                  <c:pt idx="7">
                    <c:v>1.0933475575503107</c:v>
                  </c:pt>
                  <c:pt idx="8">
                    <c:v>1.1363049399679026</c:v>
                  </c:pt>
                  <c:pt idx="9">
                    <c:v>1.1748782125708934</c:v>
                  </c:pt>
                  <c:pt idx="10">
                    <c:v>1.2099877022673975</c:v>
                  </c:pt>
                  <c:pt idx="11">
                    <c:v>1.2422823345225917</c:v>
                  </c:pt>
                  <c:pt idx="12">
                    <c:v>1.2722382977584066</c:v>
                  </c:pt>
                  <c:pt idx="13">
                    <c:v>1.3002162567942903</c:v>
                  </c:pt>
                  <c:pt idx="14">
                    <c:v>1.3264964959668557</c:v>
                  </c:pt>
                  <c:pt idx="15">
                    <c:v>1.3513015294078288</c:v>
                  </c:pt>
                  <c:pt idx="16">
                    <c:v>1.3748112136058022</c:v>
                  </c:pt>
                  <c:pt idx="17">
                    <c:v>1.3971731768034148</c:v>
                  </c:pt>
                  <c:pt idx="18">
                    <c:v>1.4185102150472026</c:v>
                  </c:pt>
                  <c:pt idx="19">
                    <c:v>1.4389256615871053</c:v>
                  </c:pt>
                  <c:pt idx="20">
                    <c:v>1.4585073654073353</c:v>
                  </c:pt>
                  <c:pt idx="21">
                    <c:v>1.4773306925836829</c:v>
                  </c:pt>
                  <c:pt idx="22">
                    <c:v>1.4954608267848659</c:v>
                  </c:pt>
                  <c:pt idx="23">
                    <c:v>1.5129545577913581</c:v>
                  </c:pt>
                  <c:pt idx="24">
                    <c:v>1.52986168981683</c:v>
                  </c:pt>
                  <c:pt idx="25">
                    <c:v>1.5462261632951917</c:v>
                  </c:pt>
                  <c:pt idx="26">
                    <c:v>1.5620869578174028</c:v>
                  </c:pt>
                  <c:pt idx="27">
                    <c:v>1.5774788258712695</c:v>
                  </c:pt>
                  <c:pt idx="28">
                    <c:v>1.5924328943129042</c:v>
                  </c:pt>
                  <c:pt idx="29">
                    <c:v>1.6069771613815456</c:v>
                  </c:pt>
                  <c:pt idx="30">
                    <c:v>1.6211369104458575</c:v>
                  </c:pt>
                  <c:pt idx="31">
                    <c:v>1.634935056795864</c:v>
                  </c:pt>
                  <c:pt idx="32">
                    <c:v>1.648392440165739</c:v>
                  </c:pt>
                  <c:pt idx="33">
                    <c:v>1.6615280729410355</c:v>
                  </c:pt>
                  <c:pt idx="34">
                    <c:v>1.6743593519268996</c:v>
                  </c:pt>
                  <c:pt idx="35">
                    <c:v>1.686902239959494</c:v>
                  </c:pt>
                  <c:pt idx="36">
                    <c:v>1.6991714224083343</c:v>
                  </c:pt>
                  <c:pt idx="37">
                    <c:v>1.7111804426533719</c:v>
                  </c:pt>
                  <c:pt idx="38">
                    <c:v>1.7229418198623305</c:v>
                  </c:pt>
                  <c:pt idx="39">
                    <c:v>1.7344671517928199</c:v>
                  </c:pt>
                  <c:pt idx="40">
                    <c:v>1.7457672048642339</c:v>
                  </c:pt>
                  <c:pt idx="41">
                    <c:v>1.75685199335936</c:v>
                  </c:pt>
                  <c:pt idx="42">
                    <c:v>1.7677308493045105</c:v>
                  </c:pt>
                  <c:pt idx="43">
                    <c:v>1.7784124843241782</c:v>
                  </c:pt>
                  <c:pt idx="44">
                    <c:v>1.7889050445596846</c:v>
                  </c:pt>
                  <c:pt idx="45">
                    <c:v>1.7992161595716507</c:v>
                  </c:pt>
                  <c:pt idx="46">
                    <c:v>1.8093529860061555</c:v>
                  </c:pt>
                  <c:pt idx="47">
                    <c:v>1.8193222466883783</c:v>
                  </c:pt>
                  <c:pt idx="48">
                    <c:v>1.8291302657108635</c:v>
                  </c:pt>
                  <c:pt idx="49">
                    <c:v>1.8387830000027114</c:v>
                  </c:pt>
                  <c:pt idx="50">
                    <c:v>1.8482860677981203</c:v>
                  </c:pt>
                  <c:pt idx="51">
                    <c:v>1.8576447743654723</c:v>
                  </c:pt>
                  <c:pt idx="52">
                    <c:v>1.8668641353097517</c:v>
                  </c:pt>
                  <c:pt idx="53">
                    <c:v>1.8759488977199708</c:v>
                  </c:pt>
                  <c:pt idx="54">
                    <c:v>1.8849035593982502</c:v>
                  </c:pt>
                  <c:pt idx="55">
                    <c:v>1.8937323863772701</c:v>
                  </c:pt>
                  <c:pt idx="56">
                    <c:v>1.9024394289071378</c:v>
                  </c:pt>
                  <c:pt idx="57">
                    <c:v>1.9110285360706418</c:v>
                  </c:pt>
                  <c:pt idx="58">
                    <c:v>1.9195033691668213</c:v>
                  </c:pt>
                  <c:pt idx="59">
                    <c:v>1.9278674139863206</c:v>
                  </c:pt>
                  <c:pt idx="60">
                    <c:v>1.9361239920877056</c:v>
                  </c:pt>
                  <c:pt idx="61">
                    <c:v>1.94427627117152</c:v>
                  </c:pt>
                  <c:pt idx="62">
                    <c:v>1.9462984015675144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Sheet1!$O$53:$O$115</c:f>
              <c:numCache>
                <c:formatCode>General</c:formatCode>
                <c:ptCount val="63"/>
                <c:pt idx="0">
                  <c:v>0</c:v>
                </c:pt>
                <c:pt idx="1">
                  <c:v>1.1137900000000001E-2</c:v>
                </c:pt>
                <c:pt idx="2">
                  <c:v>1.6344899999999999E-2</c:v>
                </c:pt>
                <c:pt idx="3">
                  <c:v>2.21488E-2</c:v>
                </c:pt>
                <c:pt idx="4">
                  <c:v>2.7533600000000002E-2</c:v>
                </c:pt>
                <c:pt idx="5">
                  <c:v>3.2981900000000001E-2</c:v>
                </c:pt>
                <c:pt idx="6">
                  <c:v>3.78333E-2</c:v>
                </c:pt>
                <c:pt idx="7">
                  <c:v>4.2659299999999997E-2</c:v>
                </c:pt>
                <c:pt idx="8">
                  <c:v>4.6774099999999999E-2</c:v>
                </c:pt>
                <c:pt idx="9">
                  <c:v>5.166359999999999E-2</c:v>
                </c:pt>
                <c:pt idx="10">
                  <c:v>5.5816499999999998E-2</c:v>
                </c:pt>
                <c:pt idx="11">
                  <c:v>5.95503E-2</c:v>
                </c:pt>
                <c:pt idx="12">
                  <c:v>6.3271400000000005E-2</c:v>
                </c:pt>
                <c:pt idx="13">
                  <c:v>6.7398900000000012E-2</c:v>
                </c:pt>
                <c:pt idx="14">
                  <c:v>7.1399400000000002E-2</c:v>
                </c:pt>
                <c:pt idx="15">
                  <c:v>7.5069700000000003E-2</c:v>
                </c:pt>
                <c:pt idx="16">
                  <c:v>7.8397099999999997E-2</c:v>
                </c:pt>
                <c:pt idx="17">
                  <c:v>8.1699099999999997E-2</c:v>
                </c:pt>
                <c:pt idx="18">
                  <c:v>8.4962999999999997E-2</c:v>
                </c:pt>
                <c:pt idx="19">
                  <c:v>8.8455499999999992E-2</c:v>
                </c:pt>
                <c:pt idx="20">
                  <c:v>9.1833700000000004E-2</c:v>
                </c:pt>
                <c:pt idx="21">
                  <c:v>9.5122999999999999E-2</c:v>
                </c:pt>
                <c:pt idx="22">
                  <c:v>9.8336099999999996E-2</c:v>
                </c:pt>
                <c:pt idx="23">
                  <c:v>0.10097769999999999</c:v>
                </c:pt>
                <c:pt idx="24">
                  <c:v>0.1042416</c:v>
                </c:pt>
                <c:pt idx="25">
                  <c:v>0.1073785</c:v>
                </c:pt>
                <c:pt idx="26">
                  <c:v>0.11013440000000001</c:v>
                </c:pt>
                <c:pt idx="27">
                  <c:v>0.11291570000000001</c:v>
                </c:pt>
                <c:pt idx="28">
                  <c:v>0.11598909999999998</c:v>
                </c:pt>
                <c:pt idx="29">
                  <c:v>0.11877040000000001</c:v>
                </c:pt>
                <c:pt idx="30">
                  <c:v>0.1216025</c:v>
                </c:pt>
                <c:pt idx="31">
                  <c:v>0.12405360000000001</c:v>
                </c:pt>
                <c:pt idx="32">
                  <c:v>0.1266063</c:v>
                </c:pt>
                <c:pt idx="33">
                  <c:v>0.12971779999999999</c:v>
                </c:pt>
                <c:pt idx="34">
                  <c:v>0.13218159999999998</c:v>
                </c:pt>
                <c:pt idx="35">
                  <c:v>0.13475970000000001</c:v>
                </c:pt>
                <c:pt idx="36">
                  <c:v>0.13719810000000002</c:v>
                </c:pt>
                <c:pt idx="37">
                  <c:v>0.13985240000000002</c:v>
                </c:pt>
                <c:pt idx="38">
                  <c:v>0.14241780000000001</c:v>
                </c:pt>
                <c:pt idx="39">
                  <c:v>0.1450467</c:v>
                </c:pt>
                <c:pt idx="40">
                  <c:v>0.1475486</c:v>
                </c:pt>
                <c:pt idx="41">
                  <c:v>0.15015210000000001</c:v>
                </c:pt>
                <c:pt idx="42">
                  <c:v>0.15002509999999999</c:v>
                </c:pt>
                <c:pt idx="43">
                  <c:v>0.15241270000000001</c:v>
                </c:pt>
                <c:pt idx="44">
                  <c:v>0.1546225</c:v>
                </c:pt>
                <c:pt idx="45">
                  <c:v>0.15659099999999998</c:v>
                </c:pt>
                <c:pt idx="46">
                  <c:v>0.15897860000000003</c:v>
                </c:pt>
                <c:pt idx="47">
                  <c:v>0.1612519</c:v>
                </c:pt>
                <c:pt idx="48">
                  <c:v>0.16355060000000002</c:v>
                </c:pt>
                <c:pt idx="49">
                  <c:v>0.1655826</c:v>
                </c:pt>
                <c:pt idx="50">
                  <c:v>0.16765270000000002</c:v>
                </c:pt>
                <c:pt idx="51">
                  <c:v>0.16986250000000003</c:v>
                </c:pt>
                <c:pt idx="52">
                  <c:v>0.17175480000000001</c:v>
                </c:pt>
                <c:pt idx="53">
                  <c:v>0.17410429999999999</c:v>
                </c:pt>
                <c:pt idx="54">
                  <c:v>0.176149</c:v>
                </c:pt>
                <c:pt idx="55">
                  <c:v>0.17819369999999998</c:v>
                </c:pt>
                <c:pt idx="56">
                  <c:v>0.18013680000000001</c:v>
                </c:pt>
                <c:pt idx="57">
                  <c:v>0.18166079999999998</c:v>
                </c:pt>
                <c:pt idx="58">
                  <c:v>0.18352769999999999</c:v>
                </c:pt>
                <c:pt idx="59">
                  <c:v>0.18535650000000001</c:v>
                </c:pt>
                <c:pt idx="60">
                  <c:v>0.18743930000000003</c:v>
                </c:pt>
                <c:pt idx="61">
                  <c:v>0.18938240000000001</c:v>
                </c:pt>
                <c:pt idx="62">
                  <c:v>0.19005549999999999</c:v>
                </c:pt>
              </c:numCache>
            </c:numRef>
          </c:xVal>
          <c:yVal>
            <c:numRef>
              <c:f>Sheet1!$V$53:$V$115</c:f>
              <c:numCache>
                <c:formatCode>General</c:formatCode>
                <c:ptCount val="63"/>
                <c:pt idx="0">
                  <c:v>0</c:v>
                </c:pt>
                <c:pt idx="1">
                  <c:v>4.8531256938183658</c:v>
                </c:pt>
                <c:pt idx="2">
                  <c:v>5.7717664973559</c:v>
                </c:pt>
                <c:pt idx="3">
                  <c:v>6.5630593475908778</c:v>
                </c:pt>
                <c:pt idx="4">
                  <c:v>7.268714294839218</c:v>
                </c:pt>
                <c:pt idx="5">
                  <c:v>7.9116791517351102</c:v>
                </c:pt>
                <c:pt idx="6">
                  <c:v>8.5061816639429928</c:v>
                </c:pt>
                <c:pt idx="7">
                  <c:v>9.0617650598545083</c:v>
                </c:pt>
                <c:pt idx="8">
                  <c:v>9.5851992937027646</c:v>
                </c:pt>
                <c:pt idx="9">
                  <c:v>10.081493192974937</c:v>
                </c:pt>
                <c:pt idx="10">
                  <c:v>10.554476040997962</c:v>
                </c:pt>
                <c:pt idx="11">
                  <c:v>11.007153310461339</c:v>
                </c:pt>
                <c:pt idx="12">
                  <c:v>11.441935303959729</c:v>
                </c:pt>
                <c:pt idx="13">
                  <c:v>11.860790150744597</c:v>
                </c:pt>
                <c:pt idx="14">
                  <c:v>12.265349668884292</c:v>
                </c:pt>
                <c:pt idx="15">
                  <c:v>12.656984712007835</c:v>
                </c:pt>
                <c:pt idx="16">
                  <c:v>13.036860108937276</c:v>
                </c:pt>
                <c:pt idx="17">
                  <c:v>13.405975570617757</c:v>
                </c:pt>
                <c:pt idx="18">
                  <c:v>13.765196711271512</c:v>
                </c:pt>
                <c:pt idx="19">
                  <c:v>14.115278955798219</c:v>
                </c:pt>
                <c:pt idx="20">
                  <c:v>14.45688623113567</c:v>
                </c:pt>
                <c:pt idx="21">
                  <c:v>14.790605768527538</c:v>
                </c:pt>
                <c:pt idx="22">
                  <c:v>15.11695996224109</c:v>
                </c:pt>
                <c:pt idx="23">
                  <c:v>15.436415970036572</c:v>
                </c:pt>
                <c:pt idx="24">
                  <c:v>15.749393559753344</c:v>
                </c:pt>
                <c:pt idx="25">
                  <c:v>16.056271578420692</c:v>
                </c:pt>
                <c:pt idx="26">
                  <c:v>16.357393328400466</c:v>
                </c:pt>
                <c:pt idx="27">
                  <c:v>16.653071068124348</c:v>
                </c:pt>
                <c:pt idx="28">
                  <c:v>16.943589805587251</c:v>
                </c:pt>
                <c:pt idx="29">
                  <c:v>17.229210515865205</c:v>
                </c:pt>
                <c:pt idx="30">
                  <c:v>17.510172886068265</c:v>
                </c:pt>
                <c:pt idx="31">
                  <c:v>17.786697669888028</c:v>
                </c:pt>
                <c:pt idx="32">
                  <c:v>18.058988717533442</c:v>
                </c:pt>
                <c:pt idx="33">
                  <c:v>18.327234734132698</c:v>
                </c:pt>
                <c:pt idx="34">
                  <c:v>18.59161080971738</c:v>
                </c:pt>
                <c:pt idx="35">
                  <c:v>18.852279756040119</c:v>
                </c:pt>
                <c:pt idx="36">
                  <c:v>19.109393279222658</c:v>
                </c:pt>
                <c:pt idx="37">
                  <c:v>19.363093012223022</c:v>
                </c:pt>
                <c:pt idx="38">
                  <c:v>19.613511427074958</c:v>
                </c:pt>
                <c:pt idx="39">
                  <c:v>19.86077264358061</c:v>
                </c:pt>
                <c:pt idx="40">
                  <c:v>20.104993148469362</c:v>
                </c:pt>
                <c:pt idx="41">
                  <c:v>20.346282436848259</c:v>
                </c:pt>
                <c:pt idx="42">
                  <c:v>20.584743585966763</c:v>
                </c:pt>
                <c:pt idx="43">
                  <c:v>20.820473769825696</c:v>
                </c:pt>
                <c:pt idx="44">
                  <c:v>21.053564721918228</c:v>
                </c:pt>
                <c:pt idx="45">
                  <c:v>21.284103152352927</c:v>
                </c:pt>
                <c:pt idx="46">
                  <c:v>21.51217112473773</c:v>
                </c:pt>
                <c:pt idx="47">
                  <c:v>21.737846397470005</c:v>
                </c:pt>
                <c:pt idx="48">
                  <c:v>21.961202733457011</c:v>
                </c:pt>
                <c:pt idx="49">
                  <c:v>22.182310181764198</c:v>
                </c:pt>
                <c:pt idx="50">
                  <c:v>22.401235334239935</c:v>
                </c:pt>
                <c:pt idx="51">
                  <c:v>22.618041559781421</c:v>
                </c:pt>
                <c:pt idx="52">
                  <c:v>22.832789218577734</c:v>
                </c:pt>
                <c:pt idx="53">
                  <c:v>23.045535858382628</c:v>
                </c:pt>
                <c:pt idx="54">
                  <c:v>23.256336394625862</c:v>
                </c:pt>
                <c:pt idx="55">
                  <c:v>23.465243275960287</c:v>
                </c:pt>
                <c:pt idx="56">
                  <c:v>23.672306636658785</c:v>
                </c:pt>
                <c:pt idx="57">
                  <c:v>23.877574437115666</c:v>
                </c:pt>
                <c:pt idx="58">
                  <c:v>24.08109259356808</c:v>
                </c:pt>
                <c:pt idx="59">
                  <c:v>24.282905098031399</c:v>
                </c:pt>
                <c:pt idx="60">
                  <c:v>24.483054129336058</c:v>
                </c:pt>
                <c:pt idx="61">
                  <c:v>24.681580156059688</c:v>
                </c:pt>
                <c:pt idx="62">
                  <c:v>24.78024674513955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FC-4C3A-BAC3-B7AAE4626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162159"/>
        <c:axId val="2013151759"/>
      </c:scatterChart>
      <c:valAx>
        <c:axId val="201316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51759"/>
        <c:crosses val="autoZero"/>
        <c:crossBetween val="midCat"/>
      </c:valAx>
      <c:valAx>
        <c:axId val="201315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62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Using 2nd degree polynomial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 Force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6.285656795580806E-2"/>
                  <c:y val="-1.29366373318952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Sheet1!$P$53:$P$115</c:f>
                <c:numCache>
                  <c:formatCode>General</c:formatCode>
                  <c:ptCount val="63"/>
                  <c:pt idx="0">
                    <c:v>0</c:v>
                  </c:pt>
                  <c:pt idx="1">
                    <c:v>2.5400000000000002E-3</c:v>
                  </c:pt>
                  <c:pt idx="2">
                    <c:v>2.5400000000000002E-3</c:v>
                  </c:pt>
                  <c:pt idx="3">
                    <c:v>2.5400000000000002E-3</c:v>
                  </c:pt>
                  <c:pt idx="4">
                    <c:v>2.5400000000000002E-3</c:v>
                  </c:pt>
                  <c:pt idx="5">
                    <c:v>2.5400000000000002E-3</c:v>
                  </c:pt>
                  <c:pt idx="6">
                    <c:v>2.5400000000000002E-3</c:v>
                  </c:pt>
                  <c:pt idx="7">
                    <c:v>2.5400000000000002E-3</c:v>
                  </c:pt>
                  <c:pt idx="8">
                    <c:v>2.5400000000000002E-3</c:v>
                  </c:pt>
                  <c:pt idx="9">
                    <c:v>2.5400000000000002E-3</c:v>
                  </c:pt>
                  <c:pt idx="10">
                    <c:v>2.5400000000000002E-3</c:v>
                  </c:pt>
                  <c:pt idx="11">
                    <c:v>2.5400000000000002E-3</c:v>
                  </c:pt>
                  <c:pt idx="12">
                    <c:v>1.2700000000000001E-3</c:v>
                  </c:pt>
                  <c:pt idx="13">
                    <c:v>1.2700000000000001E-3</c:v>
                  </c:pt>
                  <c:pt idx="14">
                    <c:v>1.2700000000000001E-3</c:v>
                  </c:pt>
                  <c:pt idx="15">
                    <c:v>1.2700000000000001E-3</c:v>
                  </c:pt>
                  <c:pt idx="16">
                    <c:v>1.2700000000000001E-3</c:v>
                  </c:pt>
                  <c:pt idx="17">
                    <c:v>1.2700000000000001E-3</c:v>
                  </c:pt>
                  <c:pt idx="18">
                    <c:v>1.2700000000000001E-3</c:v>
                  </c:pt>
                  <c:pt idx="19">
                    <c:v>1.2700000000000001E-3</c:v>
                  </c:pt>
                  <c:pt idx="20">
                    <c:v>1.2700000000000001E-3</c:v>
                  </c:pt>
                  <c:pt idx="21">
                    <c:v>1.2700000000000001E-3</c:v>
                  </c:pt>
                  <c:pt idx="22">
                    <c:v>5.080000000000001E-4</c:v>
                  </c:pt>
                  <c:pt idx="23">
                    <c:v>5.080000000000001E-4</c:v>
                  </c:pt>
                  <c:pt idx="24">
                    <c:v>5.080000000000001E-4</c:v>
                  </c:pt>
                  <c:pt idx="25">
                    <c:v>5.080000000000001E-4</c:v>
                  </c:pt>
                  <c:pt idx="26">
                    <c:v>5.080000000000001E-4</c:v>
                  </c:pt>
                  <c:pt idx="27">
                    <c:v>5.080000000000001E-4</c:v>
                  </c:pt>
                  <c:pt idx="28">
                    <c:v>5.080000000000001E-4</c:v>
                  </c:pt>
                  <c:pt idx="29">
                    <c:v>5.080000000000001E-4</c:v>
                  </c:pt>
                  <c:pt idx="30">
                    <c:v>5.080000000000001E-4</c:v>
                  </c:pt>
                  <c:pt idx="31">
                    <c:v>5.080000000000001E-4</c:v>
                  </c:pt>
                  <c:pt idx="32">
                    <c:v>2.5400000000000005E-4</c:v>
                  </c:pt>
                  <c:pt idx="33">
                    <c:v>2.5400000000000005E-4</c:v>
                  </c:pt>
                  <c:pt idx="34">
                    <c:v>2.5400000000000005E-4</c:v>
                  </c:pt>
                  <c:pt idx="35">
                    <c:v>2.5400000000000005E-4</c:v>
                  </c:pt>
                  <c:pt idx="36">
                    <c:v>2.5400000000000005E-4</c:v>
                  </c:pt>
                  <c:pt idx="37">
                    <c:v>2.5400000000000005E-4</c:v>
                  </c:pt>
                  <c:pt idx="38">
                    <c:v>2.5400000000000005E-4</c:v>
                  </c:pt>
                  <c:pt idx="39">
                    <c:v>2.5400000000000005E-4</c:v>
                  </c:pt>
                  <c:pt idx="40">
                    <c:v>2.5400000000000005E-4</c:v>
                  </c:pt>
                  <c:pt idx="41">
                    <c:v>2.5400000000000005E-4</c:v>
                  </c:pt>
                  <c:pt idx="42">
                    <c:v>5.080000000000001E-4</c:v>
                  </c:pt>
                  <c:pt idx="43">
                    <c:v>5.080000000000001E-4</c:v>
                  </c:pt>
                  <c:pt idx="44">
                    <c:v>5.080000000000001E-4</c:v>
                  </c:pt>
                  <c:pt idx="45">
                    <c:v>5.080000000000001E-4</c:v>
                  </c:pt>
                  <c:pt idx="46">
                    <c:v>5.080000000000001E-4</c:v>
                  </c:pt>
                  <c:pt idx="47">
                    <c:v>5.080000000000001E-4</c:v>
                  </c:pt>
                  <c:pt idx="48">
                    <c:v>5.080000000000001E-4</c:v>
                  </c:pt>
                  <c:pt idx="49">
                    <c:v>5.080000000000001E-4</c:v>
                  </c:pt>
                  <c:pt idx="50">
                    <c:v>5.080000000000001E-4</c:v>
                  </c:pt>
                  <c:pt idx="51">
                    <c:v>5.080000000000001E-4</c:v>
                  </c:pt>
                  <c:pt idx="52">
                    <c:v>5.080000000000001E-4</c:v>
                  </c:pt>
                  <c:pt idx="53">
                    <c:v>5.080000000000001E-4</c:v>
                  </c:pt>
                  <c:pt idx="54">
                    <c:v>5.080000000000001E-4</c:v>
                  </c:pt>
                  <c:pt idx="55">
                    <c:v>5.080000000000001E-4</c:v>
                  </c:pt>
                  <c:pt idx="56">
                    <c:v>5.080000000000001E-4</c:v>
                  </c:pt>
                  <c:pt idx="57">
                    <c:v>5.080000000000001E-4</c:v>
                  </c:pt>
                  <c:pt idx="58">
                    <c:v>5.080000000000001E-4</c:v>
                  </c:pt>
                  <c:pt idx="59">
                    <c:v>5.080000000000001E-4</c:v>
                  </c:pt>
                  <c:pt idx="60">
                    <c:v>5.080000000000001E-4</c:v>
                  </c:pt>
                  <c:pt idx="61">
                    <c:v>5.080000000000001E-4</c:v>
                  </c:pt>
                  <c:pt idx="62">
                    <c:v>5.080000000000001E-4</c:v>
                  </c:pt>
                </c:numCache>
              </c:numRef>
            </c:plus>
            <c:minus>
              <c:numRef>
                <c:f>Sheet1!$P$53:$P$115</c:f>
                <c:numCache>
                  <c:formatCode>General</c:formatCode>
                  <c:ptCount val="63"/>
                  <c:pt idx="0">
                    <c:v>0</c:v>
                  </c:pt>
                  <c:pt idx="1">
                    <c:v>2.5400000000000002E-3</c:v>
                  </c:pt>
                  <c:pt idx="2">
                    <c:v>2.5400000000000002E-3</c:v>
                  </c:pt>
                  <c:pt idx="3">
                    <c:v>2.5400000000000002E-3</c:v>
                  </c:pt>
                  <c:pt idx="4">
                    <c:v>2.5400000000000002E-3</c:v>
                  </c:pt>
                  <c:pt idx="5">
                    <c:v>2.5400000000000002E-3</c:v>
                  </c:pt>
                  <c:pt idx="6">
                    <c:v>2.5400000000000002E-3</c:v>
                  </c:pt>
                  <c:pt idx="7">
                    <c:v>2.5400000000000002E-3</c:v>
                  </c:pt>
                  <c:pt idx="8">
                    <c:v>2.5400000000000002E-3</c:v>
                  </c:pt>
                  <c:pt idx="9">
                    <c:v>2.5400000000000002E-3</c:v>
                  </c:pt>
                  <c:pt idx="10">
                    <c:v>2.5400000000000002E-3</c:v>
                  </c:pt>
                  <c:pt idx="11">
                    <c:v>2.5400000000000002E-3</c:v>
                  </c:pt>
                  <c:pt idx="12">
                    <c:v>1.2700000000000001E-3</c:v>
                  </c:pt>
                  <c:pt idx="13">
                    <c:v>1.2700000000000001E-3</c:v>
                  </c:pt>
                  <c:pt idx="14">
                    <c:v>1.2700000000000001E-3</c:v>
                  </c:pt>
                  <c:pt idx="15">
                    <c:v>1.2700000000000001E-3</c:v>
                  </c:pt>
                  <c:pt idx="16">
                    <c:v>1.2700000000000001E-3</c:v>
                  </c:pt>
                  <c:pt idx="17">
                    <c:v>1.2700000000000001E-3</c:v>
                  </c:pt>
                  <c:pt idx="18">
                    <c:v>1.2700000000000001E-3</c:v>
                  </c:pt>
                  <c:pt idx="19">
                    <c:v>1.2700000000000001E-3</c:v>
                  </c:pt>
                  <c:pt idx="20">
                    <c:v>1.2700000000000001E-3</c:v>
                  </c:pt>
                  <c:pt idx="21">
                    <c:v>1.2700000000000001E-3</c:v>
                  </c:pt>
                  <c:pt idx="22">
                    <c:v>5.080000000000001E-4</c:v>
                  </c:pt>
                  <c:pt idx="23">
                    <c:v>5.080000000000001E-4</c:v>
                  </c:pt>
                  <c:pt idx="24">
                    <c:v>5.080000000000001E-4</c:v>
                  </c:pt>
                  <c:pt idx="25">
                    <c:v>5.080000000000001E-4</c:v>
                  </c:pt>
                  <c:pt idx="26">
                    <c:v>5.080000000000001E-4</c:v>
                  </c:pt>
                  <c:pt idx="27">
                    <c:v>5.080000000000001E-4</c:v>
                  </c:pt>
                  <c:pt idx="28">
                    <c:v>5.080000000000001E-4</c:v>
                  </c:pt>
                  <c:pt idx="29">
                    <c:v>5.080000000000001E-4</c:v>
                  </c:pt>
                  <c:pt idx="30">
                    <c:v>5.080000000000001E-4</c:v>
                  </c:pt>
                  <c:pt idx="31">
                    <c:v>5.080000000000001E-4</c:v>
                  </c:pt>
                  <c:pt idx="32">
                    <c:v>2.5400000000000005E-4</c:v>
                  </c:pt>
                  <c:pt idx="33">
                    <c:v>2.5400000000000005E-4</c:v>
                  </c:pt>
                  <c:pt idx="34">
                    <c:v>2.5400000000000005E-4</c:v>
                  </c:pt>
                  <c:pt idx="35">
                    <c:v>2.5400000000000005E-4</c:v>
                  </c:pt>
                  <c:pt idx="36">
                    <c:v>2.5400000000000005E-4</c:v>
                  </c:pt>
                  <c:pt idx="37">
                    <c:v>2.5400000000000005E-4</c:v>
                  </c:pt>
                  <c:pt idx="38">
                    <c:v>2.5400000000000005E-4</c:v>
                  </c:pt>
                  <c:pt idx="39">
                    <c:v>2.5400000000000005E-4</c:v>
                  </c:pt>
                  <c:pt idx="40">
                    <c:v>2.5400000000000005E-4</c:v>
                  </c:pt>
                  <c:pt idx="41">
                    <c:v>2.5400000000000005E-4</c:v>
                  </c:pt>
                  <c:pt idx="42">
                    <c:v>5.080000000000001E-4</c:v>
                  </c:pt>
                  <c:pt idx="43">
                    <c:v>5.080000000000001E-4</c:v>
                  </c:pt>
                  <c:pt idx="44">
                    <c:v>5.080000000000001E-4</c:v>
                  </c:pt>
                  <c:pt idx="45">
                    <c:v>5.080000000000001E-4</c:v>
                  </c:pt>
                  <c:pt idx="46">
                    <c:v>5.080000000000001E-4</c:v>
                  </c:pt>
                  <c:pt idx="47">
                    <c:v>5.080000000000001E-4</c:v>
                  </c:pt>
                  <c:pt idx="48">
                    <c:v>5.080000000000001E-4</c:v>
                  </c:pt>
                  <c:pt idx="49">
                    <c:v>5.080000000000001E-4</c:v>
                  </c:pt>
                  <c:pt idx="50">
                    <c:v>5.080000000000001E-4</c:v>
                  </c:pt>
                  <c:pt idx="51">
                    <c:v>5.080000000000001E-4</c:v>
                  </c:pt>
                  <c:pt idx="52">
                    <c:v>5.080000000000001E-4</c:v>
                  </c:pt>
                  <c:pt idx="53">
                    <c:v>5.080000000000001E-4</c:v>
                  </c:pt>
                  <c:pt idx="54">
                    <c:v>5.080000000000001E-4</c:v>
                  </c:pt>
                  <c:pt idx="55">
                    <c:v>5.080000000000001E-4</c:v>
                  </c:pt>
                  <c:pt idx="56">
                    <c:v>5.080000000000001E-4</c:v>
                  </c:pt>
                  <c:pt idx="57">
                    <c:v>5.080000000000001E-4</c:v>
                  </c:pt>
                  <c:pt idx="58">
                    <c:v>5.080000000000001E-4</c:v>
                  </c:pt>
                  <c:pt idx="59">
                    <c:v>5.080000000000001E-4</c:v>
                  </c:pt>
                  <c:pt idx="60">
                    <c:v>5.080000000000001E-4</c:v>
                  </c:pt>
                  <c:pt idx="61">
                    <c:v>5.080000000000001E-4</c:v>
                  </c:pt>
                  <c:pt idx="62">
                    <c:v>5.080000000000001E-4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Sheet1!$U$53:$U$115</c:f>
                <c:numCache>
                  <c:formatCode>General</c:formatCode>
                  <c:ptCount val="63"/>
                  <c:pt idx="0">
                    <c:v>0</c:v>
                  </c:pt>
                  <c:pt idx="1">
                    <c:v>1.9620000000000002E-3</c:v>
                  </c:pt>
                  <c:pt idx="2">
                    <c:v>0.48802691890084371</c:v>
                  </c:pt>
                  <c:pt idx="3">
                    <c:v>0.69017149875933115</c:v>
                  </c:pt>
                  <c:pt idx="4">
                    <c:v>0.84528286497926353</c:v>
                  </c:pt>
                  <c:pt idx="5">
                    <c:v>0.97604792195639778</c:v>
                  </c:pt>
                  <c:pt idx="6">
                    <c:v>1.0912543104534584</c:v>
                  </c:pt>
                  <c:pt idx="7">
                    <c:v>1.19540888160123</c:v>
                  </c:pt>
                  <c:pt idx="8">
                    <c:v>1.2911889165954586</c:v>
                  </c:pt>
                  <c:pt idx="9">
                    <c:v>1.3803388143737776</c:v>
                  </c:pt>
                  <c:pt idx="10">
                    <c:v>1.4640702396383363</c:v>
                  </c:pt>
                  <c:pt idx="11">
                    <c:v>1.5432653986669005</c:v>
                  </c:pt>
                  <c:pt idx="12">
                    <c:v>1.6185902862832082</c:v>
                  </c:pt>
                  <c:pt idx="13">
                    <c:v>1.690562314432156</c:v>
                  </c:pt>
                  <c:pt idx="14">
                    <c:v>1.7595929538123467</c:v>
                  </c:pt>
                  <c:pt idx="15">
                    <c:v>1.8260158233799371</c:v>
                  </c:pt>
                  <c:pt idx="16">
                    <c:v>1.8901058730562583</c:v>
                  </c:pt>
                  <c:pt idx="17">
                    <c:v>1.9520928859789461</c:v>
                  </c:pt>
                  <c:pt idx="18">
                    <c:v>2.0121712301932608</c:v>
                  </c:pt>
                  <c:pt idx="19">
                    <c:v>2.070507059573889</c:v>
                  </c:pt>
                  <c:pt idx="20">
                    <c:v>2.1272437349474465</c:v>
                  </c:pt>
                  <c:pt idx="21">
                    <c:v>2.1825059752497844</c:v>
                  </c:pt>
                  <c:pt idx="22">
                    <c:v>2.2364030844480749</c:v>
                  </c:pt>
                  <c:pt idx="23">
                    <c:v>2.2890314939416441</c:v>
                  </c:pt>
                  <c:pt idx="24">
                    <c:v>2.3404767899692067</c:v>
                  </c:pt>
                  <c:pt idx="25">
                    <c:v>2.3908153480585685</c:v>
                  </c:pt>
                  <c:pt idx="26">
                    <c:v>2.4401156637832284</c:v>
                  </c:pt>
                  <c:pt idx="27">
                    <c:v>2.4884394460721992</c:v>
                  </c:pt>
                  <c:pt idx="28">
                    <c:v>2.535842522889773</c:v>
                  </c:pt>
                  <c:pt idx="29">
                    <c:v>2.5823755972018896</c:v>
                  </c:pt>
                  <c:pt idx="30">
                    <c:v>2.6280848824099401</c:v>
                  </c:pt>
                  <c:pt idx="31">
                    <c:v>2.6730126399400955</c:v>
                  </c:pt>
                  <c:pt idx="32">
                    <c:v>2.7171976367955595</c:v>
                  </c:pt>
                  <c:pt idx="33">
                    <c:v>2.7606755371711511</c:v>
                  </c:pt>
                  <c:pt idx="34">
                    <c:v>2.8034792393850667</c:v>
                  </c:pt>
                  <c:pt idx="35">
                    <c:v>2.8456391671803583</c:v>
                  </c:pt>
                  <c:pt idx="36">
                    <c:v>2.887183522729162</c:v>
                  </c:pt>
                  <c:pt idx="37">
                    <c:v>2.9281385073193897</c:v>
                  </c:pt>
                  <c:pt idx="38">
                    <c:v>2.9685285146305196</c:v>
                  </c:pt>
                  <c:pt idx="39">
                    <c:v>3.0083763006482966</c:v>
                  </c:pt>
                  <c:pt idx="40">
                    <c:v>3.0477031335794798</c:v>
                  </c:pt>
                  <c:pt idx="41">
                    <c:v>3.0865289265707569</c:v>
                  </c:pt>
                  <c:pt idx="42">
                    <c:v>3.1248723555828457</c:v>
                  </c:pt>
                  <c:pt idx="43">
                    <c:v>3.1627509644000953</c:v>
                  </c:pt>
                  <c:pt idx="44">
                    <c:v>3.2001812584510874</c:v>
                  </c:pt>
                  <c:pt idx="45">
                    <c:v>3.2371787888637598</c:v>
                  </c:pt>
                  <c:pt idx="46">
                    <c:v>3.2737582279693909</c:v>
                  </c:pt>
                  <c:pt idx="47">
                    <c:v>3.3099334372952485</c:v>
                  </c:pt>
                  <c:pt idx="48">
                    <c:v>3.3457175289394936</c:v>
                  </c:pt>
                  <c:pt idx="49">
                    <c:v>3.3811229210989713</c:v>
                  </c:pt>
                  <c:pt idx="50">
                    <c:v>3.4161613884166382</c:v>
                  </c:pt>
                  <c:pt idx="51">
                    <c:v>3.4508441077273462</c:v>
                  </c:pt>
                  <c:pt idx="52">
                    <c:v>3.4851816997058269</c:v>
                  </c:pt>
                  <c:pt idx="53">
                    <c:v>3.5191842668567737</c:v>
                  </c:pt>
                  <c:pt idx="54">
                    <c:v>3.5528614282321924</c:v>
                  </c:pt>
                  <c:pt idx="55">
                    <c:v>3.58622235121415</c:v>
                  </c:pt>
                  <c:pt idx="56">
                    <c:v>3.6192757806605167</c:v>
                  </c:pt>
                  <c:pt idx="57">
                    <c:v>3.6520300656763007</c:v>
                  </c:pt>
                  <c:pt idx="58">
                    <c:v>3.6844931842427786</c:v>
                  </c:pt>
                  <c:pt idx="59">
                    <c:v>3.7166727659103032</c:v>
                  </c:pt>
                  <c:pt idx="60">
                    <c:v>3.7485761127376338</c:v>
                  </c:pt>
                  <c:pt idx="61">
                    <c:v>3.7802102186406303</c:v>
                  </c:pt>
                  <c:pt idx="62">
                    <c:v>3.7880774679442615</c:v>
                  </c:pt>
                </c:numCache>
              </c:numRef>
            </c:plus>
            <c:minus>
              <c:numRef>
                <c:f>Sheet1!$U$53:$U$115</c:f>
                <c:numCache>
                  <c:formatCode>General</c:formatCode>
                  <c:ptCount val="63"/>
                  <c:pt idx="0">
                    <c:v>0</c:v>
                  </c:pt>
                  <c:pt idx="1">
                    <c:v>1.9620000000000002E-3</c:v>
                  </c:pt>
                  <c:pt idx="2">
                    <c:v>0.48802691890084371</c:v>
                  </c:pt>
                  <c:pt idx="3">
                    <c:v>0.69017149875933115</c:v>
                  </c:pt>
                  <c:pt idx="4">
                    <c:v>0.84528286497926353</c:v>
                  </c:pt>
                  <c:pt idx="5">
                    <c:v>0.97604792195639778</c:v>
                  </c:pt>
                  <c:pt idx="6">
                    <c:v>1.0912543104534584</c:v>
                  </c:pt>
                  <c:pt idx="7">
                    <c:v>1.19540888160123</c:v>
                  </c:pt>
                  <c:pt idx="8">
                    <c:v>1.2911889165954586</c:v>
                  </c:pt>
                  <c:pt idx="9">
                    <c:v>1.3803388143737776</c:v>
                  </c:pt>
                  <c:pt idx="10">
                    <c:v>1.4640702396383363</c:v>
                  </c:pt>
                  <c:pt idx="11">
                    <c:v>1.5432653986669005</c:v>
                  </c:pt>
                  <c:pt idx="12">
                    <c:v>1.6185902862832082</c:v>
                  </c:pt>
                  <c:pt idx="13">
                    <c:v>1.690562314432156</c:v>
                  </c:pt>
                  <c:pt idx="14">
                    <c:v>1.7595929538123467</c:v>
                  </c:pt>
                  <c:pt idx="15">
                    <c:v>1.8260158233799371</c:v>
                  </c:pt>
                  <c:pt idx="16">
                    <c:v>1.8901058730562583</c:v>
                  </c:pt>
                  <c:pt idx="17">
                    <c:v>1.9520928859789461</c:v>
                  </c:pt>
                  <c:pt idx="18">
                    <c:v>2.0121712301932608</c:v>
                  </c:pt>
                  <c:pt idx="19">
                    <c:v>2.070507059573889</c:v>
                  </c:pt>
                  <c:pt idx="20">
                    <c:v>2.1272437349474465</c:v>
                  </c:pt>
                  <c:pt idx="21">
                    <c:v>2.1825059752497844</c:v>
                  </c:pt>
                  <c:pt idx="22">
                    <c:v>2.2364030844480749</c:v>
                  </c:pt>
                  <c:pt idx="23">
                    <c:v>2.2890314939416441</c:v>
                  </c:pt>
                  <c:pt idx="24">
                    <c:v>2.3404767899692067</c:v>
                  </c:pt>
                  <c:pt idx="25">
                    <c:v>2.3908153480585685</c:v>
                  </c:pt>
                  <c:pt idx="26">
                    <c:v>2.4401156637832284</c:v>
                  </c:pt>
                  <c:pt idx="27">
                    <c:v>2.4884394460721992</c:v>
                  </c:pt>
                  <c:pt idx="28">
                    <c:v>2.535842522889773</c:v>
                  </c:pt>
                  <c:pt idx="29">
                    <c:v>2.5823755972018896</c:v>
                  </c:pt>
                  <c:pt idx="30">
                    <c:v>2.6280848824099401</c:v>
                  </c:pt>
                  <c:pt idx="31">
                    <c:v>2.6730126399400955</c:v>
                  </c:pt>
                  <c:pt idx="32">
                    <c:v>2.7171976367955595</c:v>
                  </c:pt>
                  <c:pt idx="33">
                    <c:v>2.7606755371711511</c:v>
                  </c:pt>
                  <c:pt idx="34">
                    <c:v>2.8034792393850667</c:v>
                  </c:pt>
                  <c:pt idx="35">
                    <c:v>2.8456391671803583</c:v>
                  </c:pt>
                  <c:pt idx="36">
                    <c:v>2.887183522729162</c:v>
                  </c:pt>
                  <c:pt idx="37">
                    <c:v>2.9281385073193897</c:v>
                  </c:pt>
                  <c:pt idx="38">
                    <c:v>2.9685285146305196</c:v>
                  </c:pt>
                  <c:pt idx="39">
                    <c:v>3.0083763006482966</c:v>
                  </c:pt>
                  <c:pt idx="40">
                    <c:v>3.0477031335794798</c:v>
                  </c:pt>
                  <c:pt idx="41">
                    <c:v>3.0865289265707569</c:v>
                  </c:pt>
                  <c:pt idx="42">
                    <c:v>3.1248723555828457</c:v>
                  </c:pt>
                  <c:pt idx="43">
                    <c:v>3.1627509644000953</c:v>
                  </c:pt>
                  <c:pt idx="44">
                    <c:v>3.2001812584510874</c:v>
                  </c:pt>
                  <c:pt idx="45">
                    <c:v>3.2371787888637598</c:v>
                  </c:pt>
                  <c:pt idx="46">
                    <c:v>3.2737582279693909</c:v>
                  </c:pt>
                  <c:pt idx="47">
                    <c:v>3.3099334372952485</c:v>
                  </c:pt>
                  <c:pt idx="48">
                    <c:v>3.3457175289394936</c:v>
                  </c:pt>
                  <c:pt idx="49">
                    <c:v>3.3811229210989713</c:v>
                  </c:pt>
                  <c:pt idx="50">
                    <c:v>3.4161613884166382</c:v>
                  </c:pt>
                  <c:pt idx="51">
                    <c:v>3.4508441077273462</c:v>
                  </c:pt>
                  <c:pt idx="52">
                    <c:v>3.4851816997058269</c:v>
                  </c:pt>
                  <c:pt idx="53">
                    <c:v>3.5191842668567737</c:v>
                  </c:pt>
                  <c:pt idx="54">
                    <c:v>3.5528614282321924</c:v>
                  </c:pt>
                  <c:pt idx="55">
                    <c:v>3.58622235121415</c:v>
                  </c:pt>
                  <c:pt idx="56">
                    <c:v>3.6192757806605167</c:v>
                  </c:pt>
                  <c:pt idx="57">
                    <c:v>3.6520300656763007</c:v>
                  </c:pt>
                  <c:pt idx="58">
                    <c:v>3.6844931842427786</c:v>
                  </c:pt>
                  <c:pt idx="59">
                    <c:v>3.7166727659103032</c:v>
                  </c:pt>
                  <c:pt idx="60">
                    <c:v>3.7485761127376338</c:v>
                  </c:pt>
                  <c:pt idx="61">
                    <c:v>3.7802102186406303</c:v>
                  </c:pt>
                  <c:pt idx="62">
                    <c:v>3.7880774679442615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Sheet1!$O$53:$O$115</c:f>
              <c:numCache>
                <c:formatCode>General</c:formatCode>
                <c:ptCount val="63"/>
                <c:pt idx="0">
                  <c:v>0</c:v>
                </c:pt>
                <c:pt idx="1">
                  <c:v>1.1137900000000001E-2</c:v>
                </c:pt>
                <c:pt idx="2">
                  <c:v>1.6344899999999999E-2</c:v>
                </c:pt>
                <c:pt idx="3">
                  <c:v>2.21488E-2</c:v>
                </c:pt>
                <c:pt idx="4">
                  <c:v>2.7533600000000002E-2</c:v>
                </c:pt>
                <c:pt idx="5">
                  <c:v>3.2981900000000001E-2</c:v>
                </c:pt>
                <c:pt idx="6">
                  <c:v>3.78333E-2</c:v>
                </c:pt>
                <c:pt idx="7">
                  <c:v>4.2659299999999997E-2</c:v>
                </c:pt>
                <c:pt idx="8">
                  <c:v>4.6774099999999999E-2</c:v>
                </c:pt>
                <c:pt idx="9">
                  <c:v>5.166359999999999E-2</c:v>
                </c:pt>
                <c:pt idx="10">
                  <c:v>5.5816499999999998E-2</c:v>
                </c:pt>
                <c:pt idx="11">
                  <c:v>5.95503E-2</c:v>
                </c:pt>
                <c:pt idx="12">
                  <c:v>6.3271400000000005E-2</c:v>
                </c:pt>
                <c:pt idx="13">
                  <c:v>6.7398900000000012E-2</c:v>
                </c:pt>
                <c:pt idx="14">
                  <c:v>7.1399400000000002E-2</c:v>
                </c:pt>
                <c:pt idx="15">
                  <c:v>7.5069700000000003E-2</c:v>
                </c:pt>
                <c:pt idx="16">
                  <c:v>7.8397099999999997E-2</c:v>
                </c:pt>
                <c:pt idx="17">
                  <c:v>8.1699099999999997E-2</c:v>
                </c:pt>
                <c:pt idx="18">
                  <c:v>8.4962999999999997E-2</c:v>
                </c:pt>
                <c:pt idx="19">
                  <c:v>8.8455499999999992E-2</c:v>
                </c:pt>
                <c:pt idx="20">
                  <c:v>9.1833700000000004E-2</c:v>
                </c:pt>
                <c:pt idx="21">
                  <c:v>9.5122999999999999E-2</c:v>
                </c:pt>
                <c:pt idx="22">
                  <c:v>9.8336099999999996E-2</c:v>
                </c:pt>
                <c:pt idx="23">
                  <c:v>0.10097769999999999</c:v>
                </c:pt>
                <c:pt idx="24">
                  <c:v>0.1042416</c:v>
                </c:pt>
                <c:pt idx="25">
                  <c:v>0.1073785</c:v>
                </c:pt>
                <c:pt idx="26">
                  <c:v>0.11013440000000001</c:v>
                </c:pt>
                <c:pt idx="27">
                  <c:v>0.11291570000000001</c:v>
                </c:pt>
                <c:pt idx="28">
                  <c:v>0.11598909999999998</c:v>
                </c:pt>
                <c:pt idx="29">
                  <c:v>0.11877040000000001</c:v>
                </c:pt>
                <c:pt idx="30">
                  <c:v>0.1216025</c:v>
                </c:pt>
                <c:pt idx="31">
                  <c:v>0.12405360000000001</c:v>
                </c:pt>
                <c:pt idx="32">
                  <c:v>0.1266063</c:v>
                </c:pt>
                <c:pt idx="33">
                  <c:v>0.12971779999999999</c:v>
                </c:pt>
                <c:pt idx="34">
                  <c:v>0.13218159999999998</c:v>
                </c:pt>
                <c:pt idx="35">
                  <c:v>0.13475970000000001</c:v>
                </c:pt>
                <c:pt idx="36">
                  <c:v>0.13719810000000002</c:v>
                </c:pt>
                <c:pt idx="37">
                  <c:v>0.13985240000000002</c:v>
                </c:pt>
                <c:pt idx="38">
                  <c:v>0.14241780000000001</c:v>
                </c:pt>
                <c:pt idx="39">
                  <c:v>0.1450467</c:v>
                </c:pt>
                <c:pt idx="40">
                  <c:v>0.1475486</c:v>
                </c:pt>
                <c:pt idx="41">
                  <c:v>0.15015210000000001</c:v>
                </c:pt>
                <c:pt idx="42">
                  <c:v>0.15002509999999999</c:v>
                </c:pt>
                <c:pt idx="43">
                  <c:v>0.15241270000000001</c:v>
                </c:pt>
                <c:pt idx="44">
                  <c:v>0.1546225</c:v>
                </c:pt>
                <c:pt idx="45">
                  <c:v>0.15659099999999998</c:v>
                </c:pt>
                <c:pt idx="46">
                  <c:v>0.15897860000000003</c:v>
                </c:pt>
                <c:pt idx="47">
                  <c:v>0.1612519</c:v>
                </c:pt>
                <c:pt idx="48">
                  <c:v>0.16355060000000002</c:v>
                </c:pt>
                <c:pt idx="49">
                  <c:v>0.1655826</c:v>
                </c:pt>
                <c:pt idx="50">
                  <c:v>0.16765270000000002</c:v>
                </c:pt>
                <c:pt idx="51">
                  <c:v>0.16986250000000003</c:v>
                </c:pt>
                <c:pt idx="52">
                  <c:v>0.17175480000000001</c:v>
                </c:pt>
                <c:pt idx="53">
                  <c:v>0.17410429999999999</c:v>
                </c:pt>
                <c:pt idx="54">
                  <c:v>0.176149</c:v>
                </c:pt>
                <c:pt idx="55">
                  <c:v>0.17819369999999998</c:v>
                </c:pt>
                <c:pt idx="56">
                  <c:v>0.18013680000000001</c:v>
                </c:pt>
                <c:pt idx="57">
                  <c:v>0.18166079999999998</c:v>
                </c:pt>
                <c:pt idx="58">
                  <c:v>0.18352769999999999</c:v>
                </c:pt>
                <c:pt idx="59">
                  <c:v>0.18535650000000001</c:v>
                </c:pt>
                <c:pt idx="60">
                  <c:v>0.18743930000000003</c:v>
                </c:pt>
                <c:pt idx="61">
                  <c:v>0.18938240000000001</c:v>
                </c:pt>
                <c:pt idx="62">
                  <c:v>0.19005549999999999</c:v>
                </c:pt>
              </c:numCache>
            </c:numRef>
          </c:xVal>
          <c:yVal>
            <c:numRef>
              <c:f>Sheet1!$T$53:$T$115</c:f>
              <c:numCache>
                <c:formatCode>General</c:formatCode>
                <c:ptCount val="63"/>
                <c:pt idx="0">
                  <c:v>0</c:v>
                </c:pt>
                <c:pt idx="1">
                  <c:v>23.552828999999996</c:v>
                </c:pt>
                <c:pt idx="2">
                  <c:v>33.313288499999999</c:v>
                </c:pt>
                <c:pt idx="3">
                  <c:v>43.073747999999995</c:v>
                </c:pt>
                <c:pt idx="4">
                  <c:v>52.834207499999991</c:v>
                </c:pt>
                <c:pt idx="5">
                  <c:v>62.594666999999994</c:v>
                </c:pt>
                <c:pt idx="6">
                  <c:v>72.355126499999983</c:v>
                </c:pt>
                <c:pt idx="7">
                  <c:v>82.115585999999979</c:v>
                </c:pt>
                <c:pt idx="8">
                  <c:v>91.876045499999989</c:v>
                </c:pt>
                <c:pt idx="9">
                  <c:v>101.636505</c:v>
                </c:pt>
                <c:pt idx="10">
                  <c:v>111.39696450000001</c:v>
                </c:pt>
                <c:pt idx="11">
                  <c:v>121.15742400000003</c:v>
                </c:pt>
                <c:pt idx="12">
                  <c:v>130.91788350000002</c:v>
                </c:pt>
                <c:pt idx="13">
                  <c:v>140.67834300000004</c:v>
                </c:pt>
                <c:pt idx="14">
                  <c:v>150.43880250000004</c:v>
                </c:pt>
                <c:pt idx="15">
                  <c:v>160.19926200000006</c:v>
                </c:pt>
                <c:pt idx="16">
                  <c:v>169.95972150000006</c:v>
                </c:pt>
                <c:pt idx="17">
                  <c:v>179.72018100000008</c:v>
                </c:pt>
                <c:pt idx="18">
                  <c:v>189.48064050000008</c:v>
                </c:pt>
                <c:pt idx="19">
                  <c:v>199.24110000000007</c:v>
                </c:pt>
                <c:pt idx="20">
                  <c:v>209.0015595000001</c:v>
                </c:pt>
                <c:pt idx="21">
                  <c:v>218.76201900000009</c:v>
                </c:pt>
                <c:pt idx="22">
                  <c:v>228.52247850000012</c:v>
                </c:pt>
                <c:pt idx="23">
                  <c:v>238.28293800000012</c:v>
                </c:pt>
                <c:pt idx="24">
                  <c:v>248.04339750000011</c:v>
                </c:pt>
                <c:pt idx="25">
                  <c:v>257.80385700000011</c:v>
                </c:pt>
                <c:pt idx="26">
                  <c:v>267.56431650000013</c:v>
                </c:pt>
                <c:pt idx="27">
                  <c:v>277.32477600000016</c:v>
                </c:pt>
                <c:pt idx="28">
                  <c:v>287.08523550000018</c:v>
                </c:pt>
                <c:pt idx="29">
                  <c:v>296.84569500000015</c:v>
                </c:pt>
                <c:pt idx="30">
                  <c:v>306.60615450000017</c:v>
                </c:pt>
                <c:pt idx="31">
                  <c:v>316.3666140000002</c:v>
                </c:pt>
                <c:pt idx="32">
                  <c:v>326.12707350000011</c:v>
                </c:pt>
                <c:pt idx="33">
                  <c:v>335.88753300000008</c:v>
                </c:pt>
                <c:pt idx="34">
                  <c:v>345.6479925000001</c:v>
                </c:pt>
                <c:pt idx="35">
                  <c:v>355.40845200000007</c:v>
                </c:pt>
                <c:pt idx="36">
                  <c:v>365.16891150000004</c:v>
                </c:pt>
                <c:pt idx="37">
                  <c:v>374.929371</c:v>
                </c:pt>
                <c:pt idx="38">
                  <c:v>384.68983049999997</c:v>
                </c:pt>
                <c:pt idx="39">
                  <c:v>394.45029</c:v>
                </c:pt>
                <c:pt idx="40">
                  <c:v>404.21074949999996</c:v>
                </c:pt>
                <c:pt idx="41">
                  <c:v>413.97120899999987</c:v>
                </c:pt>
                <c:pt idx="42">
                  <c:v>423.73166849999984</c:v>
                </c:pt>
                <c:pt idx="43">
                  <c:v>433.49212799999981</c:v>
                </c:pt>
                <c:pt idx="44">
                  <c:v>443.25258749999978</c:v>
                </c:pt>
                <c:pt idx="45">
                  <c:v>453.0130469999998</c:v>
                </c:pt>
                <c:pt idx="46">
                  <c:v>462.77350649999977</c:v>
                </c:pt>
                <c:pt idx="47">
                  <c:v>472.53396599999974</c:v>
                </c:pt>
                <c:pt idx="48">
                  <c:v>482.2944254999997</c:v>
                </c:pt>
                <c:pt idx="49">
                  <c:v>492.05488499999962</c:v>
                </c:pt>
                <c:pt idx="50">
                  <c:v>501.8153444999997</c:v>
                </c:pt>
                <c:pt idx="51">
                  <c:v>511.57580399999961</c:v>
                </c:pt>
                <c:pt idx="52">
                  <c:v>521.33626349999963</c:v>
                </c:pt>
                <c:pt idx="53">
                  <c:v>531.09672299999954</c:v>
                </c:pt>
                <c:pt idx="54">
                  <c:v>540.85718249999945</c:v>
                </c:pt>
                <c:pt idx="55">
                  <c:v>550.61764199999948</c:v>
                </c:pt>
                <c:pt idx="56">
                  <c:v>560.3781014999995</c:v>
                </c:pt>
                <c:pt idx="57">
                  <c:v>570.13856099999941</c:v>
                </c:pt>
                <c:pt idx="58">
                  <c:v>579.89902049999944</c:v>
                </c:pt>
                <c:pt idx="59">
                  <c:v>589.65947999999935</c:v>
                </c:pt>
                <c:pt idx="60">
                  <c:v>599.41993949999937</c:v>
                </c:pt>
                <c:pt idx="61">
                  <c:v>609.1803989999994</c:v>
                </c:pt>
                <c:pt idx="62">
                  <c:v>614.0606287499993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02-4A46-B2AE-6981B758E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894815"/>
        <c:axId val="718896895"/>
      </c:scatterChart>
      <c:valAx>
        <c:axId val="718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Draw</a:t>
                </a:r>
                <a:r>
                  <a:rPr lang="en-US" baseline="0"/>
                  <a:t> Length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896895"/>
        <c:crosses val="autoZero"/>
        <c:crossBetween val="midCat"/>
      </c:valAx>
      <c:valAx>
        <c:axId val="71889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Relationship (trying</a:t>
            </a:r>
            <a:r>
              <a:rPr lang="en-US" baseline="0"/>
              <a:t> Hooke's law)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 Force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285656795580806E-2"/>
                  <c:y val="-1.29366373318952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Sheet1!$P$53:$P$115</c:f>
                <c:numCache>
                  <c:formatCode>General</c:formatCode>
                  <c:ptCount val="63"/>
                  <c:pt idx="0">
                    <c:v>0</c:v>
                  </c:pt>
                  <c:pt idx="1">
                    <c:v>2.5400000000000002E-3</c:v>
                  </c:pt>
                  <c:pt idx="2">
                    <c:v>2.5400000000000002E-3</c:v>
                  </c:pt>
                  <c:pt idx="3">
                    <c:v>2.5400000000000002E-3</c:v>
                  </c:pt>
                  <c:pt idx="4">
                    <c:v>2.5400000000000002E-3</c:v>
                  </c:pt>
                  <c:pt idx="5">
                    <c:v>2.5400000000000002E-3</c:v>
                  </c:pt>
                  <c:pt idx="6">
                    <c:v>2.5400000000000002E-3</c:v>
                  </c:pt>
                  <c:pt idx="7">
                    <c:v>2.5400000000000002E-3</c:v>
                  </c:pt>
                  <c:pt idx="8">
                    <c:v>2.5400000000000002E-3</c:v>
                  </c:pt>
                  <c:pt idx="9">
                    <c:v>2.5400000000000002E-3</c:v>
                  </c:pt>
                  <c:pt idx="10">
                    <c:v>2.5400000000000002E-3</c:v>
                  </c:pt>
                  <c:pt idx="11">
                    <c:v>2.5400000000000002E-3</c:v>
                  </c:pt>
                  <c:pt idx="12">
                    <c:v>1.2700000000000001E-3</c:v>
                  </c:pt>
                  <c:pt idx="13">
                    <c:v>1.2700000000000001E-3</c:v>
                  </c:pt>
                  <c:pt idx="14">
                    <c:v>1.2700000000000001E-3</c:v>
                  </c:pt>
                  <c:pt idx="15">
                    <c:v>1.2700000000000001E-3</c:v>
                  </c:pt>
                  <c:pt idx="16">
                    <c:v>1.2700000000000001E-3</c:v>
                  </c:pt>
                  <c:pt idx="17">
                    <c:v>1.2700000000000001E-3</c:v>
                  </c:pt>
                  <c:pt idx="18">
                    <c:v>1.2700000000000001E-3</c:v>
                  </c:pt>
                  <c:pt idx="19">
                    <c:v>1.2700000000000001E-3</c:v>
                  </c:pt>
                  <c:pt idx="20">
                    <c:v>1.2700000000000001E-3</c:v>
                  </c:pt>
                  <c:pt idx="21">
                    <c:v>1.2700000000000001E-3</c:v>
                  </c:pt>
                  <c:pt idx="22">
                    <c:v>5.080000000000001E-4</c:v>
                  </c:pt>
                  <c:pt idx="23">
                    <c:v>5.080000000000001E-4</c:v>
                  </c:pt>
                  <c:pt idx="24">
                    <c:v>5.080000000000001E-4</c:v>
                  </c:pt>
                  <c:pt idx="25">
                    <c:v>5.080000000000001E-4</c:v>
                  </c:pt>
                  <c:pt idx="26">
                    <c:v>5.080000000000001E-4</c:v>
                  </c:pt>
                  <c:pt idx="27">
                    <c:v>5.080000000000001E-4</c:v>
                  </c:pt>
                  <c:pt idx="28">
                    <c:v>5.080000000000001E-4</c:v>
                  </c:pt>
                  <c:pt idx="29">
                    <c:v>5.080000000000001E-4</c:v>
                  </c:pt>
                  <c:pt idx="30">
                    <c:v>5.080000000000001E-4</c:v>
                  </c:pt>
                  <c:pt idx="31">
                    <c:v>5.080000000000001E-4</c:v>
                  </c:pt>
                  <c:pt idx="32">
                    <c:v>2.5400000000000005E-4</c:v>
                  </c:pt>
                  <c:pt idx="33">
                    <c:v>2.5400000000000005E-4</c:v>
                  </c:pt>
                  <c:pt idx="34">
                    <c:v>2.5400000000000005E-4</c:v>
                  </c:pt>
                  <c:pt idx="35">
                    <c:v>2.5400000000000005E-4</c:v>
                  </c:pt>
                  <c:pt idx="36">
                    <c:v>2.5400000000000005E-4</c:v>
                  </c:pt>
                  <c:pt idx="37">
                    <c:v>2.5400000000000005E-4</c:v>
                  </c:pt>
                  <c:pt idx="38">
                    <c:v>2.5400000000000005E-4</c:v>
                  </c:pt>
                  <c:pt idx="39">
                    <c:v>2.5400000000000005E-4</c:v>
                  </c:pt>
                  <c:pt idx="40">
                    <c:v>2.5400000000000005E-4</c:v>
                  </c:pt>
                  <c:pt idx="41">
                    <c:v>2.5400000000000005E-4</c:v>
                  </c:pt>
                  <c:pt idx="42">
                    <c:v>5.080000000000001E-4</c:v>
                  </c:pt>
                  <c:pt idx="43">
                    <c:v>5.080000000000001E-4</c:v>
                  </c:pt>
                  <c:pt idx="44">
                    <c:v>5.080000000000001E-4</c:v>
                  </c:pt>
                  <c:pt idx="45">
                    <c:v>5.080000000000001E-4</c:v>
                  </c:pt>
                  <c:pt idx="46">
                    <c:v>5.080000000000001E-4</c:v>
                  </c:pt>
                  <c:pt idx="47">
                    <c:v>5.080000000000001E-4</c:v>
                  </c:pt>
                  <c:pt idx="48">
                    <c:v>5.080000000000001E-4</c:v>
                  </c:pt>
                  <c:pt idx="49">
                    <c:v>5.080000000000001E-4</c:v>
                  </c:pt>
                  <c:pt idx="50">
                    <c:v>5.080000000000001E-4</c:v>
                  </c:pt>
                  <c:pt idx="51">
                    <c:v>5.080000000000001E-4</c:v>
                  </c:pt>
                  <c:pt idx="52">
                    <c:v>5.080000000000001E-4</c:v>
                  </c:pt>
                  <c:pt idx="53">
                    <c:v>5.080000000000001E-4</c:v>
                  </c:pt>
                  <c:pt idx="54">
                    <c:v>5.080000000000001E-4</c:v>
                  </c:pt>
                  <c:pt idx="55">
                    <c:v>5.080000000000001E-4</c:v>
                  </c:pt>
                  <c:pt idx="56">
                    <c:v>5.080000000000001E-4</c:v>
                  </c:pt>
                  <c:pt idx="57">
                    <c:v>5.080000000000001E-4</c:v>
                  </c:pt>
                  <c:pt idx="58">
                    <c:v>5.080000000000001E-4</c:v>
                  </c:pt>
                  <c:pt idx="59">
                    <c:v>5.080000000000001E-4</c:v>
                  </c:pt>
                  <c:pt idx="60">
                    <c:v>5.080000000000001E-4</c:v>
                  </c:pt>
                  <c:pt idx="61">
                    <c:v>5.080000000000001E-4</c:v>
                  </c:pt>
                  <c:pt idx="62">
                    <c:v>5.080000000000001E-4</c:v>
                  </c:pt>
                </c:numCache>
              </c:numRef>
            </c:plus>
            <c:minus>
              <c:numRef>
                <c:f>Sheet1!$P$53:$P$115</c:f>
                <c:numCache>
                  <c:formatCode>General</c:formatCode>
                  <c:ptCount val="63"/>
                  <c:pt idx="0">
                    <c:v>0</c:v>
                  </c:pt>
                  <c:pt idx="1">
                    <c:v>2.5400000000000002E-3</c:v>
                  </c:pt>
                  <c:pt idx="2">
                    <c:v>2.5400000000000002E-3</c:v>
                  </c:pt>
                  <c:pt idx="3">
                    <c:v>2.5400000000000002E-3</c:v>
                  </c:pt>
                  <c:pt idx="4">
                    <c:v>2.5400000000000002E-3</c:v>
                  </c:pt>
                  <c:pt idx="5">
                    <c:v>2.5400000000000002E-3</c:v>
                  </c:pt>
                  <c:pt idx="6">
                    <c:v>2.5400000000000002E-3</c:v>
                  </c:pt>
                  <c:pt idx="7">
                    <c:v>2.5400000000000002E-3</c:v>
                  </c:pt>
                  <c:pt idx="8">
                    <c:v>2.5400000000000002E-3</c:v>
                  </c:pt>
                  <c:pt idx="9">
                    <c:v>2.5400000000000002E-3</c:v>
                  </c:pt>
                  <c:pt idx="10">
                    <c:v>2.5400000000000002E-3</c:v>
                  </c:pt>
                  <c:pt idx="11">
                    <c:v>2.5400000000000002E-3</c:v>
                  </c:pt>
                  <c:pt idx="12">
                    <c:v>1.2700000000000001E-3</c:v>
                  </c:pt>
                  <c:pt idx="13">
                    <c:v>1.2700000000000001E-3</c:v>
                  </c:pt>
                  <c:pt idx="14">
                    <c:v>1.2700000000000001E-3</c:v>
                  </c:pt>
                  <c:pt idx="15">
                    <c:v>1.2700000000000001E-3</c:v>
                  </c:pt>
                  <c:pt idx="16">
                    <c:v>1.2700000000000001E-3</c:v>
                  </c:pt>
                  <c:pt idx="17">
                    <c:v>1.2700000000000001E-3</c:v>
                  </c:pt>
                  <c:pt idx="18">
                    <c:v>1.2700000000000001E-3</c:v>
                  </c:pt>
                  <c:pt idx="19">
                    <c:v>1.2700000000000001E-3</c:v>
                  </c:pt>
                  <c:pt idx="20">
                    <c:v>1.2700000000000001E-3</c:v>
                  </c:pt>
                  <c:pt idx="21">
                    <c:v>1.2700000000000001E-3</c:v>
                  </c:pt>
                  <c:pt idx="22">
                    <c:v>5.080000000000001E-4</c:v>
                  </c:pt>
                  <c:pt idx="23">
                    <c:v>5.080000000000001E-4</c:v>
                  </c:pt>
                  <c:pt idx="24">
                    <c:v>5.080000000000001E-4</c:v>
                  </c:pt>
                  <c:pt idx="25">
                    <c:v>5.080000000000001E-4</c:v>
                  </c:pt>
                  <c:pt idx="26">
                    <c:v>5.080000000000001E-4</c:v>
                  </c:pt>
                  <c:pt idx="27">
                    <c:v>5.080000000000001E-4</c:v>
                  </c:pt>
                  <c:pt idx="28">
                    <c:v>5.080000000000001E-4</c:v>
                  </c:pt>
                  <c:pt idx="29">
                    <c:v>5.080000000000001E-4</c:v>
                  </c:pt>
                  <c:pt idx="30">
                    <c:v>5.080000000000001E-4</c:v>
                  </c:pt>
                  <c:pt idx="31">
                    <c:v>5.080000000000001E-4</c:v>
                  </c:pt>
                  <c:pt idx="32">
                    <c:v>2.5400000000000005E-4</c:v>
                  </c:pt>
                  <c:pt idx="33">
                    <c:v>2.5400000000000005E-4</c:v>
                  </c:pt>
                  <c:pt idx="34">
                    <c:v>2.5400000000000005E-4</c:v>
                  </c:pt>
                  <c:pt idx="35">
                    <c:v>2.5400000000000005E-4</c:v>
                  </c:pt>
                  <c:pt idx="36">
                    <c:v>2.5400000000000005E-4</c:v>
                  </c:pt>
                  <c:pt idx="37">
                    <c:v>2.5400000000000005E-4</c:v>
                  </c:pt>
                  <c:pt idx="38">
                    <c:v>2.5400000000000005E-4</c:v>
                  </c:pt>
                  <c:pt idx="39">
                    <c:v>2.5400000000000005E-4</c:v>
                  </c:pt>
                  <c:pt idx="40">
                    <c:v>2.5400000000000005E-4</c:v>
                  </c:pt>
                  <c:pt idx="41">
                    <c:v>2.5400000000000005E-4</c:v>
                  </c:pt>
                  <c:pt idx="42">
                    <c:v>5.080000000000001E-4</c:v>
                  </c:pt>
                  <c:pt idx="43">
                    <c:v>5.080000000000001E-4</c:v>
                  </c:pt>
                  <c:pt idx="44">
                    <c:v>5.080000000000001E-4</c:v>
                  </c:pt>
                  <c:pt idx="45">
                    <c:v>5.080000000000001E-4</c:v>
                  </c:pt>
                  <c:pt idx="46">
                    <c:v>5.080000000000001E-4</c:v>
                  </c:pt>
                  <c:pt idx="47">
                    <c:v>5.080000000000001E-4</c:v>
                  </c:pt>
                  <c:pt idx="48">
                    <c:v>5.080000000000001E-4</c:v>
                  </c:pt>
                  <c:pt idx="49">
                    <c:v>5.080000000000001E-4</c:v>
                  </c:pt>
                  <c:pt idx="50">
                    <c:v>5.080000000000001E-4</c:v>
                  </c:pt>
                  <c:pt idx="51">
                    <c:v>5.080000000000001E-4</c:v>
                  </c:pt>
                  <c:pt idx="52">
                    <c:v>5.080000000000001E-4</c:v>
                  </c:pt>
                  <c:pt idx="53">
                    <c:v>5.080000000000001E-4</c:v>
                  </c:pt>
                  <c:pt idx="54">
                    <c:v>5.080000000000001E-4</c:v>
                  </c:pt>
                  <c:pt idx="55">
                    <c:v>5.080000000000001E-4</c:v>
                  </c:pt>
                  <c:pt idx="56">
                    <c:v>5.080000000000001E-4</c:v>
                  </c:pt>
                  <c:pt idx="57">
                    <c:v>5.080000000000001E-4</c:v>
                  </c:pt>
                  <c:pt idx="58">
                    <c:v>5.080000000000001E-4</c:v>
                  </c:pt>
                  <c:pt idx="59">
                    <c:v>5.080000000000001E-4</c:v>
                  </c:pt>
                  <c:pt idx="60">
                    <c:v>5.080000000000001E-4</c:v>
                  </c:pt>
                  <c:pt idx="61">
                    <c:v>5.080000000000001E-4</c:v>
                  </c:pt>
                  <c:pt idx="62">
                    <c:v>5.080000000000001E-4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Sheet1!$U$53:$U$115</c:f>
                <c:numCache>
                  <c:formatCode>General</c:formatCode>
                  <c:ptCount val="63"/>
                  <c:pt idx="0">
                    <c:v>0</c:v>
                  </c:pt>
                  <c:pt idx="1">
                    <c:v>1.9620000000000002E-3</c:v>
                  </c:pt>
                  <c:pt idx="2">
                    <c:v>0.48802691890084371</c:v>
                  </c:pt>
                  <c:pt idx="3">
                    <c:v>0.69017149875933115</c:v>
                  </c:pt>
                  <c:pt idx="4">
                    <c:v>0.84528286497926353</c:v>
                  </c:pt>
                  <c:pt idx="5">
                    <c:v>0.97604792195639778</c:v>
                  </c:pt>
                  <c:pt idx="6">
                    <c:v>1.0912543104534584</c:v>
                  </c:pt>
                  <c:pt idx="7">
                    <c:v>1.19540888160123</c:v>
                  </c:pt>
                  <c:pt idx="8">
                    <c:v>1.2911889165954586</c:v>
                  </c:pt>
                  <c:pt idx="9">
                    <c:v>1.3803388143737776</c:v>
                  </c:pt>
                  <c:pt idx="10">
                    <c:v>1.4640702396383363</c:v>
                  </c:pt>
                  <c:pt idx="11">
                    <c:v>1.5432653986669005</c:v>
                  </c:pt>
                  <c:pt idx="12">
                    <c:v>1.6185902862832082</c:v>
                  </c:pt>
                  <c:pt idx="13">
                    <c:v>1.690562314432156</c:v>
                  </c:pt>
                  <c:pt idx="14">
                    <c:v>1.7595929538123467</c:v>
                  </c:pt>
                  <c:pt idx="15">
                    <c:v>1.8260158233799371</c:v>
                  </c:pt>
                  <c:pt idx="16">
                    <c:v>1.8901058730562583</c:v>
                  </c:pt>
                  <c:pt idx="17">
                    <c:v>1.9520928859789461</c:v>
                  </c:pt>
                  <c:pt idx="18">
                    <c:v>2.0121712301932608</c:v>
                  </c:pt>
                  <c:pt idx="19">
                    <c:v>2.070507059573889</c:v>
                  </c:pt>
                  <c:pt idx="20">
                    <c:v>2.1272437349474465</c:v>
                  </c:pt>
                  <c:pt idx="21">
                    <c:v>2.1825059752497844</c:v>
                  </c:pt>
                  <c:pt idx="22">
                    <c:v>2.2364030844480749</c:v>
                  </c:pt>
                  <c:pt idx="23">
                    <c:v>2.2890314939416441</c:v>
                  </c:pt>
                  <c:pt idx="24">
                    <c:v>2.3404767899692067</c:v>
                  </c:pt>
                  <c:pt idx="25">
                    <c:v>2.3908153480585685</c:v>
                  </c:pt>
                  <c:pt idx="26">
                    <c:v>2.4401156637832284</c:v>
                  </c:pt>
                  <c:pt idx="27">
                    <c:v>2.4884394460721992</c:v>
                  </c:pt>
                  <c:pt idx="28">
                    <c:v>2.535842522889773</c:v>
                  </c:pt>
                  <c:pt idx="29">
                    <c:v>2.5823755972018896</c:v>
                  </c:pt>
                  <c:pt idx="30">
                    <c:v>2.6280848824099401</c:v>
                  </c:pt>
                  <c:pt idx="31">
                    <c:v>2.6730126399400955</c:v>
                  </c:pt>
                  <c:pt idx="32">
                    <c:v>2.7171976367955595</c:v>
                  </c:pt>
                  <c:pt idx="33">
                    <c:v>2.7606755371711511</c:v>
                  </c:pt>
                  <c:pt idx="34">
                    <c:v>2.8034792393850667</c:v>
                  </c:pt>
                  <c:pt idx="35">
                    <c:v>2.8456391671803583</c:v>
                  </c:pt>
                  <c:pt idx="36">
                    <c:v>2.887183522729162</c:v>
                  </c:pt>
                  <c:pt idx="37">
                    <c:v>2.9281385073193897</c:v>
                  </c:pt>
                  <c:pt idx="38">
                    <c:v>2.9685285146305196</c:v>
                  </c:pt>
                  <c:pt idx="39">
                    <c:v>3.0083763006482966</c:v>
                  </c:pt>
                  <c:pt idx="40">
                    <c:v>3.0477031335794798</c:v>
                  </c:pt>
                  <c:pt idx="41">
                    <c:v>3.0865289265707569</c:v>
                  </c:pt>
                  <c:pt idx="42">
                    <c:v>3.1248723555828457</c:v>
                  </c:pt>
                  <c:pt idx="43">
                    <c:v>3.1627509644000953</c:v>
                  </c:pt>
                  <c:pt idx="44">
                    <c:v>3.2001812584510874</c:v>
                  </c:pt>
                  <c:pt idx="45">
                    <c:v>3.2371787888637598</c:v>
                  </c:pt>
                  <c:pt idx="46">
                    <c:v>3.2737582279693909</c:v>
                  </c:pt>
                  <c:pt idx="47">
                    <c:v>3.3099334372952485</c:v>
                  </c:pt>
                  <c:pt idx="48">
                    <c:v>3.3457175289394936</c:v>
                  </c:pt>
                  <c:pt idx="49">
                    <c:v>3.3811229210989713</c:v>
                  </c:pt>
                  <c:pt idx="50">
                    <c:v>3.4161613884166382</c:v>
                  </c:pt>
                  <c:pt idx="51">
                    <c:v>3.4508441077273462</c:v>
                  </c:pt>
                  <c:pt idx="52">
                    <c:v>3.4851816997058269</c:v>
                  </c:pt>
                  <c:pt idx="53">
                    <c:v>3.5191842668567737</c:v>
                  </c:pt>
                  <c:pt idx="54">
                    <c:v>3.5528614282321924</c:v>
                  </c:pt>
                  <c:pt idx="55">
                    <c:v>3.58622235121415</c:v>
                  </c:pt>
                  <c:pt idx="56">
                    <c:v>3.6192757806605167</c:v>
                  </c:pt>
                  <c:pt idx="57">
                    <c:v>3.6520300656763007</c:v>
                  </c:pt>
                  <c:pt idx="58">
                    <c:v>3.6844931842427786</c:v>
                  </c:pt>
                  <c:pt idx="59">
                    <c:v>3.7166727659103032</c:v>
                  </c:pt>
                  <c:pt idx="60">
                    <c:v>3.7485761127376338</c:v>
                  </c:pt>
                  <c:pt idx="61">
                    <c:v>3.7802102186406303</c:v>
                  </c:pt>
                  <c:pt idx="62">
                    <c:v>3.7880774679442615</c:v>
                  </c:pt>
                </c:numCache>
              </c:numRef>
            </c:plus>
            <c:minus>
              <c:numRef>
                <c:f>Sheet1!$U$53:$U$115</c:f>
                <c:numCache>
                  <c:formatCode>General</c:formatCode>
                  <c:ptCount val="63"/>
                  <c:pt idx="0">
                    <c:v>0</c:v>
                  </c:pt>
                  <c:pt idx="1">
                    <c:v>1.9620000000000002E-3</c:v>
                  </c:pt>
                  <c:pt idx="2">
                    <c:v>0.48802691890084371</c:v>
                  </c:pt>
                  <c:pt idx="3">
                    <c:v>0.69017149875933115</c:v>
                  </c:pt>
                  <c:pt idx="4">
                    <c:v>0.84528286497926353</c:v>
                  </c:pt>
                  <c:pt idx="5">
                    <c:v>0.97604792195639778</c:v>
                  </c:pt>
                  <c:pt idx="6">
                    <c:v>1.0912543104534584</c:v>
                  </c:pt>
                  <c:pt idx="7">
                    <c:v>1.19540888160123</c:v>
                  </c:pt>
                  <c:pt idx="8">
                    <c:v>1.2911889165954586</c:v>
                  </c:pt>
                  <c:pt idx="9">
                    <c:v>1.3803388143737776</c:v>
                  </c:pt>
                  <c:pt idx="10">
                    <c:v>1.4640702396383363</c:v>
                  </c:pt>
                  <c:pt idx="11">
                    <c:v>1.5432653986669005</c:v>
                  </c:pt>
                  <c:pt idx="12">
                    <c:v>1.6185902862832082</c:v>
                  </c:pt>
                  <c:pt idx="13">
                    <c:v>1.690562314432156</c:v>
                  </c:pt>
                  <c:pt idx="14">
                    <c:v>1.7595929538123467</c:v>
                  </c:pt>
                  <c:pt idx="15">
                    <c:v>1.8260158233799371</c:v>
                  </c:pt>
                  <c:pt idx="16">
                    <c:v>1.8901058730562583</c:v>
                  </c:pt>
                  <c:pt idx="17">
                    <c:v>1.9520928859789461</c:v>
                  </c:pt>
                  <c:pt idx="18">
                    <c:v>2.0121712301932608</c:v>
                  </c:pt>
                  <c:pt idx="19">
                    <c:v>2.070507059573889</c:v>
                  </c:pt>
                  <c:pt idx="20">
                    <c:v>2.1272437349474465</c:v>
                  </c:pt>
                  <c:pt idx="21">
                    <c:v>2.1825059752497844</c:v>
                  </c:pt>
                  <c:pt idx="22">
                    <c:v>2.2364030844480749</c:v>
                  </c:pt>
                  <c:pt idx="23">
                    <c:v>2.2890314939416441</c:v>
                  </c:pt>
                  <c:pt idx="24">
                    <c:v>2.3404767899692067</c:v>
                  </c:pt>
                  <c:pt idx="25">
                    <c:v>2.3908153480585685</c:v>
                  </c:pt>
                  <c:pt idx="26">
                    <c:v>2.4401156637832284</c:v>
                  </c:pt>
                  <c:pt idx="27">
                    <c:v>2.4884394460721992</c:v>
                  </c:pt>
                  <c:pt idx="28">
                    <c:v>2.535842522889773</c:v>
                  </c:pt>
                  <c:pt idx="29">
                    <c:v>2.5823755972018896</c:v>
                  </c:pt>
                  <c:pt idx="30">
                    <c:v>2.6280848824099401</c:v>
                  </c:pt>
                  <c:pt idx="31">
                    <c:v>2.6730126399400955</c:v>
                  </c:pt>
                  <c:pt idx="32">
                    <c:v>2.7171976367955595</c:v>
                  </c:pt>
                  <c:pt idx="33">
                    <c:v>2.7606755371711511</c:v>
                  </c:pt>
                  <c:pt idx="34">
                    <c:v>2.8034792393850667</c:v>
                  </c:pt>
                  <c:pt idx="35">
                    <c:v>2.8456391671803583</c:v>
                  </c:pt>
                  <c:pt idx="36">
                    <c:v>2.887183522729162</c:v>
                  </c:pt>
                  <c:pt idx="37">
                    <c:v>2.9281385073193897</c:v>
                  </c:pt>
                  <c:pt idx="38">
                    <c:v>2.9685285146305196</c:v>
                  </c:pt>
                  <c:pt idx="39">
                    <c:v>3.0083763006482966</c:v>
                  </c:pt>
                  <c:pt idx="40">
                    <c:v>3.0477031335794798</c:v>
                  </c:pt>
                  <c:pt idx="41">
                    <c:v>3.0865289265707569</c:v>
                  </c:pt>
                  <c:pt idx="42">
                    <c:v>3.1248723555828457</c:v>
                  </c:pt>
                  <c:pt idx="43">
                    <c:v>3.1627509644000953</c:v>
                  </c:pt>
                  <c:pt idx="44">
                    <c:v>3.2001812584510874</c:v>
                  </c:pt>
                  <c:pt idx="45">
                    <c:v>3.2371787888637598</c:v>
                  </c:pt>
                  <c:pt idx="46">
                    <c:v>3.2737582279693909</c:v>
                  </c:pt>
                  <c:pt idx="47">
                    <c:v>3.3099334372952485</c:v>
                  </c:pt>
                  <c:pt idx="48">
                    <c:v>3.3457175289394936</c:v>
                  </c:pt>
                  <c:pt idx="49">
                    <c:v>3.3811229210989713</c:v>
                  </c:pt>
                  <c:pt idx="50">
                    <c:v>3.4161613884166382</c:v>
                  </c:pt>
                  <c:pt idx="51">
                    <c:v>3.4508441077273462</c:v>
                  </c:pt>
                  <c:pt idx="52">
                    <c:v>3.4851816997058269</c:v>
                  </c:pt>
                  <c:pt idx="53">
                    <c:v>3.5191842668567737</c:v>
                  </c:pt>
                  <c:pt idx="54">
                    <c:v>3.5528614282321924</c:v>
                  </c:pt>
                  <c:pt idx="55">
                    <c:v>3.58622235121415</c:v>
                  </c:pt>
                  <c:pt idx="56">
                    <c:v>3.6192757806605167</c:v>
                  </c:pt>
                  <c:pt idx="57">
                    <c:v>3.6520300656763007</c:v>
                  </c:pt>
                  <c:pt idx="58">
                    <c:v>3.6844931842427786</c:v>
                  </c:pt>
                  <c:pt idx="59">
                    <c:v>3.7166727659103032</c:v>
                  </c:pt>
                  <c:pt idx="60">
                    <c:v>3.7485761127376338</c:v>
                  </c:pt>
                  <c:pt idx="61">
                    <c:v>3.7802102186406303</c:v>
                  </c:pt>
                  <c:pt idx="62">
                    <c:v>3.7880774679442615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Sheet1!$O$53:$O$115</c:f>
              <c:numCache>
                <c:formatCode>General</c:formatCode>
                <c:ptCount val="63"/>
                <c:pt idx="0">
                  <c:v>0</c:v>
                </c:pt>
                <c:pt idx="1">
                  <c:v>1.1137900000000001E-2</c:v>
                </c:pt>
                <c:pt idx="2">
                  <c:v>1.6344899999999999E-2</c:v>
                </c:pt>
                <c:pt idx="3">
                  <c:v>2.21488E-2</c:v>
                </c:pt>
                <c:pt idx="4">
                  <c:v>2.7533600000000002E-2</c:v>
                </c:pt>
                <c:pt idx="5">
                  <c:v>3.2981900000000001E-2</c:v>
                </c:pt>
                <c:pt idx="6">
                  <c:v>3.78333E-2</c:v>
                </c:pt>
                <c:pt idx="7">
                  <c:v>4.2659299999999997E-2</c:v>
                </c:pt>
                <c:pt idx="8">
                  <c:v>4.6774099999999999E-2</c:v>
                </c:pt>
                <c:pt idx="9">
                  <c:v>5.166359999999999E-2</c:v>
                </c:pt>
                <c:pt idx="10">
                  <c:v>5.5816499999999998E-2</c:v>
                </c:pt>
                <c:pt idx="11">
                  <c:v>5.95503E-2</c:v>
                </c:pt>
                <c:pt idx="12">
                  <c:v>6.3271400000000005E-2</c:v>
                </c:pt>
                <c:pt idx="13">
                  <c:v>6.7398900000000012E-2</c:v>
                </c:pt>
                <c:pt idx="14">
                  <c:v>7.1399400000000002E-2</c:v>
                </c:pt>
                <c:pt idx="15">
                  <c:v>7.5069700000000003E-2</c:v>
                </c:pt>
                <c:pt idx="16">
                  <c:v>7.8397099999999997E-2</c:v>
                </c:pt>
                <c:pt idx="17">
                  <c:v>8.1699099999999997E-2</c:v>
                </c:pt>
                <c:pt idx="18">
                  <c:v>8.4962999999999997E-2</c:v>
                </c:pt>
                <c:pt idx="19">
                  <c:v>8.8455499999999992E-2</c:v>
                </c:pt>
                <c:pt idx="20">
                  <c:v>9.1833700000000004E-2</c:v>
                </c:pt>
                <c:pt idx="21">
                  <c:v>9.5122999999999999E-2</c:v>
                </c:pt>
                <c:pt idx="22">
                  <c:v>9.8336099999999996E-2</c:v>
                </c:pt>
                <c:pt idx="23">
                  <c:v>0.10097769999999999</c:v>
                </c:pt>
                <c:pt idx="24">
                  <c:v>0.1042416</c:v>
                </c:pt>
                <c:pt idx="25">
                  <c:v>0.1073785</c:v>
                </c:pt>
                <c:pt idx="26">
                  <c:v>0.11013440000000001</c:v>
                </c:pt>
                <c:pt idx="27">
                  <c:v>0.11291570000000001</c:v>
                </c:pt>
                <c:pt idx="28">
                  <c:v>0.11598909999999998</c:v>
                </c:pt>
                <c:pt idx="29">
                  <c:v>0.11877040000000001</c:v>
                </c:pt>
                <c:pt idx="30">
                  <c:v>0.1216025</c:v>
                </c:pt>
                <c:pt idx="31">
                  <c:v>0.12405360000000001</c:v>
                </c:pt>
                <c:pt idx="32">
                  <c:v>0.1266063</c:v>
                </c:pt>
                <c:pt idx="33">
                  <c:v>0.12971779999999999</c:v>
                </c:pt>
                <c:pt idx="34">
                  <c:v>0.13218159999999998</c:v>
                </c:pt>
                <c:pt idx="35">
                  <c:v>0.13475970000000001</c:v>
                </c:pt>
                <c:pt idx="36">
                  <c:v>0.13719810000000002</c:v>
                </c:pt>
                <c:pt idx="37">
                  <c:v>0.13985240000000002</c:v>
                </c:pt>
                <c:pt idx="38">
                  <c:v>0.14241780000000001</c:v>
                </c:pt>
                <c:pt idx="39">
                  <c:v>0.1450467</c:v>
                </c:pt>
                <c:pt idx="40">
                  <c:v>0.1475486</c:v>
                </c:pt>
                <c:pt idx="41">
                  <c:v>0.15015210000000001</c:v>
                </c:pt>
                <c:pt idx="42">
                  <c:v>0.15002509999999999</c:v>
                </c:pt>
                <c:pt idx="43">
                  <c:v>0.15241270000000001</c:v>
                </c:pt>
                <c:pt idx="44">
                  <c:v>0.1546225</c:v>
                </c:pt>
                <c:pt idx="45">
                  <c:v>0.15659099999999998</c:v>
                </c:pt>
                <c:pt idx="46">
                  <c:v>0.15897860000000003</c:v>
                </c:pt>
                <c:pt idx="47">
                  <c:v>0.1612519</c:v>
                </c:pt>
                <c:pt idx="48">
                  <c:v>0.16355060000000002</c:v>
                </c:pt>
                <c:pt idx="49">
                  <c:v>0.1655826</c:v>
                </c:pt>
                <c:pt idx="50">
                  <c:v>0.16765270000000002</c:v>
                </c:pt>
                <c:pt idx="51">
                  <c:v>0.16986250000000003</c:v>
                </c:pt>
                <c:pt idx="52">
                  <c:v>0.17175480000000001</c:v>
                </c:pt>
                <c:pt idx="53">
                  <c:v>0.17410429999999999</c:v>
                </c:pt>
                <c:pt idx="54">
                  <c:v>0.176149</c:v>
                </c:pt>
                <c:pt idx="55">
                  <c:v>0.17819369999999998</c:v>
                </c:pt>
                <c:pt idx="56">
                  <c:v>0.18013680000000001</c:v>
                </c:pt>
                <c:pt idx="57">
                  <c:v>0.18166079999999998</c:v>
                </c:pt>
                <c:pt idx="58">
                  <c:v>0.18352769999999999</c:v>
                </c:pt>
                <c:pt idx="59">
                  <c:v>0.18535650000000001</c:v>
                </c:pt>
                <c:pt idx="60">
                  <c:v>0.18743930000000003</c:v>
                </c:pt>
                <c:pt idx="61">
                  <c:v>0.18938240000000001</c:v>
                </c:pt>
                <c:pt idx="62">
                  <c:v>0.19005549999999999</c:v>
                </c:pt>
              </c:numCache>
            </c:numRef>
          </c:xVal>
          <c:yVal>
            <c:numRef>
              <c:f>Sheet1!$T$53:$T$115</c:f>
              <c:numCache>
                <c:formatCode>General</c:formatCode>
                <c:ptCount val="63"/>
                <c:pt idx="0">
                  <c:v>0</c:v>
                </c:pt>
                <c:pt idx="1">
                  <c:v>23.552828999999996</c:v>
                </c:pt>
                <c:pt idx="2">
                  <c:v>33.313288499999999</c:v>
                </c:pt>
                <c:pt idx="3">
                  <c:v>43.073747999999995</c:v>
                </c:pt>
                <c:pt idx="4">
                  <c:v>52.834207499999991</c:v>
                </c:pt>
                <c:pt idx="5">
                  <c:v>62.594666999999994</c:v>
                </c:pt>
                <c:pt idx="6">
                  <c:v>72.355126499999983</c:v>
                </c:pt>
                <c:pt idx="7">
                  <c:v>82.115585999999979</c:v>
                </c:pt>
                <c:pt idx="8">
                  <c:v>91.876045499999989</c:v>
                </c:pt>
                <c:pt idx="9">
                  <c:v>101.636505</c:v>
                </c:pt>
                <c:pt idx="10">
                  <c:v>111.39696450000001</c:v>
                </c:pt>
                <c:pt idx="11">
                  <c:v>121.15742400000003</c:v>
                </c:pt>
                <c:pt idx="12">
                  <c:v>130.91788350000002</c:v>
                </c:pt>
                <c:pt idx="13">
                  <c:v>140.67834300000004</c:v>
                </c:pt>
                <c:pt idx="14">
                  <c:v>150.43880250000004</c:v>
                </c:pt>
                <c:pt idx="15">
                  <c:v>160.19926200000006</c:v>
                </c:pt>
                <c:pt idx="16">
                  <c:v>169.95972150000006</c:v>
                </c:pt>
                <c:pt idx="17">
                  <c:v>179.72018100000008</c:v>
                </c:pt>
                <c:pt idx="18">
                  <c:v>189.48064050000008</c:v>
                </c:pt>
                <c:pt idx="19">
                  <c:v>199.24110000000007</c:v>
                </c:pt>
                <c:pt idx="20">
                  <c:v>209.0015595000001</c:v>
                </c:pt>
                <c:pt idx="21">
                  <c:v>218.76201900000009</c:v>
                </c:pt>
                <c:pt idx="22">
                  <c:v>228.52247850000012</c:v>
                </c:pt>
                <c:pt idx="23">
                  <c:v>238.28293800000012</c:v>
                </c:pt>
                <c:pt idx="24">
                  <c:v>248.04339750000011</c:v>
                </c:pt>
                <c:pt idx="25">
                  <c:v>257.80385700000011</c:v>
                </c:pt>
                <c:pt idx="26">
                  <c:v>267.56431650000013</c:v>
                </c:pt>
                <c:pt idx="27">
                  <c:v>277.32477600000016</c:v>
                </c:pt>
                <c:pt idx="28">
                  <c:v>287.08523550000018</c:v>
                </c:pt>
                <c:pt idx="29">
                  <c:v>296.84569500000015</c:v>
                </c:pt>
                <c:pt idx="30">
                  <c:v>306.60615450000017</c:v>
                </c:pt>
                <c:pt idx="31">
                  <c:v>316.3666140000002</c:v>
                </c:pt>
                <c:pt idx="32">
                  <c:v>326.12707350000011</c:v>
                </c:pt>
                <c:pt idx="33">
                  <c:v>335.88753300000008</c:v>
                </c:pt>
                <c:pt idx="34">
                  <c:v>345.6479925000001</c:v>
                </c:pt>
                <c:pt idx="35">
                  <c:v>355.40845200000007</c:v>
                </c:pt>
                <c:pt idx="36">
                  <c:v>365.16891150000004</c:v>
                </c:pt>
                <c:pt idx="37">
                  <c:v>374.929371</c:v>
                </c:pt>
                <c:pt idx="38">
                  <c:v>384.68983049999997</c:v>
                </c:pt>
                <c:pt idx="39">
                  <c:v>394.45029</c:v>
                </c:pt>
                <c:pt idx="40">
                  <c:v>404.21074949999996</c:v>
                </c:pt>
                <c:pt idx="41">
                  <c:v>413.97120899999987</c:v>
                </c:pt>
                <c:pt idx="42">
                  <c:v>423.73166849999984</c:v>
                </c:pt>
                <c:pt idx="43">
                  <c:v>433.49212799999981</c:v>
                </c:pt>
                <c:pt idx="44">
                  <c:v>443.25258749999978</c:v>
                </c:pt>
                <c:pt idx="45">
                  <c:v>453.0130469999998</c:v>
                </c:pt>
                <c:pt idx="46">
                  <c:v>462.77350649999977</c:v>
                </c:pt>
                <c:pt idx="47">
                  <c:v>472.53396599999974</c:v>
                </c:pt>
                <c:pt idx="48">
                  <c:v>482.2944254999997</c:v>
                </c:pt>
                <c:pt idx="49">
                  <c:v>492.05488499999962</c:v>
                </c:pt>
                <c:pt idx="50">
                  <c:v>501.8153444999997</c:v>
                </c:pt>
                <c:pt idx="51">
                  <c:v>511.57580399999961</c:v>
                </c:pt>
                <c:pt idx="52">
                  <c:v>521.33626349999963</c:v>
                </c:pt>
                <c:pt idx="53">
                  <c:v>531.09672299999954</c:v>
                </c:pt>
                <c:pt idx="54">
                  <c:v>540.85718249999945</c:v>
                </c:pt>
                <c:pt idx="55">
                  <c:v>550.61764199999948</c:v>
                </c:pt>
                <c:pt idx="56">
                  <c:v>560.3781014999995</c:v>
                </c:pt>
                <c:pt idx="57">
                  <c:v>570.13856099999941</c:v>
                </c:pt>
                <c:pt idx="58">
                  <c:v>579.89902049999944</c:v>
                </c:pt>
                <c:pt idx="59">
                  <c:v>589.65947999999935</c:v>
                </c:pt>
                <c:pt idx="60">
                  <c:v>599.41993949999937</c:v>
                </c:pt>
                <c:pt idx="61">
                  <c:v>609.1803989999994</c:v>
                </c:pt>
                <c:pt idx="62">
                  <c:v>614.0606287499993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93-4B9E-A9A3-8CB68F0C1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894815"/>
        <c:axId val="718896895"/>
      </c:scatterChart>
      <c:valAx>
        <c:axId val="718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Draw Length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896895"/>
        <c:crosses val="autoZero"/>
        <c:crossBetween val="midCat"/>
      </c:valAx>
      <c:valAx>
        <c:axId val="71889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Force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71870</xdr:colOff>
      <xdr:row>2</xdr:row>
      <xdr:rowOff>100878</xdr:rowOff>
    </xdr:from>
    <xdr:to>
      <xdr:col>12</xdr:col>
      <xdr:colOff>511752</xdr:colOff>
      <xdr:row>16</xdr:row>
      <xdr:rowOff>177078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9A3DB7-DC5E-3638-B0CE-9D2A6E2FE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33770</xdr:colOff>
      <xdr:row>17</xdr:row>
      <xdr:rowOff>48491</xdr:rowOff>
    </xdr:from>
    <xdr:to>
      <xdr:col>12</xdr:col>
      <xdr:colOff>477115</xdr:colOff>
      <xdr:row>31</xdr:row>
      <xdr:rowOff>124691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D4C50C-D0BB-4F73-8D30-E41342B40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715672</xdr:colOff>
      <xdr:row>0</xdr:row>
      <xdr:rowOff>0</xdr:rowOff>
    </xdr:from>
    <xdr:to>
      <xdr:col>22</xdr:col>
      <xdr:colOff>81643</xdr:colOff>
      <xdr:row>15</xdr:row>
      <xdr:rowOff>65375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61CC0E-F696-88A6-CE7F-47C76A452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732761</xdr:colOff>
      <xdr:row>15</xdr:row>
      <xdr:rowOff>79103</xdr:rowOff>
    </xdr:from>
    <xdr:to>
      <xdr:col>21</xdr:col>
      <xdr:colOff>361286</xdr:colOff>
      <xdr:row>29</xdr:row>
      <xdr:rowOff>155303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76295A-FD5E-4349-901A-73D6720821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30</xdr:row>
      <xdr:rowOff>136071</xdr:rowOff>
    </xdr:from>
    <xdr:to>
      <xdr:col>21</xdr:col>
      <xdr:colOff>517071</xdr:colOff>
      <xdr:row>46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F3CCF5-F800-47C9-8252-14276260D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34015</xdr:colOff>
      <xdr:row>29</xdr:row>
      <xdr:rowOff>54429</xdr:rowOff>
    </xdr:from>
    <xdr:to>
      <xdr:col>31</xdr:col>
      <xdr:colOff>517070</xdr:colOff>
      <xdr:row>46</xdr:row>
      <xdr:rowOff>10886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42B3D9-8024-7D6D-B52F-B7772C3CF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11205</xdr:colOff>
      <xdr:row>12</xdr:row>
      <xdr:rowOff>112059</xdr:rowOff>
    </xdr:from>
    <xdr:to>
      <xdr:col>31</xdr:col>
      <xdr:colOff>494260</xdr:colOff>
      <xdr:row>29</xdr:row>
      <xdr:rowOff>68516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A4781F-1488-442C-9DAC-D22D3248C4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5"/>
  <sheetViews>
    <sheetView tabSelected="1" zoomScale="85" zoomScaleNormal="85" workbookViewId="0">
      <selection activeCell="J40" sqref="J40"/>
    </sheetView>
  </sheetViews>
  <sheetFormatPr defaultRowHeight="15" x14ac:dyDescent="0.25"/>
  <cols>
    <col min="2" max="2" width="14.28515625" bestFit="1" customWidth="1"/>
    <col min="3" max="3" width="10.140625" customWidth="1"/>
    <col min="4" max="4" width="8.42578125" customWidth="1"/>
    <col min="5" max="5" width="18" customWidth="1"/>
    <col min="6" max="6" width="9.7109375" bestFit="1" customWidth="1"/>
    <col min="7" max="7" width="8.28515625" bestFit="1" customWidth="1"/>
    <col min="8" max="8" width="11.5703125" style="1" customWidth="1"/>
    <col min="9" max="9" width="15.140625" customWidth="1"/>
    <col min="10" max="10" width="13.7109375" bestFit="1" customWidth="1"/>
    <col min="11" max="11" width="14" customWidth="1"/>
    <col min="13" max="13" width="13.5703125" customWidth="1"/>
    <col min="14" max="14" width="11.28515625" bestFit="1" customWidth="1"/>
    <col min="15" max="15" width="15.140625" customWidth="1"/>
    <col min="17" max="17" width="17.85546875" bestFit="1" customWidth="1"/>
    <col min="18" max="18" width="19.28515625" customWidth="1"/>
    <col min="19" max="19" width="11.5703125" customWidth="1"/>
    <col min="20" max="20" width="15.42578125" customWidth="1"/>
    <col min="21" max="21" width="11.5703125" bestFit="1" customWidth="1"/>
    <col min="22" max="22" width="11.42578125" customWidth="1"/>
    <col min="23" max="23" width="14.7109375" customWidth="1"/>
  </cols>
  <sheetData>
    <row r="1" spans="2:7" x14ac:dyDescent="0.25">
      <c r="C1" t="s">
        <v>8</v>
      </c>
    </row>
    <row r="2" spans="2:7" x14ac:dyDescent="0.25">
      <c r="C2" t="s">
        <v>9</v>
      </c>
      <c r="F2" t="s">
        <v>18</v>
      </c>
      <c r="G2" t="s">
        <v>19</v>
      </c>
    </row>
    <row r="5" spans="2:7" x14ac:dyDescent="0.25">
      <c r="B5" t="s">
        <v>4</v>
      </c>
    </row>
    <row r="6" spans="2:7" x14ac:dyDescent="0.25">
      <c r="C6" t="s">
        <v>6</v>
      </c>
    </row>
    <row r="7" spans="2:7" x14ac:dyDescent="0.25">
      <c r="C7" t="s">
        <v>10</v>
      </c>
      <c r="D7" t="s">
        <v>15</v>
      </c>
      <c r="E7" t="s">
        <v>21</v>
      </c>
      <c r="F7" t="s">
        <v>22</v>
      </c>
    </row>
    <row r="8" spans="2:7" x14ac:dyDescent="0.25">
      <c r="B8" t="s">
        <v>5</v>
      </c>
      <c r="C8">
        <v>47</v>
      </c>
      <c r="D8">
        <v>0.1</v>
      </c>
      <c r="E8">
        <v>0</v>
      </c>
      <c r="F8">
        <f>E8*0.05</f>
        <v>0</v>
      </c>
    </row>
    <row r="9" spans="2:7" x14ac:dyDescent="0.25">
      <c r="B9">
        <v>20</v>
      </c>
      <c r="C9">
        <v>72.5</v>
      </c>
      <c r="D9">
        <v>0.1</v>
      </c>
      <c r="E9">
        <v>20</v>
      </c>
      <c r="F9">
        <f t="shared" ref="F9:F12" si="0">E9*0.05</f>
        <v>1</v>
      </c>
    </row>
    <row r="10" spans="2:7" x14ac:dyDescent="0.25">
      <c r="B10">
        <v>30</v>
      </c>
      <c r="C10">
        <v>80.400000000000006</v>
      </c>
      <c r="D10">
        <v>0.1</v>
      </c>
      <c r="E10">
        <v>30</v>
      </c>
      <c r="F10">
        <f t="shared" si="0"/>
        <v>1.5</v>
      </c>
    </row>
    <row r="11" spans="2:7" x14ac:dyDescent="0.25">
      <c r="B11">
        <v>40</v>
      </c>
      <c r="C11">
        <v>90.2</v>
      </c>
      <c r="D11">
        <v>0.1</v>
      </c>
      <c r="E11">
        <v>40</v>
      </c>
      <c r="F11">
        <f t="shared" si="0"/>
        <v>2</v>
      </c>
    </row>
    <row r="12" spans="2:7" x14ac:dyDescent="0.25">
      <c r="B12">
        <v>50</v>
      </c>
      <c r="C12">
        <v>98.9</v>
      </c>
      <c r="D12">
        <v>0.1</v>
      </c>
      <c r="E12">
        <v>50</v>
      </c>
      <c r="F12">
        <f t="shared" si="0"/>
        <v>2.5</v>
      </c>
    </row>
    <row r="14" spans="2:7" x14ac:dyDescent="0.25">
      <c r="B14" s="3"/>
      <c r="C14" s="3" t="s">
        <v>7</v>
      </c>
      <c r="D14" s="3"/>
      <c r="E14" s="3"/>
      <c r="F14" s="3"/>
    </row>
    <row r="16" spans="2:7" x14ac:dyDescent="0.25">
      <c r="B16" t="s">
        <v>5</v>
      </c>
      <c r="C16">
        <v>87.5</v>
      </c>
      <c r="D16">
        <v>0.1</v>
      </c>
      <c r="E16">
        <v>0</v>
      </c>
      <c r="F16">
        <v>0</v>
      </c>
    </row>
    <row r="17" spans="2:24" x14ac:dyDescent="0.25">
      <c r="B17">
        <v>50</v>
      </c>
      <c r="C17">
        <v>144.30000000000001</v>
      </c>
      <c r="D17">
        <v>0.1</v>
      </c>
      <c r="E17">
        <v>50</v>
      </c>
      <c r="F17">
        <f t="shared" ref="F17:F21" si="1">E17*0.05</f>
        <v>2.5</v>
      </c>
    </row>
    <row r="18" spans="2:24" x14ac:dyDescent="0.25">
      <c r="B18">
        <v>75</v>
      </c>
      <c r="C18">
        <v>167.5</v>
      </c>
      <c r="D18">
        <v>0.1</v>
      </c>
      <c r="E18">
        <v>75</v>
      </c>
      <c r="F18">
        <f t="shared" si="1"/>
        <v>3.75</v>
      </c>
    </row>
    <row r="19" spans="2:24" x14ac:dyDescent="0.25">
      <c r="B19">
        <v>100</v>
      </c>
      <c r="C19">
        <v>189</v>
      </c>
      <c r="D19">
        <v>0.1</v>
      </c>
      <c r="E19">
        <v>100</v>
      </c>
      <c r="F19">
        <f t="shared" si="1"/>
        <v>5</v>
      </c>
    </row>
    <row r="20" spans="2:24" x14ac:dyDescent="0.25">
      <c r="B20">
        <v>125</v>
      </c>
      <c r="C20">
        <v>211.4</v>
      </c>
      <c r="D20">
        <v>0.1</v>
      </c>
      <c r="E20">
        <v>125</v>
      </c>
      <c r="F20">
        <f t="shared" si="1"/>
        <v>6.25</v>
      </c>
      <c r="X20" t="s">
        <v>42</v>
      </c>
    </row>
    <row r="21" spans="2:24" x14ac:dyDescent="0.25">
      <c r="B21">
        <v>150</v>
      </c>
      <c r="C21">
        <v>235.2</v>
      </c>
      <c r="D21">
        <v>0.1</v>
      </c>
      <c r="E21">
        <v>150</v>
      </c>
      <c r="F21">
        <f t="shared" si="1"/>
        <v>7.5</v>
      </c>
    </row>
    <row r="24" spans="2:24" x14ac:dyDescent="0.25">
      <c r="B24" s="2" t="s">
        <v>23</v>
      </c>
      <c r="C24">
        <v>0.96240000000000003</v>
      </c>
    </row>
    <row r="25" spans="2:24" x14ac:dyDescent="0.25">
      <c r="B25" s="2" t="s">
        <v>24</v>
      </c>
      <c r="C25">
        <v>1.0275000000000001</v>
      </c>
    </row>
    <row r="26" spans="2:24" x14ac:dyDescent="0.25">
      <c r="B26" t="s">
        <v>25</v>
      </c>
      <c r="C26">
        <f>(C25+C24)/2</f>
        <v>0.99495</v>
      </c>
    </row>
    <row r="49" spans="1:24" x14ac:dyDescent="0.25">
      <c r="B49" t="s">
        <v>0</v>
      </c>
      <c r="C49">
        <v>0.99495</v>
      </c>
      <c r="E49" s="2" t="s">
        <v>3</v>
      </c>
      <c r="F49">
        <v>345.9</v>
      </c>
      <c r="G49">
        <v>0.1</v>
      </c>
    </row>
    <row r="50" spans="1:24" x14ac:dyDescent="0.25">
      <c r="C50">
        <v>82.6</v>
      </c>
      <c r="M50" t="s">
        <v>30</v>
      </c>
    </row>
    <row r="51" spans="1:24" x14ac:dyDescent="0.25">
      <c r="A51" t="s">
        <v>17</v>
      </c>
      <c r="B51">
        <v>0.125</v>
      </c>
      <c r="C51">
        <v>1E-4</v>
      </c>
      <c r="D51" t="s">
        <v>28</v>
      </c>
      <c r="E51">
        <v>3.03</v>
      </c>
      <c r="X51" t="s">
        <v>43</v>
      </c>
    </row>
    <row r="52" spans="1:24" x14ac:dyDescent="0.25">
      <c r="B52" t="s">
        <v>20</v>
      </c>
      <c r="C52" t="s">
        <v>27</v>
      </c>
      <c r="D52" t="s">
        <v>16</v>
      </c>
      <c r="E52" t="s">
        <v>13</v>
      </c>
      <c r="F52" t="s">
        <v>14</v>
      </c>
      <c r="G52" t="s">
        <v>10</v>
      </c>
      <c r="H52" t="s">
        <v>15</v>
      </c>
      <c r="I52" t="s">
        <v>11</v>
      </c>
      <c r="J52" t="s">
        <v>26</v>
      </c>
      <c r="K52" t="s">
        <v>29</v>
      </c>
      <c r="M52" t="s">
        <v>31</v>
      </c>
      <c r="N52" t="s">
        <v>32</v>
      </c>
      <c r="O52" t="s">
        <v>36</v>
      </c>
      <c r="P52" t="s">
        <v>37</v>
      </c>
      <c r="Q52" t="s">
        <v>11</v>
      </c>
      <c r="R52" t="s">
        <v>38</v>
      </c>
      <c r="S52" t="s">
        <v>33</v>
      </c>
      <c r="T52" t="s">
        <v>34</v>
      </c>
      <c r="U52" t="s">
        <v>39</v>
      </c>
      <c r="V52" t="s">
        <v>35</v>
      </c>
      <c r="W52" t="s">
        <v>40</v>
      </c>
      <c r="X52" t="s">
        <v>41</v>
      </c>
    </row>
    <row r="53" spans="1:24" x14ac:dyDescent="0.25">
      <c r="A53" t="s">
        <v>2</v>
      </c>
      <c r="B53">
        <v>0</v>
      </c>
      <c r="C53">
        <f>B53</f>
        <v>0</v>
      </c>
      <c r="E53" t="s">
        <v>12</v>
      </c>
      <c r="H53">
        <v>0</v>
      </c>
      <c r="I53">
        <v>0</v>
      </c>
      <c r="J53">
        <f t="shared" ref="J53:J91" si="2">I53*2.2/1000</f>
        <v>0</v>
      </c>
      <c r="K53">
        <f>SQRT(J53)</f>
        <v>0</v>
      </c>
      <c r="L53">
        <f>R53*2.2/1000</f>
        <v>0</v>
      </c>
      <c r="M53">
        <f>C53*2.54</f>
        <v>0</v>
      </c>
      <c r="N53">
        <f>D53*2.54</f>
        <v>0</v>
      </c>
      <c r="O53">
        <f>M53/100</f>
        <v>0</v>
      </c>
      <c r="P53">
        <f>N53/100</f>
        <v>0</v>
      </c>
      <c r="Q53">
        <f t="shared" ref="Q53:Q84" si="3">I53</f>
        <v>0</v>
      </c>
      <c r="R53">
        <v>0</v>
      </c>
      <c r="S53">
        <f>SQRT(Q53)</f>
        <v>0</v>
      </c>
      <c r="T53">
        <f>(Q53/1000)*9.81</f>
        <v>0</v>
      </c>
      <c r="U53">
        <f>(R53/1000)*9.81</f>
        <v>0</v>
      </c>
      <c r="V53">
        <f>SQRT(T53)</f>
        <v>0</v>
      </c>
      <c r="W53">
        <f>SQRT(U53)</f>
        <v>0</v>
      </c>
      <c r="X53">
        <f>10328*O53*O53 + 1190.2*O53</f>
        <v>0</v>
      </c>
    </row>
    <row r="54" spans="1:24" x14ac:dyDescent="0.25">
      <c r="A54" t="s">
        <v>1</v>
      </c>
      <c r="B54">
        <v>0.3135</v>
      </c>
      <c r="C54">
        <f t="shared" ref="C54:C94" si="4">B54+$B$51</f>
        <v>0.4385</v>
      </c>
      <c r="D54">
        <v>0.1</v>
      </c>
      <c r="E54" t="s">
        <v>12</v>
      </c>
      <c r="G54">
        <f>(464.4+418.5-82.6)*3</f>
        <v>2400.8999999999996</v>
      </c>
      <c r="H54">
        <v>0.2</v>
      </c>
      <c r="I54">
        <f t="shared" ref="I54:I91" si="5">SUM(I53,G54)</f>
        <v>2400.8999999999996</v>
      </c>
      <c r="J54">
        <f t="shared" si="2"/>
        <v>5.2819799999999999</v>
      </c>
      <c r="K54">
        <f t="shared" ref="K54:K115" si="6">SQRT(J54)</f>
        <v>2.2982558604298173</v>
      </c>
      <c r="L54">
        <f t="shared" ref="L54:L115" si="7">R54*2.2/1000</f>
        <v>4.4000000000000007E-4</v>
      </c>
      <c r="M54">
        <f t="shared" ref="M54:M115" si="8">C54*2.54</f>
        <v>1.1137900000000001</v>
      </c>
      <c r="N54">
        <f t="shared" ref="N54:N115" si="9">D54*2.54</f>
        <v>0.254</v>
      </c>
      <c r="O54">
        <f t="shared" ref="O54:O115" si="10">M54/100</f>
        <v>1.1137900000000001E-2</v>
      </c>
      <c r="P54">
        <f t="shared" ref="P54:P115" si="11">N54/100</f>
        <v>2.5400000000000002E-3</v>
      </c>
      <c r="Q54">
        <f t="shared" si="3"/>
        <v>2400.8999999999996</v>
      </c>
      <c r="R54" cm="1">
        <f t="array" ref="R54">SQRT(SUM($H$53:H54^2))</f>
        <v>0.2</v>
      </c>
      <c r="S54">
        <f t="shared" ref="S54:S115" si="12">SQRT(Q54)</f>
        <v>48.998979581211685</v>
      </c>
      <c r="T54">
        <f t="shared" ref="T54:T115" si="13">(Q54/1000)*9.81</f>
        <v>23.552828999999996</v>
      </c>
      <c r="U54">
        <f t="shared" ref="U54:U115" si="14">(R54/1000)*9.81</f>
        <v>1.9620000000000002E-3</v>
      </c>
      <c r="V54">
        <f t="shared" ref="V54:V85" si="15">SQRT(T54)</f>
        <v>4.8531256938183658</v>
      </c>
      <c r="W54">
        <f t="shared" ref="W54:W115" si="16">SQRT(U54)</f>
        <v>4.4294469180700201E-2</v>
      </c>
      <c r="X54">
        <f>10328*O54*O54 + 1190.2*O54+11.56</f>
        <v>26.097546067882483</v>
      </c>
    </row>
    <row r="55" spans="1:24" x14ac:dyDescent="0.25">
      <c r="A55">
        <v>1</v>
      </c>
      <c r="B55">
        <v>0.51849999999999996</v>
      </c>
      <c r="C55">
        <f t="shared" si="4"/>
        <v>0.64349999999999996</v>
      </c>
      <c r="D55">
        <v>0.1</v>
      </c>
      <c r="E55">
        <v>1000</v>
      </c>
      <c r="F55">
        <v>50</v>
      </c>
      <c r="G55">
        <f t="shared" ref="G55:G86" si="17">E55*$C$49</f>
        <v>994.95</v>
      </c>
      <c r="H55">
        <f>0.05*G55</f>
        <v>49.747500000000002</v>
      </c>
      <c r="I55">
        <f t="shared" si="5"/>
        <v>3395.8499999999995</v>
      </c>
      <c r="J55">
        <f t="shared" si="2"/>
        <v>7.4708699999999988</v>
      </c>
      <c r="K55">
        <f t="shared" si="6"/>
        <v>2.7332892272864209</v>
      </c>
      <c r="L55">
        <f t="shared" si="7"/>
        <v>0.10944538446298227</v>
      </c>
      <c r="M55">
        <f t="shared" si="8"/>
        <v>1.63449</v>
      </c>
      <c r="N55">
        <f t="shared" si="9"/>
        <v>0.254</v>
      </c>
      <c r="O55">
        <f t="shared" si="10"/>
        <v>1.6344899999999999E-2</v>
      </c>
      <c r="P55">
        <f t="shared" si="11"/>
        <v>2.5400000000000002E-3</v>
      </c>
      <c r="Q55">
        <f t="shared" si="3"/>
        <v>3395.8499999999995</v>
      </c>
      <c r="R55" cm="1">
        <f t="array" ref="R55">SQRT(SUM($H$53:H55^2))</f>
        <v>49.747902028628303</v>
      </c>
      <c r="S55">
        <f t="shared" si="12"/>
        <v>58.273922126453783</v>
      </c>
      <c r="T55">
        <f t="shared" si="13"/>
        <v>33.313288499999999</v>
      </c>
      <c r="U55">
        <f t="shared" si="14"/>
        <v>0.48802691890084371</v>
      </c>
      <c r="V55">
        <f t="shared" si="15"/>
        <v>5.7717664973559</v>
      </c>
      <c r="W55">
        <f t="shared" si="16"/>
        <v>0.69858923474445533</v>
      </c>
      <c r="X55">
        <f t="shared" ref="X55:X115" si="18">10328*O55*O55 + 1190.2*O55+11.56</f>
        <v>33.772884628071282</v>
      </c>
    </row>
    <row r="56" spans="1:24" x14ac:dyDescent="0.25">
      <c r="A56">
        <v>2</v>
      </c>
      <c r="B56">
        <v>0.747</v>
      </c>
      <c r="C56">
        <f t="shared" si="4"/>
        <v>0.872</v>
      </c>
      <c r="D56">
        <v>0.1</v>
      </c>
      <c r="E56">
        <v>1000</v>
      </c>
      <c r="F56">
        <v>50</v>
      </c>
      <c r="G56">
        <f t="shared" si="17"/>
        <v>994.95</v>
      </c>
      <c r="H56">
        <f t="shared" ref="H56:H115" si="19">0.05*G56</f>
        <v>49.747500000000002</v>
      </c>
      <c r="I56">
        <f t="shared" si="5"/>
        <v>4390.7999999999993</v>
      </c>
      <c r="J56">
        <f t="shared" si="2"/>
        <v>9.6597599999999986</v>
      </c>
      <c r="K56">
        <f t="shared" si="6"/>
        <v>3.1080154439770724</v>
      </c>
      <c r="L56">
        <f t="shared" si="7"/>
        <v>0.15477852163817823</v>
      </c>
      <c r="M56">
        <f t="shared" si="8"/>
        <v>2.21488</v>
      </c>
      <c r="N56">
        <f t="shared" si="9"/>
        <v>0.254</v>
      </c>
      <c r="O56">
        <f t="shared" si="10"/>
        <v>2.21488E-2</v>
      </c>
      <c r="P56">
        <f t="shared" si="11"/>
        <v>2.5400000000000002E-3</v>
      </c>
      <c r="Q56">
        <f t="shared" si="3"/>
        <v>4390.7999999999993</v>
      </c>
      <c r="R56" cm="1">
        <f t="array" ref="R56">SQRT(SUM($H$53:H56^2))</f>
        <v>70.353873471899192</v>
      </c>
      <c r="S56">
        <f t="shared" si="12"/>
        <v>66.263111910021237</v>
      </c>
      <c r="T56">
        <f t="shared" si="13"/>
        <v>43.073747999999995</v>
      </c>
      <c r="U56">
        <f t="shared" si="14"/>
        <v>0.69017149875933115</v>
      </c>
      <c r="V56">
        <f t="shared" si="15"/>
        <v>6.5630593475908778</v>
      </c>
      <c r="W56">
        <f t="shared" si="16"/>
        <v>0.83076561000039661</v>
      </c>
      <c r="X56">
        <f t="shared" si="18"/>
        <v>42.988101918392317</v>
      </c>
    </row>
    <row r="57" spans="1:24" x14ac:dyDescent="0.25">
      <c r="A57">
        <v>3</v>
      </c>
      <c r="B57">
        <v>0.95899999999999996</v>
      </c>
      <c r="C57">
        <f t="shared" si="4"/>
        <v>1.0840000000000001</v>
      </c>
      <c r="D57">
        <v>0.1</v>
      </c>
      <c r="E57">
        <v>1000</v>
      </c>
      <c r="F57">
        <v>50</v>
      </c>
      <c r="G57">
        <f t="shared" si="17"/>
        <v>994.95</v>
      </c>
      <c r="H57">
        <f t="shared" si="19"/>
        <v>49.747500000000002</v>
      </c>
      <c r="I57">
        <f t="shared" si="5"/>
        <v>5385.7499999999991</v>
      </c>
      <c r="J57">
        <f t="shared" si="2"/>
        <v>11.848649999999999</v>
      </c>
      <c r="K57">
        <f t="shared" si="6"/>
        <v>3.4421868049250319</v>
      </c>
      <c r="L57">
        <f t="shared" si="7"/>
        <v>0.18956394525528847</v>
      </c>
      <c r="M57">
        <f t="shared" si="8"/>
        <v>2.7533600000000003</v>
      </c>
      <c r="N57">
        <f t="shared" si="9"/>
        <v>0.254</v>
      </c>
      <c r="O57">
        <f t="shared" si="10"/>
        <v>2.7533600000000002E-2</v>
      </c>
      <c r="P57">
        <f t="shared" si="11"/>
        <v>2.5400000000000002E-3</v>
      </c>
      <c r="Q57">
        <f t="shared" si="3"/>
        <v>5385.7499999999991</v>
      </c>
      <c r="R57" cm="1">
        <f t="array" ref="R57">SQRT(SUM($H$53:H57^2))</f>
        <v>86.165429661494755</v>
      </c>
      <c r="S57">
        <f t="shared" si="12"/>
        <v>73.387669263984662</v>
      </c>
      <c r="T57">
        <f t="shared" si="13"/>
        <v>52.834207499999991</v>
      </c>
      <c r="U57">
        <f t="shared" si="14"/>
        <v>0.84528286497926353</v>
      </c>
      <c r="V57">
        <f t="shared" si="15"/>
        <v>7.268714294839218</v>
      </c>
      <c r="W57">
        <f t="shared" si="16"/>
        <v>0.91939266093397953</v>
      </c>
      <c r="X57">
        <f t="shared" si="18"/>
        <v>52.160138523898887</v>
      </c>
    </row>
    <row r="58" spans="1:24" x14ac:dyDescent="0.25">
      <c r="A58">
        <v>4</v>
      </c>
      <c r="B58">
        <v>1.1735</v>
      </c>
      <c r="C58">
        <f t="shared" si="4"/>
        <v>1.2985</v>
      </c>
      <c r="D58">
        <v>0.1</v>
      </c>
      <c r="E58">
        <v>1000</v>
      </c>
      <c r="F58">
        <v>50</v>
      </c>
      <c r="G58">
        <f t="shared" si="17"/>
        <v>994.95</v>
      </c>
      <c r="H58">
        <f t="shared" si="19"/>
        <v>49.747500000000002</v>
      </c>
      <c r="I58">
        <f t="shared" si="5"/>
        <v>6380.6999999999989</v>
      </c>
      <c r="J58">
        <f t="shared" si="2"/>
        <v>14.03754</v>
      </c>
      <c r="K58">
        <f t="shared" si="6"/>
        <v>3.7466705219434493</v>
      </c>
      <c r="L58">
        <f t="shared" si="7"/>
        <v>0.21888944223283133</v>
      </c>
      <c r="M58">
        <f t="shared" si="8"/>
        <v>3.29819</v>
      </c>
      <c r="N58">
        <f t="shared" si="9"/>
        <v>0.254</v>
      </c>
      <c r="O58">
        <f t="shared" si="10"/>
        <v>3.2981900000000001E-2</v>
      </c>
      <c r="P58">
        <f t="shared" si="11"/>
        <v>2.5400000000000002E-3</v>
      </c>
      <c r="Q58">
        <f t="shared" si="3"/>
        <v>6380.6999999999989</v>
      </c>
      <c r="R58" cm="1">
        <f t="array" ref="R58">SQRT(SUM($H$53:H58^2))</f>
        <v>99.495201014923325</v>
      </c>
      <c r="S58">
        <f t="shared" si="12"/>
        <v>79.879283922679221</v>
      </c>
      <c r="T58">
        <f t="shared" si="13"/>
        <v>62.594666999999994</v>
      </c>
      <c r="U58">
        <f t="shared" si="14"/>
        <v>0.97604792195639778</v>
      </c>
      <c r="V58">
        <f t="shared" si="15"/>
        <v>7.9116791517351102</v>
      </c>
      <c r="W58">
        <f t="shared" si="16"/>
        <v>0.98795137631180907</v>
      </c>
      <c r="X58">
        <f t="shared" si="18"/>
        <v>62.049914934756089</v>
      </c>
    </row>
    <row r="59" spans="1:24" x14ac:dyDescent="0.25">
      <c r="A59">
        <v>5</v>
      </c>
      <c r="B59">
        <v>1.3645</v>
      </c>
      <c r="C59">
        <f t="shared" si="4"/>
        <v>1.4895</v>
      </c>
      <c r="D59">
        <v>0.1</v>
      </c>
      <c r="E59">
        <v>1000</v>
      </c>
      <c r="F59">
        <v>50</v>
      </c>
      <c r="G59">
        <f t="shared" si="17"/>
        <v>994.95</v>
      </c>
      <c r="H59">
        <f t="shared" si="19"/>
        <v>49.747500000000002</v>
      </c>
      <c r="I59">
        <f t="shared" si="5"/>
        <v>7375.6499999999987</v>
      </c>
      <c r="J59">
        <f t="shared" si="2"/>
        <v>16.226429999999997</v>
      </c>
      <c r="K59">
        <f t="shared" si="6"/>
        <v>4.0282043145798845</v>
      </c>
      <c r="L59">
        <f t="shared" si="7"/>
        <v>0.24472573730862474</v>
      </c>
      <c r="M59">
        <f t="shared" si="8"/>
        <v>3.7833300000000003</v>
      </c>
      <c r="N59">
        <f t="shared" si="9"/>
        <v>0.254</v>
      </c>
      <c r="O59">
        <f t="shared" si="10"/>
        <v>3.78333E-2</v>
      </c>
      <c r="P59">
        <f t="shared" si="11"/>
        <v>2.5400000000000002E-3</v>
      </c>
      <c r="Q59">
        <f t="shared" si="3"/>
        <v>7375.6499999999987</v>
      </c>
      <c r="R59" cm="1">
        <f t="array" ref="R59">SQRT(SUM($H$53:H59^2))</f>
        <v>111.23897150392033</v>
      </c>
      <c r="S59">
        <f t="shared" si="12"/>
        <v>85.88160454951921</v>
      </c>
      <c r="T59">
        <f t="shared" si="13"/>
        <v>72.355126499999983</v>
      </c>
      <c r="U59">
        <f t="shared" si="14"/>
        <v>1.0912543104534584</v>
      </c>
      <c r="V59">
        <f t="shared" si="15"/>
        <v>8.5061816639429928</v>
      </c>
      <c r="W59">
        <f t="shared" si="16"/>
        <v>1.0446311839369236</v>
      </c>
      <c r="X59">
        <f t="shared" si="18"/>
        <v>71.372265166055925</v>
      </c>
    </row>
    <row r="60" spans="1:24" x14ac:dyDescent="0.25">
      <c r="A60">
        <v>6</v>
      </c>
      <c r="B60">
        <v>1.5545</v>
      </c>
      <c r="C60">
        <f t="shared" si="4"/>
        <v>1.6795</v>
      </c>
      <c r="D60">
        <v>0.1</v>
      </c>
      <c r="E60">
        <v>1000</v>
      </c>
      <c r="F60">
        <v>50</v>
      </c>
      <c r="G60">
        <f t="shared" si="17"/>
        <v>994.95</v>
      </c>
      <c r="H60">
        <f t="shared" si="19"/>
        <v>49.747500000000002</v>
      </c>
      <c r="I60">
        <f t="shared" si="5"/>
        <v>8370.5999999999985</v>
      </c>
      <c r="J60">
        <f t="shared" si="2"/>
        <v>18.415320000000001</v>
      </c>
      <c r="K60">
        <f t="shared" si="6"/>
        <v>4.2913074930608275</v>
      </c>
      <c r="L60">
        <f t="shared" si="7"/>
        <v>0.26808354123574984</v>
      </c>
      <c r="M60">
        <f t="shared" si="8"/>
        <v>4.26593</v>
      </c>
      <c r="N60">
        <f t="shared" si="9"/>
        <v>0.254</v>
      </c>
      <c r="O60">
        <f t="shared" si="10"/>
        <v>4.2659299999999997E-2</v>
      </c>
      <c r="P60">
        <f t="shared" si="11"/>
        <v>2.5400000000000002E-3</v>
      </c>
      <c r="Q60">
        <f t="shared" si="3"/>
        <v>8370.5999999999985</v>
      </c>
      <c r="R60" cm="1">
        <f t="array" ref="R60">SQRT(SUM($H$53:H60^2))</f>
        <v>121.85615510715903</v>
      </c>
      <c r="S60">
        <f t="shared" si="12"/>
        <v>91.490983162276706</v>
      </c>
      <c r="T60">
        <f t="shared" si="13"/>
        <v>82.115585999999979</v>
      </c>
      <c r="U60">
        <f t="shared" si="14"/>
        <v>1.19540888160123</v>
      </c>
      <c r="V60">
        <f t="shared" si="15"/>
        <v>9.0617650598545083</v>
      </c>
      <c r="W60">
        <f t="shared" si="16"/>
        <v>1.0933475575503107</v>
      </c>
      <c r="X60">
        <f t="shared" si="18"/>
        <v>81.128157232388716</v>
      </c>
    </row>
    <row r="61" spans="1:24" x14ac:dyDescent="0.25">
      <c r="A61">
        <v>7</v>
      </c>
      <c r="B61">
        <v>1.7164999999999999</v>
      </c>
      <c r="C61">
        <f t="shared" si="4"/>
        <v>1.8414999999999999</v>
      </c>
      <c r="D61">
        <v>0.1</v>
      </c>
      <c r="E61">
        <v>1000</v>
      </c>
      <c r="F61">
        <v>50</v>
      </c>
      <c r="G61">
        <f t="shared" si="17"/>
        <v>994.95</v>
      </c>
      <c r="H61">
        <f t="shared" si="19"/>
        <v>49.747500000000002</v>
      </c>
      <c r="I61">
        <f t="shared" si="5"/>
        <v>9365.5499999999993</v>
      </c>
      <c r="J61">
        <f t="shared" si="2"/>
        <v>20.604209999999998</v>
      </c>
      <c r="K61">
        <f t="shared" si="6"/>
        <v>4.5391860503839228</v>
      </c>
      <c r="L61">
        <f t="shared" si="7"/>
        <v>0.28956326366055141</v>
      </c>
      <c r="M61">
        <f t="shared" si="8"/>
        <v>4.6774100000000001</v>
      </c>
      <c r="N61">
        <f t="shared" si="9"/>
        <v>0.254</v>
      </c>
      <c r="O61">
        <f t="shared" si="10"/>
        <v>4.6774099999999999E-2</v>
      </c>
      <c r="P61">
        <f t="shared" si="11"/>
        <v>2.5400000000000002E-3</v>
      </c>
      <c r="Q61">
        <f t="shared" si="3"/>
        <v>9365.5499999999993</v>
      </c>
      <c r="R61" cm="1">
        <f t="array" ref="R61">SQRT(SUM($H$53:H61^2))</f>
        <v>131.61966530025063</v>
      </c>
      <c r="S61">
        <f t="shared" si="12"/>
        <v>96.775771761324634</v>
      </c>
      <c r="T61">
        <f t="shared" si="13"/>
        <v>91.876045499999989</v>
      </c>
      <c r="U61">
        <f t="shared" si="14"/>
        <v>1.2911889165954586</v>
      </c>
      <c r="V61">
        <f t="shared" si="15"/>
        <v>9.5851992937027646</v>
      </c>
      <c r="W61">
        <f t="shared" si="16"/>
        <v>1.1363049399679026</v>
      </c>
      <c r="X61">
        <f t="shared" si="18"/>
        <v>89.826301917405686</v>
      </c>
    </row>
    <row r="62" spans="1:24" x14ac:dyDescent="0.25">
      <c r="A62">
        <v>8</v>
      </c>
      <c r="B62">
        <v>1.909</v>
      </c>
      <c r="C62">
        <f t="shared" si="4"/>
        <v>2.0339999999999998</v>
      </c>
      <c r="D62">
        <v>0.1</v>
      </c>
      <c r="E62">
        <v>1000</v>
      </c>
      <c r="F62">
        <v>50</v>
      </c>
      <c r="G62">
        <f t="shared" si="17"/>
        <v>994.95</v>
      </c>
      <c r="H62">
        <f t="shared" si="19"/>
        <v>49.747500000000002</v>
      </c>
      <c r="I62">
        <f t="shared" si="5"/>
        <v>10360.5</v>
      </c>
      <c r="J62">
        <f t="shared" si="2"/>
        <v>22.793100000000003</v>
      </c>
      <c r="K62">
        <f t="shared" si="6"/>
        <v>4.7742119768606841</v>
      </c>
      <c r="L62">
        <f t="shared" si="7"/>
        <v>0.30955610516027632</v>
      </c>
      <c r="M62">
        <f t="shared" si="8"/>
        <v>5.1663599999999992</v>
      </c>
      <c r="N62">
        <f t="shared" si="9"/>
        <v>0.254</v>
      </c>
      <c r="O62">
        <f t="shared" si="10"/>
        <v>5.166359999999999E-2</v>
      </c>
      <c r="P62">
        <f t="shared" si="11"/>
        <v>2.5400000000000002E-3</v>
      </c>
      <c r="Q62">
        <f t="shared" si="3"/>
        <v>10360.5</v>
      </c>
      <c r="R62" cm="1">
        <f t="array" ref="R62">SQRT(SUM($H$53:H62^2))</f>
        <v>140.70732052739831</v>
      </c>
      <c r="S62">
        <f t="shared" si="12"/>
        <v>101.78654135002328</v>
      </c>
      <c r="T62">
        <f t="shared" si="13"/>
        <v>101.636505</v>
      </c>
      <c r="U62">
        <f t="shared" si="14"/>
        <v>1.3803388143737776</v>
      </c>
      <c r="V62">
        <f t="shared" si="15"/>
        <v>10.081493192974937</v>
      </c>
      <c r="W62">
        <f t="shared" si="16"/>
        <v>1.1748782125708934</v>
      </c>
      <c r="X62">
        <f t="shared" si="18"/>
        <v>100.61676621090686</v>
      </c>
    </row>
    <row r="63" spans="1:24" x14ac:dyDescent="0.25">
      <c r="A63">
        <v>9</v>
      </c>
      <c r="B63">
        <v>2.0724999999999998</v>
      </c>
      <c r="C63">
        <f t="shared" si="4"/>
        <v>2.1974999999999998</v>
      </c>
      <c r="D63">
        <v>0.1</v>
      </c>
      <c r="E63">
        <v>1000</v>
      </c>
      <c r="F63">
        <v>50</v>
      </c>
      <c r="G63">
        <f t="shared" si="17"/>
        <v>994.95</v>
      </c>
      <c r="H63">
        <f t="shared" si="19"/>
        <v>49.747500000000002</v>
      </c>
      <c r="I63">
        <f t="shared" si="5"/>
        <v>11355.45</v>
      </c>
      <c r="J63">
        <f t="shared" si="2"/>
        <v>24.981990000000007</v>
      </c>
      <c r="K63">
        <f t="shared" si="6"/>
        <v>4.9981986755230139</v>
      </c>
      <c r="L63">
        <f t="shared" si="7"/>
        <v>0.32833379482205305</v>
      </c>
      <c r="M63">
        <f t="shared" si="8"/>
        <v>5.5816499999999998</v>
      </c>
      <c r="N63">
        <f t="shared" si="9"/>
        <v>0.254</v>
      </c>
      <c r="O63">
        <f t="shared" si="10"/>
        <v>5.5816499999999998E-2</v>
      </c>
      <c r="P63">
        <f t="shared" si="11"/>
        <v>2.5400000000000002E-3</v>
      </c>
      <c r="Q63">
        <f t="shared" si="3"/>
        <v>11355.45</v>
      </c>
      <c r="R63" cm="1">
        <f t="array" ref="R63">SQRT(SUM($H$53:H63^2))</f>
        <v>149.24263401002409</v>
      </c>
      <c r="S63">
        <f t="shared" si="12"/>
        <v>106.56195381091696</v>
      </c>
      <c r="T63">
        <f t="shared" si="13"/>
        <v>111.39696450000001</v>
      </c>
      <c r="U63">
        <f t="shared" si="14"/>
        <v>1.4640702396383363</v>
      </c>
      <c r="V63">
        <f t="shared" si="15"/>
        <v>10.554476040997962</v>
      </c>
      <c r="W63">
        <f t="shared" si="16"/>
        <v>1.2099877022673975</v>
      </c>
      <c r="X63">
        <f t="shared" si="18"/>
        <v>110.169493010998</v>
      </c>
    </row>
    <row r="64" spans="1:24" x14ac:dyDescent="0.25">
      <c r="A64">
        <v>10</v>
      </c>
      <c r="B64">
        <v>2.2195</v>
      </c>
      <c r="C64">
        <f t="shared" si="4"/>
        <v>2.3445</v>
      </c>
      <c r="D64">
        <v>0.1</v>
      </c>
      <c r="E64">
        <v>1000</v>
      </c>
      <c r="F64">
        <v>50</v>
      </c>
      <c r="G64">
        <f t="shared" si="17"/>
        <v>994.95</v>
      </c>
      <c r="H64">
        <f t="shared" si="19"/>
        <v>49.747500000000002</v>
      </c>
      <c r="I64">
        <f t="shared" si="5"/>
        <v>12350.400000000001</v>
      </c>
      <c r="J64">
        <f t="shared" si="2"/>
        <v>27.170880000000004</v>
      </c>
      <c r="K64">
        <f t="shared" si="6"/>
        <v>5.2125694239981115</v>
      </c>
      <c r="L64">
        <f t="shared" si="7"/>
        <v>0.34609417707106843</v>
      </c>
      <c r="M64">
        <f t="shared" si="8"/>
        <v>5.9550299999999998</v>
      </c>
      <c r="N64">
        <f t="shared" si="9"/>
        <v>0.254</v>
      </c>
      <c r="O64">
        <f t="shared" si="10"/>
        <v>5.95503E-2</v>
      </c>
      <c r="P64">
        <f t="shared" si="11"/>
        <v>2.5400000000000002E-3</v>
      </c>
      <c r="Q64">
        <f t="shared" si="3"/>
        <v>12350.400000000001</v>
      </c>
      <c r="R64" cm="1">
        <f t="array" ref="R64">SQRT(SUM($H$53:H64^2))</f>
        <v>157.31553503230381</v>
      </c>
      <c r="S64">
        <f t="shared" si="12"/>
        <v>111.1323535249749</v>
      </c>
      <c r="T64">
        <f t="shared" si="13"/>
        <v>121.15742400000003</v>
      </c>
      <c r="U64">
        <f t="shared" si="14"/>
        <v>1.5432653986669005</v>
      </c>
      <c r="V64">
        <f t="shared" si="15"/>
        <v>11.007153310461339</v>
      </c>
      <c r="W64">
        <f t="shared" si="16"/>
        <v>1.2422823345225917</v>
      </c>
      <c r="X64">
        <f t="shared" si="18"/>
        <v>119.06231550036952</v>
      </c>
    </row>
    <row r="65" spans="1:24" x14ac:dyDescent="0.25">
      <c r="A65">
        <v>11</v>
      </c>
      <c r="B65">
        <v>2.3660000000000001</v>
      </c>
      <c r="C65">
        <f t="shared" si="4"/>
        <v>2.4910000000000001</v>
      </c>
      <c r="D65">
        <v>0.05</v>
      </c>
      <c r="E65">
        <v>1000</v>
      </c>
      <c r="F65">
        <v>50</v>
      </c>
      <c r="G65">
        <f t="shared" si="17"/>
        <v>994.95</v>
      </c>
      <c r="H65">
        <f t="shared" si="19"/>
        <v>49.747500000000002</v>
      </c>
      <c r="I65">
        <f t="shared" si="5"/>
        <v>13345.350000000002</v>
      </c>
      <c r="J65">
        <f t="shared" si="2"/>
        <v>29.359770000000008</v>
      </c>
      <c r="K65">
        <f t="shared" si="6"/>
        <v>5.418465649978784</v>
      </c>
      <c r="L65">
        <f t="shared" si="7"/>
        <v>0.36298660854465425</v>
      </c>
      <c r="M65">
        <f t="shared" si="8"/>
        <v>6.32714</v>
      </c>
      <c r="N65">
        <f t="shared" si="9"/>
        <v>0.127</v>
      </c>
      <c r="O65">
        <f t="shared" si="10"/>
        <v>6.3271400000000005E-2</v>
      </c>
      <c r="P65">
        <f t="shared" si="11"/>
        <v>1.2700000000000001E-3</v>
      </c>
      <c r="Q65">
        <f t="shared" si="3"/>
        <v>13345.350000000002</v>
      </c>
      <c r="R65" cm="1">
        <f t="array" ref="R65">SQRT(SUM($H$53:H65^2))</f>
        <v>164.99391297484283</v>
      </c>
      <c r="S65">
        <f t="shared" si="12"/>
        <v>115.52207581237451</v>
      </c>
      <c r="T65">
        <f t="shared" si="13"/>
        <v>130.91788350000002</v>
      </c>
      <c r="U65">
        <f t="shared" si="14"/>
        <v>1.6185902862832082</v>
      </c>
      <c r="V65">
        <f t="shared" si="15"/>
        <v>11.441935303959729</v>
      </c>
      <c r="W65">
        <f t="shared" si="16"/>
        <v>1.2722382977584066</v>
      </c>
      <c r="X65">
        <f t="shared" si="18"/>
        <v>128.21139343861091</v>
      </c>
    </row>
    <row r="66" spans="1:24" x14ac:dyDescent="0.25">
      <c r="A66">
        <v>12</v>
      </c>
      <c r="B66">
        <v>2.5285000000000002</v>
      </c>
      <c r="C66">
        <f t="shared" si="4"/>
        <v>2.6535000000000002</v>
      </c>
      <c r="D66">
        <v>0.05</v>
      </c>
      <c r="E66">
        <v>1000</v>
      </c>
      <c r="F66">
        <v>50</v>
      </c>
      <c r="G66">
        <f t="shared" si="17"/>
        <v>994.95</v>
      </c>
      <c r="H66">
        <f t="shared" si="19"/>
        <v>49.747500000000002</v>
      </c>
      <c r="I66">
        <f t="shared" si="5"/>
        <v>14340.300000000003</v>
      </c>
      <c r="J66">
        <f t="shared" si="2"/>
        <v>31.548660000000012</v>
      </c>
      <c r="K66">
        <f t="shared" si="6"/>
        <v>5.6168193846695846</v>
      </c>
      <c r="L66">
        <f t="shared" si="7"/>
        <v>0.37912712454136022</v>
      </c>
      <c r="M66">
        <f t="shared" si="8"/>
        <v>6.7398900000000008</v>
      </c>
      <c r="N66">
        <f t="shared" si="9"/>
        <v>0.127</v>
      </c>
      <c r="O66">
        <f t="shared" si="10"/>
        <v>6.7398900000000012E-2</v>
      </c>
      <c r="P66">
        <f t="shared" si="11"/>
        <v>1.2700000000000001E-3</v>
      </c>
      <c r="Q66">
        <f t="shared" si="3"/>
        <v>14340.300000000003</v>
      </c>
      <c r="R66" cm="1">
        <f t="array" ref="R66">SQRT(SUM($H$53:H66^2))</f>
        <v>172.33051115516372</v>
      </c>
      <c r="S66">
        <f t="shared" si="12"/>
        <v>119.75099164516344</v>
      </c>
      <c r="T66">
        <f t="shared" si="13"/>
        <v>140.67834300000004</v>
      </c>
      <c r="U66">
        <f t="shared" si="14"/>
        <v>1.690562314432156</v>
      </c>
      <c r="V66">
        <f t="shared" si="15"/>
        <v>11.860790150744597</v>
      </c>
      <c r="W66">
        <f t="shared" si="16"/>
        <v>1.3002162567942903</v>
      </c>
      <c r="X66">
        <f t="shared" si="18"/>
        <v>138.69426463665692</v>
      </c>
    </row>
    <row r="67" spans="1:24" x14ac:dyDescent="0.25">
      <c r="A67">
        <v>13</v>
      </c>
      <c r="B67">
        <v>2.6859999999999999</v>
      </c>
      <c r="C67">
        <f t="shared" si="4"/>
        <v>2.8109999999999999</v>
      </c>
      <c r="D67">
        <v>0.05</v>
      </c>
      <c r="E67">
        <v>1000</v>
      </c>
      <c r="F67">
        <v>50</v>
      </c>
      <c r="G67">
        <f t="shared" si="17"/>
        <v>994.95</v>
      </c>
      <c r="H67">
        <f t="shared" si="19"/>
        <v>49.747500000000002</v>
      </c>
      <c r="I67">
        <f t="shared" si="5"/>
        <v>15335.250000000004</v>
      </c>
      <c r="J67">
        <f t="shared" si="2"/>
        <v>33.737550000000013</v>
      </c>
      <c r="K67">
        <f t="shared" si="6"/>
        <v>5.8084033950819922</v>
      </c>
      <c r="L67">
        <f t="shared" si="7"/>
        <v>0.39460800187432854</v>
      </c>
      <c r="M67">
        <f t="shared" si="8"/>
        <v>7.1399400000000002</v>
      </c>
      <c r="N67">
        <f t="shared" si="9"/>
        <v>0.127</v>
      </c>
      <c r="O67">
        <f t="shared" si="10"/>
        <v>7.1399400000000002E-2</v>
      </c>
      <c r="P67">
        <f t="shared" si="11"/>
        <v>1.2700000000000001E-3</v>
      </c>
      <c r="Q67">
        <f t="shared" si="3"/>
        <v>15335.250000000004</v>
      </c>
      <c r="R67" cm="1">
        <f t="array" ref="R67">SQRT(SUM($H$53:H67^2))</f>
        <v>179.36727357924022</v>
      </c>
      <c r="S67">
        <f t="shared" si="12"/>
        <v>123.83557647138403</v>
      </c>
      <c r="T67">
        <f t="shared" si="13"/>
        <v>150.43880250000004</v>
      </c>
      <c r="U67">
        <f t="shared" si="14"/>
        <v>1.7595929538123467</v>
      </c>
      <c r="V67">
        <f t="shared" si="15"/>
        <v>12.265349668884292</v>
      </c>
      <c r="W67">
        <f t="shared" si="16"/>
        <v>1.3264964959668557</v>
      </c>
      <c r="X67">
        <f t="shared" si="18"/>
        <v>149.1904118606781</v>
      </c>
    </row>
    <row r="68" spans="1:24" x14ac:dyDescent="0.25">
      <c r="A68">
        <v>14</v>
      </c>
      <c r="B68">
        <v>2.8304999999999998</v>
      </c>
      <c r="C68">
        <f t="shared" si="4"/>
        <v>2.9554999999999998</v>
      </c>
      <c r="D68">
        <v>0.05</v>
      </c>
      <c r="E68">
        <v>1000</v>
      </c>
      <c r="F68">
        <v>50</v>
      </c>
      <c r="G68">
        <f t="shared" si="17"/>
        <v>994.95</v>
      </c>
      <c r="H68">
        <f t="shared" si="19"/>
        <v>49.747500000000002</v>
      </c>
      <c r="I68">
        <f t="shared" si="5"/>
        <v>16330.200000000004</v>
      </c>
      <c r="J68">
        <f t="shared" si="2"/>
        <v>35.926440000000007</v>
      </c>
      <c r="K68">
        <f t="shared" si="6"/>
        <v>5.9938668653883198</v>
      </c>
      <c r="L68">
        <f t="shared" si="7"/>
        <v>0.40950405825034264</v>
      </c>
      <c r="M68">
        <f t="shared" si="8"/>
        <v>7.5069699999999999</v>
      </c>
      <c r="N68">
        <f t="shared" si="9"/>
        <v>0.127</v>
      </c>
      <c r="O68">
        <f t="shared" si="10"/>
        <v>7.5069700000000003E-2</v>
      </c>
      <c r="P68">
        <f t="shared" si="11"/>
        <v>1.2700000000000001E-3</v>
      </c>
      <c r="Q68">
        <f t="shared" si="3"/>
        <v>16330.200000000004</v>
      </c>
      <c r="R68" cm="1">
        <f t="array" ref="R68">SQRT(SUM($H$53:H68^2))</f>
        <v>186.1382082956103</v>
      </c>
      <c r="S68">
        <f t="shared" si="12"/>
        <v>127.78967094409471</v>
      </c>
      <c r="T68">
        <f t="shared" si="13"/>
        <v>160.19926200000006</v>
      </c>
      <c r="U68">
        <f t="shared" si="14"/>
        <v>1.8260158233799371</v>
      </c>
      <c r="V68">
        <f t="shared" si="15"/>
        <v>12.656984712007835</v>
      </c>
      <c r="W68">
        <f t="shared" si="16"/>
        <v>1.3513015294078288</v>
      </c>
      <c r="X68">
        <f t="shared" si="18"/>
        <v>159.11098635435354</v>
      </c>
    </row>
    <row r="69" spans="1:24" x14ac:dyDescent="0.25">
      <c r="A69">
        <v>15</v>
      </c>
      <c r="B69">
        <v>2.9615</v>
      </c>
      <c r="C69">
        <f t="shared" si="4"/>
        <v>3.0865</v>
      </c>
      <c r="D69">
        <v>0.05</v>
      </c>
      <c r="E69">
        <v>1000</v>
      </c>
      <c r="F69">
        <v>50</v>
      </c>
      <c r="G69">
        <f t="shared" si="17"/>
        <v>994.95</v>
      </c>
      <c r="H69">
        <f t="shared" si="19"/>
        <v>49.747500000000002</v>
      </c>
      <c r="I69">
        <f t="shared" si="5"/>
        <v>17325.150000000005</v>
      </c>
      <c r="J69">
        <f t="shared" si="2"/>
        <v>38.115330000000014</v>
      </c>
      <c r="K69">
        <f t="shared" si="6"/>
        <v>6.173761414243347</v>
      </c>
      <c r="L69">
        <f t="shared" si="7"/>
        <v>0.42387695420221899</v>
      </c>
      <c r="M69">
        <f t="shared" si="8"/>
        <v>7.8397100000000002</v>
      </c>
      <c r="N69">
        <f t="shared" si="9"/>
        <v>0.127</v>
      </c>
      <c r="O69">
        <f t="shared" si="10"/>
        <v>7.8397099999999997E-2</v>
      </c>
      <c r="P69">
        <f t="shared" si="11"/>
        <v>1.2700000000000001E-3</v>
      </c>
      <c r="Q69">
        <f t="shared" si="3"/>
        <v>17325.150000000005</v>
      </c>
      <c r="R69" cm="1">
        <f t="array" ref="R69">SQRT(SUM($H$53:H69^2))</f>
        <v>192.67134281919044</v>
      </c>
      <c r="S69">
        <f t="shared" si="12"/>
        <v>131.62503561253081</v>
      </c>
      <c r="T69">
        <f t="shared" si="13"/>
        <v>169.95972150000006</v>
      </c>
      <c r="U69">
        <f t="shared" si="14"/>
        <v>1.8901058730562583</v>
      </c>
      <c r="V69">
        <f t="shared" si="15"/>
        <v>13.036860108937276</v>
      </c>
      <c r="W69">
        <f t="shared" si="16"/>
        <v>1.3748112136058022</v>
      </c>
      <c r="X69">
        <f t="shared" si="18"/>
        <v>168.34520383869847</v>
      </c>
    </row>
    <row r="70" spans="1:24" x14ac:dyDescent="0.25">
      <c r="A70">
        <v>16</v>
      </c>
      <c r="B70">
        <v>3.0914999999999999</v>
      </c>
      <c r="C70">
        <f t="shared" si="4"/>
        <v>3.2164999999999999</v>
      </c>
      <c r="D70">
        <v>0.05</v>
      </c>
      <c r="E70">
        <v>1000</v>
      </c>
      <c r="F70">
        <v>50</v>
      </c>
      <c r="G70">
        <f t="shared" si="17"/>
        <v>994.95</v>
      </c>
      <c r="H70">
        <f t="shared" si="19"/>
        <v>49.747500000000002</v>
      </c>
      <c r="I70">
        <f t="shared" si="5"/>
        <v>18320.100000000006</v>
      </c>
      <c r="J70">
        <f t="shared" si="2"/>
        <v>40.304220000000015</v>
      </c>
      <c r="K70">
        <f t="shared" si="6"/>
        <v>6.3485604667514997</v>
      </c>
      <c r="L70">
        <f t="shared" si="7"/>
        <v>0.43777822111658321</v>
      </c>
      <c r="M70">
        <f t="shared" si="8"/>
        <v>8.1699099999999998</v>
      </c>
      <c r="N70">
        <f t="shared" si="9"/>
        <v>0.127</v>
      </c>
      <c r="O70">
        <f t="shared" si="10"/>
        <v>8.1699099999999997E-2</v>
      </c>
      <c r="P70">
        <f t="shared" si="11"/>
        <v>1.2700000000000001E-3</v>
      </c>
      <c r="Q70">
        <f t="shared" si="3"/>
        <v>18320.100000000006</v>
      </c>
      <c r="R70" cm="1">
        <f t="array" ref="R70">SQRT(SUM($H$53:H70^2))</f>
        <v>198.99010050753782</v>
      </c>
      <c r="S70">
        <f t="shared" si="12"/>
        <v>135.35176393383281</v>
      </c>
      <c r="T70">
        <f t="shared" si="13"/>
        <v>179.72018100000008</v>
      </c>
      <c r="U70">
        <f t="shared" si="14"/>
        <v>1.9520928859789461</v>
      </c>
      <c r="V70">
        <f t="shared" si="15"/>
        <v>13.405975570617757</v>
      </c>
      <c r="W70">
        <f t="shared" si="16"/>
        <v>1.3971731768034148</v>
      </c>
      <c r="X70">
        <f t="shared" si="18"/>
        <v>177.7350139126857</v>
      </c>
    </row>
    <row r="71" spans="1:24" x14ac:dyDescent="0.25">
      <c r="A71">
        <v>17</v>
      </c>
      <c r="B71">
        <v>3.22</v>
      </c>
      <c r="C71">
        <f t="shared" si="4"/>
        <v>3.3450000000000002</v>
      </c>
      <c r="D71">
        <v>0.05</v>
      </c>
      <c r="E71">
        <v>1000</v>
      </c>
      <c r="F71">
        <v>50</v>
      </c>
      <c r="G71">
        <f t="shared" si="17"/>
        <v>994.95</v>
      </c>
      <c r="H71">
        <f t="shared" si="19"/>
        <v>49.747500000000002</v>
      </c>
      <c r="I71">
        <f t="shared" si="5"/>
        <v>19315.050000000007</v>
      </c>
      <c r="J71">
        <f t="shared" si="2"/>
        <v>42.493110000000016</v>
      </c>
      <c r="K71">
        <f t="shared" si="6"/>
        <v>6.5186739449062809</v>
      </c>
      <c r="L71">
        <f t="shared" si="7"/>
        <v>0.45125144815751012</v>
      </c>
      <c r="M71">
        <f t="shared" si="8"/>
        <v>8.4962999999999997</v>
      </c>
      <c r="N71">
        <f t="shared" si="9"/>
        <v>0.127</v>
      </c>
      <c r="O71">
        <f t="shared" si="10"/>
        <v>8.4962999999999997E-2</v>
      </c>
      <c r="P71">
        <f t="shared" si="11"/>
        <v>1.2700000000000001E-3</v>
      </c>
      <c r="Q71">
        <f t="shared" si="3"/>
        <v>19315.050000000007</v>
      </c>
      <c r="R71" cm="1">
        <f t="array" ref="R71">SQRT(SUM($H$53:H71^2))</f>
        <v>205.11429461705004</v>
      </c>
      <c r="S71">
        <f t="shared" si="12"/>
        <v>138.97859547426722</v>
      </c>
      <c r="T71">
        <f t="shared" si="13"/>
        <v>189.48064050000008</v>
      </c>
      <c r="U71">
        <f t="shared" si="14"/>
        <v>2.0121712301932608</v>
      </c>
      <c r="V71">
        <f t="shared" si="15"/>
        <v>13.765196711271512</v>
      </c>
      <c r="W71">
        <f t="shared" si="16"/>
        <v>1.4185102150472026</v>
      </c>
      <c r="X71">
        <f t="shared" si="18"/>
        <v>187.23781361903198</v>
      </c>
    </row>
    <row r="72" spans="1:24" x14ac:dyDescent="0.25">
      <c r="A72">
        <v>18</v>
      </c>
      <c r="B72">
        <v>3.3574999999999999</v>
      </c>
      <c r="C72">
        <f t="shared" si="4"/>
        <v>3.4824999999999999</v>
      </c>
      <c r="D72">
        <v>0.05</v>
      </c>
      <c r="E72">
        <v>1000</v>
      </c>
      <c r="F72">
        <v>50</v>
      </c>
      <c r="G72">
        <f t="shared" si="17"/>
        <v>994.95</v>
      </c>
      <c r="H72">
        <f t="shared" si="19"/>
        <v>49.747500000000002</v>
      </c>
      <c r="I72">
        <f t="shared" si="5"/>
        <v>20310.000000000007</v>
      </c>
      <c r="J72">
        <f t="shared" si="2"/>
        <v>44.682000000000023</v>
      </c>
      <c r="K72">
        <f t="shared" si="6"/>
        <v>6.6844595892263436</v>
      </c>
      <c r="L72">
        <f t="shared" si="7"/>
        <v>0.4643338971521464</v>
      </c>
      <c r="M72">
        <f t="shared" si="8"/>
        <v>8.8455499999999994</v>
      </c>
      <c r="N72">
        <f t="shared" si="9"/>
        <v>0.127</v>
      </c>
      <c r="O72">
        <f t="shared" si="10"/>
        <v>8.8455499999999992E-2</v>
      </c>
      <c r="P72">
        <f t="shared" si="11"/>
        <v>1.2700000000000001E-3</v>
      </c>
      <c r="Q72">
        <f t="shared" si="3"/>
        <v>20310.000000000007</v>
      </c>
      <c r="R72" cm="1">
        <f t="array" ref="R72">SQRT(SUM($H$53:H72^2))</f>
        <v>211.0608623418847</v>
      </c>
      <c r="S72">
        <f t="shared" si="12"/>
        <v>142.51315728731859</v>
      </c>
      <c r="T72">
        <f t="shared" si="13"/>
        <v>199.24110000000007</v>
      </c>
      <c r="U72">
        <f t="shared" si="14"/>
        <v>2.070507059573889</v>
      </c>
      <c r="V72">
        <f t="shared" si="15"/>
        <v>14.115278955798219</v>
      </c>
      <c r="W72">
        <f t="shared" si="16"/>
        <v>1.4389256615871053</v>
      </c>
      <c r="X72">
        <f t="shared" si="18"/>
        <v>197.64988606002197</v>
      </c>
    </row>
    <row r="73" spans="1:24" x14ac:dyDescent="0.25">
      <c r="A73">
        <v>19</v>
      </c>
      <c r="B73">
        <v>3.4904999999999999</v>
      </c>
      <c r="C73">
        <f t="shared" si="4"/>
        <v>3.6154999999999999</v>
      </c>
      <c r="D73">
        <v>0.05</v>
      </c>
      <c r="E73">
        <v>1000</v>
      </c>
      <c r="F73">
        <v>50</v>
      </c>
      <c r="G73">
        <f t="shared" si="17"/>
        <v>994.95</v>
      </c>
      <c r="H73">
        <f t="shared" si="19"/>
        <v>49.747500000000002</v>
      </c>
      <c r="I73">
        <f t="shared" si="5"/>
        <v>21304.950000000008</v>
      </c>
      <c r="J73">
        <f t="shared" si="2"/>
        <v>46.870890000000024</v>
      </c>
      <c r="K73">
        <f t="shared" si="6"/>
        <v>6.8462318102734461</v>
      </c>
      <c r="L73">
        <f t="shared" si="7"/>
        <v>0.47705771833683813</v>
      </c>
      <c r="M73">
        <f t="shared" si="8"/>
        <v>9.18337</v>
      </c>
      <c r="N73">
        <f t="shared" si="9"/>
        <v>0.127</v>
      </c>
      <c r="O73">
        <f t="shared" si="10"/>
        <v>9.1833700000000004E-2</v>
      </c>
      <c r="P73">
        <f t="shared" si="11"/>
        <v>1.2700000000000001E-3</v>
      </c>
      <c r="Q73">
        <f t="shared" si="3"/>
        <v>21304.950000000008</v>
      </c>
      <c r="R73" cm="1">
        <f t="array" ref="R73">SQRT(SUM($H$53:H73^2))</f>
        <v>216.8444174258355</v>
      </c>
      <c r="S73">
        <f t="shared" si="12"/>
        <v>145.96215262868662</v>
      </c>
      <c r="T73">
        <f t="shared" si="13"/>
        <v>209.0015595000001</v>
      </c>
      <c r="U73">
        <f t="shared" si="14"/>
        <v>2.1272437349474465</v>
      </c>
      <c r="V73">
        <f t="shared" si="15"/>
        <v>14.45688623113567</v>
      </c>
      <c r="W73">
        <f t="shared" si="16"/>
        <v>1.4585073654073353</v>
      </c>
      <c r="X73">
        <f t="shared" si="18"/>
        <v>207.96091883036635</v>
      </c>
    </row>
    <row r="74" spans="1:24" x14ac:dyDescent="0.25">
      <c r="A74">
        <v>20</v>
      </c>
      <c r="B74">
        <v>3.62</v>
      </c>
      <c r="C74">
        <f t="shared" si="4"/>
        <v>3.7450000000000001</v>
      </c>
      <c r="D74">
        <v>0.05</v>
      </c>
      <c r="E74">
        <v>1000</v>
      </c>
      <c r="F74">
        <v>50</v>
      </c>
      <c r="G74">
        <f t="shared" si="17"/>
        <v>994.95</v>
      </c>
      <c r="H74">
        <f t="shared" si="19"/>
        <v>49.747500000000002</v>
      </c>
      <c r="I74">
        <f t="shared" si="5"/>
        <v>22299.900000000009</v>
      </c>
      <c r="J74">
        <f t="shared" si="2"/>
        <v>49.059780000000018</v>
      </c>
      <c r="K74">
        <f t="shared" si="6"/>
        <v>7.0042686984438296</v>
      </c>
      <c r="L74">
        <f t="shared" si="7"/>
        <v>0.48945088129964587</v>
      </c>
      <c r="M74">
        <f t="shared" si="8"/>
        <v>9.5122999999999998</v>
      </c>
      <c r="N74">
        <f t="shared" si="9"/>
        <v>0.127</v>
      </c>
      <c r="O74">
        <f t="shared" si="10"/>
        <v>9.5122999999999999E-2</v>
      </c>
      <c r="P74">
        <f t="shared" si="11"/>
        <v>1.2700000000000001E-3</v>
      </c>
      <c r="Q74">
        <f t="shared" si="3"/>
        <v>22299.900000000009</v>
      </c>
      <c r="R74" cm="1">
        <f t="array" ref="R74">SQRT(SUM($H$53:H74^2))</f>
        <v>222.47767331802083</v>
      </c>
      <c r="S74">
        <f t="shared" si="12"/>
        <v>149.33151040554037</v>
      </c>
      <c r="T74">
        <f t="shared" si="13"/>
        <v>218.76201900000009</v>
      </c>
      <c r="U74">
        <f t="shared" si="14"/>
        <v>2.1825059752497844</v>
      </c>
      <c r="V74">
        <f t="shared" si="15"/>
        <v>14.790605768527538</v>
      </c>
      <c r="W74">
        <f t="shared" si="16"/>
        <v>1.4773306925836829</v>
      </c>
      <c r="X74">
        <f t="shared" si="18"/>
        <v>218.22711621231201</v>
      </c>
    </row>
    <row r="75" spans="1:24" x14ac:dyDescent="0.25">
      <c r="A75">
        <v>21</v>
      </c>
      <c r="B75">
        <v>3.7465000000000002</v>
      </c>
      <c r="C75">
        <f t="shared" si="4"/>
        <v>3.8715000000000002</v>
      </c>
      <c r="D75">
        <v>0.02</v>
      </c>
      <c r="E75">
        <v>1000</v>
      </c>
      <c r="F75">
        <v>50</v>
      </c>
      <c r="G75">
        <f t="shared" si="17"/>
        <v>994.95</v>
      </c>
      <c r="H75">
        <f t="shared" si="19"/>
        <v>49.747500000000002</v>
      </c>
      <c r="I75">
        <f t="shared" si="5"/>
        <v>23294.850000000009</v>
      </c>
      <c r="J75">
        <f t="shared" si="2"/>
        <v>51.248670000000025</v>
      </c>
      <c r="K75">
        <f t="shared" si="6"/>
        <v>7.1588176398061734</v>
      </c>
      <c r="L75">
        <f t="shared" si="7"/>
        <v>0.50153789865298315</v>
      </c>
      <c r="M75">
        <f t="shared" si="8"/>
        <v>9.8336100000000002</v>
      </c>
      <c r="N75">
        <f t="shared" si="9"/>
        <v>5.0800000000000005E-2</v>
      </c>
      <c r="O75">
        <f t="shared" si="10"/>
        <v>9.8336099999999996E-2</v>
      </c>
      <c r="P75">
        <f t="shared" si="11"/>
        <v>5.080000000000001E-4</v>
      </c>
      <c r="Q75">
        <f t="shared" si="3"/>
        <v>23294.850000000009</v>
      </c>
      <c r="R75" cm="1">
        <f t="array" ref="R75">SQRT(SUM($H$53:H75^2))</f>
        <v>227.97177211499232</v>
      </c>
      <c r="S75">
        <f t="shared" si="12"/>
        <v>152.62650490658564</v>
      </c>
      <c r="T75">
        <f t="shared" si="13"/>
        <v>228.52247850000012</v>
      </c>
      <c r="U75">
        <f t="shared" si="14"/>
        <v>2.2364030844480749</v>
      </c>
      <c r="V75">
        <f t="shared" si="15"/>
        <v>15.11695996224109</v>
      </c>
      <c r="W75">
        <f t="shared" si="16"/>
        <v>1.4954608267848659</v>
      </c>
      <c r="X75">
        <f t="shared" si="18"/>
        <v>228.47126810083287</v>
      </c>
    </row>
    <row r="76" spans="1:24" x14ac:dyDescent="0.25">
      <c r="A76">
        <v>22</v>
      </c>
      <c r="B76">
        <v>3.8504999999999998</v>
      </c>
      <c r="C76">
        <f t="shared" si="4"/>
        <v>3.9754999999999998</v>
      </c>
      <c r="D76">
        <v>0.02</v>
      </c>
      <c r="E76">
        <v>1000</v>
      </c>
      <c r="F76">
        <v>50</v>
      </c>
      <c r="G76">
        <f t="shared" si="17"/>
        <v>994.95</v>
      </c>
      <c r="H76">
        <f t="shared" si="19"/>
        <v>49.747500000000002</v>
      </c>
      <c r="I76">
        <f t="shared" si="5"/>
        <v>24289.80000000001</v>
      </c>
      <c r="J76">
        <f t="shared" si="2"/>
        <v>53.437560000000026</v>
      </c>
      <c r="K76">
        <f t="shared" si="6"/>
        <v>7.3100998625189808</v>
      </c>
      <c r="L76">
        <f t="shared" si="7"/>
        <v>0.51334039619486405</v>
      </c>
      <c r="M76">
        <f t="shared" si="8"/>
        <v>10.097769999999999</v>
      </c>
      <c r="N76">
        <f t="shared" si="9"/>
        <v>5.0800000000000005E-2</v>
      </c>
      <c r="O76">
        <f t="shared" si="10"/>
        <v>0.10097769999999999</v>
      </c>
      <c r="P76">
        <f t="shared" si="11"/>
        <v>5.080000000000001E-4</v>
      </c>
      <c r="Q76">
        <f t="shared" si="3"/>
        <v>24289.80000000001</v>
      </c>
      <c r="R76" cm="1">
        <f t="array" ref="R76">SQRT(SUM($H$53:H76^2))</f>
        <v>233.3365437249382</v>
      </c>
      <c r="S76">
        <f t="shared" si="12"/>
        <v>155.8518527320096</v>
      </c>
      <c r="T76">
        <f t="shared" si="13"/>
        <v>238.28293800000012</v>
      </c>
      <c r="U76">
        <f t="shared" si="14"/>
        <v>2.2890314939416441</v>
      </c>
      <c r="V76">
        <f t="shared" si="15"/>
        <v>15.436415970036572</v>
      </c>
      <c r="W76">
        <f t="shared" si="16"/>
        <v>1.5129545577913581</v>
      </c>
      <c r="X76">
        <f t="shared" si="18"/>
        <v>237.05306816721111</v>
      </c>
    </row>
    <row r="77" spans="1:24" x14ac:dyDescent="0.25">
      <c r="A77">
        <v>23</v>
      </c>
      <c r="B77">
        <v>3.9790000000000001</v>
      </c>
      <c r="C77">
        <f t="shared" si="4"/>
        <v>4.1040000000000001</v>
      </c>
      <c r="D77">
        <v>0.02</v>
      </c>
      <c r="E77">
        <v>1000</v>
      </c>
      <c r="F77">
        <v>50</v>
      </c>
      <c r="G77">
        <f t="shared" si="17"/>
        <v>994.95</v>
      </c>
      <c r="H77">
        <f t="shared" si="19"/>
        <v>49.747500000000002</v>
      </c>
      <c r="I77">
        <f t="shared" si="5"/>
        <v>25284.750000000011</v>
      </c>
      <c r="J77">
        <f t="shared" si="2"/>
        <v>55.626450000000027</v>
      </c>
      <c r="K77">
        <f t="shared" si="6"/>
        <v>7.4583141526755243</v>
      </c>
      <c r="L77">
        <f t="shared" si="7"/>
        <v>0.52487756757719217</v>
      </c>
      <c r="M77">
        <f t="shared" si="8"/>
        <v>10.424160000000001</v>
      </c>
      <c r="N77">
        <f t="shared" si="9"/>
        <v>5.0800000000000005E-2</v>
      </c>
      <c r="O77">
        <f t="shared" si="10"/>
        <v>0.1042416</v>
      </c>
      <c r="P77">
        <f t="shared" si="11"/>
        <v>5.080000000000001E-4</v>
      </c>
      <c r="Q77">
        <f t="shared" si="3"/>
        <v>25284.750000000011</v>
      </c>
      <c r="R77" cm="1">
        <f t="array" ref="R77">SQRT(SUM($H$53:H77^2))</f>
        <v>238.58071253508734</v>
      </c>
      <c r="S77">
        <f t="shared" si="12"/>
        <v>159.01179201556096</v>
      </c>
      <c r="T77">
        <f t="shared" si="13"/>
        <v>248.04339750000011</v>
      </c>
      <c r="U77">
        <f t="shared" si="14"/>
        <v>2.3404767899692067</v>
      </c>
      <c r="V77">
        <f t="shared" si="15"/>
        <v>15.749393559753344</v>
      </c>
      <c r="W77">
        <f t="shared" si="16"/>
        <v>1.52986168981683</v>
      </c>
      <c r="X77">
        <f t="shared" si="18"/>
        <v>247.85561408954368</v>
      </c>
    </row>
    <row r="78" spans="1:24" x14ac:dyDescent="0.25">
      <c r="A78">
        <v>24</v>
      </c>
      <c r="B78">
        <v>4.1025</v>
      </c>
      <c r="C78">
        <f t="shared" si="4"/>
        <v>4.2275</v>
      </c>
      <c r="D78">
        <v>0.02</v>
      </c>
      <c r="E78">
        <v>1000</v>
      </c>
      <c r="F78">
        <v>50</v>
      </c>
      <c r="G78">
        <f t="shared" si="17"/>
        <v>994.95</v>
      </c>
      <c r="H78">
        <f t="shared" si="19"/>
        <v>49.747500000000002</v>
      </c>
      <c r="I78">
        <f t="shared" si="5"/>
        <v>26279.700000000012</v>
      </c>
      <c r="J78">
        <f t="shared" si="2"/>
        <v>57.815340000000035</v>
      </c>
      <c r="K78">
        <f t="shared" si="6"/>
        <v>7.603639917828831</v>
      </c>
      <c r="L78">
        <f t="shared" si="7"/>
        <v>0.53616654084901638</v>
      </c>
      <c r="M78">
        <f t="shared" si="8"/>
        <v>10.73785</v>
      </c>
      <c r="N78">
        <f t="shared" si="9"/>
        <v>5.0800000000000005E-2</v>
      </c>
      <c r="O78">
        <f t="shared" si="10"/>
        <v>0.1073785</v>
      </c>
      <c r="P78">
        <f t="shared" si="11"/>
        <v>5.080000000000001E-4</v>
      </c>
      <c r="Q78">
        <f t="shared" si="3"/>
        <v>26279.700000000012</v>
      </c>
      <c r="R78" cm="1">
        <f t="array" ref="R78">SQRT(SUM($H$53:H78^2))</f>
        <v>243.71206402228017</v>
      </c>
      <c r="S78">
        <f t="shared" si="12"/>
        <v>162.11014773912214</v>
      </c>
      <c r="T78">
        <f t="shared" si="13"/>
        <v>257.80385700000011</v>
      </c>
      <c r="U78">
        <f t="shared" si="14"/>
        <v>2.3908153480585685</v>
      </c>
      <c r="V78">
        <f t="shared" si="15"/>
        <v>16.056271578420692</v>
      </c>
      <c r="W78">
        <f t="shared" si="16"/>
        <v>1.5462261632951917</v>
      </c>
      <c r="X78">
        <f t="shared" si="18"/>
        <v>258.44519998451801</v>
      </c>
    </row>
    <row r="79" spans="1:24" x14ac:dyDescent="0.25">
      <c r="A79">
        <v>25</v>
      </c>
      <c r="B79">
        <v>4.2110000000000003</v>
      </c>
      <c r="C79">
        <f t="shared" si="4"/>
        <v>4.3360000000000003</v>
      </c>
      <c r="D79">
        <v>0.02</v>
      </c>
      <c r="E79">
        <v>1000</v>
      </c>
      <c r="F79">
        <v>50</v>
      </c>
      <c r="G79">
        <f t="shared" si="17"/>
        <v>994.95</v>
      </c>
      <c r="H79">
        <f t="shared" si="19"/>
        <v>49.747500000000002</v>
      </c>
      <c r="I79">
        <f t="shared" si="5"/>
        <v>27274.650000000012</v>
      </c>
      <c r="J79">
        <f t="shared" si="2"/>
        <v>60.004230000000035</v>
      </c>
      <c r="K79">
        <f t="shared" si="6"/>
        <v>7.7462397329284896</v>
      </c>
      <c r="L79">
        <f t="shared" si="7"/>
        <v>0.54722267689328263</v>
      </c>
      <c r="M79">
        <f t="shared" si="8"/>
        <v>11.013440000000001</v>
      </c>
      <c r="N79">
        <f t="shared" si="9"/>
        <v>5.0800000000000005E-2</v>
      </c>
      <c r="O79">
        <f t="shared" si="10"/>
        <v>0.11013440000000001</v>
      </c>
      <c r="P79">
        <f t="shared" si="11"/>
        <v>5.080000000000001E-4</v>
      </c>
      <c r="Q79">
        <f t="shared" si="3"/>
        <v>27274.650000000012</v>
      </c>
      <c r="R79" cm="1">
        <f t="array" ref="R79">SQRT(SUM($H$53:H79^2))</f>
        <v>248.73758040603752</v>
      </c>
      <c r="S79">
        <f t="shared" si="12"/>
        <v>165.15038601226462</v>
      </c>
      <c r="T79">
        <f t="shared" si="13"/>
        <v>267.56431650000013</v>
      </c>
      <c r="U79">
        <f t="shared" si="14"/>
        <v>2.4401156637832284</v>
      </c>
      <c r="V79">
        <f t="shared" si="15"/>
        <v>16.357393328400466</v>
      </c>
      <c r="W79">
        <f t="shared" si="16"/>
        <v>1.5620869578174028</v>
      </c>
      <c r="X79">
        <f t="shared" si="18"/>
        <v>267.91632774238212</v>
      </c>
    </row>
    <row r="80" spans="1:24" x14ac:dyDescent="0.25">
      <c r="A80">
        <v>26</v>
      </c>
      <c r="B80">
        <v>4.3205</v>
      </c>
      <c r="C80">
        <f t="shared" si="4"/>
        <v>4.4455</v>
      </c>
      <c r="D80">
        <v>0.02</v>
      </c>
      <c r="E80">
        <v>1000</v>
      </c>
      <c r="F80">
        <v>50</v>
      </c>
      <c r="G80">
        <f t="shared" si="17"/>
        <v>994.95</v>
      </c>
      <c r="H80">
        <f t="shared" si="19"/>
        <v>49.747500000000002</v>
      </c>
      <c r="I80">
        <f t="shared" si="5"/>
        <v>28269.600000000013</v>
      </c>
      <c r="J80">
        <f t="shared" si="2"/>
        <v>62.193120000000029</v>
      </c>
      <c r="K80">
        <f t="shared" si="6"/>
        <v>7.8862614716987434</v>
      </c>
      <c r="L80">
        <f t="shared" si="7"/>
        <v>0.55805981461354126</v>
      </c>
      <c r="M80">
        <f t="shared" si="8"/>
        <v>11.29157</v>
      </c>
      <c r="N80">
        <f t="shared" si="9"/>
        <v>5.0800000000000005E-2</v>
      </c>
      <c r="O80">
        <f t="shared" si="10"/>
        <v>0.11291570000000001</v>
      </c>
      <c r="P80">
        <f t="shared" si="11"/>
        <v>5.080000000000001E-4</v>
      </c>
      <c r="Q80">
        <f t="shared" si="3"/>
        <v>28269.600000000013</v>
      </c>
      <c r="R80" cm="1">
        <f t="array" ref="R80">SQRT(SUM($H$53:H80^2))</f>
        <v>253.66355209706416</v>
      </c>
      <c r="S80">
        <f t="shared" si="12"/>
        <v>168.13565951338228</v>
      </c>
      <c r="T80">
        <f t="shared" si="13"/>
        <v>277.32477600000016</v>
      </c>
      <c r="U80">
        <f t="shared" si="14"/>
        <v>2.4884394460721992</v>
      </c>
      <c r="V80">
        <f t="shared" si="15"/>
        <v>16.653071068124348</v>
      </c>
      <c r="W80">
        <f t="shared" si="16"/>
        <v>1.5774788258712695</v>
      </c>
      <c r="X80">
        <f t="shared" si="18"/>
        <v>277.63380454542875</v>
      </c>
    </row>
    <row r="81" spans="1:24" x14ac:dyDescent="0.25">
      <c r="A81">
        <v>27</v>
      </c>
      <c r="B81">
        <v>4.4414999999999996</v>
      </c>
      <c r="C81">
        <f t="shared" si="4"/>
        <v>4.5664999999999996</v>
      </c>
      <c r="D81">
        <v>0.02</v>
      </c>
      <c r="E81">
        <v>1000</v>
      </c>
      <c r="F81">
        <v>50</v>
      </c>
      <c r="G81">
        <f t="shared" si="17"/>
        <v>994.95</v>
      </c>
      <c r="H81">
        <f t="shared" si="19"/>
        <v>49.747500000000002</v>
      </c>
      <c r="I81">
        <f t="shared" si="5"/>
        <v>29264.550000000014</v>
      </c>
      <c r="J81">
        <f t="shared" si="2"/>
        <v>64.382010000000037</v>
      </c>
      <c r="K81">
        <f t="shared" si="6"/>
        <v>8.0238401030927857</v>
      </c>
      <c r="L81">
        <f t="shared" si="7"/>
        <v>0.56869047404255868</v>
      </c>
      <c r="M81">
        <f t="shared" si="8"/>
        <v>11.598909999999998</v>
      </c>
      <c r="N81">
        <f t="shared" si="9"/>
        <v>5.0800000000000005E-2</v>
      </c>
      <c r="O81">
        <f t="shared" si="10"/>
        <v>0.11598909999999998</v>
      </c>
      <c r="P81">
        <f t="shared" si="11"/>
        <v>5.080000000000001E-4</v>
      </c>
      <c r="Q81">
        <f t="shared" si="3"/>
        <v>29264.550000000014</v>
      </c>
      <c r="R81" cm="1">
        <f t="array" ref="R81">SQRT(SUM($H$53:H81^2))</f>
        <v>258.4956700193448</v>
      </c>
      <c r="S81">
        <f t="shared" si="12"/>
        <v>171.06884579022568</v>
      </c>
      <c r="T81">
        <f t="shared" si="13"/>
        <v>287.08523550000018</v>
      </c>
      <c r="U81">
        <f t="shared" si="14"/>
        <v>2.535842522889773</v>
      </c>
      <c r="V81">
        <f t="shared" si="15"/>
        <v>16.943589805587251</v>
      </c>
      <c r="W81">
        <f t="shared" si="16"/>
        <v>1.5924328943129042</v>
      </c>
      <c r="X81">
        <f t="shared" si="18"/>
        <v>288.55767860066959</v>
      </c>
    </row>
    <row r="82" spans="1:24" x14ac:dyDescent="0.25">
      <c r="A82">
        <v>28</v>
      </c>
      <c r="B82">
        <v>4.5510000000000002</v>
      </c>
      <c r="C82">
        <f t="shared" si="4"/>
        <v>4.6760000000000002</v>
      </c>
      <c r="D82">
        <v>0.02</v>
      </c>
      <c r="E82">
        <v>1000</v>
      </c>
      <c r="F82">
        <v>50</v>
      </c>
      <c r="G82">
        <f t="shared" si="17"/>
        <v>994.95</v>
      </c>
      <c r="H82">
        <f t="shared" si="19"/>
        <v>49.747500000000002</v>
      </c>
      <c r="I82">
        <f t="shared" si="5"/>
        <v>30259.500000000015</v>
      </c>
      <c r="J82">
        <f t="shared" si="2"/>
        <v>66.570900000000037</v>
      </c>
      <c r="K82">
        <f t="shared" si="6"/>
        <v>8.1590992149869113</v>
      </c>
      <c r="L82">
        <f t="shared" si="7"/>
        <v>0.57912602587606088</v>
      </c>
      <c r="M82">
        <f t="shared" si="8"/>
        <v>11.877040000000001</v>
      </c>
      <c r="N82">
        <f t="shared" si="9"/>
        <v>5.0800000000000005E-2</v>
      </c>
      <c r="O82">
        <f t="shared" si="10"/>
        <v>0.11877040000000001</v>
      </c>
      <c r="P82">
        <f t="shared" si="11"/>
        <v>5.080000000000001E-4</v>
      </c>
      <c r="Q82">
        <f t="shared" si="3"/>
        <v>30259.500000000015</v>
      </c>
      <c r="R82" cm="1">
        <f t="array" ref="R82">SQRT(SUM($H$53:H82^2))</f>
        <v>263.23910267093675</v>
      </c>
      <c r="S82">
        <f t="shared" si="12"/>
        <v>173.95257974517082</v>
      </c>
      <c r="T82">
        <f t="shared" si="13"/>
        <v>296.84569500000015</v>
      </c>
      <c r="U82">
        <f t="shared" si="14"/>
        <v>2.5823755972018896</v>
      </c>
      <c r="V82">
        <f t="shared" si="15"/>
        <v>17.229210515865205</v>
      </c>
      <c r="W82">
        <f t="shared" si="16"/>
        <v>1.6069771613815456</v>
      </c>
      <c r="X82">
        <f t="shared" si="18"/>
        <v>298.61151103810056</v>
      </c>
    </row>
    <row r="83" spans="1:24" x14ac:dyDescent="0.25">
      <c r="A83">
        <v>29</v>
      </c>
      <c r="B83">
        <v>4.6624999999999996</v>
      </c>
      <c r="C83">
        <f t="shared" si="4"/>
        <v>4.7874999999999996</v>
      </c>
      <c r="D83">
        <v>0.02</v>
      </c>
      <c r="E83">
        <v>1000</v>
      </c>
      <c r="F83">
        <v>50</v>
      </c>
      <c r="G83">
        <f t="shared" si="17"/>
        <v>994.95</v>
      </c>
      <c r="H83">
        <f t="shared" si="19"/>
        <v>49.747500000000002</v>
      </c>
      <c r="I83">
        <f t="shared" si="5"/>
        <v>31254.450000000015</v>
      </c>
      <c r="J83">
        <f t="shared" si="2"/>
        <v>68.759790000000038</v>
      </c>
      <c r="K83">
        <f t="shared" si="6"/>
        <v>8.292152314085893</v>
      </c>
      <c r="L83">
        <f t="shared" si="7"/>
        <v>0.5893768339757256</v>
      </c>
      <c r="M83">
        <f t="shared" si="8"/>
        <v>12.16025</v>
      </c>
      <c r="N83">
        <f t="shared" si="9"/>
        <v>5.0800000000000005E-2</v>
      </c>
      <c r="O83">
        <f t="shared" si="10"/>
        <v>0.1216025</v>
      </c>
      <c r="P83">
        <f t="shared" si="11"/>
        <v>5.080000000000001E-4</v>
      </c>
      <c r="Q83">
        <f t="shared" si="3"/>
        <v>31254.450000000015</v>
      </c>
      <c r="R83" cm="1">
        <f t="array" ref="R83">SQRT(SUM($H$53:H83^2))</f>
        <v>267.8985608980571</v>
      </c>
      <c r="S83">
        <f t="shared" si="12"/>
        <v>176.78928134929453</v>
      </c>
      <c r="T83">
        <f t="shared" si="13"/>
        <v>306.60615450000017</v>
      </c>
      <c r="U83">
        <f t="shared" si="14"/>
        <v>2.6280848824099401</v>
      </c>
      <c r="V83">
        <f t="shared" si="15"/>
        <v>17.510172886068265</v>
      </c>
      <c r="W83">
        <f t="shared" si="16"/>
        <v>1.6211369104458575</v>
      </c>
      <c r="X83">
        <f t="shared" si="18"/>
        <v>309.01316666855001</v>
      </c>
    </row>
    <row r="84" spans="1:24" x14ac:dyDescent="0.25">
      <c r="A84">
        <v>30</v>
      </c>
      <c r="B84">
        <v>4.7590000000000003</v>
      </c>
      <c r="C84">
        <f t="shared" si="4"/>
        <v>4.8840000000000003</v>
      </c>
      <c r="D84">
        <v>0.02</v>
      </c>
      <c r="E84">
        <v>1000</v>
      </c>
      <c r="F84">
        <v>50</v>
      </c>
      <c r="G84">
        <f t="shared" si="17"/>
        <v>994.95</v>
      </c>
      <c r="H84">
        <f t="shared" si="19"/>
        <v>49.747500000000002</v>
      </c>
      <c r="I84">
        <f t="shared" si="5"/>
        <v>32249.400000000016</v>
      </c>
      <c r="J84">
        <f t="shared" si="2"/>
        <v>70.948680000000039</v>
      </c>
      <c r="K84">
        <f t="shared" si="6"/>
        <v>8.423103940947188</v>
      </c>
      <c r="L84">
        <f t="shared" si="7"/>
        <v>0.5994523759294812</v>
      </c>
      <c r="M84">
        <f t="shared" si="8"/>
        <v>12.405360000000002</v>
      </c>
      <c r="N84">
        <f t="shared" si="9"/>
        <v>5.0800000000000005E-2</v>
      </c>
      <c r="O84">
        <f t="shared" si="10"/>
        <v>0.12405360000000001</v>
      </c>
      <c r="P84">
        <f t="shared" si="11"/>
        <v>5.080000000000001E-4</v>
      </c>
      <c r="Q84">
        <f t="shared" si="3"/>
        <v>32249.400000000016</v>
      </c>
      <c r="R84" cm="1">
        <f t="array" ref="R84">SQRT(SUM($H$53:H84^2))</f>
        <v>272.47835269521869</v>
      </c>
      <c r="S84">
        <f t="shared" si="12"/>
        <v>179.58117941477056</v>
      </c>
      <c r="T84">
        <f t="shared" si="13"/>
        <v>316.3666140000002</v>
      </c>
      <c r="U84">
        <f t="shared" si="14"/>
        <v>2.6730126399400955</v>
      </c>
      <c r="V84">
        <f t="shared" si="15"/>
        <v>17.786697669888028</v>
      </c>
      <c r="W84">
        <f t="shared" si="16"/>
        <v>1.634935056795864</v>
      </c>
      <c r="X84">
        <f t="shared" si="18"/>
        <v>318.14924043033096</v>
      </c>
    </row>
    <row r="85" spans="1:24" x14ac:dyDescent="0.25">
      <c r="A85">
        <v>31</v>
      </c>
      <c r="B85">
        <v>4.8594999999999997</v>
      </c>
      <c r="C85">
        <f t="shared" si="4"/>
        <v>4.9844999999999997</v>
      </c>
      <c r="D85">
        <v>0.01</v>
      </c>
      <c r="E85">
        <v>1000</v>
      </c>
      <c r="F85">
        <v>50</v>
      </c>
      <c r="G85">
        <f t="shared" si="17"/>
        <v>994.95</v>
      </c>
      <c r="H85">
        <f t="shared" si="19"/>
        <v>49.747500000000002</v>
      </c>
      <c r="I85">
        <f t="shared" si="5"/>
        <v>33244.350000000013</v>
      </c>
      <c r="J85">
        <f t="shared" si="2"/>
        <v>73.137570000000039</v>
      </c>
      <c r="K85">
        <f t="shared" si="6"/>
        <v>8.552050631281368</v>
      </c>
      <c r="L85">
        <f t="shared" si="7"/>
        <v>0.60936134566261269</v>
      </c>
      <c r="M85">
        <f t="shared" si="8"/>
        <v>12.660629999999999</v>
      </c>
      <c r="N85">
        <f t="shared" si="9"/>
        <v>2.5400000000000002E-2</v>
      </c>
      <c r="O85">
        <f t="shared" si="10"/>
        <v>0.1266063</v>
      </c>
      <c r="P85">
        <f t="shared" si="11"/>
        <v>2.5400000000000005E-4</v>
      </c>
      <c r="Q85">
        <f t="shared" ref="Q85:Q115" si="20">I85</f>
        <v>33244.350000000013</v>
      </c>
      <c r="R85" cm="1">
        <f t="array" ref="R85">SQRT(SUM($H$53:H85^2))</f>
        <v>276.98242984664211</v>
      </c>
      <c r="S85">
        <f t="shared" si="12"/>
        <v>182.33033208986379</v>
      </c>
      <c r="T85">
        <f t="shared" si="13"/>
        <v>326.12707350000011</v>
      </c>
      <c r="U85">
        <f t="shared" si="14"/>
        <v>2.7171976367955595</v>
      </c>
      <c r="V85">
        <f t="shared" si="15"/>
        <v>18.058988717533442</v>
      </c>
      <c r="W85">
        <f t="shared" si="16"/>
        <v>1.648392440165739</v>
      </c>
      <c r="X85">
        <f t="shared" si="18"/>
        <v>327.7959331623984</v>
      </c>
    </row>
    <row r="86" spans="1:24" x14ac:dyDescent="0.25">
      <c r="A86">
        <v>32</v>
      </c>
      <c r="B86">
        <v>4.9820000000000002</v>
      </c>
      <c r="C86">
        <f t="shared" si="4"/>
        <v>5.1070000000000002</v>
      </c>
      <c r="D86">
        <v>0.01</v>
      </c>
      <c r="E86">
        <v>1000</v>
      </c>
      <c r="F86">
        <v>50</v>
      </c>
      <c r="G86">
        <f t="shared" si="17"/>
        <v>994.95</v>
      </c>
      <c r="H86">
        <f t="shared" si="19"/>
        <v>49.747500000000002</v>
      </c>
      <c r="I86">
        <f t="shared" si="5"/>
        <v>34239.30000000001</v>
      </c>
      <c r="J86">
        <f t="shared" si="2"/>
        <v>75.32646000000004</v>
      </c>
      <c r="K86">
        <f t="shared" si="6"/>
        <v>8.6790817486644318</v>
      </c>
      <c r="L86">
        <f t="shared" si="7"/>
        <v>0.61911174126162405</v>
      </c>
      <c r="M86">
        <f t="shared" si="8"/>
        <v>12.971780000000001</v>
      </c>
      <c r="N86">
        <f t="shared" si="9"/>
        <v>2.5400000000000002E-2</v>
      </c>
      <c r="O86">
        <f t="shared" si="10"/>
        <v>0.12971779999999999</v>
      </c>
      <c r="P86">
        <f t="shared" si="11"/>
        <v>2.5400000000000005E-4</v>
      </c>
      <c r="Q86">
        <f t="shared" si="20"/>
        <v>34239.30000000001</v>
      </c>
      <c r="R86" cm="1">
        <f t="array" ref="R86">SQRT(SUM($H$53:H86^2))</f>
        <v>281.41442784619272</v>
      </c>
      <c r="S86">
        <f t="shared" si="12"/>
        <v>185.03864461241605</v>
      </c>
      <c r="T86">
        <f t="shared" si="13"/>
        <v>335.88753300000008</v>
      </c>
      <c r="U86">
        <f t="shared" si="14"/>
        <v>2.7606755371711511</v>
      </c>
      <c r="V86">
        <f t="shared" ref="V86:V115" si="21">SQRT(T86)</f>
        <v>18.327234734132698</v>
      </c>
      <c r="W86">
        <f t="shared" si="16"/>
        <v>1.6615280729410355</v>
      </c>
      <c r="X86">
        <f t="shared" si="18"/>
        <v>339.73636203328351</v>
      </c>
    </row>
    <row r="87" spans="1:24" x14ac:dyDescent="0.25">
      <c r="A87">
        <v>33</v>
      </c>
      <c r="B87">
        <v>5.0789999999999997</v>
      </c>
      <c r="C87">
        <f t="shared" si="4"/>
        <v>5.2039999999999997</v>
      </c>
      <c r="D87">
        <v>0.01</v>
      </c>
      <c r="E87">
        <v>1000</v>
      </c>
      <c r="F87">
        <v>50</v>
      </c>
      <c r="G87">
        <f t="shared" ref="G87:G115" si="22">E87*$C$49</f>
        <v>994.95</v>
      </c>
      <c r="H87">
        <f t="shared" si="19"/>
        <v>49.747500000000002</v>
      </c>
      <c r="I87">
        <f t="shared" si="5"/>
        <v>35234.250000000007</v>
      </c>
      <c r="J87">
        <f t="shared" si="2"/>
        <v>77.515350000000026</v>
      </c>
      <c r="K87">
        <f t="shared" si="6"/>
        <v>8.8042802090801278</v>
      </c>
      <c r="L87">
        <f t="shared" si="7"/>
        <v>0.62871094053487742</v>
      </c>
      <c r="M87">
        <f t="shared" si="8"/>
        <v>13.218159999999999</v>
      </c>
      <c r="N87">
        <f t="shared" si="9"/>
        <v>2.5400000000000002E-2</v>
      </c>
      <c r="O87">
        <f t="shared" si="10"/>
        <v>0.13218159999999998</v>
      </c>
      <c r="P87">
        <f t="shared" si="11"/>
        <v>2.5400000000000005E-4</v>
      </c>
      <c r="Q87">
        <f t="shared" si="20"/>
        <v>35234.250000000007</v>
      </c>
      <c r="R87" cm="1">
        <f t="array" ref="R87">SQRT(SUM($H$53:H87^2))</f>
        <v>285.77770024312605</v>
      </c>
      <c r="S87">
        <f t="shared" si="12"/>
        <v>187.70788475714068</v>
      </c>
      <c r="T87">
        <f t="shared" si="13"/>
        <v>345.6479925000001</v>
      </c>
      <c r="U87">
        <f t="shared" si="14"/>
        <v>2.8034792393850667</v>
      </c>
      <c r="V87">
        <f t="shared" si="21"/>
        <v>18.59161080971738</v>
      </c>
      <c r="W87">
        <f t="shared" si="16"/>
        <v>1.6743593519268996</v>
      </c>
      <c r="X87">
        <f t="shared" si="18"/>
        <v>349.33310202976759</v>
      </c>
    </row>
    <row r="88" spans="1:24" x14ac:dyDescent="0.25">
      <c r="A88">
        <v>34</v>
      </c>
      <c r="B88">
        <v>5.1805000000000003</v>
      </c>
      <c r="C88">
        <f t="shared" si="4"/>
        <v>5.3055000000000003</v>
      </c>
      <c r="D88">
        <v>0.01</v>
      </c>
      <c r="E88">
        <v>1000</v>
      </c>
      <c r="F88">
        <v>50</v>
      </c>
      <c r="G88">
        <f t="shared" si="22"/>
        <v>994.95</v>
      </c>
      <c r="H88">
        <f t="shared" si="19"/>
        <v>49.747500000000002</v>
      </c>
      <c r="I88">
        <f t="shared" si="5"/>
        <v>36229.200000000004</v>
      </c>
      <c r="J88">
        <f t="shared" si="2"/>
        <v>79.704240000000013</v>
      </c>
      <c r="K88">
        <f t="shared" si="6"/>
        <v>8.9277231139860067</v>
      </c>
      <c r="L88">
        <f t="shared" si="7"/>
        <v>0.63816576634014155</v>
      </c>
      <c r="M88">
        <f t="shared" si="8"/>
        <v>13.47597</v>
      </c>
      <c r="N88">
        <f t="shared" si="9"/>
        <v>2.5400000000000002E-2</v>
      </c>
      <c r="O88">
        <f t="shared" si="10"/>
        <v>0.13475970000000001</v>
      </c>
      <c r="P88">
        <f t="shared" si="11"/>
        <v>2.5400000000000005E-4</v>
      </c>
      <c r="Q88">
        <f t="shared" si="20"/>
        <v>36229.200000000004</v>
      </c>
      <c r="R88" cm="1">
        <f t="array" ref="R88">SQRT(SUM($H$53:H88^2))</f>
        <v>290.07534833642796</v>
      </c>
      <c r="S88">
        <f t="shared" si="12"/>
        <v>190.33969633263578</v>
      </c>
      <c r="T88">
        <f t="shared" si="13"/>
        <v>355.40845200000007</v>
      </c>
      <c r="U88">
        <f t="shared" si="14"/>
        <v>2.8456391671803583</v>
      </c>
      <c r="V88">
        <f t="shared" si="21"/>
        <v>18.852279756040119</v>
      </c>
      <c r="W88">
        <f t="shared" si="16"/>
        <v>1.686902239959494</v>
      </c>
      <c r="X88">
        <f t="shared" si="18"/>
        <v>359.50930035296159</v>
      </c>
    </row>
    <row r="89" spans="1:24" x14ac:dyDescent="0.25">
      <c r="A89">
        <v>35</v>
      </c>
      <c r="B89">
        <v>5.2765000000000004</v>
      </c>
      <c r="C89">
        <f t="shared" si="4"/>
        <v>5.4015000000000004</v>
      </c>
      <c r="D89">
        <v>0.01</v>
      </c>
      <c r="E89">
        <v>1000</v>
      </c>
      <c r="F89">
        <v>50</v>
      </c>
      <c r="G89">
        <f t="shared" si="22"/>
        <v>994.95</v>
      </c>
      <c r="H89">
        <f t="shared" si="19"/>
        <v>49.747500000000002</v>
      </c>
      <c r="I89">
        <f t="shared" si="5"/>
        <v>37224.15</v>
      </c>
      <c r="J89">
        <f t="shared" si="2"/>
        <v>81.893129999999999</v>
      </c>
      <c r="K89">
        <f t="shared" si="6"/>
        <v>9.0494823056349478</v>
      </c>
      <c r="L89">
        <f t="shared" si="7"/>
        <v>0.64748254332356336</v>
      </c>
      <c r="M89">
        <f t="shared" si="8"/>
        <v>13.719810000000001</v>
      </c>
      <c r="N89">
        <f t="shared" si="9"/>
        <v>2.5400000000000002E-2</v>
      </c>
      <c r="O89">
        <f t="shared" si="10"/>
        <v>0.13719810000000002</v>
      </c>
      <c r="P89">
        <f t="shared" si="11"/>
        <v>2.5400000000000005E-4</v>
      </c>
      <c r="Q89">
        <f t="shared" si="20"/>
        <v>37224.15</v>
      </c>
      <c r="R89" cm="1">
        <f t="array" ref="R89">SQRT(SUM($H$53:H89^2))</f>
        <v>294.31024696525606</v>
      </c>
      <c r="S89">
        <f t="shared" si="12"/>
        <v>192.93561102087921</v>
      </c>
      <c r="T89">
        <f t="shared" si="13"/>
        <v>365.16891150000004</v>
      </c>
      <c r="U89">
        <f t="shared" si="14"/>
        <v>2.887183522729162</v>
      </c>
      <c r="V89">
        <f t="shared" si="21"/>
        <v>19.109393279222658</v>
      </c>
      <c r="W89">
        <f t="shared" si="16"/>
        <v>1.6991714224083343</v>
      </c>
      <c r="X89">
        <f t="shared" si="18"/>
        <v>369.2604135712042</v>
      </c>
    </row>
    <row r="90" spans="1:24" x14ac:dyDescent="0.25">
      <c r="A90">
        <v>36</v>
      </c>
      <c r="B90">
        <v>5.3810000000000002</v>
      </c>
      <c r="C90">
        <f t="shared" si="4"/>
        <v>5.5060000000000002</v>
      </c>
      <c r="D90">
        <v>0.01</v>
      </c>
      <c r="E90">
        <v>1000</v>
      </c>
      <c r="F90">
        <v>50</v>
      </c>
      <c r="G90">
        <f t="shared" si="22"/>
        <v>994.95</v>
      </c>
      <c r="H90">
        <f t="shared" si="19"/>
        <v>49.747500000000002</v>
      </c>
      <c r="I90">
        <f t="shared" si="5"/>
        <v>38219.1</v>
      </c>
      <c r="J90">
        <f t="shared" si="2"/>
        <v>84.08202</v>
      </c>
      <c r="K90">
        <f t="shared" si="6"/>
        <v>9.1696248560123763</v>
      </c>
      <c r="L90">
        <f t="shared" si="7"/>
        <v>0.65666714741107624</v>
      </c>
      <c r="M90">
        <f t="shared" si="8"/>
        <v>13.985240000000001</v>
      </c>
      <c r="N90">
        <f t="shared" si="9"/>
        <v>2.5400000000000002E-2</v>
      </c>
      <c r="O90">
        <f t="shared" si="10"/>
        <v>0.13985240000000002</v>
      </c>
      <c r="P90">
        <f t="shared" si="11"/>
        <v>2.5400000000000005E-4</v>
      </c>
      <c r="Q90">
        <f t="shared" si="20"/>
        <v>38219.1</v>
      </c>
      <c r="R90" cm="1">
        <f t="array" ref="R90">SQRT(SUM($H$53:H90^2))</f>
        <v>298.48506700503464</v>
      </c>
      <c r="S90">
        <f t="shared" si="12"/>
        <v>195.49705880140499</v>
      </c>
      <c r="T90">
        <f t="shared" si="13"/>
        <v>374.929371</v>
      </c>
      <c r="U90">
        <f t="shared" si="14"/>
        <v>2.9281385073193897</v>
      </c>
      <c r="V90">
        <f t="shared" si="21"/>
        <v>19.363093012223022</v>
      </c>
      <c r="W90">
        <f t="shared" si="16"/>
        <v>1.7111804426533719</v>
      </c>
      <c r="X90">
        <f t="shared" si="18"/>
        <v>380.01451589932935</v>
      </c>
    </row>
    <row r="91" spans="1:24" x14ac:dyDescent="0.25">
      <c r="A91">
        <v>37</v>
      </c>
      <c r="B91">
        <v>5.4820000000000002</v>
      </c>
      <c r="C91">
        <f t="shared" si="4"/>
        <v>5.6070000000000002</v>
      </c>
      <c r="D91">
        <v>0.01</v>
      </c>
      <c r="E91">
        <v>1000</v>
      </c>
      <c r="F91">
        <v>50</v>
      </c>
      <c r="G91">
        <f t="shared" si="22"/>
        <v>994.95</v>
      </c>
      <c r="H91">
        <f t="shared" si="19"/>
        <v>49.747500000000002</v>
      </c>
      <c r="I91">
        <f t="shared" si="5"/>
        <v>39214.049999999996</v>
      </c>
      <c r="J91">
        <f t="shared" si="2"/>
        <v>86.270910000000001</v>
      </c>
      <c r="K91">
        <f t="shared" si="6"/>
        <v>9.288213498838191</v>
      </c>
      <c r="L91">
        <f t="shared" si="7"/>
        <v>0.66572504915261399</v>
      </c>
      <c r="M91">
        <f t="shared" si="8"/>
        <v>14.24178</v>
      </c>
      <c r="N91">
        <f t="shared" si="9"/>
        <v>2.5400000000000002E-2</v>
      </c>
      <c r="O91">
        <f t="shared" si="10"/>
        <v>0.14241780000000001</v>
      </c>
      <c r="P91">
        <f t="shared" si="11"/>
        <v>2.5400000000000005E-4</v>
      </c>
      <c r="Q91">
        <f t="shared" si="20"/>
        <v>39214.049999999996</v>
      </c>
      <c r="R91" cm="1">
        <f t="array" ref="R91">SQRT(SUM($H$53:H91^2))</f>
        <v>302.60229506936997</v>
      </c>
      <c r="S91">
        <f t="shared" si="12"/>
        <v>198.02537716161532</v>
      </c>
      <c r="T91">
        <f t="shared" si="13"/>
        <v>384.68983049999997</v>
      </c>
      <c r="U91">
        <f t="shared" si="14"/>
        <v>2.9685285146305196</v>
      </c>
      <c r="V91">
        <f t="shared" si="21"/>
        <v>19.613511427074958</v>
      </c>
      <c r="W91">
        <f t="shared" si="16"/>
        <v>1.7229418198623305</v>
      </c>
      <c r="X91">
        <f t="shared" si="18"/>
        <v>390.54673128864357</v>
      </c>
    </row>
    <row r="92" spans="1:24" x14ac:dyDescent="0.25">
      <c r="A92">
        <v>38</v>
      </c>
      <c r="B92">
        <v>5.5854999999999997</v>
      </c>
      <c r="C92">
        <f t="shared" si="4"/>
        <v>5.7104999999999997</v>
      </c>
      <c r="D92">
        <v>0.01</v>
      </c>
      <c r="E92">
        <v>1000</v>
      </c>
      <c r="F92">
        <v>50</v>
      </c>
      <c r="G92">
        <f t="shared" si="22"/>
        <v>994.95</v>
      </c>
      <c r="H92">
        <f t="shared" si="19"/>
        <v>49.747500000000002</v>
      </c>
      <c r="I92">
        <f t="shared" ref="I92:I115" si="23">SUM(I91,G92)</f>
        <v>40208.999999999993</v>
      </c>
      <c r="J92">
        <f t="shared" ref="J92:J115" si="24">I92*2.2/1000</f>
        <v>88.459799999999987</v>
      </c>
      <c r="K92">
        <f t="shared" si="6"/>
        <v>9.4053070125328695</v>
      </c>
      <c r="L92">
        <f t="shared" si="7"/>
        <v>0.67466135182734477</v>
      </c>
      <c r="M92">
        <f t="shared" si="8"/>
        <v>14.504669999999999</v>
      </c>
      <c r="N92">
        <f t="shared" si="9"/>
        <v>2.5400000000000002E-2</v>
      </c>
      <c r="O92">
        <f t="shared" si="10"/>
        <v>0.1450467</v>
      </c>
      <c r="P92">
        <f t="shared" si="11"/>
        <v>2.5400000000000005E-4</v>
      </c>
      <c r="Q92">
        <f t="shared" si="20"/>
        <v>40208.999999999993</v>
      </c>
      <c r="R92" cm="1">
        <f t="array" ref="R92">SQRT(SUM($H$53:H92^2))</f>
        <v>306.66425083061125</v>
      </c>
      <c r="S92">
        <f t="shared" si="12"/>
        <v>200.52181926164542</v>
      </c>
      <c r="T92">
        <f t="shared" si="13"/>
        <v>394.45029</v>
      </c>
      <c r="U92">
        <f t="shared" si="14"/>
        <v>3.0083763006482966</v>
      </c>
      <c r="V92">
        <f t="shared" si="21"/>
        <v>19.86077264358061</v>
      </c>
      <c r="W92">
        <f t="shared" si="16"/>
        <v>1.7344671517928199</v>
      </c>
      <c r="X92">
        <f t="shared" si="18"/>
        <v>401.48067696823193</v>
      </c>
    </row>
    <row r="93" spans="1:24" x14ac:dyDescent="0.25">
      <c r="A93">
        <v>39</v>
      </c>
      <c r="B93">
        <v>5.6840000000000002</v>
      </c>
      <c r="C93">
        <f t="shared" si="4"/>
        <v>5.8090000000000002</v>
      </c>
      <c r="D93">
        <v>0.01</v>
      </c>
      <c r="E93">
        <v>1000</v>
      </c>
      <c r="F93">
        <v>50</v>
      </c>
      <c r="G93">
        <f t="shared" si="22"/>
        <v>994.95</v>
      </c>
      <c r="H93">
        <f t="shared" si="19"/>
        <v>49.747500000000002</v>
      </c>
      <c r="I93">
        <f t="shared" si="23"/>
        <v>41203.94999999999</v>
      </c>
      <c r="J93">
        <f t="shared" si="24"/>
        <v>90.648689999999988</v>
      </c>
      <c r="K93">
        <f t="shared" si="6"/>
        <v>9.5209605607837702</v>
      </c>
      <c r="L93">
        <f t="shared" si="7"/>
        <v>0.68348082506369578</v>
      </c>
      <c r="M93">
        <f t="shared" si="8"/>
        <v>14.754860000000001</v>
      </c>
      <c r="N93">
        <f t="shared" si="9"/>
        <v>2.5400000000000002E-2</v>
      </c>
      <c r="O93">
        <f t="shared" si="10"/>
        <v>0.1475486</v>
      </c>
      <c r="P93">
        <f t="shared" si="11"/>
        <v>2.5400000000000005E-4</v>
      </c>
      <c r="Q93">
        <f t="shared" si="20"/>
        <v>41203.94999999999</v>
      </c>
      <c r="R93" cm="1">
        <f t="array" ref="R93">SQRT(SUM($H$53:H93^2))</f>
        <v>310.67310230167988</v>
      </c>
      <c r="S93">
        <f t="shared" si="12"/>
        <v>202.98756119526141</v>
      </c>
      <c r="T93">
        <f t="shared" si="13"/>
        <v>404.21074949999996</v>
      </c>
      <c r="U93">
        <f t="shared" si="14"/>
        <v>3.0477031335794798</v>
      </c>
      <c r="V93">
        <f t="shared" si="21"/>
        <v>20.104993148469362</v>
      </c>
      <c r="W93">
        <f t="shared" si="16"/>
        <v>1.7457672048642339</v>
      </c>
      <c r="X93">
        <f t="shared" si="18"/>
        <v>412.01899065032291</v>
      </c>
    </row>
    <row r="94" spans="1:24" x14ac:dyDescent="0.25">
      <c r="A94">
        <v>40</v>
      </c>
      <c r="B94">
        <v>5.7865000000000002</v>
      </c>
      <c r="C94">
        <f t="shared" si="4"/>
        <v>5.9115000000000002</v>
      </c>
      <c r="D94">
        <v>0.01</v>
      </c>
      <c r="E94">
        <v>1000</v>
      </c>
      <c r="F94">
        <v>50</v>
      </c>
      <c r="G94">
        <f t="shared" si="22"/>
        <v>994.95</v>
      </c>
      <c r="H94">
        <f t="shared" si="19"/>
        <v>49.747500000000002</v>
      </c>
      <c r="I94">
        <f t="shared" si="23"/>
        <v>42198.899999999987</v>
      </c>
      <c r="J94">
        <f t="shared" si="24"/>
        <v>92.837579999999974</v>
      </c>
      <c r="K94">
        <f t="shared" si="6"/>
        <v>9.6352259963116573</v>
      </c>
      <c r="L94">
        <f t="shared" si="7"/>
        <v>0.69218793460302397</v>
      </c>
      <c r="M94">
        <f t="shared" si="8"/>
        <v>15.015210000000002</v>
      </c>
      <c r="N94">
        <f t="shared" si="9"/>
        <v>2.5400000000000002E-2</v>
      </c>
      <c r="O94">
        <f t="shared" si="10"/>
        <v>0.15015210000000001</v>
      </c>
      <c r="P94">
        <f t="shared" si="11"/>
        <v>2.5400000000000005E-4</v>
      </c>
      <c r="Q94">
        <f t="shared" si="20"/>
        <v>42198.899999999987</v>
      </c>
      <c r="R94" cm="1">
        <f t="array" ref="R94">SQRT(SUM($H$53:H94^2))</f>
        <v>314.63087936501091</v>
      </c>
      <c r="S94">
        <f t="shared" si="12"/>
        <v>205.42370846618456</v>
      </c>
      <c r="T94">
        <f t="shared" si="13"/>
        <v>413.97120899999987</v>
      </c>
      <c r="U94">
        <f t="shared" si="14"/>
        <v>3.0865289265707569</v>
      </c>
      <c r="V94">
        <f t="shared" si="21"/>
        <v>20.346282436848259</v>
      </c>
      <c r="W94">
        <f t="shared" si="16"/>
        <v>1.75685199335936</v>
      </c>
      <c r="X94">
        <f t="shared" si="18"/>
        <v>423.12253499218656</v>
      </c>
    </row>
    <row r="95" spans="1:24" x14ac:dyDescent="0.25">
      <c r="A95">
        <v>40</v>
      </c>
      <c r="B95">
        <v>2.8765000000000001</v>
      </c>
      <c r="C95">
        <f t="shared" ref="C95:C115" si="25">B95+$E$51</f>
        <v>5.9064999999999994</v>
      </c>
      <c r="D95">
        <v>0.02</v>
      </c>
      <c r="E95">
        <v>1000</v>
      </c>
      <c r="F95">
        <v>50</v>
      </c>
      <c r="G95">
        <f t="shared" si="22"/>
        <v>994.95</v>
      </c>
      <c r="H95">
        <f t="shared" si="19"/>
        <v>49.747500000000002</v>
      </c>
      <c r="I95">
        <f t="shared" si="23"/>
        <v>43193.849999999984</v>
      </c>
      <c r="J95">
        <f t="shared" si="24"/>
        <v>95.026469999999975</v>
      </c>
      <c r="K95">
        <f t="shared" si="6"/>
        <v>9.7481521325838969</v>
      </c>
      <c r="L95">
        <f t="shared" si="7"/>
        <v>0.70078686873417539</v>
      </c>
      <c r="M95">
        <f t="shared" si="8"/>
        <v>15.002509999999999</v>
      </c>
      <c r="N95">
        <f t="shared" si="9"/>
        <v>5.0800000000000005E-2</v>
      </c>
      <c r="O95">
        <f t="shared" si="10"/>
        <v>0.15002509999999999</v>
      </c>
      <c r="P95">
        <f t="shared" si="11"/>
        <v>5.080000000000001E-4</v>
      </c>
      <c r="Q95">
        <f t="shared" si="20"/>
        <v>43193.849999999984</v>
      </c>
      <c r="R95" cm="1">
        <f t="array" ref="R95">SQRT(SUM($H$53:H95^2))</f>
        <v>318.53948578826152</v>
      </c>
      <c r="S95">
        <f t="shared" si="12"/>
        <v>207.83130178103582</v>
      </c>
      <c r="T95">
        <f t="shared" si="13"/>
        <v>423.73166849999984</v>
      </c>
      <c r="U95">
        <f t="shared" si="14"/>
        <v>3.1248723555828457</v>
      </c>
      <c r="V95">
        <f t="shared" si="21"/>
        <v>20.584743585966763</v>
      </c>
      <c r="W95">
        <f t="shared" si="16"/>
        <v>1.7677308493045105</v>
      </c>
      <c r="X95">
        <f t="shared" si="18"/>
        <v>422.57765036674328</v>
      </c>
    </row>
    <row r="96" spans="1:24" x14ac:dyDescent="0.25">
      <c r="A96">
        <v>41</v>
      </c>
      <c r="B96">
        <v>2.9704999999999999</v>
      </c>
      <c r="C96">
        <f t="shared" si="25"/>
        <v>6.0004999999999997</v>
      </c>
      <c r="D96">
        <v>0.02</v>
      </c>
      <c r="E96">
        <v>1000</v>
      </c>
      <c r="F96">
        <v>50</v>
      </c>
      <c r="G96">
        <f t="shared" si="22"/>
        <v>994.95</v>
      </c>
      <c r="H96">
        <f t="shared" si="19"/>
        <v>49.747500000000002</v>
      </c>
      <c r="I96">
        <f t="shared" si="23"/>
        <v>44188.799999999981</v>
      </c>
      <c r="J96">
        <f t="shared" si="24"/>
        <v>97.215359999999976</v>
      </c>
      <c r="K96">
        <f t="shared" si="6"/>
        <v>9.859784987513672</v>
      </c>
      <c r="L96">
        <f t="shared" si="7"/>
        <v>0.7092815618430387</v>
      </c>
      <c r="M96">
        <f t="shared" si="8"/>
        <v>15.24127</v>
      </c>
      <c r="N96">
        <f t="shared" si="9"/>
        <v>5.0800000000000005E-2</v>
      </c>
      <c r="O96">
        <f t="shared" si="10"/>
        <v>0.15241270000000001</v>
      </c>
      <c r="P96">
        <f t="shared" si="11"/>
        <v>5.080000000000001E-4</v>
      </c>
      <c r="Q96">
        <f t="shared" si="20"/>
        <v>44188.799999999981</v>
      </c>
      <c r="R96" cm="1">
        <f t="array" ref="R96">SQRT(SUM($H$53:H96^2))</f>
        <v>322.40070992865395</v>
      </c>
      <c r="S96">
        <f t="shared" si="12"/>
        <v>210.21132224502082</v>
      </c>
      <c r="T96">
        <f t="shared" si="13"/>
        <v>433.49212799999981</v>
      </c>
      <c r="U96">
        <f t="shared" si="14"/>
        <v>3.1627509644000953</v>
      </c>
      <c r="V96">
        <f t="shared" si="21"/>
        <v>20.820473769825696</v>
      </c>
      <c r="W96">
        <f t="shared" si="16"/>
        <v>1.7784124843241782</v>
      </c>
      <c r="X96">
        <f t="shared" si="18"/>
        <v>432.87722576068319</v>
      </c>
    </row>
    <row r="97" spans="1:24" x14ac:dyDescent="0.25">
      <c r="A97">
        <v>42</v>
      </c>
      <c r="B97">
        <v>3.0575000000000001</v>
      </c>
      <c r="C97">
        <f t="shared" si="25"/>
        <v>6.0875000000000004</v>
      </c>
      <c r="D97">
        <v>0.02</v>
      </c>
      <c r="E97">
        <v>1000</v>
      </c>
      <c r="F97">
        <v>50</v>
      </c>
      <c r="G97">
        <f t="shared" si="22"/>
        <v>994.95</v>
      </c>
      <c r="H97">
        <f t="shared" si="19"/>
        <v>49.747500000000002</v>
      </c>
      <c r="I97">
        <f t="shared" si="23"/>
        <v>45183.749999999978</v>
      </c>
      <c r="J97">
        <f t="shared" si="24"/>
        <v>99.404249999999962</v>
      </c>
      <c r="K97">
        <f t="shared" si="6"/>
        <v>9.9701680025965445</v>
      </c>
      <c r="L97">
        <f t="shared" si="7"/>
        <v>0.71767571545284325</v>
      </c>
      <c r="M97">
        <f t="shared" si="8"/>
        <v>15.462250000000001</v>
      </c>
      <c r="N97">
        <f t="shared" si="9"/>
        <v>5.0800000000000005E-2</v>
      </c>
      <c r="O97">
        <f t="shared" si="10"/>
        <v>0.1546225</v>
      </c>
      <c r="P97">
        <f t="shared" si="11"/>
        <v>5.080000000000001E-4</v>
      </c>
      <c r="Q97">
        <f t="shared" si="20"/>
        <v>45183.749999999978</v>
      </c>
      <c r="R97" cm="1">
        <f t="array" ref="R97">SQRT(SUM($H$53:H97^2))</f>
        <v>326.2162342967469</v>
      </c>
      <c r="S97">
        <f t="shared" si="12"/>
        <v>212.56469603393688</v>
      </c>
      <c r="T97">
        <f t="shared" si="13"/>
        <v>443.25258749999978</v>
      </c>
      <c r="U97">
        <f t="shared" si="14"/>
        <v>3.2001812584510874</v>
      </c>
      <c r="V97">
        <f t="shared" si="21"/>
        <v>21.053564721918228</v>
      </c>
      <c r="W97">
        <f t="shared" si="16"/>
        <v>1.7889050445596846</v>
      </c>
      <c r="X97">
        <f t="shared" si="18"/>
        <v>442.51473710454997</v>
      </c>
    </row>
    <row r="98" spans="1:24" x14ac:dyDescent="0.25">
      <c r="A98">
        <v>43</v>
      </c>
      <c r="B98">
        <v>3.1349999999999998</v>
      </c>
      <c r="C98">
        <f t="shared" si="25"/>
        <v>6.1649999999999991</v>
      </c>
      <c r="D98">
        <v>0.02</v>
      </c>
      <c r="E98">
        <v>1000</v>
      </c>
      <c r="F98">
        <v>50</v>
      </c>
      <c r="G98">
        <f t="shared" si="22"/>
        <v>994.95</v>
      </c>
      <c r="H98">
        <f t="shared" si="19"/>
        <v>49.747500000000002</v>
      </c>
      <c r="I98">
        <f t="shared" si="23"/>
        <v>46178.699999999975</v>
      </c>
      <c r="J98">
        <f t="shared" si="24"/>
        <v>101.59313999999996</v>
      </c>
      <c r="K98">
        <f t="shared" si="6"/>
        <v>10.079342240444063</v>
      </c>
      <c r="L98">
        <f t="shared" si="7"/>
        <v>0.7259728170744415</v>
      </c>
      <c r="M98">
        <f t="shared" si="8"/>
        <v>15.659099999999999</v>
      </c>
      <c r="N98">
        <f t="shared" si="9"/>
        <v>5.0800000000000005E-2</v>
      </c>
      <c r="O98">
        <f t="shared" si="10"/>
        <v>0.15659099999999998</v>
      </c>
      <c r="P98">
        <f t="shared" si="11"/>
        <v>5.080000000000001E-4</v>
      </c>
      <c r="Q98">
        <f t="shared" si="20"/>
        <v>46178.699999999975</v>
      </c>
      <c r="R98" cm="1">
        <f t="array" ref="R98">SQRT(SUM($H$53:H98^2))</f>
        <v>329.98764412474611</v>
      </c>
      <c r="S98">
        <f t="shared" si="12"/>
        <v>214.89229860560377</v>
      </c>
      <c r="T98">
        <f t="shared" si="13"/>
        <v>453.0130469999998</v>
      </c>
      <c r="U98">
        <f t="shared" si="14"/>
        <v>3.2371787888637598</v>
      </c>
      <c r="V98">
        <f t="shared" si="21"/>
        <v>21.284103152352927</v>
      </c>
      <c r="W98">
        <f t="shared" si="16"/>
        <v>1.7992161595716507</v>
      </c>
      <c r="X98">
        <f t="shared" si="18"/>
        <v>451.18482415016791</v>
      </c>
    </row>
    <row r="99" spans="1:24" x14ac:dyDescent="0.25">
      <c r="A99">
        <v>44</v>
      </c>
      <c r="B99">
        <v>3.2290000000000001</v>
      </c>
      <c r="C99">
        <f t="shared" si="25"/>
        <v>6.2590000000000003</v>
      </c>
      <c r="D99">
        <v>0.02</v>
      </c>
      <c r="E99">
        <v>1000</v>
      </c>
      <c r="F99">
        <v>50</v>
      </c>
      <c r="G99">
        <f t="shared" si="22"/>
        <v>994.95</v>
      </c>
      <c r="H99">
        <f t="shared" si="19"/>
        <v>49.747500000000002</v>
      </c>
      <c r="I99">
        <f t="shared" si="23"/>
        <v>47173.649999999972</v>
      </c>
      <c r="J99">
        <f t="shared" si="24"/>
        <v>103.78202999999993</v>
      </c>
      <c r="K99">
        <f t="shared" si="6"/>
        <v>10.187346563261698</v>
      </c>
      <c r="L99">
        <f t="shared" si="7"/>
        <v>0.73417615713890516</v>
      </c>
      <c r="M99">
        <f t="shared" si="8"/>
        <v>15.897860000000001</v>
      </c>
      <c r="N99">
        <f t="shared" si="9"/>
        <v>5.0800000000000005E-2</v>
      </c>
      <c r="O99">
        <f t="shared" si="10"/>
        <v>0.15897860000000003</v>
      </c>
      <c r="P99">
        <f t="shared" si="11"/>
        <v>5.080000000000001E-4</v>
      </c>
      <c r="Q99">
        <f t="shared" si="20"/>
        <v>47173.649999999972</v>
      </c>
      <c r="R99" cm="1">
        <f t="array" ref="R99">SQRT(SUM($H$53:H99^2))</f>
        <v>333.7164350631387</v>
      </c>
      <c r="S99">
        <f t="shared" si="12"/>
        <v>217.19495850502602</v>
      </c>
      <c r="T99">
        <f t="shared" si="13"/>
        <v>462.77350649999977</v>
      </c>
      <c r="U99">
        <f t="shared" si="14"/>
        <v>3.2737582279693909</v>
      </c>
      <c r="V99">
        <f t="shared" si="21"/>
        <v>21.51217112473773</v>
      </c>
      <c r="W99">
        <f t="shared" si="16"/>
        <v>1.8093529860061555</v>
      </c>
      <c r="X99">
        <f t="shared" si="18"/>
        <v>461.80821834421101</v>
      </c>
    </row>
    <row r="100" spans="1:24" x14ac:dyDescent="0.25">
      <c r="A100">
        <v>45</v>
      </c>
      <c r="B100">
        <v>3.3184999999999998</v>
      </c>
      <c r="C100">
        <f t="shared" si="25"/>
        <v>6.3484999999999996</v>
      </c>
      <c r="D100">
        <v>0.02</v>
      </c>
      <c r="E100">
        <v>1000</v>
      </c>
      <c r="F100">
        <v>50</v>
      </c>
      <c r="G100">
        <f t="shared" si="22"/>
        <v>994.95</v>
      </c>
      <c r="H100">
        <f t="shared" si="19"/>
        <v>49.747500000000002</v>
      </c>
      <c r="I100">
        <f t="shared" si="23"/>
        <v>48168.599999999969</v>
      </c>
      <c r="J100">
        <f t="shared" si="24"/>
        <v>105.97091999999994</v>
      </c>
      <c r="K100">
        <f t="shared" si="6"/>
        <v>10.294217794470832</v>
      </c>
      <c r="L100">
        <f t="shared" si="7"/>
        <v>0.74228884424562147</v>
      </c>
      <c r="M100">
        <f t="shared" si="8"/>
        <v>16.12519</v>
      </c>
      <c r="N100">
        <f t="shared" si="9"/>
        <v>5.0800000000000005E-2</v>
      </c>
      <c r="O100">
        <f t="shared" si="10"/>
        <v>0.1612519</v>
      </c>
      <c r="P100">
        <f t="shared" si="11"/>
        <v>5.080000000000001E-4</v>
      </c>
      <c r="Q100">
        <f t="shared" si="20"/>
        <v>48168.599999999969</v>
      </c>
      <c r="R100" cm="1">
        <f t="array" ref="R100">SQRT(SUM($H$53:H100^2))</f>
        <v>337.4040201116461</v>
      </c>
      <c r="S100">
        <f t="shared" si="12"/>
        <v>219.47346081018537</v>
      </c>
      <c r="T100">
        <f t="shared" si="13"/>
        <v>472.53396599999974</v>
      </c>
      <c r="U100">
        <f t="shared" si="14"/>
        <v>3.3099334372952485</v>
      </c>
      <c r="V100">
        <f t="shared" si="21"/>
        <v>21.737846397470005</v>
      </c>
      <c r="W100">
        <f t="shared" si="16"/>
        <v>1.8193222466883783</v>
      </c>
      <c r="X100">
        <f t="shared" si="18"/>
        <v>472.03247739928412</v>
      </c>
    </row>
    <row r="101" spans="1:24" x14ac:dyDescent="0.25">
      <c r="A101">
        <v>46</v>
      </c>
      <c r="B101">
        <v>3.4089999999999998</v>
      </c>
      <c r="C101">
        <f t="shared" si="25"/>
        <v>6.4390000000000001</v>
      </c>
      <c r="D101">
        <v>0.02</v>
      </c>
      <c r="E101">
        <v>1000</v>
      </c>
      <c r="F101">
        <v>50</v>
      </c>
      <c r="G101">
        <f t="shared" si="22"/>
        <v>994.95</v>
      </c>
      <c r="H101">
        <f t="shared" si="19"/>
        <v>49.747500000000002</v>
      </c>
      <c r="I101">
        <f t="shared" si="23"/>
        <v>49163.549999999967</v>
      </c>
      <c r="J101">
        <f t="shared" si="24"/>
        <v>108.15980999999994</v>
      </c>
      <c r="K101">
        <f t="shared" si="6"/>
        <v>10.3999908653806</v>
      </c>
      <c r="L101">
        <f t="shared" si="7"/>
        <v>0.75031381892628801</v>
      </c>
      <c r="M101">
        <f t="shared" si="8"/>
        <v>16.355060000000002</v>
      </c>
      <c r="N101">
        <f t="shared" si="9"/>
        <v>5.0800000000000005E-2</v>
      </c>
      <c r="O101">
        <f t="shared" si="10"/>
        <v>0.16355060000000002</v>
      </c>
      <c r="P101">
        <f t="shared" si="11"/>
        <v>5.080000000000001E-4</v>
      </c>
      <c r="Q101">
        <f t="shared" si="20"/>
        <v>49163.549999999967</v>
      </c>
      <c r="R101" cm="1">
        <f t="array" ref="R101">SQRT(SUM($H$53:H101^2))</f>
        <v>341.05173587558545</v>
      </c>
      <c r="S101">
        <f t="shared" si="12"/>
        <v>221.72855025909487</v>
      </c>
      <c r="T101">
        <f t="shared" si="13"/>
        <v>482.2944254999997</v>
      </c>
      <c r="U101">
        <f t="shared" si="14"/>
        <v>3.3457175289394936</v>
      </c>
      <c r="V101">
        <f t="shared" si="21"/>
        <v>21.961202733457011</v>
      </c>
      <c r="W101">
        <f t="shared" si="16"/>
        <v>1.8291302657108635</v>
      </c>
      <c r="X101">
        <f t="shared" si="18"/>
        <v>482.47951771699815</v>
      </c>
    </row>
    <row r="102" spans="1:24" x14ac:dyDescent="0.25">
      <c r="A102">
        <v>47</v>
      </c>
      <c r="B102">
        <v>3.4889999999999999</v>
      </c>
      <c r="C102">
        <f t="shared" si="25"/>
        <v>6.5190000000000001</v>
      </c>
      <c r="D102">
        <v>0.02</v>
      </c>
      <c r="E102">
        <v>1000</v>
      </c>
      <c r="F102">
        <v>50</v>
      </c>
      <c r="G102">
        <f t="shared" si="22"/>
        <v>994.95</v>
      </c>
      <c r="H102">
        <f t="shared" si="19"/>
        <v>49.747500000000002</v>
      </c>
      <c r="I102">
        <f t="shared" si="23"/>
        <v>50158.499999999964</v>
      </c>
      <c r="J102">
        <f t="shared" si="24"/>
        <v>110.34869999999992</v>
      </c>
      <c r="K102">
        <f t="shared" si="6"/>
        <v>10.504698948565824</v>
      </c>
      <c r="L102">
        <f t="shared" si="7"/>
        <v>0.75825386609762857</v>
      </c>
      <c r="M102">
        <f t="shared" si="8"/>
        <v>16.558260000000001</v>
      </c>
      <c r="N102">
        <f t="shared" si="9"/>
        <v>5.0800000000000005E-2</v>
      </c>
      <c r="O102">
        <f t="shared" si="10"/>
        <v>0.1655826</v>
      </c>
      <c r="P102">
        <f t="shared" si="11"/>
        <v>5.080000000000001E-4</v>
      </c>
      <c r="Q102">
        <f t="shared" si="20"/>
        <v>50158.499999999964</v>
      </c>
      <c r="R102" cm="1">
        <f t="array" ref="R102">SQRT(SUM($H$53:H102^2))</f>
        <v>344.66084822619479</v>
      </c>
      <c r="S102">
        <f t="shared" si="12"/>
        <v>223.96093409342612</v>
      </c>
      <c r="T102">
        <f t="shared" si="13"/>
        <v>492.05488499999962</v>
      </c>
      <c r="U102">
        <f t="shared" si="14"/>
        <v>3.3811229210989713</v>
      </c>
      <c r="V102">
        <f t="shared" si="21"/>
        <v>22.182310181764198</v>
      </c>
      <c r="W102">
        <f t="shared" si="16"/>
        <v>1.8387830000027114</v>
      </c>
      <c r="X102">
        <f t="shared" si="18"/>
        <v>491.80535670226521</v>
      </c>
    </row>
    <row r="103" spans="1:24" x14ac:dyDescent="0.25">
      <c r="A103">
        <v>48</v>
      </c>
      <c r="B103">
        <v>3.5705</v>
      </c>
      <c r="C103">
        <f t="shared" si="25"/>
        <v>6.6005000000000003</v>
      </c>
      <c r="D103">
        <v>0.02</v>
      </c>
      <c r="E103">
        <v>1000</v>
      </c>
      <c r="F103">
        <v>50</v>
      </c>
      <c r="G103">
        <f t="shared" si="22"/>
        <v>994.95</v>
      </c>
      <c r="H103">
        <f t="shared" si="19"/>
        <v>49.747500000000002</v>
      </c>
      <c r="I103">
        <f t="shared" si="23"/>
        <v>51153.449999999961</v>
      </c>
      <c r="J103">
        <f t="shared" si="24"/>
        <v>112.53758999999992</v>
      </c>
      <c r="K103">
        <f t="shared" si="6"/>
        <v>10.608373579394719</v>
      </c>
      <c r="L103">
        <f t="shared" si="7"/>
        <v>0.76611162635235508</v>
      </c>
      <c r="M103">
        <f t="shared" si="8"/>
        <v>16.765270000000001</v>
      </c>
      <c r="N103">
        <f t="shared" si="9"/>
        <v>5.0800000000000005E-2</v>
      </c>
      <c r="O103">
        <f t="shared" si="10"/>
        <v>0.16765270000000002</v>
      </c>
      <c r="P103">
        <f t="shared" si="11"/>
        <v>5.080000000000001E-4</v>
      </c>
      <c r="Q103">
        <f t="shared" si="20"/>
        <v>51153.449999999961</v>
      </c>
      <c r="R103" cm="1">
        <f t="array" ref="R103">SQRT(SUM($H$53:H103^2))</f>
        <v>348.23255743288865</v>
      </c>
      <c r="S103">
        <f t="shared" si="12"/>
        <v>226.17128464948851</v>
      </c>
      <c r="T103">
        <f t="shared" si="13"/>
        <v>501.8153444999997</v>
      </c>
      <c r="U103">
        <f t="shared" si="14"/>
        <v>3.4161613884166382</v>
      </c>
      <c r="V103">
        <f t="shared" si="21"/>
        <v>22.401235334239935</v>
      </c>
      <c r="W103">
        <f t="shared" si="16"/>
        <v>1.8482860677981203</v>
      </c>
      <c r="X103">
        <f t="shared" si="18"/>
        <v>501.39375803697118</v>
      </c>
    </row>
    <row r="104" spans="1:24" x14ac:dyDescent="0.25">
      <c r="A104">
        <v>49</v>
      </c>
      <c r="B104">
        <v>3.6575000000000002</v>
      </c>
      <c r="C104">
        <f t="shared" si="25"/>
        <v>6.6875</v>
      </c>
      <c r="D104">
        <v>0.02</v>
      </c>
      <c r="E104">
        <v>1000</v>
      </c>
      <c r="F104">
        <v>50</v>
      </c>
      <c r="G104">
        <f t="shared" si="22"/>
        <v>994.95</v>
      </c>
      <c r="H104">
        <f t="shared" si="19"/>
        <v>49.747500000000002</v>
      </c>
      <c r="I104">
        <f t="shared" si="23"/>
        <v>52148.399999999958</v>
      </c>
      <c r="J104">
        <f t="shared" si="24"/>
        <v>114.72647999999992</v>
      </c>
      <c r="K104">
        <f t="shared" si="6"/>
        <v>10.711044766968342</v>
      </c>
      <c r="L104">
        <f t="shared" si="7"/>
        <v>0.77388960621816127</v>
      </c>
      <c r="M104">
        <f t="shared" si="8"/>
        <v>16.986250000000002</v>
      </c>
      <c r="N104">
        <f t="shared" si="9"/>
        <v>5.0800000000000005E-2</v>
      </c>
      <c r="O104">
        <f t="shared" si="10"/>
        <v>0.16986250000000003</v>
      </c>
      <c r="P104">
        <f t="shared" si="11"/>
        <v>5.080000000000001E-4</v>
      </c>
      <c r="Q104">
        <f t="shared" si="20"/>
        <v>52148.399999999958</v>
      </c>
      <c r="R104" cm="1">
        <f t="array" ref="R104">SQRT(SUM($H$53:H104^2))</f>
        <v>351.76800282643688</v>
      </c>
      <c r="S104">
        <f t="shared" si="12"/>
        <v>228.36024172346629</v>
      </c>
      <c r="T104">
        <f t="shared" si="13"/>
        <v>511.57580399999961</v>
      </c>
      <c r="U104">
        <f t="shared" si="14"/>
        <v>3.4508441077273462</v>
      </c>
      <c r="V104">
        <f t="shared" si="21"/>
        <v>22.618041559781421</v>
      </c>
      <c r="W104">
        <f t="shared" si="16"/>
        <v>1.8576447743654723</v>
      </c>
      <c r="X104">
        <f t="shared" si="18"/>
        <v>511.72690876375015</v>
      </c>
    </row>
    <row r="105" spans="1:24" x14ac:dyDescent="0.25">
      <c r="A105">
        <v>50</v>
      </c>
      <c r="B105">
        <v>3.7320000000000002</v>
      </c>
      <c r="C105">
        <f t="shared" si="25"/>
        <v>6.7620000000000005</v>
      </c>
      <c r="D105">
        <v>0.02</v>
      </c>
      <c r="E105">
        <v>1000</v>
      </c>
      <c r="F105">
        <v>50</v>
      </c>
      <c r="G105">
        <f t="shared" si="22"/>
        <v>994.95</v>
      </c>
      <c r="H105">
        <f t="shared" si="19"/>
        <v>49.747500000000002</v>
      </c>
      <c r="I105">
        <f t="shared" si="23"/>
        <v>53143.349999999955</v>
      </c>
      <c r="J105">
        <f t="shared" si="24"/>
        <v>116.91536999999991</v>
      </c>
      <c r="K105">
        <f t="shared" si="6"/>
        <v>10.812741095577934</v>
      </c>
      <c r="L105">
        <f t="shared" si="7"/>
        <v>0.7815901874977389</v>
      </c>
      <c r="M105">
        <f t="shared" si="8"/>
        <v>17.17548</v>
      </c>
      <c r="N105">
        <f t="shared" si="9"/>
        <v>5.0800000000000005E-2</v>
      </c>
      <c r="O105">
        <f t="shared" si="10"/>
        <v>0.17175480000000001</v>
      </c>
      <c r="P105">
        <f t="shared" si="11"/>
        <v>5.080000000000001E-4</v>
      </c>
      <c r="Q105">
        <f t="shared" si="20"/>
        <v>53143.349999999955</v>
      </c>
      <c r="R105" cm="1">
        <f t="array" ref="R105">SQRT(SUM($H$53:H105^2))</f>
        <v>355.26826704442675</v>
      </c>
      <c r="S105">
        <f t="shared" si="12"/>
        <v>230.52841473449635</v>
      </c>
      <c r="T105">
        <f t="shared" si="13"/>
        <v>521.33626349999963</v>
      </c>
      <c r="U105">
        <f t="shared" si="14"/>
        <v>3.4851816997058269</v>
      </c>
      <c r="V105">
        <f t="shared" si="21"/>
        <v>22.832789218577734</v>
      </c>
      <c r="W105">
        <f t="shared" si="16"/>
        <v>1.8668641353097517</v>
      </c>
      <c r="X105">
        <f t="shared" si="18"/>
        <v>520.65558150435709</v>
      </c>
    </row>
    <row r="106" spans="1:24" x14ac:dyDescent="0.25">
      <c r="A106">
        <v>51</v>
      </c>
      <c r="B106">
        <v>3.8245</v>
      </c>
      <c r="C106">
        <f t="shared" si="25"/>
        <v>6.8544999999999998</v>
      </c>
      <c r="D106">
        <v>0.02</v>
      </c>
      <c r="E106">
        <v>1000</v>
      </c>
      <c r="F106">
        <v>50</v>
      </c>
      <c r="G106">
        <f t="shared" si="22"/>
        <v>994.95</v>
      </c>
      <c r="H106">
        <f t="shared" si="19"/>
        <v>49.747500000000002</v>
      </c>
      <c r="I106">
        <f t="shared" si="23"/>
        <v>54138.299999999952</v>
      </c>
      <c r="J106">
        <f t="shared" si="24"/>
        <v>119.10425999999991</v>
      </c>
      <c r="K106">
        <f t="shared" si="6"/>
        <v>10.913489817652277</v>
      </c>
      <c r="L106">
        <f t="shared" si="7"/>
        <v>0.78921563578847109</v>
      </c>
      <c r="M106">
        <f t="shared" si="8"/>
        <v>17.410429999999998</v>
      </c>
      <c r="N106">
        <f t="shared" si="9"/>
        <v>5.0800000000000005E-2</v>
      </c>
      <c r="O106">
        <f t="shared" si="10"/>
        <v>0.17410429999999999</v>
      </c>
      <c r="P106">
        <f t="shared" si="11"/>
        <v>5.080000000000001E-4</v>
      </c>
      <c r="Q106">
        <f t="shared" si="20"/>
        <v>54138.299999999952</v>
      </c>
      <c r="R106" cm="1">
        <f t="array" ref="R106">SQRT(SUM($H$53:H106^2))</f>
        <v>358.73437990385048</v>
      </c>
      <c r="S106">
        <f t="shared" si="12"/>
        <v>232.67638470631255</v>
      </c>
      <c r="T106">
        <f t="shared" si="13"/>
        <v>531.09672299999954</v>
      </c>
      <c r="U106">
        <f t="shared" si="14"/>
        <v>3.5191842668567737</v>
      </c>
      <c r="V106">
        <f t="shared" si="21"/>
        <v>23.045535858382628</v>
      </c>
      <c r="W106">
        <f t="shared" si="16"/>
        <v>1.8759488977199708</v>
      </c>
      <c r="X106">
        <f t="shared" si="18"/>
        <v>531.84444743224458</v>
      </c>
    </row>
    <row r="107" spans="1:24" x14ac:dyDescent="0.25">
      <c r="A107">
        <v>52</v>
      </c>
      <c r="B107">
        <v>3.9049999999999998</v>
      </c>
      <c r="C107">
        <f t="shared" si="25"/>
        <v>6.9349999999999996</v>
      </c>
      <c r="D107">
        <v>0.02</v>
      </c>
      <c r="E107">
        <v>1000</v>
      </c>
      <c r="F107">
        <v>50</v>
      </c>
      <c r="G107">
        <f t="shared" si="22"/>
        <v>994.95</v>
      </c>
      <c r="H107">
        <f t="shared" si="19"/>
        <v>49.747500000000002</v>
      </c>
      <c r="I107">
        <f t="shared" si="23"/>
        <v>55133.249999999949</v>
      </c>
      <c r="J107">
        <f t="shared" si="24"/>
        <v>121.2931499999999</v>
      </c>
      <c r="K107">
        <f t="shared" si="6"/>
        <v>11.013316939051554</v>
      </c>
      <c r="L107">
        <f t="shared" si="7"/>
        <v>0.79676810826817779</v>
      </c>
      <c r="M107">
        <f t="shared" si="8"/>
        <v>17.614899999999999</v>
      </c>
      <c r="N107">
        <f t="shared" si="9"/>
        <v>5.0800000000000005E-2</v>
      </c>
      <c r="O107">
        <f t="shared" si="10"/>
        <v>0.176149</v>
      </c>
      <c r="P107">
        <f t="shared" si="11"/>
        <v>5.080000000000001E-4</v>
      </c>
      <c r="Q107">
        <f t="shared" si="20"/>
        <v>55133.249999999949</v>
      </c>
      <c r="R107" cm="1">
        <f t="array" ref="R107">SQRT(SUM($H$53:H107^2))</f>
        <v>362.1673219400808</v>
      </c>
      <c r="S107">
        <f t="shared" si="12"/>
        <v>234.80470608571702</v>
      </c>
      <c r="T107">
        <f t="shared" si="13"/>
        <v>540.85718249999945</v>
      </c>
      <c r="U107">
        <f t="shared" si="14"/>
        <v>3.5528614282321924</v>
      </c>
      <c r="V107">
        <f t="shared" si="21"/>
        <v>23.256336394625862</v>
      </c>
      <c r="W107">
        <f t="shared" si="16"/>
        <v>1.8849035593982502</v>
      </c>
      <c r="X107">
        <f t="shared" si="18"/>
        <v>541.67458003592787</v>
      </c>
    </row>
    <row r="108" spans="1:24" x14ac:dyDescent="0.25">
      <c r="A108">
        <v>53</v>
      </c>
      <c r="B108">
        <v>3.9855</v>
      </c>
      <c r="C108">
        <f t="shared" si="25"/>
        <v>7.0154999999999994</v>
      </c>
      <c r="D108">
        <v>0.02</v>
      </c>
      <c r="E108">
        <v>1000</v>
      </c>
      <c r="F108">
        <v>50</v>
      </c>
      <c r="G108">
        <f t="shared" si="22"/>
        <v>994.95</v>
      </c>
      <c r="H108">
        <f t="shared" si="19"/>
        <v>49.747500000000002</v>
      </c>
      <c r="I108">
        <f t="shared" si="23"/>
        <v>56128.199999999946</v>
      </c>
      <c r="J108">
        <f t="shared" si="24"/>
        <v>123.4820399999999</v>
      </c>
      <c r="K108">
        <f t="shared" si="6"/>
        <v>11.112247297464176</v>
      </c>
      <c r="L108">
        <f t="shared" si="7"/>
        <v>0.80424966082274507</v>
      </c>
      <c r="M108">
        <f t="shared" si="8"/>
        <v>17.819369999999999</v>
      </c>
      <c r="N108">
        <f t="shared" si="9"/>
        <v>5.0800000000000005E-2</v>
      </c>
      <c r="O108">
        <f t="shared" si="10"/>
        <v>0.17819369999999998</v>
      </c>
      <c r="P108">
        <f t="shared" si="11"/>
        <v>5.080000000000001E-4</v>
      </c>
      <c r="Q108">
        <f t="shared" si="20"/>
        <v>56128.199999999946</v>
      </c>
      <c r="R108" cm="1">
        <f t="array" ref="R108">SQRT(SUM($H$53:H108^2))</f>
        <v>365.56802764670232</v>
      </c>
      <c r="S108">
        <f t="shared" si="12"/>
        <v>236.91390841400585</v>
      </c>
      <c r="T108">
        <f t="shared" si="13"/>
        <v>550.61764199999948</v>
      </c>
      <c r="U108">
        <f t="shared" si="14"/>
        <v>3.58622235121415</v>
      </c>
      <c r="V108">
        <f t="shared" si="21"/>
        <v>23.465243275960287</v>
      </c>
      <c r="W108">
        <f t="shared" si="16"/>
        <v>1.8937323863772701</v>
      </c>
      <c r="X108">
        <f t="shared" si="18"/>
        <v>551.59107120495821</v>
      </c>
    </row>
    <row r="109" spans="1:24" x14ac:dyDescent="0.25">
      <c r="A109">
        <v>54</v>
      </c>
      <c r="B109">
        <v>4.0620000000000003</v>
      </c>
      <c r="C109">
        <f t="shared" si="25"/>
        <v>7.0920000000000005</v>
      </c>
      <c r="D109">
        <v>0.02</v>
      </c>
      <c r="E109">
        <v>1000</v>
      </c>
      <c r="F109">
        <v>50</v>
      </c>
      <c r="G109">
        <f t="shared" si="22"/>
        <v>994.95</v>
      </c>
      <c r="H109">
        <f t="shared" si="19"/>
        <v>49.747500000000002</v>
      </c>
      <c r="I109">
        <f t="shared" si="23"/>
        <v>57123.149999999943</v>
      </c>
      <c r="J109">
        <f t="shared" si="24"/>
        <v>125.67092999999988</v>
      </c>
      <c r="K109">
        <f t="shared" si="6"/>
        <v>11.210304634576167</v>
      </c>
      <c r="L109">
        <f t="shared" si="7"/>
        <v>0.81166225458237895</v>
      </c>
      <c r="M109">
        <f t="shared" si="8"/>
        <v>18.013680000000001</v>
      </c>
      <c r="N109">
        <f t="shared" si="9"/>
        <v>5.0800000000000005E-2</v>
      </c>
      <c r="O109">
        <f t="shared" si="10"/>
        <v>0.18013680000000001</v>
      </c>
      <c r="P109">
        <f t="shared" si="11"/>
        <v>5.080000000000001E-4</v>
      </c>
      <c r="Q109">
        <f t="shared" si="20"/>
        <v>57123.149999999943</v>
      </c>
      <c r="R109" cm="1">
        <f t="array" ref="R109">SQRT(SUM($H$53:H109^2))</f>
        <v>368.93738844653586</v>
      </c>
      <c r="S109">
        <f t="shared" si="12"/>
        <v>239.00449786562584</v>
      </c>
      <c r="T109">
        <f t="shared" si="13"/>
        <v>560.3781014999995</v>
      </c>
      <c r="U109">
        <f t="shared" si="14"/>
        <v>3.6192757806605167</v>
      </c>
      <c r="V109">
        <f t="shared" si="21"/>
        <v>23.672306636658785</v>
      </c>
      <c r="W109">
        <f t="shared" si="16"/>
        <v>1.9024394289071378</v>
      </c>
      <c r="X109">
        <f t="shared" si="18"/>
        <v>561.09484598467077</v>
      </c>
    </row>
    <row r="110" spans="1:24" x14ac:dyDescent="0.25">
      <c r="A110">
        <v>55</v>
      </c>
      <c r="B110">
        <v>4.1219999999999999</v>
      </c>
      <c r="C110">
        <f t="shared" si="25"/>
        <v>7.1519999999999992</v>
      </c>
      <c r="D110">
        <v>0.02</v>
      </c>
      <c r="E110">
        <v>1000</v>
      </c>
      <c r="F110">
        <v>50</v>
      </c>
      <c r="G110">
        <f t="shared" si="22"/>
        <v>994.95</v>
      </c>
      <c r="H110">
        <f t="shared" si="19"/>
        <v>49.747500000000002</v>
      </c>
      <c r="I110">
        <f t="shared" si="23"/>
        <v>58118.09999999994</v>
      </c>
      <c r="J110">
        <f t="shared" si="24"/>
        <v>127.85981999999987</v>
      </c>
      <c r="K110">
        <f t="shared" si="6"/>
        <v>11.30751166260729</v>
      </c>
      <c r="L110">
        <f t="shared" si="7"/>
        <v>0.81900776192536817</v>
      </c>
      <c r="M110">
        <f t="shared" si="8"/>
        <v>18.166079999999997</v>
      </c>
      <c r="N110">
        <f t="shared" si="9"/>
        <v>5.0800000000000005E-2</v>
      </c>
      <c r="O110">
        <f t="shared" si="10"/>
        <v>0.18166079999999998</v>
      </c>
      <c r="P110">
        <f t="shared" si="11"/>
        <v>5.080000000000001E-4</v>
      </c>
      <c r="Q110">
        <f t="shared" si="20"/>
        <v>58118.09999999994</v>
      </c>
      <c r="R110" cm="1">
        <f t="array" ref="R110">SQRT(SUM($H$53:H110^2))</f>
        <v>372.27625542062185</v>
      </c>
      <c r="S110">
        <f t="shared" si="12"/>
        <v>241.07695866672938</v>
      </c>
      <c r="T110">
        <f t="shared" si="13"/>
        <v>570.13856099999941</v>
      </c>
      <c r="U110">
        <f t="shared" si="14"/>
        <v>3.6520300656763007</v>
      </c>
      <c r="V110">
        <f t="shared" si="21"/>
        <v>23.877574437115666</v>
      </c>
      <c r="W110">
        <f t="shared" si="16"/>
        <v>1.9110285360706418</v>
      </c>
      <c r="X110">
        <f t="shared" si="18"/>
        <v>568.60335869857772</v>
      </c>
    </row>
    <row r="111" spans="1:24" x14ac:dyDescent="0.25">
      <c r="A111">
        <v>56</v>
      </c>
      <c r="B111">
        <v>4.1955</v>
      </c>
      <c r="C111">
        <f t="shared" si="25"/>
        <v>7.2255000000000003</v>
      </c>
      <c r="D111">
        <v>0.02</v>
      </c>
      <c r="E111">
        <v>1000</v>
      </c>
      <c r="F111">
        <v>50</v>
      </c>
      <c r="G111">
        <f t="shared" si="22"/>
        <v>994.95</v>
      </c>
      <c r="H111">
        <f t="shared" si="19"/>
        <v>49.747500000000002</v>
      </c>
      <c r="I111">
        <f t="shared" si="23"/>
        <v>59113.049999999937</v>
      </c>
      <c r="J111">
        <f t="shared" si="24"/>
        <v>130.04870999999989</v>
      </c>
      <c r="K111">
        <f t="shared" si="6"/>
        <v>11.403890125742175</v>
      </c>
      <c r="L111">
        <f t="shared" si="7"/>
        <v>0.82628797200143878</v>
      </c>
      <c r="M111">
        <f t="shared" si="8"/>
        <v>18.35277</v>
      </c>
      <c r="N111">
        <f t="shared" si="9"/>
        <v>5.0800000000000005E-2</v>
      </c>
      <c r="O111">
        <f t="shared" si="10"/>
        <v>0.18352769999999999</v>
      </c>
      <c r="P111">
        <f t="shared" si="11"/>
        <v>5.080000000000001E-4</v>
      </c>
      <c r="Q111">
        <f t="shared" si="20"/>
        <v>59113.049999999937</v>
      </c>
      <c r="R111" cm="1">
        <f t="array" ref="R111">SQRT(SUM($H$53:H111^2))</f>
        <v>375.58544181883576</v>
      </c>
      <c r="S111">
        <f t="shared" si="12"/>
        <v>243.13175440489039</v>
      </c>
      <c r="T111">
        <f t="shared" si="13"/>
        <v>579.89902049999944</v>
      </c>
      <c r="U111">
        <f t="shared" si="14"/>
        <v>3.6844931842427786</v>
      </c>
      <c r="V111">
        <f t="shared" si="21"/>
        <v>24.08109259356808</v>
      </c>
      <c r="W111">
        <f t="shared" si="16"/>
        <v>1.9195033691668213</v>
      </c>
      <c r="X111">
        <f t="shared" si="18"/>
        <v>577.86666787977106</v>
      </c>
    </row>
    <row r="112" spans="1:24" x14ac:dyDescent="0.25">
      <c r="A112">
        <v>57</v>
      </c>
      <c r="B112">
        <v>4.2675000000000001</v>
      </c>
      <c r="C112">
        <f t="shared" si="25"/>
        <v>7.2974999999999994</v>
      </c>
      <c r="D112">
        <v>0.02</v>
      </c>
      <c r="E112">
        <v>1000</v>
      </c>
      <c r="F112">
        <v>50</v>
      </c>
      <c r="G112">
        <f t="shared" si="22"/>
        <v>994.95</v>
      </c>
      <c r="H112">
        <f t="shared" si="19"/>
        <v>49.747500000000002</v>
      </c>
      <c r="I112">
        <f t="shared" si="23"/>
        <v>60107.999999999935</v>
      </c>
      <c r="J112">
        <f t="shared" si="24"/>
        <v>132.23759999999987</v>
      </c>
      <c r="K112">
        <f t="shared" si="6"/>
        <v>11.499460856927158</v>
      </c>
      <c r="L112">
        <f t="shared" si="7"/>
        <v>0.83350459582086311</v>
      </c>
      <c r="M112">
        <f t="shared" si="8"/>
        <v>18.53565</v>
      </c>
      <c r="N112">
        <f t="shared" si="9"/>
        <v>5.0800000000000005E-2</v>
      </c>
      <c r="O112">
        <f t="shared" si="10"/>
        <v>0.18535650000000001</v>
      </c>
      <c r="P112">
        <f t="shared" si="11"/>
        <v>5.080000000000001E-4</v>
      </c>
      <c r="Q112">
        <f t="shared" si="20"/>
        <v>60107.999999999935</v>
      </c>
      <c r="R112" cm="1">
        <f t="array" ref="R112">SQRT(SUM($H$53:H112^2))</f>
        <v>378.86572537311957</v>
      </c>
      <c r="S112">
        <f t="shared" si="12"/>
        <v>245.16932924001716</v>
      </c>
      <c r="T112">
        <f t="shared" si="13"/>
        <v>589.65947999999935</v>
      </c>
      <c r="U112">
        <f t="shared" si="14"/>
        <v>3.7166727659103032</v>
      </c>
      <c r="V112">
        <f t="shared" si="21"/>
        <v>24.282905098031399</v>
      </c>
      <c r="W112">
        <f t="shared" si="16"/>
        <v>1.9278674139863206</v>
      </c>
      <c r="X112">
        <f t="shared" si="18"/>
        <v>587.01073374875796</v>
      </c>
    </row>
    <row r="113" spans="1:24" x14ac:dyDescent="0.25">
      <c r="A113">
        <v>58</v>
      </c>
      <c r="B113">
        <v>4.3494999999999999</v>
      </c>
      <c r="C113">
        <f t="shared" si="25"/>
        <v>7.3795000000000002</v>
      </c>
      <c r="D113">
        <v>0.02</v>
      </c>
      <c r="E113">
        <v>1000</v>
      </c>
      <c r="F113">
        <v>50</v>
      </c>
      <c r="G113">
        <f t="shared" si="22"/>
        <v>994.95</v>
      </c>
      <c r="H113">
        <f t="shared" si="19"/>
        <v>49.747500000000002</v>
      </c>
      <c r="I113">
        <f t="shared" si="23"/>
        <v>61102.949999999932</v>
      </c>
      <c r="J113">
        <f t="shared" si="24"/>
        <v>134.42648999999989</v>
      </c>
      <c r="K113">
        <f t="shared" si="6"/>
        <v>11.594243830453104</v>
      </c>
      <c r="L113">
        <f t="shared" si="7"/>
        <v>0.84065927095033588</v>
      </c>
      <c r="M113">
        <f t="shared" si="8"/>
        <v>18.743930000000002</v>
      </c>
      <c r="N113">
        <f t="shared" si="9"/>
        <v>5.0800000000000005E-2</v>
      </c>
      <c r="O113">
        <f t="shared" si="10"/>
        <v>0.18743930000000003</v>
      </c>
      <c r="P113">
        <f t="shared" si="11"/>
        <v>5.080000000000001E-4</v>
      </c>
      <c r="Q113">
        <f t="shared" si="20"/>
        <v>61102.949999999932</v>
      </c>
      <c r="R113" cm="1">
        <f t="array" ref="R113">SQRT(SUM($H$53:H113^2))</f>
        <v>382.11785043197085</v>
      </c>
      <c r="S113">
        <f t="shared" si="12"/>
        <v>247.19010902542183</v>
      </c>
      <c r="T113">
        <f t="shared" si="13"/>
        <v>599.41993949999937</v>
      </c>
      <c r="U113">
        <f t="shared" si="14"/>
        <v>3.7485761127376338</v>
      </c>
      <c r="V113">
        <f t="shared" si="21"/>
        <v>24.483054129336058</v>
      </c>
      <c r="W113">
        <f t="shared" si="16"/>
        <v>1.9361239920877056</v>
      </c>
      <c r="X113">
        <f t="shared" si="18"/>
        <v>597.50895181341286</v>
      </c>
    </row>
    <row r="114" spans="1:24" x14ac:dyDescent="0.25">
      <c r="A114">
        <v>59</v>
      </c>
      <c r="B114">
        <v>4.4260000000000002</v>
      </c>
      <c r="C114">
        <f t="shared" si="25"/>
        <v>7.4559999999999995</v>
      </c>
      <c r="D114">
        <v>0.02</v>
      </c>
      <c r="E114">
        <v>1000</v>
      </c>
      <c r="F114">
        <v>50</v>
      </c>
      <c r="G114">
        <f t="shared" si="22"/>
        <v>994.95</v>
      </c>
      <c r="H114">
        <f t="shared" si="19"/>
        <v>49.747500000000002</v>
      </c>
      <c r="I114">
        <f t="shared" si="23"/>
        <v>62097.899999999929</v>
      </c>
      <c r="J114">
        <f t="shared" si="24"/>
        <v>136.61537999999985</v>
      </c>
      <c r="K114">
        <f t="shared" si="6"/>
        <v>11.688258210700166</v>
      </c>
      <c r="L114">
        <f t="shared" si="7"/>
        <v>0.84775356585212924</v>
      </c>
      <c r="M114">
        <f t="shared" si="8"/>
        <v>18.93824</v>
      </c>
      <c r="N114">
        <f t="shared" si="9"/>
        <v>5.0800000000000005E-2</v>
      </c>
      <c r="O114">
        <f t="shared" si="10"/>
        <v>0.18938240000000001</v>
      </c>
      <c r="P114">
        <f t="shared" si="11"/>
        <v>5.080000000000001E-4</v>
      </c>
      <c r="Q114">
        <f t="shared" si="20"/>
        <v>62097.899999999929</v>
      </c>
      <c r="R114" cm="1">
        <f t="array" ref="R114">SQRT(SUM($H$53:H114^2))</f>
        <v>385.34252993278596</v>
      </c>
      <c r="S114">
        <f t="shared" si="12"/>
        <v>249.19450234706207</v>
      </c>
      <c r="T114">
        <f t="shared" si="13"/>
        <v>609.1803989999994</v>
      </c>
      <c r="U114">
        <f t="shared" si="14"/>
        <v>3.7802102186406303</v>
      </c>
      <c r="V114">
        <f t="shared" si="21"/>
        <v>24.681580156059688</v>
      </c>
      <c r="W114">
        <f t="shared" si="16"/>
        <v>1.94427627117152</v>
      </c>
      <c r="X114">
        <f t="shared" si="18"/>
        <v>607.38381422256134</v>
      </c>
    </row>
    <row r="115" spans="1:24" x14ac:dyDescent="0.25">
      <c r="A115">
        <v>60</v>
      </c>
      <c r="B115">
        <v>4.4524999999999997</v>
      </c>
      <c r="C115">
        <f t="shared" si="25"/>
        <v>7.4824999999999999</v>
      </c>
      <c r="D115">
        <v>0.02</v>
      </c>
      <c r="E115">
        <v>500</v>
      </c>
      <c r="F115">
        <v>25</v>
      </c>
      <c r="G115">
        <f t="shared" si="22"/>
        <v>497.47500000000002</v>
      </c>
      <c r="H115">
        <f t="shared" si="19"/>
        <v>24.873750000000001</v>
      </c>
      <c r="I115">
        <f t="shared" si="23"/>
        <v>62595.374999999927</v>
      </c>
      <c r="J115">
        <f t="shared" si="24"/>
        <v>137.70982499999982</v>
      </c>
      <c r="K115">
        <f t="shared" si="6"/>
        <v>11.734982956953957</v>
      </c>
      <c r="L115">
        <f t="shared" si="7"/>
        <v>0.84951788271940631</v>
      </c>
      <c r="M115">
        <f t="shared" si="8"/>
        <v>19.005549999999999</v>
      </c>
      <c r="N115">
        <f t="shared" si="9"/>
        <v>5.0800000000000005E-2</v>
      </c>
      <c r="O115">
        <f t="shared" si="10"/>
        <v>0.19005549999999999</v>
      </c>
      <c r="P115">
        <f t="shared" si="11"/>
        <v>5.080000000000001E-4</v>
      </c>
      <c r="Q115">
        <f t="shared" si="20"/>
        <v>62595.374999999927</v>
      </c>
      <c r="R115" cm="1">
        <f t="array" ref="R115">SQRT(SUM($H$53:H115^2))</f>
        <v>386.14449214518464</v>
      </c>
      <c r="S115">
        <f t="shared" si="12"/>
        <v>250.19067728434632</v>
      </c>
      <c r="T115">
        <f t="shared" si="13"/>
        <v>614.0606287499993</v>
      </c>
      <c r="U115">
        <f t="shared" si="14"/>
        <v>3.7880774679442615</v>
      </c>
      <c r="V115">
        <f t="shared" si="21"/>
        <v>24.78024674513955</v>
      </c>
      <c r="W115">
        <f t="shared" si="16"/>
        <v>1.9462984015675144</v>
      </c>
      <c r="X115">
        <f t="shared" si="18"/>
        <v>610.82270543282198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Sorensen</dc:creator>
  <cp:lastModifiedBy>Jacob Sorensen</cp:lastModifiedBy>
  <dcterms:created xsi:type="dcterms:W3CDTF">2015-06-05T18:17:20Z</dcterms:created>
  <dcterms:modified xsi:type="dcterms:W3CDTF">2022-06-01T08:22:50Z</dcterms:modified>
</cp:coreProperties>
</file>