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 Sorensen\Desktop\College things\FALL 2022\Math Seminar\"/>
    </mc:Choice>
  </mc:AlternateContent>
  <xr:revisionPtr revIDLastSave="0" documentId="13_ncr:1_{38DA48AA-6932-4D41-BBDE-FF38E406C5CD}" xr6:coauthVersionLast="47" xr6:coauthVersionMax="47" xr10:uidLastSave="{00000000-0000-0000-0000-000000000000}"/>
  <bookViews>
    <workbookView xWindow="-120" yWindow="-120" windowWidth="20730" windowHeight="11160" xr2:uid="{C470C5AE-9491-42E3-8FA6-430824DD5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" i="1"/>
  <c r="E17" i="1"/>
  <c r="E21" i="1"/>
  <c r="E22" i="1"/>
  <c r="E25" i="1"/>
  <c r="E29" i="1"/>
  <c r="E30" i="1"/>
  <c r="E33" i="1"/>
  <c r="E49" i="1"/>
  <c r="E53" i="1"/>
  <c r="E54" i="1"/>
  <c r="E57" i="1"/>
  <c r="E61" i="1"/>
  <c r="E62" i="1"/>
  <c r="E65" i="1"/>
  <c r="E69" i="1"/>
  <c r="E70" i="1"/>
  <c r="E73" i="1"/>
  <c r="E77" i="1"/>
  <c r="E78" i="1"/>
  <c r="I7" i="1"/>
  <c r="I23" i="1"/>
  <c r="I39" i="1"/>
  <c r="I55" i="1"/>
  <c r="I71" i="1"/>
  <c r="I79" i="1"/>
  <c r="J49" i="1"/>
  <c r="J50" i="1"/>
  <c r="J53" i="1"/>
  <c r="J57" i="1"/>
  <c r="J58" i="1"/>
  <c r="J61" i="1"/>
  <c r="J65" i="1"/>
  <c r="J66" i="1"/>
  <c r="J69" i="1"/>
  <c r="J73" i="1"/>
  <c r="J74" i="1"/>
  <c r="J77" i="1"/>
  <c r="J6" i="1"/>
  <c r="J10" i="1"/>
  <c r="J29" i="1"/>
  <c r="J43" i="1"/>
  <c r="J44" i="1"/>
  <c r="H4" i="1"/>
  <c r="H6" i="1"/>
  <c r="H7" i="1"/>
  <c r="H8" i="1"/>
  <c r="H9" i="1"/>
  <c r="H10" i="1"/>
  <c r="H11" i="1"/>
  <c r="I11" i="1" s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" i="1"/>
  <c r="F11" i="1"/>
  <c r="J11" i="1" s="1"/>
  <c r="F5" i="1"/>
  <c r="J5" i="1" s="1"/>
  <c r="F6" i="1"/>
  <c r="F7" i="1"/>
  <c r="J7" i="1" s="1"/>
  <c r="F8" i="1"/>
  <c r="J8" i="1" s="1"/>
  <c r="F9" i="1"/>
  <c r="J9" i="1" s="1"/>
  <c r="F10" i="1"/>
  <c r="F12" i="1"/>
  <c r="J12" i="1" s="1"/>
  <c r="F13" i="1"/>
  <c r="J13" i="1" s="1"/>
  <c r="F14" i="1"/>
  <c r="J14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9" i="1"/>
  <c r="J39" i="1" s="1"/>
  <c r="F40" i="1"/>
  <c r="J40" i="1" s="1"/>
  <c r="F41" i="1"/>
  <c r="J41" i="1" s="1"/>
  <c r="F42" i="1"/>
  <c r="J42" i="1" s="1"/>
  <c r="F43" i="1"/>
  <c r="F44" i="1"/>
  <c r="F45" i="1"/>
  <c r="J45" i="1" s="1"/>
  <c r="F49" i="1"/>
  <c r="F50" i="1"/>
  <c r="F51" i="1"/>
  <c r="J51" i="1" s="1"/>
  <c r="F52" i="1"/>
  <c r="J52" i="1" s="1"/>
  <c r="F53" i="1"/>
  <c r="F54" i="1"/>
  <c r="J54" i="1" s="1"/>
  <c r="F55" i="1"/>
  <c r="J55" i="1" s="1"/>
  <c r="F56" i="1"/>
  <c r="J56" i="1" s="1"/>
  <c r="F57" i="1"/>
  <c r="F58" i="1"/>
  <c r="F59" i="1"/>
  <c r="J59" i="1" s="1"/>
  <c r="F60" i="1"/>
  <c r="J60" i="1" s="1"/>
  <c r="F61" i="1"/>
  <c r="F62" i="1"/>
  <c r="J62" i="1" s="1"/>
  <c r="F63" i="1"/>
  <c r="J63" i="1" s="1"/>
  <c r="F64" i="1"/>
  <c r="J64" i="1" s="1"/>
  <c r="F65" i="1"/>
  <c r="F66" i="1"/>
  <c r="F67" i="1"/>
  <c r="J67" i="1" s="1"/>
  <c r="F68" i="1"/>
  <c r="J68" i="1" s="1"/>
  <c r="F69" i="1"/>
  <c r="F70" i="1"/>
  <c r="J70" i="1" s="1"/>
  <c r="F71" i="1"/>
  <c r="J71" i="1" s="1"/>
  <c r="F72" i="1"/>
  <c r="J72" i="1" s="1"/>
  <c r="F73" i="1"/>
  <c r="F74" i="1"/>
  <c r="F75" i="1"/>
  <c r="J75" i="1" s="1"/>
  <c r="F76" i="1"/>
  <c r="J76" i="1" s="1"/>
  <c r="F77" i="1"/>
  <c r="F78" i="1"/>
  <c r="J78" i="1" s="1"/>
  <c r="F79" i="1"/>
  <c r="J79" i="1" s="1"/>
  <c r="F80" i="1"/>
  <c r="J80" i="1" s="1"/>
  <c r="D15" i="1"/>
  <c r="D5" i="1"/>
  <c r="D6" i="1"/>
  <c r="I6" i="1" s="1"/>
  <c r="D7" i="1"/>
  <c r="E7" i="1" s="1"/>
  <c r="D8" i="1"/>
  <c r="I8" i="1" s="1"/>
  <c r="D9" i="1"/>
  <c r="D10" i="1"/>
  <c r="I10" i="1" s="1"/>
  <c r="D11" i="1"/>
  <c r="E11" i="1" s="1"/>
  <c r="D12" i="1"/>
  <c r="I12" i="1" s="1"/>
  <c r="D13" i="1"/>
  <c r="D14" i="1"/>
  <c r="I14" i="1" s="1"/>
  <c r="D16" i="1"/>
  <c r="I16" i="1" s="1"/>
  <c r="D17" i="1"/>
  <c r="I17" i="1" s="1"/>
  <c r="D18" i="1"/>
  <c r="I18" i="1" s="1"/>
  <c r="D19" i="1"/>
  <c r="E19" i="1" s="1"/>
  <c r="D20" i="1"/>
  <c r="D21" i="1"/>
  <c r="I21" i="1" s="1"/>
  <c r="D22" i="1"/>
  <c r="I22" i="1" s="1"/>
  <c r="D23" i="1"/>
  <c r="E23" i="1" s="1"/>
  <c r="D24" i="1"/>
  <c r="D25" i="1"/>
  <c r="I25" i="1" s="1"/>
  <c r="D26" i="1"/>
  <c r="I26" i="1" s="1"/>
  <c r="D27" i="1"/>
  <c r="E27" i="1" s="1"/>
  <c r="D28" i="1"/>
  <c r="D29" i="1"/>
  <c r="I29" i="1" s="1"/>
  <c r="D30" i="1"/>
  <c r="I30" i="1" s="1"/>
  <c r="D31" i="1"/>
  <c r="E31" i="1" s="1"/>
  <c r="D32" i="1"/>
  <c r="D33" i="1"/>
  <c r="I33" i="1" s="1"/>
  <c r="D34" i="1"/>
  <c r="I34" i="1" s="1"/>
  <c r="D35" i="1"/>
  <c r="E35" i="1" s="1"/>
  <c r="D36" i="1"/>
  <c r="I36" i="1" s="1"/>
  <c r="D37" i="1"/>
  <c r="I37" i="1" s="1"/>
  <c r="D38" i="1"/>
  <c r="D39" i="1"/>
  <c r="E39" i="1" s="1"/>
  <c r="D40" i="1"/>
  <c r="I40" i="1" s="1"/>
  <c r="D41" i="1"/>
  <c r="E41" i="1" s="1"/>
  <c r="D42" i="1"/>
  <c r="D43" i="1"/>
  <c r="E43" i="1" s="1"/>
  <c r="D44" i="1"/>
  <c r="I44" i="1" s="1"/>
  <c r="D45" i="1"/>
  <c r="E45" i="1" s="1"/>
  <c r="D46" i="1"/>
  <c r="I46" i="1" s="1"/>
  <c r="D47" i="1"/>
  <c r="I47" i="1" s="1"/>
  <c r="D48" i="1"/>
  <c r="D49" i="1"/>
  <c r="I49" i="1" s="1"/>
  <c r="D50" i="1"/>
  <c r="I50" i="1" s="1"/>
  <c r="D51" i="1"/>
  <c r="E51" i="1" s="1"/>
  <c r="D52" i="1"/>
  <c r="D53" i="1"/>
  <c r="I53" i="1" s="1"/>
  <c r="D54" i="1"/>
  <c r="I54" i="1" s="1"/>
  <c r="D55" i="1"/>
  <c r="E55" i="1" s="1"/>
  <c r="D56" i="1"/>
  <c r="D57" i="1"/>
  <c r="I57" i="1" s="1"/>
  <c r="D58" i="1"/>
  <c r="I58" i="1" s="1"/>
  <c r="D59" i="1"/>
  <c r="E59" i="1" s="1"/>
  <c r="D60" i="1"/>
  <c r="D61" i="1"/>
  <c r="I61" i="1" s="1"/>
  <c r="D62" i="1"/>
  <c r="I62" i="1" s="1"/>
  <c r="D63" i="1"/>
  <c r="E63" i="1" s="1"/>
  <c r="D64" i="1"/>
  <c r="D65" i="1"/>
  <c r="I65" i="1" s="1"/>
  <c r="D66" i="1"/>
  <c r="I66" i="1" s="1"/>
  <c r="D67" i="1"/>
  <c r="E67" i="1" s="1"/>
  <c r="D68" i="1"/>
  <c r="D69" i="1"/>
  <c r="I69" i="1" s="1"/>
  <c r="D70" i="1"/>
  <c r="I70" i="1" s="1"/>
  <c r="D71" i="1"/>
  <c r="E71" i="1" s="1"/>
  <c r="D72" i="1"/>
  <c r="D73" i="1"/>
  <c r="I73" i="1" s="1"/>
  <c r="D74" i="1"/>
  <c r="I74" i="1" s="1"/>
  <c r="D75" i="1"/>
  <c r="E75" i="1" s="1"/>
  <c r="D76" i="1"/>
  <c r="D77" i="1"/>
  <c r="I77" i="1" s="1"/>
  <c r="D78" i="1"/>
  <c r="I78" i="1" s="1"/>
  <c r="D79" i="1"/>
  <c r="E79" i="1" s="1"/>
  <c r="D80" i="1"/>
  <c r="D4" i="1"/>
  <c r="E4" i="1" s="1"/>
  <c r="I76" i="1" l="1"/>
  <c r="E76" i="1"/>
  <c r="I72" i="1"/>
  <c r="E72" i="1"/>
  <c r="I68" i="1"/>
  <c r="E68" i="1"/>
  <c r="I60" i="1"/>
  <c r="E60" i="1"/>
  <c r="I56" i="1"/>
  <c r="E56" i="1"/>
  <c r="I48" i="1"/>
  <c r="E48" i="1"/>
  <c r="I32" i="1"/>
  <c r="E32" i="1"/>
  <c r="I28" i="1"/>
  <c r="E28" i="1"/>
  <c r="I20" i="1"/>
  <c r="E20" i="1"/>
  <c r="I63" i="1"/>
  <c r="I31" i="1"/>
  <c r="E10" i="1"/>
  <c r="E74" i="1"/>
  <c r="E66" i="1"/>
  <c r="E58" i="1"/>
  <c r="E50" i="1"/>
  <c r="E34" i="1"/>
  <c r="E26" i="1"/>
  <c r="E18" i="1"/>
  <c r="I80" i="1"/>
  <c r="E80" i="1"/>
  <c r="I64" i="1"/>
  <c r="E64" i="1"/>
  <c r="I52" i="1"/>
  <c r="E52" i="1"/>
  <c r="I24" i="1"/>
  <c r="E24" i="1"/>
  <c r="E44" i="1"/>
  <c r="I67" i="1"/>
  <c r="I51" i="1"/>
  <c r="I35" i="1"/>
  <c r="I19" i="1"/>
  <c r="E14" i="1"/>
  <c r="E40" i="1"/>
  <c r="E42" i="1"/>
  <c r="I42" i="1"/>
  <c r="E38" i="1"/>
  <c r="I38" i="1"/>
  <c r="I13" i="1"/>
  <c r="E13" i="1"/>
  <c r="I9" i="1"/>
  <c r="E9" i="1"/>
  <c r="I5" i="1"/>
  <c r="E5" i="1"/>
  <c r="I75" i="1"/>
  <c r="I59" i="1"/>
  <c r="I43" i="1"/>
  <c r="I27" i="1"/>
  <c r="E6" i="1"/>
  <c r="I4" i="1"/>
  <c r="I45" i="1"/>
  <c r="I41" i="1"/>
  <c r="E12" i="1"/>
  <c r="E8" i="1"/>
  <c r="N47" i="1"/>
</calcChain>
</file>

<file path=xl/sharedStrings.xml><?xml version="1.0" encoding="utf-8"?>
<sst xmlns="http://schemas.openxmlformats.org/spreadsheetml/2006/main" count="18" uniqueCount="18">
  <si>
    <t>t+</t>
  </si>
  <si>
    <t>Altitude (km)</t>
  </si>
  <si>
    <t>Velocity (km/h)</t>
  </si>
  <si>
    <t>Max Q at T+73</t>
  </si>
  <si>
    <t>p0</t>
  </si>
  <si>
    <t>T0</t>
  </si>
  <si>
    <t>g</t>
  </si>
  <si>
    <t>L</t>
  </si>
  <si>
    <t>R</t>
  </si>
  <si>
    <t>M</t>
  </si>
  <si>
    <t>q = 0.5*d*v^2</t>
  </si>
  <si>
    <t>Air Density (kg/m^3)</t>
  </si>
  <si>
    <t>Acceleration</t>
  </si>
  <si>
    <t>Theoretical</t>
  </si>
  <si>
    <t>THE v</t>
  </si>
  <si>
    <t>Acceleration (m/s^2)</t>
  </si>
  <si>
    <t>THE q (kPa)</t>
  </si>
  <si>
    <t>q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</si>
</sst>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(km/h vs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Sheet1!$A$4:$A$48</c:f>
              <c:numCache>
                <c:formatCode>General</c:formatCode>
                <c:ptCount val="4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</c:numCache>
            </c:numRef>
          </c:xVal>
          <c:yVal>
            <c:numRef>
              <c:f>Sheet1!$B$4:$B$48</c:f>
              <c:numCache>
                <c:formatCode>General</c:formatCode>
                <c:ptCount val="45"/>
                <c:pt idx="0">
                  <c:v>483</c:v>
                </c:pt>
                <c:pt idx="1">
                  <c:v>503</c:v>
                </c:pt>
                <c:pt idx="2">
                  <c:v>524</c:v>
                </c:pt>
                <c:pt idx="3">
                  <c:v>547</c:v>
                </c:pt>
                <c:pt idx="4">
                  <c:v>569</c:v>
                </c:pt>
                <c:pt idx="5">
                  <c:v>591</c:v>
                </c:pt>
                <c:pt idx="6">
                  <c:v>615</c:v>
                </c:pt>
                <c:pt idx="7">
                  <c:v>640</c:v>
                </c:pt>
                <c:pt idx="8">
                  <c:v>664</c:v>
                </c:pt>
                <c:pt idx="9">
                  <c:v>688</c:v>
                </c:pt>
                <c:pt idx="10">
                  <c:v>713</c:v>
                </c:pt>
                <c:pt idx="13">
                  <c:v>790</c:v>
                </c:pt>
                <c:pt idx="14">
                  <c:v>815</c:v>
                </c:pt>
                <c:pt idx="15">
                  <c:v>832</c:v>
                </c:pt>
                <c:pt idx="16">
                  <c:v>846</c:v>
                </c:pt>
                <c:pt idx="17">
                  <c:v>859</c:v>
                </c:pt>
                <c:pt idx="18">
                  <c:v>872</c:v>
                </c:pt>
                <c:pt idx="19">
                  <c:v>884</c:v>
                </c:pt>
                <c:pt idx="20">
                  <c:v>897</c:v>
                </c:pt>
                <c:pt idx="21">
                  <c:v>910</c:v>
                </c:pt>
                <c:pt idx="22">
                  <c:v>924</c:v>
                </c:pt>
                <c:pt idx="23">
                  <c:v>938</c:v>
                </c:pt>
                <c:pt idx="24">
                  <c:v>952</c:v>
                </c:pt>
                <c:pt idx="25">
                  <c:v>966</c:v>
                </c:pt>
                <c:pt idx="26">
                  <c:v>981</c:v>
                </c:pt>
                <c:pt idx="27">
                  <c:v>996</c:v>
                </c:pt>
                <c:pt idx="28">
                  <c:v>1012</c:v>
                </c:pt>
                <c:pt idx="29">
                  <c:v>1028</c:v>
                </c:pt>
                <c:pt idx="30">
                  <c:v>1044</c:v>
                </c:pt>
                <c:pt idx="31">
                  <c:v>1060</c:v>
                </c:pt>
                <c:pt idx="34">
                  <c:v>1112</c:v>
                </c:pt>
                <c:pt idx="35">
                  <c:v>1129</c:v>
                </c:pt>
                <c:pt idx="36">
                  <c:v>1145</c:v>
                </c:pt>
                <c:pt idx="37">
                  <c:v>1165</c:v>
                </c:pt>
                <c:pt idx="38">
                  <c:v>1184</c:v>
                </c:pt>
                <c:pt idx="39">
                  <c:v>1203</c:v>
                </c:pt>
                <c:pt idx="40">
                  <c:v>1222</c:v>
                </c:pt>
                <c:pt idx="41">
                  <c:v>1243</c:v>
                </c:pt>
                <c:pt idx="44">
                  <c:v>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2-454F-8EF7-AD3D4F07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49007"/>
        <c:axId val="1977246927"/>
      </c:scatterChart>
      <c:valAx>
        <c:axId val="1977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46927"/>
        <c:crosses val="autoZero"/>
        <c:crossBetween val="midCat"/>
      </c:valAx>
      <c:valAx>
        <c:axId val="19772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(km vs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Sheet1!$A$4:$A$48</c:f>
              <c:numCache>
                <c:formatCode>General</c:formatCode>
                <c:ptCount val="4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</c:numCache>
            </c:numRef>
          </c:xVal>
          <c:yVal>
            <c:numRef>
              <c:f>Sheet1!$C$4:$C$48</c:f>
              <c:numCache>
                <c:formatCode>General</c:formatCode>
                <c:ptCount val="45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2.6</c:v>
                </c:pt>
                <c:pt idx="6">
                  <c:v>2.7</c:v>
                </c:pt>
                <c:pt idx="7">
                  <c:v>2.9</c:v>
                </c:pt>
                <c:pt idx="8">
                  <c:v>3.1</c:v>
                </c:pt>
                <c:pt idx="9">
                  <c:v>3.3</c:v>
                </c:pt>
                <c:pt idx="10">
                  <c:v>3.5</c:v>
                </c:pt>
                <c:pt idx="11">
                  <c:v>3.7</c:v>
                </c:pt>
                <c:pt idx="12">
                  <c:v>3.9</c:v>
                </c:pt>
                <c:pt idx="13">
                  <c:v>4.0999999999999996</c:v>
                </c:pt>
                <c:pt idx="14">
                  <c:v>4.3</c:v>
                </c:pt>
                <c:pt idx="15">
                  <c:v>4.5999999999999996</c:v>
                </c:pt>
                <c:pt idx="16">
                  <c:v>4.8</c:v>
                </c:pt>
                <c:pt idx="17">
                  <c:v>5</c:v>
                </c:pt>
                <c:pt idx="18">
                  <c:v>5.3</c:v>
                </c:pt>
                <c:pt idx="19">
                  <c:v>5.5</c:v>
                </c:pt>
                <c:pt idx="20">
                  <c:v>5.8</c:v>
                </c:pt>
                <c:pt idx="21">
                  <c:v>6</c:v>
                </c:pt>
                <c:pt idx="22">
                  <c:v>6.3</c:v>
                </c:pt>
                <c:pt idx="23">
                  <c:v>6.5</c:v>
                </c:pt>
                <c:pt idx="24">
                  <c:v>6.8</c:v>
                </c:pt>
                <c:pt idx="25">
                  <c:v>7.1</c:v>
                </c:pt>
                <c:pt idx="26">
                  <c:v>7.3</c:v>
                </c:pt>
                <c:pt idx="27">
                  <c:v>7.6</c:v>
                </c:pt>
                <c:pt idx="28">
                  <c:v>7.9</c:v>
                </c:pt>
                <c:pt idx="29">
                  <c:v>8.1</c:v>
                </c:pt>
                <c:pt idx="30">
                  <c:v>8.4</c:v>
                </c:pt>
                <c:pt idx="31">
                  <c:v>8.6999999999999993</c:v>
                </c:pt>
                <c:pt idx="32">
                  <c:v>9</c:v>
                </c:pt>
                <c:pt idx="33">
                  <c:v>9.3000000000000007</c:v>
                </c:pt>
                <c:pt idx="34">
                  <c:v>9.5</c:v>
                </c:pt>
                <c:pt idx="35">
                  <c:v>9.8000000000000007</c:v>
                </c:pt>
                <c:pt idx="36">
                  <c:v>10.1</c:v>
                </c:pt>
                <c:pt idx="37">
                  <c:v>10.4</c:v>
                </c:pt>
                <c:pt idx="38">
                  <c:v>10.8</c:v>
                </c:pt>
                <c:pt idx="39">
                  <c:v>11.1</c:v>
                </c:pt>
                <c:pt idx="40">
                  <c:v>11.4</c:v>
                </c:pt>
                <c:pt idx="41">
                  <c:v>11.7</c:v>
                </c:pt>
                <c:pt idx="42">
                  <c:v>12.1</c:v>
                </c:pt>
                <c:pt idx="43">
                  <c:v>12.4</c:v>
                </c:pt>
                <c:pt idx="44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791-9816-D76E7855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49007"/>
        <c:axId val="1977246511"/>
      </c:scatterChart>
      <c:valAx>
        <c:axId val="19772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46511"/>
        <c:crosses val="autoZero"/>
        <c:crossBetween val="midCat"/>
      </c:valAx>
      <c:valAx>
        <c:axId val="1977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4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Pressure (q)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Sheet1!$A$4:$A$80</c:f>
              <c:numCache>
                <c:formatCode>General</c:formatCode>
                <c:ptCount val="7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</c:numCache>
            </c:numRef>
          </c:xVal>
          <c:yVal>
            <c:numRef>
              <c:f>Sheet1!$E$4:$E$80</c:f>
              <c:numCache>
                <c:formatCode>General</c:formatCode>
                <c:ptCount val="77"/>
                <c:pt idx="0">
                  <c:v>9.1502662674929809</c:v>
                </c:pt>
                <c:pt idx="1">
                  <c:v>9.8245844380341563</c:v>
                </c:pt>
                <c:pt idx="2">
                  <c:v>10.555267096973605</c:v>
                </c:pt>
                <c:pt idx="3">
                  <c:v>11.272157108115179</c:v>
                </c:pt>
                <c:pt idx="4">
                  <c:v>12.074081625950789</c:v>
                </c:pt>
                <c:pt idx="5">
                  <c:v>12.763428106200978</c:v>
                </c:pt>
                <c:pt idx="6">
                  <c:v>13.680693429728366</c:v>
                </c:pt>
                <c:pt idx="7">
                  <c:v>14.514991670650037</c:v>
                </c:pt>
                <c:pt idx="8">
                  <c:v>15.305548326786353</c:v>
                </c:pt>
                <c:pt idx="9">
                  <c:v>16.095408766183702</c:v>
                </c:pt>
                <c:pt idx="10">
                  <c:v>16.93061280209028</c:v>
                </c:pt>
                <c:pt idx="13">
                  <c:v>19.515757323805904</c:v>
                </c:pt>
                <c:pt idx="14">
                  <c:v>20.334564947137078</c:v>
                </c:pt>
                <c:pt idx="15">
                  <c:v>20.524015258568632</c:v>
                </c:pt>
                <c:pt idx="16">
                  <c:v>20.769623590573811</c:v>
                </c:pt>
                <c:pt idx="17">
                  <c:v>20.955553606353586</c:v>
                </c:pt>
                <c:pt idx="18">
                  <c:v>20.902266445263912</c:v>
                </c:pt>
                <c:pt idx="19">
                  <c:v>21.016937999229746</c:v>
                </c:pt>
                <c:pt idx="20">
                  <c:v>20.937000216028537</c:v>
                </c:pt>
                <c:pt idx="21">
                  <c:v>21.076248896023959</c:v>
                </c:pt>
                <c:pt idx="22">
                  <c:v>21.015097200604057</c:v>
                </c:pt>
                <c:pt idx="23">
                  <c:v>21.176164505541891</c:v>
                </c:pt>
                <c:pt idx="24">
                  <c:v>21.086268618334898</c:v>
                </c:pt>
                <c:pt idx="25">
                  <c:v>20.981967031571887</c:v>
                </c:pt>
                <c:pt idx="26">
                  <c:v>21.148235955748081</c:v>
                </c:pt>
                <c:pt idx="27">
                  <c:v>21.058130399589949</c:v>
                </c:pt>
                <c:pt idx="28">
                  <c:v>20.994418797029351</c:v>
                </c:pt>
                <c:pt idx="29">
                  <c:v>21.161868846633954</c:v>
                </c:pt>
                <c:pt idx="30">
                  <c:v>21.06688967080418</c:v>
                </c:pt>
                <c:pt idx="31">
                  <c:v>20.956267452577258</c:v>
                </c:pt>
                <c:pt idx="34">
                  <c:v>20.938190217450124</c:v>
                </c:pt>
                <c:pt idx="35">
                  <c:v>20.80313004176281</c:v>
                </c:pt>
                <c:pt idx="36">
                  <c:v>20.616905975856888</c:v>
                </c:pt>
                <c:pt idx="37">
                  <c:v>20.558627216331431</c:v>
                </c:pt>
                <c:pt idx="38">
                  <c:v>20.189556360985012</c:v>
                </c:pt>
                <c:pt idx="39">
                  <c:v>20.060565686823512</c:v>
                </c:pt>
                <c:pt idx="40">
                  <c:v>19.915546838371466</c:v>
                </c:pt>
                <c:pt idx="41">
                  <c:v>19.818764646045928</c:v>
                </c:pt>
                <c:pt idx="44">
                  <c:v>19.845586145342153</c:v>
                </c:pt>
                <c:pt idx="45">
                  <c:v>19.849937109271249</c:v>
                </c:pt>
                <c:pt idx="46">
                  <c:v>19.839691641432076</c:v>
                </c:pt>
                <c:pt idx="47">
                  <c:v>19.813787703698676</c:v>
                </c:pt>
                <c:pt idx="48">
                  <c:v>19.744754843032752</c:v>
                </c:pt>
                <c:pt idx="49">
                  <c:v>19.65979038279702</c:v>
                </c:pt>
                <c:pt idx="50">
                  <c:v>19.508357269279109</c:v>
                </c:pt>
                <c:pt idx="51">
                  <c:v>19.366754325275977</c:v>
                </c:pt>
                <c:pt idx="52">
                  <c:v>19.185446680168511</c:v>
                </c:pt>
                <c:pt idx="53">
                  <c:v>18.787509597534303</c:v>
                </c:pt>
                <c:pt idx="54">
                  <c:v>18.508937534662042</c:v>
                </c:pt>
                <c:pt idx="55">
                  <c:v>17.952307641964541</c:v>
                </c:pt>
                <c:pt idx="56">
                  <c:v>17.42477245747931</c:v>
                </c:pt>
                <c:pt idx="57">
                  <c:v>16.84843272759424</c:v>
                </c:pt>
                <c:pt idx="58">
                  <c:v>16.281359005303141</c:v>
                </c:pt>
                <c:pt idx="59">
                  <c:v>15.705387528197262</c:v>
                </c:pt>
                <c:pt idx="60">
                  <c:v>15.091486829748096</c:v>
                </c:pt>
                <c:pt idx="61">
                  <c:v>14.748165796009374</c:v>
                </c:pt>
                <c:pt idx="62">
                  <c:v>14.122772017824989</c:v>
                </c:pt>
                <c:pt idx="63">
                  <c:v>13.496417207372554</c:v>
                </c:pt>
                <c:pt idx="64">
                  <c:v>12.882026795852775</c:v>
                </c:pt>
                <c:pt idx="65">
                  <c:v>11.979073584769386</c:v>
                </c:pt>
                <c:pt idx="66">
                  <c:v>11.152299239085599</c:v>
                </c:pt>
                <c:pt idx="67">
                  <c:v>10.336722616489496</c:v>
                </c:pt>
                <c:pt idx="68">
                  <c:v>9.5291155761466868</c:v>
                </c:pt>
                <c:pt idx="69">
                  <c:v>8.7646184165747165</c:v>
                </c:pt>
                <c:pt idx="70">
                  <c:v>8.0083940706027068</c:v>
                </c:pt>
                <c:pt idx="71">
                  <c:v>7.1232774775681991</c:v>
                </c:pt>
                <c:pt idx="72">
                  <c:v>6.4496177190744772</c:v>
                </c:pt>
                <c:pt idx="73">
                  <c:v>5.6619607391927644</c:v>
                </c:pt>
                <c:pt idx="74">
                  <c:v>5.0681091534601848</c:v>
                </c:pt>
                <c:pt idx="75">
                  <c:v>4.3827038162010092</c:v>
                </c:pt>
                <c:pt idx="76">
                  <c:v>3.7598920988820828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6-4A69-AF64-07AC62A6B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22671"/>
        <c:axId val="816224751"/>
      </c:scatterChart>
      <c:valAx>
        <c:axId val="8162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4751"/>
        <c:crosses val="autoZero"/>
        <c:crossBetween val="midCat"/>
      </c:valAx>
      <c:valAx>
        <c:axId val="8162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Density</a:t>
            </a:r>
            <a:r>
              <a:rPr lang="en-US" baseline="0"/>
              <a:t> (kg/m^3 vs 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966076115485563"/>
                  <c:y val="-0.4344061679790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Sheet1!$C$4:$C$80</c:f>
              <c:numCache>
                <c:formatCode>General</c:formatCode>
                <c:ptCount val="77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2.6</c:v>
                </c:pt>
                <c:pt idx="6">
                  <c:v>2.7</c:v>
                </c:pt>
                <c:pt idx="7">
                  <c:v>2.9</c:v>
                </c:pt>
                <c:pt idx="8">
                  <c:v>3.1</c:v>
                </c:pt>
                <c:pt idx="9">
                  <c:v>3.3</c:v>
                </c:pt>
                <c:pt idx="10">
                  <c:v>3.5</c:v>
                </c:pt>
                <c:pt idx="11">
                  <c:v>3.7</c:v>
                </c:pt>
                <c:pt idx="12">
                  <c:v>3.9</c:v>
                </c:pt>
                <c:pt idx="13">
                  <c:v>4.0999999999999996</c:v>
                </c:pt>
                <c:pt idx="14">
                  <c:v>4.3</c:v>
                </c:pt>
                <c:pt idx="15">
                  <c:v>4.5999999999999996</c:v>
                </c:pt>
                <c:pt idx="16">
                  <c:v>4.8</c:v>
                </c:pt>
                <c:pt idx="17">
                  <c:v>5</c:v>
                </c:pt>
                <c:pt idx="18">
                  <c:v>5.3</c:v>
                </c:pt>
                <c:pt idx="19">
                  <c:v>5.5</c:v>
                </c:pt>
                <c:pt idx="20">
                  <c:v>5.8</c:v>
                </c:pt>
                <c:pt idx="21">
                  <c:v>6</c:v>
                </c:pt>
                <c:pt idx="22">
                  <c:v>6.3</c:v>
                </c:pt>
                <c:pt idx="23">
                  <c:v>6.5</c:v>
                </c:pt>
                <c:pt idx="24">
                  <c:v>6.8</c:v>
                </c:pt>
                <c:pt idx="25">
                  <c:v>7.1</c:v>
                </c:pt>
                <c:pt idx="26">
                  <c:v>7.3</c:v>
                </c:pt>
                <c:pt idx="27">
                  <c:v>7.6</c:v>
                </c:pt>
                <c:pt idx="28">
                  <c:v>7.9</c:v>
                </c:pt>
                <c:pt idx="29">
                  <c:v>8.1</c:v>
                </c:pt>
                <c:pt idx="30">
                  <c:v>8.4</c:v>
                </c:pt>
                <c:pt idx="31">
                  <c:v>8.6999999999999993</c:v>
                </c:pt>
                <c:pt idx="32">
                  <c:v>9</c:v>
                </c:pt>
                <c:pt idx="33">
                  <c:v>9.3000000000000007</c:v>
                </c:pt>
                <c:pt idx="34">
                  <c:v>9.5</c:v>
                </c:pt>
                <c:pt idx="35">
                  <c:v>9.8000000000000007</c:v>
                </c:pt>
                <c:pt idx="36">
                  <c:v>10.1</c:v>
                </c:pt>
                <c:pt idx="37">
                  <c:v>10.4</c:v>
                </c:pt>
                <c:pt idx="38">
                  <c:v>10.8</c:v>
                </c:pt>
                <c:pt idx="39">
                  <c:v>11.1</c:v>
                </c:pt>
                <c:pt idx="40">
                  <c:v>11.4</c:v>
                </c:pt>
                <c:pt idx="41">
                  <c:v>11.7</c:v>
                </c:pt>
                <c:pt idx="42">
                  <c:v>12.1</c:v>
                </c:pt>
                <c:pt idx="43">
                  <c:v>12.4</c:v>
                </c:pt>
                <c:pt idx="44">
                  <c:v>12.8</c:v>
                </c:pt>
                <c:pt idx="45">
                  <c:v>13.2</c:v>
                </c:pt>
                <c:pt idx="46">
                  <c:v>13.6</c:v>
                </c:pt>
                <c:pt idx="47">
                  <c:v>14</c:v>
                </c:pt>
                <c:pt idx="48">
                  <c:v>14.4</c:v>
                </c:pt>
                <c:pt idx="49">
                  <c:v>14.8</c:v>
                </c:pt>
                <c:pt idx="50">
                  <c:v>15.2</c:v>
                </c:pt>
                <c:pt idx="51">
                  <c:v>15.6</c:v>
                </c:pt>
                <c:pt idx="52">
                  <c:v>16</c:v>
                </c:pt>
                <c:pt idx="53">
                  <c:v>16.399999999999999</c:v>
                </c:pt>
                <c:pt idx="54">
                  <c:v>16.899999999999999</c:v>
                </c:pt>
                <c:pt idx="55">
                  <c:v>17.399999999999999</c:v>
                </c:pt>
                <c:pt idx="56">
                  <c:v>17.899999999999999</c:v>
                </c:pt>
                <c:pt idx="57">
                  <c:v>18.399999999999999</c:v>
                </c:pt>
                <c:pt idx="58">
                  <c:v>18.899999999999999</c:v>
                </c:pt>
                <c:pt idx="59">
                  <c:v>19.399999999999999</c:v>
                </c:pt>
                <c:pt idx="60">
                  <c:v>19.899999999999999</c:v>
                </c:pt>
                <c:pt idx="61">
                  <c:v>20.3</c:v>
                </c:pt>
                <c:pt idx="62">
                  <c:v>20.8</c:v>
                </c:pt>
                <c:pt idx="63">
                  <c:v>21.3</c:v>
                </c:pt>
                <c:pt idx="64">
                  <c:v>21.8</c:v>
                </c:pt>
                <c:pt idx="65">
                  <c:v>22.4</c:v>
                </c:pt>
                <c:pt idx="66">
                  <c:v>23</c:v>
                </c:pt>
                <c:pt idx="67">
                  <c:v>23.6</c:v>
                </c:pt>
                <c:pt idx="68">
                  <c:v>24.2</c:v>
                </c:pt>
                <c:pt idx="69">
                  <c:v>24.8</c:v>
                </c:pt>
                <c:pt idx="70">
                  <c:v>25.4</c:v>
                </c:pt>
                <c:pt idx="71">
                  <c:v>26.1</c:v>
                </c:pt>
                <c:pt idx="72">
                  <c:v>26.7</c:v>
                </c:pt>
                <c:pt idx="73">
                  <c:v>27.4</c:v>
                </c:pt>
                <c:pt idx="74">
                  <c:v>28</c:v>
                </c:pt>
                <c:pt idx="75">
                  <c:v>28.7</c:v>
                </c:pt>
                <c:pt idx="76">
                  <c:v>29.4</c:v>
                </c:pt>
              </c:numCache>
            </c:numRef>
          </c:xVal>
          <c:yVal>
            <c:numRef>
              <c:f>Sheet1!$D$4:$D$80</c:f>
              <c:numCache>
                <c:formatCode>General</c:formatCode>
                <c:ptCount val="77"/>
                <c:pt idx="0">
                  <c:v>1.016657029064457</c:v>
                </c:pt>
                <c:pt idx="1">
                  <c:v>1.0064986962275861</c:v>
                </c:pt>
                <c:pt idx="2">
                  <c:v>0.99641819807104726</c:v>
                </c:pt>
                <c:pt idx="3">
                  <c:v>0.97648905027036459</c:v>
                </c:pt>
                <c:pt idx="4">
                  <c:v>0.96663957593609029</c:v>
                </c:pt>
                <c:pt idx="5">
                  <c:v>0.94716877388901599</c:v>
                </c:pt>
                <c:pt idx="6">
                  <c:v>0.93754662885467432</c:v>
                </c:pt>
                <c:pt idx="7">
                  <c:v>0.9185268166583227</c:v>
                </c:pt>
                <c:pt idx="8">
                  <c:v>0.89980361044396484</c:v>
                </c:pt>
                <c:pt idx="9">
                  <c:v>0.88137378992758253</c:v>
                </c:pt>
                <c:pt idx="10">
                  <c:v>0.86323415438427631</c:v>
                </c:pt>
                <c:pt idx="11">
                  <c:v>0.84538152262393795</c:v>
                </c:pt>
                <c:pt idx="12">
                  <c:v>0.82781273296683688</c:v>
                </c:pt>
                <c:pt idx="13">
                  <c:v>0.8105246432191141</c:v>
                </c:pt>
                <c:pt idx="14">
                  <c:v>0.79351413064818865</c:v>
                </c:pt>
                <c:pt idx="15">
                  <c:v>0.76851203584692074</c:v>
                </c:pt>
                <c:pt idx="16">
                  <c:v>0.75218193175459702</c:v>
                </c:pt>
                <c:pt idx="17">
                  <c:v>0.73611862817538998</c:v>
                </c:pt>
                <c:pt idx="18">
                  <c:v>0.71251728897667566</c:v>
                </c:pt>
                <c:pt idx="19">
                  <c:v>0.6971077487920434</c:v>
                </c:pt>
                <c:pt idx="20">
                  <c:v>0.67447299943135075</c:v>
                </c:pt>
                <c:pt idx="21">
                  <c:v>0.65969855257208188</c:v>
                </c:pt>
                <c:pt idx="22">
                  <c:v>0.63800261361253674</c:v>
                </c:pt>
                <c:pt idx="23">
                  <c:v>0.62384489066657944</c:v>
                </c:pt>
                <c:pt idx="24">
                  <c:v>0.60306043290909073</c:v>
                </c:pt>
                <c:pt idx="25">
                  <c:v>0.58280993259256053</c:v>
                </c:pt>
                <c:pt idx="26">
                  <c:v>0.56960150709867741</c:v>
                </c:pt>
                <c:pt idx="27">
                  <c:v>0.55021969399422133</c:v>
                </c:pt>
                <c:pt idx="28">
                  <c:v>0.53134650519751214</c:v>
                </c:pt>
                <c:pt idx="29">
                  <c:v>0.51904234025567397</c:v>
                </c:pt>
                <c:pt idx="30">
                  <c:v>0.50099618717726946</c:v>
                </c:pt>
                <c:pt idx="31">
                  <c:v>0.48343400887397864</c:v>
                </c:pt>
                <c:pt idx="32">
                  <c:v>0.46634673722966308</c:v>
                </c:pt>
                <c:pt idx="33">
                  <c:v>0.44972539951494128</c:v>
                </c:pt>
                <c:pt idx="34">
                  <c:v>0.43889897200286221</c:v>
                </c:pt>
                <c:pt idx="35">
                  <c:v>0.42303450986002494</c:v>
                </c:pt>
                <c:pt idx="36">
                  <c:v>0.40761251913137475</c:v>
                </c:pt>
                <c:pt idx="37">
                  <c:v>0.39262437506479092</c:v>
                </c:pt>
                <c:pt idx="38">
                  <c:v>0.37330032533778901</c:v>
                </c:pt>
                <c:pt idx="39">
                  <c:v>0.35929147939410644</c:v>
                </c:pt>
                <c:pt idx="40">
                  <c:v>0.34568841161533126</c:v>
                </c:pt>
                <c:pt idx="41">
                  <c:v>0.33248290483053322</c:v>
                </c:pt>
                <c:pt idx="42">
                  <c:v>0.31547996315736643</c:v>
                </c:pt>
                <c:pt idx="43">
                  <c:v>0.30317066773335505</c:v>
                </c:pt>
                <c:pt idx="44">
                  <c:v>0.28733378963273642</c:v>
                </c:pt>
                <c:pt idx="45">
                  <c:v>0.27213771629609829</c:v>
                </c:pt>
                <c:pt idx="46">
                  <c:v>0.25756425515267412</c:v>
                </c:pt>
                <c:pt idx="47">
                  <c:v>0.24359550486071732</c:v>
                </c:pt>
                <c:pt idx="48">
                  <c:v>0.23021385434512237</c:v>
                </c:pt>
                <c:pt idx="49">
                  <c:v>0.21740198182567827</c:v>
                </c:pt>
                <c:pt idx="50">
                  <c:v>0.2051428538357396</c:v>
                </c:pt>
                <c:pt idx="51">
                  <c:v>0.19341972423108869</c:v>
                </c:pt>
                <c:pt idx="52">
                  <c:v>0.1822161331887564</c:v>
                </c:pt>
                <c:pt idx="53">
                  <c:v>0.17151590619556012</c:v>
                </c:pt>
                <c:pt idx="54">
                  <c:v>0.15882429736785936</c:v>
                </c:pt>
                <c:pt idx="55">
                  <c:v>0.14686397363960385</c:v>
                </c:pt>
                <c:pt idx="56">
                  <c:v>0.13560520986237229</c:v>
                </c:pt>
                <c:pt idx="57">
                  <c:v>0.1250189660022091</c:v>
                </c:pt>
                <c:pt idx="58">
                  <c:v>0.11507688386108225</c:v>
                </c:pt>
                <c:pt idx="59">
                  <c:v>0.1057512837518543</c:v>
                </c:pt>
                <c:pt idx="60">
                  <c:v>9.7015161125188182E-2</c:v>
                </c:pt>
                <c:pt idx="61">
                  <c:v>9.0432968665442287E-2</c:v>
                </c:pt>
                <c:pt idx="62">
                  <c:v>8.2691995940654336E-2</c:v>
                </c:pt>
                <c:pt idx="63">
                  <c:v>7.5468450360064582E-2</c:v>
                </c:pt>
                <c:pt idx="64">
                  <c:v>6.8737861236562128E-2</c:v>
                </c:pt>
                <c:pt idx="65">
                  <c:v>6.1278374982997354E-2</c:v>
                </c:pt>
                <c:pt idx="66">
                  <c:v>5.4454586128347644E-2</c:v>
                </c:pt>
                <c:pt idx="67">
                  <c:v>4.8227938051345225E-2</c:v>
                </c:pt>
                <c:pt idx="68">
                  <c:v>4.2561212481994605E-2</c:v>
                </c:pt>
                <c:pt idx="69">
                  <c:v>3.7418519762109546E-2</c:v>
                </c:pt>
                <c:pt idx="70">
                  <c:v>3.2765288893690903E-2</c:v>
                </c:pt>
                <c:pt idx="71">
                  <c:v>2.7910841515302931E-2</c:v>
                </c:pt>
                <c:pt idx="72">
                  <c:v>2.4205733605083421E-2</c:v>
                </c:pt>
                <c:pt idx="73">
                  <c:v>2.0372148243923322E-2</c:v>
                </c:pt>
                <c:pt idx="74">
                  <c:v>1.7472138197890983E-2</c:v>
                </c:pt>
                <c:pt idx="75">
                  <c:v>1.4500110846499964E-2</c:v>
                </c:pt>
                <c:pt idx="76">
                  <c:v>1.1931249568816638E-2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2-46B9-A3B3-F6C8645A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90479"/>
        <c:axId val="771590063"/>
      </c:scatterChart>
      <c:valAx>
        <c:axId val="7715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0063"/>
        <c:crosses val="autoZero"/>
        <c:crossBetween val="midCat"/>
      </c:valAx>
      <c:valAx>
        <c:axId val="7715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9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(km/h*s vs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Sheet1!$A$5:$A$80</c:f>
              <c:numCache>
                <c:formatCode>General</c:formatCode>
                <c:ptCount val="7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</c:numCache>
            </c:numRef>
          </c:xVal>
          <c:yVal>
            <c:numRef>
              <c:f>Sheet1!$F$5:$F$80</c:f>
              <c:numCache>
                <c:formatCode>General</c:formatCode>
                <c:ptCount val="76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3">
                  <c:v>25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39</c:v>
                </c:pt>
                <c:pt idx="50">
                  <c:v>41</c:v>
                </c:pt>
                <c:pt idx="51">
                  <c:v>41</c:v>
                </c:pt>
                <c:pt idx="52">
                  <c:v>33</c:v>
                </c:pt>
                <c:pt idx="53">
                  <c:v>53</c:v>
                </c:pt>
                <c:pt idx="54">
                  <c:v>42</c:v>
                </c:pt>
                <c:pt idx="55">
                  <c:v>45</c:v>
                </c:pt>
                <c:pt idx="56">
                  <c:v>44</c:v>
                </c:pt>
                <c:pt idx="57">
                  <c:v>46</c:v>
                </c:pt>
                <c:pt idx="58">
                  <c:v>47</c:v>
                </c:pt>
                <c:pt idx="59">
                  <c:v>46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51</c:v>
                </c:pt>
                <c:pt idx="64">
                  <c:v>47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55</c:v>
                </c:pt>
                <c:pt idx="69">
                  <c:v>53</c:v>
                </c:pt>
                <c:pt idx="70">
                  <c:v>55</c:v>
                </c:pt>
                <c:pt idx="71">
                  <c:v>56</c:v>
                </c:pt>
                <c:pt idx="72">
                  <c:v>56</c:v>
                </c:pt>
                <c:pt idx="73">
                  <c:v>58</c:v>
                </c:pt>
                <c:pt idx="74">
                  <c:v>57</c:v>
                </c:pt>
                <c:pt idx="7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E63-A0A6-4916CFD3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87311"/>
        <c:axId val="762683983"/>
      </c:scatterChart>
      <c:valAx>
        <c:axId val="7626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3983"/>
        <c:crosses val="autoZero"/>
        <c:crossBetween val="midCat"/>
      </c:valAx>
      <c:valAx>
        <c:axId val="7626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316227427006284"/>
                  <c:y val="-1.4156838852712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Sheet1!$A$5:$A$80</c:f>
              <c:numCache>
                <c:formatCode>General</c:formatCode>
                <c:ptCount val="7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</c:numCache>
            </c:numRef>
          </c:xVal>
          <c:yVal>
            <c:numRef>
              <c:f>Sheet1!$G$5:$G$80</c:f>
              <c:numCache>
                <c:formatCode>General</c:formatCode>
                <c:ptCount val="76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3">
                  <c:v>25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39</c:v>
                </c:pt>
                <c:pt idx="50">
                  <c:v>41</c:v>
                </c:pt>
                <c:pt idx="51">
                  <c:v>41</c:v>
                </c:pt>
                <c:pt idx="52">
                  <c:v>33</c:v>
                </c:pt>
                <c:pt idx="53">
                  <c:v>53</c:v>
                </c:pt>
                <c:pt idx="54">
                  <c:v>42</c:v>
                </c:pt>
                <c:pt idx="55">
                  <c:v>45</c:v>
                </c:pt>
                <c:pt idx="56">
                  <c:v>44</c:v>
                </c:pt>
                <c:pt idx="57">
                  <c:v>46</c:v>
                </c:pt>
                <c:pt idx="58">
                  <c:v>47</c:v>
                </c:pt>
                <c:pt idx="59">
                  <c:v>46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51</c:v>
                </c:pt>
                <c:pt idx="64">
                  <c:v>47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55</c:v>
                </c:pt>
                <c:pt idx="69">
                  <c:v>53</c:v>
                </c:pt>
                <c:pt idx="70">
                  <c:v>55</c:v>
                </c:pt>
                <c:pt idx="71">
                  <c:v>56</c:v>
                </c:pt>
                <c:pt idx="72">
                  <c:v>56</c:v>
                </c:pt>
                <c:pt idx="73">
                  <c:v>58</c:v>
                </c:pt>
                <c:pt idx="74">
                  <c:v>57</c:v>
                </c:pt>
                <c:pt idx="7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75D-8B71-4B5FB315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87311"/>
        <c:axId val="762683983"/>
      </c:scatterChart>
      <c:valAx>
        <c:axId val="7626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3983"/>
        <c:crosses val="autoZero"/>
        <c:crossBetween val="midCat"/>
      </c:valAx>
      <c:valAx>
        <c:axId val="7626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Dynamic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Sheet1!$A$4:$A$80</c:f>
              <c:numCache>
                <c:formatCode>General</c:formatCode>
                <c:ptCount val="7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</c:numCache>
            </c:numRef>
          </c:xVal>
          <c:yVal>
            <c:numRef>
              <c:f>Sheet1!$I$4:$I$80</c:f>
              <c:numCache>
                <c:formatCode>General</c:formatCode>
                <c:ptCount val="77"/>
                <c:pt idx="0">
                  <c:v>9.0888337114480784</c:v>
                </c:pt>
                <c:pt idx="1">
                  <c:v>9.8355879267282962</c:v>
                </c:pt>
                <c:pt idx="2">
                  <c:v>10.609163555791699</c:v>
                </c:pt>
                <c:pt idx="3">
                  <c:v>11.294770452518376</c:v>
                </c:pt>
                <c:pt idx="4">
                  <c:v>12.113476486943821</c:v>
                </c:pt>
                <c:pt idx="5">
                  <c:v>12.827537192130499</c:v>
                </c:pt>
                <c:pt idx="6">
                  <c:v>13.690576456286806</c:v>
                </c:pt>
                <c:pt idx="7">
                  <c:v>14.431451437368183</c:v>
                </c:pt>
                <c:pt idx="8">
                  <c:v>15.180956665971593</c:v>
                </c:pt>
                <c:pt idx="9">
                  <c:v>15.938581684090311</c:v>
                </c:pt>
                <c:pt idx="10">
                  <c:v>16.703842190152976</c:v>
                </c:pt>
                <c:pt idx="11">
                  <c:v>17.476277587972664</c:v>
                </c:pt>
                <c:pt idx="12">
                  <c:v>18.255448664211027</c:v>
                </c:pt>
                <c:pt idx="13">
                  <c:v>19.040935388443568</c:v>
                </c:pt>
                <c:pt idx="14">
                  <c:v>19.832334830234863</c:v>
                </c:pt>
                <c:pt idx="15">
                  <c:v>20.40973366869251</c:v>
                </c:pt>
                <c:pt idx="16">
                  <c:v>21.202126957029062</c:v>
                </c:pt>
                <c:pt idx="17">
                  <c:v>21.999158323209894</c:v>
                </c:pt>
                <c:pt idx="18">
                  <c:v>22.553523375704255</c:v>
                </c:pt>
                <c:pt idx="19">
                  <c:v>23.348754342015322</c:v>
                </c:pt>
                <c:pt idx="20">
                  <c:v>23.882536239600437</c:v>
                </c:pt>
                <c:pt idx="21">
                  <c:v>24.674149646979465</c:v>
                </c:pt>
                <c:pt idx="22">
                  <c:v>25.185380496792014</c:v>
                </c:pt>
                <c:pt idx="23">
                  <c:v>25.971626732617406</c:v>
                </c:pt>
                <c:pt idx="24">
                  <c:v>26.458430255063185</c:v>
                </c:pt>
                <c:pt idx="25">
                  <c:v>26.928434057612055</c:v>
                </c:pt>
                <c:pt idx="26">
                  <c:v>27.698182759461389</c:v>
                </c:pt>
                <c:pt idx="27">
                  <c:v>28.141109249523939</c:v>
                </c:pt>
                <c:pt idx="28">
                  <c:v>28.566019190098846</c:v>
                </c:pt>
                <c:pt idx="29">
                  <c:v>29.315375281214489</c:v>
                </c:pt>
                <c:pt idx="30">
                  <c:v>29.710716561387908</c:v>
                </c:pt>
                <c:pt idx="31">
                  <c:v>30.086922020751686</c:v>
                </c:pt>
                <c:pt idx="32">
                  <c:v>30.443674639882076</c:v>
                </c:pt>
                <c:pt idx="33">
                  <c:v>30.780671522880738</c:v>
                </c:pt>
                <c:pt idx="34">
                  <c:v>31.480487096406364</c:v>
                </c:pt>
                <c:pt idx="35">
                  <c:v>31.784156418549983</c:v>
                </c:pt>
                <c:pt idx="36">
                  <c:v>32.067113487527124</c:v>
                </c:pt>
                <c:pt idx="37">
                  <c:v>32.329106600438465</c:v>
                </c:pt>
                <c:pt idx="38">
                  <c:v>32.159721197864556</c:v>
                </c:pt>
                <c:pt idx="39">
                  <c:v>32.372630870766194</c:v>
                </c:pt>
                <c:pt idx="40">
                  <c:v>32.564074368315516</c:v>
                </c:pt>
                <c:pt idx="41">
                  <c:v>32.733869946297013</c:v>
                </c:pt>
                <c:pt idx="42">
                  <c:v>32.451179185571633</c:v>
                </c:pt>
                <c:pt idx="43">
                  <c:v>32.571523423835494</c:v>
                </c:pt>
                <c:pt idx="44">
                  <c:v>32.232647914754267</c:v>
                </c:pt>
                <c:pt idx="45">
                  <c:v>31.865961201188814</c:v>
                </c:pt>
                <c:pt idx="46">
                  <c:v>31.472239669455867</c:v>
                </c:pt>
                <c:pt idx="47">
                  <c:v>31.052300984479935</c:v>
                </c:pt>
                <c:pt idx="48">
                  <c:v>30.607003684529221</c:v>
                </c:pt>
                <c:pt idx="49">
                  <c:v>30.137246679361279</c:v>
                </c:pt>
                <c:pt idx="50">
                  <c:v>29.643968642862141</c:v>
                </c:pt>
                <c:pt idx="51">
                  <c:v>29.128147291704515</c:v>
                </c:pt>
                <c:pt idx="52">
                  <c:v>28.590798542017115</c:v>
                </c:pt>
                <c:pt idx="53">
                  <c:v>28.032975536546587</c:v>
                </c:pt>
                <c:pt idx="54">
                  <c:v>27.033836014262143</c:v>
                </c:pt>
                <c:pt idx="55">
                  <c:v>26.027653719287958</c:v>
                </c:pt>
                <c:pt idx="56">
                  <c:v>25.016730631587603</c:v>
                </c:pt>
                <c:pt idx="57">
                  <c:v>24.003365859698729</c:v>
                </c:pt>
                <c:pt idx="58">
                  <c:v>22.989849539727221</c:v>
                </c:pt>
                <c:pt idx="59">
                  <c:v>21.978456497293831</c:v>
                </c:pt>
                <c:pt idx="60">
                  <c:v>20.97143968500567</c:v>
                </c:pt>
                <c:pt idx="61">
                  <c:v>20.328619472594593</c:v>
                </c:pt>
                <c:pt idx="62">
                  <c:v>19.326538985642276</c:v>
                </c:pt>
                <c:pt idx="63">
                  <c:v>18.335138980692399</c:v>
                </c:pt>
                <c:pt idx="64">
                  <c:v>17.356538288897646</c:v>
                </c:pt>
                <c:pt idx="65">
                  <c:v>16.078452713745687</c:v>
                </c:pt>
                <c:pt idx="66">
                  <c:v>14.844458096292675</c:v>
                </c:pt>
                <c:pt idx="67">
                  <c:v>13.656697910574001</c:v>
                </c:pt>
                <c:pt idx="68">
                  <c:v>12.517096396035807</c:v>
                </c:pt>
                <c:pt idx="69">
                  <c:v>11.427347783726114</c:v>
                </c:pt>
                <c:pt idx="70">
                  <c:v>10.388906241440317</c:v>
                </c:pt>
                <c:pt idx="71">
                  <c:v>9.1865943356791924</c:v>
                </c:pt>
                <c:pt idx="72">
                  <c:v>8.2690466407437171</c:v>
                </c:pt>
                <c:pt idx="73">
                  <c:v>7.2220477795214251</c:v>
                </c:pt>
                <c:pt idx="74">
                  <c:v>6.4266934368767172</c:v>
                </c:pt>
                <c:pt idx="75">
                  <c:v>5.5330344409773495</c:v>
                </c:pt>
                <c:pt idx="76">
                  <c:v>4.7223900406941999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4951-9DFC-3B4D80A6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22671"/>
        <c:axId val="816224751"/>
      </c:scatterChart>
      <c:valAx>
        <c:axId val="8162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4751"/>
        <c:crosses val="autoZero"/>
        <c:crossBetween val="midCat"/>
      </c:valAx>
      <c:valAx>
        <c:axId val="8162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Pressure (q) compared with actual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Acceleration</c:v>
          </c:tx>
          <c:spPr>
            <a:ln w="25400">
              <a:noFill/>
            </a:ln>
          </c:spPr>
          <c:xVal>
            <c:numRef>
              <c:f>Sheet1!$A$5:$A$80</c:f>
              <c:numCache>
                <c:formatCode>General</c:formatCode>
                <c:ptCount val="7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</c:numCache>
            </c:numRef>
          </c:xVal>
          <c:yVal>
            <c:numRef>
              <c:f>Sheet1!$J$5:$J$80</c:f>
              <c:numCache>
                <c:formatCode>General</c:formatCode>
                <c:ptCount val="76"/>
                <c:pt idx="0">
                  <c:v>5.5555555555555554</c:v>
                </c:pt>
                <c:pt idx="1">
                  <c:v>5.833333333333333</c:v>
                </c:pt>
                <c:pt idx="2">
                  <c:v>6.3888888888888884</c:v>
                </c:pt>
                <c:pt idx="3">
                  <c:v>6.1111111111111107</c:v>
                </c:pt>
                <c:pt idx="4">
                  <c:v>6.1111111111111107</c:v>
                </c:pt>
                <c:pt idx="5">
                  <c:v>6.6666666666666661</c:v>
                </c:pt>
                <c:pt idx="6">
                  <c:v>6.9444444444444446</c:v>
                </c:pt>
                <c:pt idx="7">
                  <c:v>6.6666666666666661</c:v>
                </c:pt>
                <c:pt idx="8">
                  <c:v>6.6666666666666661</c:v>
                </c:pt>
                <c:pt idx="9">
                  <c:v>6.9444444444444446</c:v>
                </c:pt>
                <c:pt idx="13">
                  <c:v>6.9444444444444446</c:v>
                </c:pt>
                <c:pt idx="14">
                  <c:v>4.7222222222222223</c:v>
                </c:pt>
                <c:pt idx="15">
                  <c:v>3.8888888888888888</c:v>
                </c:pt>
                <c:pt idx="16">
                  <c:v>3.6111111111111112</c:v>
                </c:pt>
                <c:pt idx="17">
                  <c:v>3.6111111111111112</c:v>
                </c:pt>
                <c:pt idx="18">
                  <c:v>3.333333333333333</c:v>
                </c:pt>
                <c:pt idx="19">
                  <c:v>3.6111111111111112</c:v>
                </c:pt>
                <c:pt idx="20">
                  <c:v>3.6111111111111112</c:v>
                </c:pt>
                <c:pt idx="21">
                  <c:v>3.8888888888888888</c:v>
                </c:pt>
                <c:pt idx="22">
                  <c:v>3.8888888888888888</c:v>
                </c:pt>
                <c:pt idx="23">
                  <c:v>3.8888888888888888</c:v>
                </c:pt>
                <c:pt idx="24">
                  <c:v>3.8888888888888888</c:v>
                </c:pt>
                <c:pt idx="25">
                  <c:v>4.166666666666667</c:v>
                </c:pt>
                <c:pt idx="26">
                  <c:v>4.166666666666667</c:v>
                </c:pt>
                <c:pt idx="27">
                  <c:v>4.4444444444444446</c:v>
                </c:pt>
                <c:pt idx="28">
                  <c:v>4.4444444444444446</c:v>
                </c:pt>
                <c:pt idx="29">
                  <c:v>4.4444444444444446</c:v>
                </c:pt>
                <c:pt idx="30">
                  <c:v>4.4444444444444446</c:v>
                </c:pt>
                <c:pt idx="34">
                  <c:v>4.7222222222222223</c:v>
                </c:pt>
                <c:pt idx="35">
                  <c:v>4.4444444444444446</c:v>
                </c:pt>
                <c:pt idx="36">
                  <c:v>5.5555555555555554</c:v>
                </c:pt>
                <c:pt idx="37">
                  <c:v>5.2777777777777777</c:v>
                </c:pt>
                <c:pt idx="38">
                  <c:v>5.2777777777777777</c:v>
                </c:pt>
                <c:pt idx="39">
                  <c:v>5.2777777777777777</c:v>
                </c:pt>
                <c:pt idx="40">
                  <c:v>5.833333333333333</c:v>
                </c:pt>
                <c:pt idx="44">
                  <c:v>10.277777777777777</c:v>
                </c:pt>
                <c:pt idx="45">
                  <c:v>10.555555555555555</c:v>
                </c:pt>
                <c:pt idx="46">
                  <c:v>10.833333333333334</c:v>
                </c:pt>
                <c:pt idx="47">
                  <c:v>10.833333333333334</c:v>
                </c:pt>
                <c:pt idx="48">
                  <c:v>11.111111111111111</c:v>
                </c:pt>
                <c:pt idx="49">
                  <c:v>10.833333333333334</c:v>
                </c:pt>
                <c:pt idx="50">
                  <c:v>11.388888888888889</c:v>
                </c:pt>
                <c:pt idx="51">
                  <c:v>11.388888888888889</c:v>
                </c:pt>
                <c:pt idx="52">
                  <c:v>9.1666666666666661</c:v>
                </c:pt>
                <c:pt idx="53">
                  <c:v>14.722222222222221</c:v>
                </c:pt>
                <c:pt idx="54">
                  <c:v>11.666666666666666</c:v>
                </c:pt>
                <c:pt idx="55">
                  <c:v>12.5</c:v>
                </c:pt>
                <c:pt idx="56">
                  <c:v>12.222222222222221</c:v>
                </c:pt>
                <c:pt idx="57">
                  <c:v>12.777777777777777</c:v>
                </c:pt>
                <c:pt idx="58">
                  <c:v>13.055555555555555</c:v>
                </c:pt>
                <c:pt idx="59">
                  <c:v>12.777777777777777</c:v>
                </c:pt>
                <c:pt idx="60">
                  <c:v>13.333333333333332</c:v>
                </c:pt>
                <c:pt idx="61">
                  <c:v>13.333333333333332</c:v>
                </c:pt>
                <c:pt idx="62">
                  <c:v>13.611111111111111</c:v>
                </c:pt>
                <c:pt idx="63">
                  <c:v>14.166666666666666</c:v>
                </c:pt>
                <c:pt idx="64">
                  <c:v>13.055555555555555</c:v>
                </c:pt>
                <c:pt idx="65">
                  <c:v>14.722222222222221</c:v>
                </c:pt>
                <c:pt idx="66">
                  <c:v>14.722222222222221</c:v>
                </c:pt>
                <c:pt idx="67">
                  <c:v>14.444444444444445</c:v>
                </c:pt>
                <c:pt idx="68">
                  <c:v>15.277777777777777</c:v>
                </c:pt>
                <c:pt idx="69">
                  <c:v>14.722222222222221</c:v>
                </c:pt>
                <c:pt idx="70">
                  <c:v>15.277777777777777</c:v>
                </c:pt>
                <c:pt idx="71">
                  <c:v>15.555555555555555</c:v>
                </c:pt>
                <c:pt idx="72">
                  <c:v>15.555555555555555</c:v>
                </c:pt>
                <c:pt idx="73">
                  <c:v>16.111111111111111</c:v>
                </c:pt>
                <c:pt idx="74">
                  <c:v>15.833333333333332</c:v>
                </c:pt>
                <c:pt idx="75">
                  <c:v>16.388888888888889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6D-45C3-A794-023EE1CF4127}"/>
            </c:ext>
          </c:extLst>
        </c:ser>
        <c:ser>
          <c:idx val="2"/>
          <c:order val="1"/>
          <c:tx>
            <c:v>Actual q</c:v>
          </c:tx>
          <c:spPr>
            <a:ln w="19050" cap="rnd">
              <a:noFill/>
              <a:round/>
            </a:ln>
            <a:effectLst/>
          </c:spPr>
          <c:xVal>
            <c:numRef>
              <c:f>Sheet1!$A$4:$A$80</c:f>
              <c:numCache>
                <c:formatCode>General</c:formatCode>
                <c:ptCount val="7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</c:numCache>
            </c:numRef>
          </c:xVal>
          <c:yVal>
            <c:numRef>
              <c:f>Sheet1!$E$4:$E$80</c:f>
              <c:numCache>
                <c:formatCode>General</c:formatCode>
                <c:ptCount val="77"/>
                <c:pt idx="0">
                  <c:v>9.1502662674929809</c:v>
                </c:pt>
                <c:pt idx="1">
                  <c:v>9.8245844380341563</c:v>
                </c:pt>
                <c:pt idx="2">
                  <c:v>10.555267096973605</c:v>
                </c:pt>
                <c:pt idx="3">
                  <c:v>11.272157108115179</c:v>
                </c:pt>
                <c:pt idx="4">
                  <c:v>12.074081625950789</c:v>
                </c:pt>
                <c:pt idx="5">
                  <c:v>12.763428106200978</c:v>
                </c:pt>
                <c:pt idx="6">
                  <c:v>13.680693429728366</c:v>
                </c:pt>
                <c:pt idx="7">
                  <c:v>14.514991670650037</c:v>
                </c:pt>
                <c:pt idx="8">
                  <c:v>15.305548326786353</c:v>
                </c:pt>
                <c:pt idx="9">
                  <c:v>16.095408766183702</c:v>
                </c:pt>
                <c:pt idx="10">
                  <c:v>16.93061280209028</c:v>
                </c:pt>
                <c:pt idx="13">
                  <c:v>19.515757323805904</c:v>
                </c:pt>
                <c:pt idx="14">
                  <c:v>20.334564947137078</c:v>
                </c:pt>
                <c:pt idx="15">
                  <c:v>20.524015258568632</c:v>
                </c:pt>
                <c:pt idx="16">
                  <c:v>20.769623590573811</c:v>
                </c:pt>
                <c:pt idx="17">
                  <c:v>20.955553606353586</c:v>
                </c:pt>
                <c:pt idx="18">
                  <c:v>20.902266445263912</c:v>
                </c:pt>
                <c:pt idx="19">
                  <c:v>21.016937999229746</c:v>
                </c:pt>
                <c:pt idx="20">
                  <c:v>20.937000216028537</c:v>
                </c:pt>
                <c:pt idx="21">
                  <c:v>21.076248896023959</c:v>
                </c:pt>
                <c:pt idx="22">
                  <c:v>21.015097200604057</c:v>
                </c:pt>
                <c:pt idx="23">
                  <c:v>21.176164505541891</c:v>
                </c:pt>
                <c:pt idx="24">
                  <c:v>21.086268618334898</c:v>
                </c:pt>
                <c:pt idx="25">
                  <c:v>20.981967031571887</c:v>
                </c:pt>
                <c:pt idx="26">
                  <c:v>21.148235955748081</c:v>
                </c:pt>
                <c:pt idx="27">
                  <c:v>21.058130399589949</c:v>
                </c:pt>
                <c:pt idx="28">
                  <c:v>20.994418797029351</c:v>
                </c:pt>
                <c:pt idx="29">
                  <c:v>21.161868846633954</c:v>
                </c:pt>
                <c:pt idx="30">
                  <c:v>21.06688967080418</c:v>
                </c:pt>
                <c:pt idx="31">
                  <c:v>20.956267452577258</c:v>
                </c:pt>
                <c:pt idx="34">
                  <c:v>20.938190217450124</c:v>
                </c:pt>
                <c:pt idx="35">
                  <c:v>20.80313004176281</c:v>
                </c:pt>
                <c:pt idx="36">
                  <c:v>20.616905975856888</c:v>
                </c:pt>
                <c:pt idx="37">
                  <c:v>20.558627216331431</c:v>
                </c:pt>
                <c:pt idx="38">
                  <c:v>20.189556360985012</c:v>
                </c:pt>
                <c:pt idx="39">
                  <c:v>20.060565686823512</c:v>
                </c:pt>
                <c:pt idx="40">
                  <c:v>19.915546838371466</c:v>
                </c:pt>
                <c:pt idx="41">
                  <c:v>19.818764646045928</c:v>
                </c:pt>
                <c:pt idx="44">
                  <c:v>19.845586145342153</c:v>
                </c:pt>
                <c:pt idx="45">
                  <c:v>19.849937109271249</c:v>
                </c:pt>
                <c:pt idx="46">
                  <c:v>19.839691641432076</c:v>
                </c:pt>
                <c:pt idx="47">
                  <c:v>19.813787703698676</c:v>
                </c:pt>
                <c:pt idx="48">
                  <c:v>19.744754843032752</c:v>
                </c:pt>
                <c:pt idx="49">
                  <c:v>19.65979038279702</c:v>
                </c:pt>
                <c:pt idx="50">
                  <c:v>19.508357269279109</c:v>
                </c:pt>
                <c:pt idx="51">
                  <c:v>19.366754325275977</c:v>
                </c:pt>
                <c:pt idx="52">
                  <c:v>19.185446680168511</c:v>
                </c:pt>
                <c:pt idx="53">
                  <c:v>18.787509597534303</c:v>
                </c:pt>
                <c:pt idx="54">
                  <c:v>18.508937534662042</c:v>
                </c:pt>
                <c:pt idx="55">
                  <c:v>17.952307641964541</c:v>
                </c:pt>
                <c:pt idx="56">
                  <c:v>17.42477245747931</c:v>
                </c:pt>
                <c:pt idx="57">
                  <c:v>16.84843272759424</c:v>
                </c:pt>
                <c:pt idx="58">
                  <c:v>16.281359005303141</c:v>
                </c:pt>
                <c:pt idx="59">
                  <c:v>15.705387528197262</c:v>
                </c:pt>
                <c:pt idx="60">
                  <c:v>15.091486829748096</c:v>
                </c:pt>
                <c:pt idx="61">
                  <c:v>14.748165796009374</c:v>
                </c:pt>
                <c:pt idx="62">
                  <c:v>14.122772017824989</c:v>
                </c:pt>
                <c:pt idx="63">
                  <c:v>13.496417207372554</c:v>
                </c:pt>
                <c:pt idx="64">
                  <c:v>12.882026795852775</c:v>
                </c:pt>
                <c:pt idx="65">
                  <c:v>11.979073584769386</c:v>
                </c:pt>
                <c:pt idx="66">
                  <c:v>11.152299239085599</c:v>
                </c:pt>
                <c:pt idx="67">
                  <c:v>10.336722616489496</c:v>
                </c:pt>
                <c:pt idx="68">
                  <c:v>9.5291155761466868</c:v>
                </c:pt>
                <c:pt idx="69">
                  <c:v>8.7646184165747165</c:v>
                </c:pt>
                <c:pt idx="70">
                  <c:v>8.0083940706027068</c:v>
                </c:pt>
                <c:pt idx="71">
                  <c:v>7.1232774775681991</c:v>
                </c:pt>
                <c:pt idx="72">
                  <c:v>6.4496177190744772</c:v>
                </c:pt>
                <c:pt idx="73">
                  <c:v>5.6619607391927644</c:v>
                </c:pt>
                <c:pt idx="74">
                  <c:v>5.0681091534601848</c:v>
                </c:pt>
                <c:pt idx="75">
                  <c:v>4.3827038162010092</c:v>
                </c:pt>
                <c:pt idx="76">
                  <c:v>3.7598920988820828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6D-45C3-A794-023EE1CF4127}"/>
            </c:ext>
          </c:extLst>
        </c:ser>
        <c:ser>
          <c:idx val="0"/>
          <c:order val="2"/>
          <c:tx>
            <c:v>Theoretical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Sheet1!$A$4:$A$80</c:f>
              <c:numCache>
                <c:formatCode>General</c:formatCode>
                <c:ptCount val="7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</c:numCache>
            </c:numRef>
          </c:xVal>
          <c:yVal>
            <c:numRef>
              <c:f>Sheet1!$I$4:$I$80</c:f>
              <c:numCache>
                <c:formatCode>General</c:formatCode>
                <c:ptCount val="77"/>
                <c:pt idx="0">
                  <c:v>9.0888337114480784</c:v>
                </c:pt>
                <c:pt idx="1">
                  <c:v>9.8355879267282962</c:v>
                </c:pt>
                <c:pt idx="2">
                  <c:v>10.609163555791699</c:v>
                </c:pt>
                <c:pt idx="3">
                  <c:v>11.294770452518376</c:v>
                </c:pt>
                <c:pt idx="4">
                  <c:v>12.113476486943821</c:v>
                </c:pt>
                <c:pt idx="5">
                  <c:v>12.827537192130499</c:v>
                </c:pt>
                <c:pt idx="6">
                  <c:v>13.690576456286806</c:v>
                </c:pt>
                <c:pt idx="7">
                  <c:v>14.431451437368183</c:v>
                </c:pt>
                <c:pt idx="8">
                  <c:v>15.180956665971593</c:v>
                </c:pt>
                <c:pt idx="9">
                  <c:v>15.938581684090311</c:v>
                </c:pt>
                <c:pt idx="10">
                  <c:v>16.703842190152976</c:v>
                </c:pt>
                <c:pt idx="11">
                  <c:v>17.476277587972664</c:v>
                </c:pt>
                <c:pt idx="12">
                  <c:v>18.255448664211027</c:v>
                </c:pt>
                <c:pt idx="13">
                  <c:v>19.040935388443568</c:v>
                </c:pt>
                <c:pt idx="14">
                  <c:v>19.832334830234863</c:v>
                </c:pt>
                <c:pt idx="15">
                  <c:v>20.40973366869251</c:v>
                </c:pt>
                <c:pt idx="16">
                  <c:v>21.202126957029062</c:v>
                </c:pt>
                <c:pt idx="17">
                  <c:v>21.999158323209894</c:v>
                </c:pt>
                <c:pt idx="18">
                  <c:v>22.553523375704255</c:v>
                </c:pt>
                <c:pt idx="19">
                  <c:v>23.348754342015322</c:v>
                </c:pt>
                <c:pt idx="20">
                  <c:v>23.882536239600437</c:v>
                </c:pt>
                <c:pt idx="21">
                  <c:v>24.674149646979465</c:v>
                </c:pt>
                <c:pt idx="22">
                  <c:v>25.185380496792014</c:v>
                </c:pt>
                <c:pt idx="23">
                  <c:v>25.971626732617406</c:v>
                </c:pt>
                <c:pt idx="24">
                  <c:v>26.458430255063185</c:v>
                </c:pt>
                <c:pt idx="25">
                  <c:v>26.928434057612055</c:v>
                </c:pt>
                <c:pt idx="26">
                  <c:v>27.698182759461389</c:v>
                </c:pt>
                <c:pt idx="27">
                  <c:v>28.141109249523939</c:v>
                </c:pt>
                <c:pt idx="28">
                  <c:v>28.566019190098846</c:v>
                </c:pt>
                <c:pt idx="29">
                  <c:v>29.315375281214489</c:v>
                </c:pt>
                <c:pt idx="30">
                  <c:v>29.710716561387908</c:v>
                </c:pt>
                <c:pt idx="31">
                  <c:v>30.086922020751686</c:v>
                </c:pt>
                <c:pt idx="32">
                  <c:v>30.443674639882076</c:v>
                </c:pt>
                <c:pt idx="33">
                  <c:v>30.780671522880738</c:v>
                </c:pt>
                <c:pt idx="34">
                  <c:v>31.480487096406364</c:v>
                </c:pt>
                <c:pt idx="35">
                  <c:v>31.784156418549983</c:v>
                </c:pt>
                <c:pt idx="36">
                  <c:v>32.067113487527124</c:v>
                </c:pt>
                <c:pt idx="37">
                  <c:v>32.329106600438465</c:v>
                </c:pt>
                <c:pt idx="38">
                  <c:v>32.159721197864556</c:v>
                </c:pt>
                <c:pt idx="39">
                  <c:v>32.372630870766194</c:v>
                </c:pt>
                <c:pt idx="40">
                  <c:v>32.564074368315516</c:v>
                </c:pt>
                <c:pt idx="41">
                  <c:v>32.733869946297013</c:v>
                </c:pt>
                <c:pt idx="42">
                  <c:v>32.451179185571633</c:v>
                </c:pt>
                <c:pt idx="43">
                  <c:v>32.571523423835494</c:v>
                </c:pt>
                <c:pt idx="44">
                  <c:v>32.232647914754267</c:v>
                </c:pt>
                <c:pt idx="45">
                  <c:v>31.865961201188814</c:v>
                </c:pt>
                <c:pt idx="46">
                  <c:v>31.472239669455867</c:v>
                </c:pt>
                <c:pt idx="47">
                  <c:v>31.052300984479935</c:v>
                </c:pt>
                <c:pt idx="48">
                  <c:v>30.607003684529221</c:v>
                </c:pt>
                <c:pt idx="49">
                  <c:v>30.137246679361279</c:v>
                </c:pt>
                <c:pt idx="50">
                  <c:v>29.643968642862141</c:v>
                </c:pt>
                <c:pt idx="51">
                  <c:v>29.128147291704515</c:v>
                </c:pt>
                <c:pt idx="52">
                  <c:v>28.590798542017115</c:v>
                </c:pt>
                <c:pt idx="53">
                  <c:v>28.032975536546587</c:v>
                </c:pt>
                <c:pt idx="54">
                  <c:v>27.033836014262143</c:v>
                </c:pt>
                <c:pt idx="55">
                  <c:v>26.027653719287958</c:v>
                </c:pt>
                <c:pt idx="56">
                  <c:v>25.016730631587603</c:v>
                </c:pt>
                <c:pt idx="57">
                  <c:v>24.003365859698729</c:v>
                </c:pt>
                <c:pt idx="58">
                  <c:v>22.989849539727221</c:v>
                </c:pt>
                <c:pt idx="59">
                  <c:v>21.978456497293831</c:v>
                </c:pt>
                <c:pt idx="60">
                  <c:v>20.97143968500567</c:v>
                </c:pt>
                <c:pt idx="61">
                  <c:v>20.328619472594593</c:v>
                </c:pt>
                <c:pt idx="62">
                  <c:v>19.326538985642276</c:v>
                </c:pt>
                <c:pt idx="63">
                  <c:v>18.335138980692399</c:v>
                </c:pt>
                <c:pt idx="64">
                  <c:v>17.356538288897646</c:v>
                </c:pt>
                <c:pt idx="65">
                  <c:v>16.078452713745687</c:v>
                </c:pt>
                <c:pt idx="66">
                  <c:v>14.844458096292675</c:v>
                </c:pt>
                <c:pt idx="67">
                  <c:v>13.656697910574001</c:v>
                </c:pt>
                <c:pt idx="68">
                  <c:v>12.517096396035807</c:v>
                </c:pt>
                <c:pt idx="69">
                  <c:v>11.427347783726114</c:v>
                </c:pt>
                <c:pt idx="70">
                  <c:v>10.388906241440317</c:v>
                </c:pt>
                <c:pt idx="71">
                  <c:v>9.1865943356791924</c:v>
                </c:pt>
                <c:pt idx="72">
                  <c:v>8.2690466407437171</c:v>
                </c:pt>
                <c:pt idx="73">
                  <c:v>7.2220477795214251</c:v>
                </c:pt>
                <c:pt idx="74">
                  <c:v>6.4266934368767172</c:v>
                </c:pt>
                <c:pt idx="75">
                  <c:v>5.5330344409773495</c:v>
                </c:pt>
                <c:pt idx="76">
                  <c:v>4.7223900406941999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6D-45C3-A794-023EE1CF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22671"/>
        <c:axId val="816224751"/>
      </c:scatterChart>
      <c:valAx>
        <c:axId val="816222671"/>
        <c:scaling>
          <c:orientation val="minMax"/>
          <c:max val="1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4751"/>
        <c:crosses val="autoZero"/>
        <c:crossBetween val="midCat"/>
      </c:valAx>
      <c:valAx>
        <c:axId val="8162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(kPa) or 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26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4.1099999999999994"/>
            <c:dispRSqr val="1"/>
            <c:dispEq val="1"/>
            <c:trendlineLbl>
              <c:layout>
                <c:manualLayout>
                  <c:x val="-0.14316227427006284"/>
                  <c:y val="-1.4156838852712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Sheet1!$A$5:$A$80</c:f>
              <c:numCache>
                <c:formatCode>General</c:formatCode>
                <c:ptCount val="7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</c:numCache>
            </c:numRef>
          </c:xVal>
          <c:yVal>
            <c:numRef>
              <c:f>Sheet1!$K$5:$K$80</c:f>
              <c:numCache>
                <c:formatCode>General</c:formatCode>
                <c:ptCount val="76"/>
                <c:pt idx="0">
                  <c:v>5.5555555555555554</c:v>
                </c:pt>
                <c:pt idx="1">
                  <c:v>5.833333333333333</c:v>
                </c:pt>
                <c:pt idx="2">
                  <c:v>6.3888888888888884</c:v>
                </c:pt>
                <c:pt idx="3">
                  <c:v>6.1111111111111107</c:v>
                </c:pt>
                <c:pt idx="4">
                  <c:v>6.1111111111111107</c:v>
                </c:pt>
                <c:pt idx="5">
                  <c:v>6.6666666666666661</c:v>
                </c:pt>
                <c:pt idx="6">
                  <c:v>6.9444444444444446</c:v>
                </c:pt>
                <c:pt idx="7">
                  <c:v>6.6666666666666661</c:v>
                </c:pt>
                <c:pt idx="8">
                  <c:v>6.6666666666666661</c:v>
                </c:pt>
                <c:pt idx="9">
                  <c:v>6.9444444444444446</c:v>
                </c:pt>
                <c:pt idx="13">
                  <c:v>6.9444444444444446</c:v>
                </c:pt>
                <c:pt idx="44">
                  <c:v>10.277777777777777</c:v>
                </c:pt>
                <c:pt idx="45">
                  <c:v>10.555555555555555</c:v>
                </c:pt>
                <c:pt idx="46">
                  <c:v>10.833333333333334</c:v>
                </c:pt>
                <c:pt idx="47">
                  <c:v>10.833333333333334</c:v>
                </c:pt>
                <c:pt idx="48">
                  <c:v>11.111111111111111</c:v>
                </c:pt>
                <c:pt idx="49">
                  <c:v>10.833333333333334</c:v>
                </c:pt>
                <c:pt idx="50">
                  <c:v>11.388888888888889</c:v>
                </c:pt>
                <c:pt idx="51">
                  <c:v>11.388888888888889</c:v>
                </c:pt>
                <c:pt idx="52">
                  <c:v>9.1666666666666661</c:v>
                </c:pt>
                <c:pt idx="53">
                  <c:v>14.722222222222221</c:v>
                </c:pt>
                <c:pt idx="54">
                  <c:v>11.666666666666666</c:v>
                </c:pt>
                <c:pt idx="55">
                  <c:v>12.5</c:v>
                </c:pt>
                <c:pt idx="56">
                  <c:v>12.222222222222221</c:v>
                </c:pt>
                <c:pt idx="57">
                  <c:v>12.777777777777777</c:v>
                </c:pt>
                <c:pt idx="58">
                  <c:v>13.055555555555555</c:v>
                </c:pt>
                <c:pt idx="59">
                  <c:v>12.777777777777777</c:v>
                </c:pt>
                <c:pt idx="60">
                  <c:v>13.333333333333332</c:v>
                </c:pt>
                <c:pt idx="61">
                  <c:v>13.333333333333332</c:v>
                </c:pt>
                <c:pt idx="62">
                  <c:v>13.611111111111111</c:v>
                </c:pt>
                <c:pt idx="63">
                  <c:v>14.166666666666666</c:v>
                </c:pt>
                <c:pt idx="64">
                  <c:v>13.055555555555555</c:v>
                </c:pt>
                <c:pt idx="65">
                  <c:v>14.722222222222221</c:v>
                </c:pt>
                <c:pt idx="66">
                  <c:v>14.722222222222221</c:v>
                </c:pt>
                <c:pt idx="67">
                  <c:v>14.444444444444445</c:v>
                </c:pt>
                <c:pt idx="68">
                  <c:v>15.277777777777777</c:v>
                </c:pt>
                <c:pt idx="69">
                  <c:v>14.722222222222221</c:v>
                </c:pt>
                <c:pt idx="70">
                  <c:v>15.277777777777777</c:v>
                </c:pt>
                <c:pt idx="71">
                  <c:v>15.555555555555555</c:v>
                </c:pt>
                <c:pt idx="72">
                  <c:v>15.555555555555555</c:v>
                </c:pt>
                <c:pt idx="73">
                  <c:v>16.111111111111111</c:v>
                </c:pt>
                <c:pt idx="74">
                  <c:v>15.833333333333332</c:v>
                </c:pt>
                <c:pt idx="75">
                  <c:v>16.388888888888889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9-4540-B10B-750D67D7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87311"/>
        <c:axId val="762683983"/>
      </c:scatterChart>
      <c:valAx>
        <c:axId val="7626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3983"/>
        <c:crosses val="autoZero"/>
        <c:crossBetween val="midCat"/>
      </c:valAx>
      <c:valAx>
        <c:axId val="7626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263978</xdr:colOff>
      <xdr:row>10</xdr:row>
      <xdr:rowOff>76880</xdr:rowOff>
    </xdr:from>
    <xdr:to>
      <xdr:col>27</xdr:col>
      <xdr:colOff>214993</xdr:colOff>
      <xdr:row>24</xdr:row>
      <xdr:rowOff>153080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151C8-AFE6-9A2F-4D0A-563D46D4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582383</xdr:colOff>
      <xdr:row>10</xdr:row>
      <xdr:rowOff>71437</xdr:rowOff>
    </xdr:from>
    <xdr:to>
      <xdr:col>19</xdr:col>
      <xdr:colOff>277583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A2ED-2062-B552-5AA4-4EE200B5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557893</xdr:colOff>
      <xdr:row>1</xdr:row>
      <xdr:rowOff>149678</xdr:rowOff>
    </xdr:from>
    <xdr:to>
      <xdr:col>19</xdr:col>
      <xdr:colOff>125988</xdr:colOff>
      <xdr:row>9</xdr:row>
      <xdr:rowOff>139964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9C072F-9207-F682-94EC-65F25FBC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33857" y="340178"/>
          <a:ext cx="4466667" cy="1514286"/>
        </a:xfrm>
        <a:prstGeom prst="rect">
          <a:avLst/>
        </a:prstGeom>
      </xdr:spPr>
    </xdr:pic>
    <xdr:clientData/>
  </xdr:twoCellAnchor>
  <xdr:twoCellAnchor>
    <xdr:from>
      <xdr:col>19</xdr:col>
      <xdr:colOff>333372</xdr:colOff>
      <xdr:row>24</xdr:row>
      <xdr:rowOff>163286</xdr:rowOff>
    </xdr:from>
    <xdr:to>
      <xdr:col>27</xdr:col>
      <xdr:colOff>462642</xdr:colOff>
      <xdr:row>41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69ECB-F2CC-AC70-0B3A-73E8F8D8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238126</xdr:colOff>
      <xdr:row>24</xdr:row>
      <xdr:rowOff>179612</xdr:rowOff>
    </xdr:from>
    <xdr:to>
      <xdr:col>19</xdr:col>
      <xdr:colOff>299357</xdr:colOff>
      <xdr:row>41</xdr:row>
      <xdr:rowOff>27212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D8073-47CD-3CDE-A238-CF135B353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319765</xdr:colOff>
      <xdr:row>41</xdr:row>
      <xdr:rowOff>16328</xdr:rowOff>
    </xdr:from>
    <xdr:to>
      <xdr:col>27</xdr:col>
      <xdr:colOff>435428</xdr:colOff>
      <xdr:row>55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C5FBE-4AE6-1650-EC99-089F843E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489858</xdr:colOff>
      <xdr:row>56</xdr:row>
      <xdr:rowOff>149679</xdr:rowOff>
    </xdr:from>
    <xdr:to>
      <xdr:col>19</xdr:col>
      <xdr:colOff>605518</xdr:colOff>
      <xdr:row>71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3FDA8E-0D9C-438D-ADB7-7478E2010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108857</xdr:colOff>
      <xdr:row>56</xdr:row>
      <xdr:rowOff>136072</xdr:rowOff>
    </xdr:from>
    <xdr:to>
      <xdr:col>28</xdr:col>
      <xdr:colOff>238126</xdr:colOff>
      <xdr:row>72</xdr:row>
      <xdr:rowOff>187779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A5B3A4-592E-4DDD-A7C4-1B698988F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612320</xdr:colOff>
      <xdr:row>74</xdr:row>
      <xdr:rowOff>0</xdr:rowOff>
    </xdr:from>
    <xdr:to>
      <xdr:col>33</xdr:col>
      <xdr:colOff>312964</xdr:colOff>
      <xdr:row>100</xdr:row>
      <xdr:rowOff>68036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004216-2FC0-484C-A184-7837A85D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71</xdr:row>
      <xdr:rowOff>136071</xdr:rowOff>
    </xdr:from>
    <xdr:to>
      <xdr:col>20</xdr:col>
      <xdr:colOff>115661</xdr:colOff>
      <xdr:row>86</xdr:row>
      <xdr:rowOff>119742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0288A-F515-4AF5-8CDF-11BCD891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4657-A389-422B-B2D0-EB9981B27E36}">
  <dimension ref="A1:N80"/>
  <sheetViews>
    <sheetView tabSelected="1" topLeftCell="I73" zoomScale="70" zoomScaleNormal="70" workbookViewId="0">
      <selection activeCell="AC38" sqref="AC38"/>
    </sheetView>
  </sheetViews>
  <sheetFormatPr defaultRowHeight="15" x14ac:dyDescent="0.25"/>
  <cols>
    <col min="1" max="1" width="5" bestFit="1" customWidth="1"/>
    <col min="2" max="2" width="15.28515625" customWidth="1"/>
    <col min="3" max="3" width="15" bestFit="1" customWidth="1"/>
    <col min="4" max="4" width="19.42578125" bestFit="1" customWidth="1"/>
    <col min="5" max="5" width="18.7109375" customWidth="1"/>
    <col min="6" max="6" width="14" customWidth="1"/>
    <col min="7" max="7" width="11.5703125" customWidth="1"/>
    <col min="9" max="9" width="11.42578125" customWidth="1"/>
    <col min="10" max="10" width="14" customWidth="1"/>
  </cols>
  <sheetData>
    <row r="1" spans="1:14" x14ac:dyDescent="0.25">
      <c r="G1" t="s">
        <v>4</v>
      </c>
      <c r="H1">
        <v>101325</v>
      </c>
      <c r="J1" t="s">
        <v>6</v>
      </c>
      <c r="K1">
        <v>9.8066499999999994</v>
      </c>
      <c r="M1" t="s">
        <v>8</v>
      </c>
      <c r="N1">
        <v>8.3144500000000008</v>
      </c>
    </row>
    <row r="2" spans="1:14" x14ac:dyDescent="0.25">
      <c r="E2" t="s">
        <v>10</v>
      </c>
      <c r="G2" t="s">
        <v>5</v>
      </c>
      <c r="H2">
        <v>288.14999999999998</v>
      </c>
      <c r="J2" t="s">
        <v>7</v>
      </c>
      <c r="K2">
        <v>6.4999999999999997E-3</v>
      </c>
      <c r="M2" t="s">
        <v>9</v>
      </c>
      <c r="N2" s="1">
        <v>2.89652E-2</v>
      </c>
    </row>
    <row r="3" spans="1:14" x14ac:dyDescent="0.25">
      <c r="A3" t="s">
        <v>0</v>
      </c>
      <c r="B3" t="s">
        <v>2</v>
      </c>
      <c r="C3" t="s">
        <v>1</v>
      </c>
      <c r="D3" t="s">
        <v>11</v>
      </c>
      <c r="E3" t="s">
        <v>17</v>
      </c>
      <c r="F3" t="s">
        <v>12</v>
      </c>
      <c r="G3" t="s">
        <v>13</v>
      </c>
      <c r="H3" t="s">
        <v>14</v>
      </c>
      <c r="I3" t="s">
        <v>16</v>
      </c>
      <c r="J3" t="s">
        <v>15</v>
      </c>
    </row>
    <row r="4" spans="1:14" x14ac:dyDescent="0.25">
      <c r="A4">
        <v>31</v>
      </c>
      <c r="B4">
        <v>483</v>
      </c>
      <c r="C4">
        <v>1.9</v>
      </c>
      <c r="D4">
        <f>(($H$1*$N$2)/($N$1*$H$2))*((1-(($K$2*C4*1000)/$H$2))^(($K$1*$N$2)/($N$1*$K$2)-1))</f>
        <v>1.016657029064457</v>
      </c>
      <c r="E4">
        <f>(0.5*D4*(B4/3.6)^2)/1000</f>
        <v>9.1502662674929809</v>
      </c>
      <c r="H4">
        <f>((1/3)*0.0045*A4^3-0.5*0.1392*A4^2+21.825*A4)-173</f>
        <v>481.37589999999989</v>
      </c>
      <c r="I4">
        <f>(0.5*D4*(H4/3.6)^2)/1000</f>
        <v>9.0888337114480784</v>
      </c>
    </row>
    <row r="5" spans="1:14" x14ac:dyDescent="0.25">
      <c r="A5">
        <v>32</v>
      </c>
      <c r="B5">
        <v>503</v>
      </c>
      <c r="C5">
        <v>2</v>
      </c>
      <c r="D5">
        <f t="shared" ref="D5:D68" si="0">(($H$1*$N$2)/($N$1*$H$2))*((1-(($K$2*C5*1000)/$H$2))^(($K$1*$N$2)/($N$1*$K$2)-1))</f>
        <v>1.0064986962275861</v>
      </c>
      <c r="E5">
        <f t="shared" ref="E5:E68" si="1">(0.5*D5*(B5/3.6)^2)/1000</f>
        <v>9.8245844380341563</v>
      </c>
      <c r="F5">
        <f>B5-B4</f>
        <v>20</v>
      </c>
      <c r="G5">
        <v>20</v>
      </c>
      <c r="H5">
        <f>((1/3)*0.0045*A5^3-0.5*0.1392*A5^2+21.825*A5)-173</f>
        <v>503.28160000000003</v>
      </c>
      <c r="I5">
        <f t="shared" ref="I5:I68" si="2">(0.5*D5*(H5/3.6)^2)/1000</f>
        <v>9.8355879267282962</v>
      </c>
      <c r="J5">
        <f>F5/3.6</f>
        <v>5.5555555555555554</v>
      </c>
      <c r="K5">
        <f>G5/3.6</f>
        <v>5.5555555555555554</v>
      </c>
    </row>
    <row r="6" spans="1:14" x14ac:dyDescent="0.25">
      <c r="A6">
        <v>33</v>
      </c>
      <c r="B6">
        <v>524</v>
      </c>
      <c r="C6">
        <v>2.1</v>
      </c>
      <c r="D6">
        <f t="shared" si="0"/>
        <v>0.99641819807104726</v>
      </c>
      <c r="E6">
        <f t="shared" si="1"/>
        <v>10.555267096973605</v>
      </c>
      <c r="F6">
        <f t="shared" ref="F6:F69" si="3">B6-B5</f>
        <v>21</v>
      </c>
      <c r="G6">
        <v>21</v>
      </c>
      <c r="H6">
        <f t="shared" ref="H6:H69" si="4">((1/3)*0.0045*A6^3-0.5*0.1392*A6^2+21.825*A6)-173</f>
        <v>525.33609999999999</v>
      </c>
      <c r="I6">
        <f t="shared" si="2"/>
        <v>10.609163555791699</v>
      </c>
      <c r="J6">
        <f t="shared" ref="J5:J68" si="5">F6/3.6</f>
        <v>5.833333333333333</v>
      </c>
      <c r="K6">
        <f t="shared" ref="K6:K69" si="6">G6/3.6</f>
        <v>5.833333333333333</v>
      </c>
    </row>
    <row r="7" spans="1:14" x14ac:dyDescent="0.25">
      <c r="A7">
        <v>34</v>
      </c>
      <c r="B7">
        <v>547</v>
      </c>
      <c r="C7">
        <v>2.2999999999999998</v>
      </c>
      <c r="D7">
        <f t="shared" si="0"/>
        <v>0.97648905027036459</v>
      </c>
      <c r="E7">
        <f t="shared" si="1"/>
        <v>11.272157108115179</v>
      </c>
      <c r="F7">
        <f t="shared" si="3"/>
        <v>23</v>
      </c>
      <c r="G7">
        <v>23</v>
      </c>
      <c r="H7">
        <f t="shared" si="4"/>
        <v>547.5483999999999</v>
      </c>
      <c r="I7">
        <f t="shared" si="2"/>
        <v>11.294770452518376</v>
      </c>
      <c r="J7">
        <f t="shared" si="5"/>
        <v>6.3888888888888884</v>
      </c>
      <c r="K7">
        <f t="shared" si="6"/>
        <v>6.3888888888888884</v>
      </c>
    </row>
    <row r="8" spans="1:14" x14ac:dyDescent="0.25">
      <c r="A8">
        <v>35</v>
      </c>
      <c r="B8">
        <v>569</v>
      </c>
      <c r="C8">
        <v>2.4</v>
      </c>
      <c r="D8">
        <f t="shared" si="0"/>
        <v>0.96663957593609029</v>
      </c>
      <c r="E8">
        <f t="shared" si="1"/>
        <v>12.074081625950789</v>
      </c>
      <c r="F8">
        <f t="shared" si="3"/>
        <v>22</v>
      </c>
      <c r="G8">
        <v>22</v>
      </c>
      <c r="H8">
        <f t="shared" si="4"/>
        <v>569.92750000000001</v>
      </c>
      <c r="I8">
        <f t="shared" si="2"/>
        <v>12.113476486943821</v>
      </c>
      <c r="J8">
        <f t="shared" si="5"/>
        <v>6.1111111111111107</v>
      </c>
      <c r="K8">
        <f t="shared" si="6"/>
        <v>6.1111111111111107</v>
      </c>
    </row>
    <row r="9" spans="1:14" x14ac:dyDescent="0.25">
      <c r="A9">
        <v>36</v>
      </c>
      <c r="B9">
        <v>591</v>
      </c>
      <c r="C9">
        <v>2.6</v>
      </c>
      <c r="D9">
        <f t="shared" si="0"/>
        <v>0.94716877388901599</v>
      </c>
      <c r="E9">
        <f t="shared" si="1"/>
        <v>12.763428106200978</v>
      </c>
      <c r="F9">
        <f t="shared" si="3"/>
        <v>22</v>
      </c>
      <c r="G9">
        <v>22</v>
      </c>
      <c r="H9">
        <f t="shared" si="4"/>
        <v>592.48239999999987</v>
      </c>
      <c r="I9">
        <f t="shared" si="2"/>
        <v>12.827537192130499</v>
      </c>
      <c r="J9">
        <f t="shared" si="5"/>
        <v>6.1111111111111107</v>
      </c>
      <c r="K9">
        <f t="shared" si="6"/>
        <v>6.1111111111111107</v>
      </c>
    </row>
    <row r="10" spans="1:14" x14ac:dyDescent="0.25">
      <c r="A10">
        <v>37</v>
      </c>
      <c r="B10">
        <v>615</v>
      </c>
      <c r="C10">
        <v>2.7</v>
      </c>
      <c r="D10">
        <f t="shared" si="0"/>
        <v>0.93754662885467432</v>
      </c>
      <c r="E10">
        <f t="shared" si="1"/>
        <v>13.680693429728366</v>
      </c>
      <c r="F10">
        <f t="shared" si="3"/>
        <v>24</v>
      </c>
      <c r="G10">
        <v>24</v>
      </c>
      <c r="H10">
        <f t="shared" si="4"/>
        <v>615.22209999999995</v>
      </c>
      <c r="I10">
        <f t="shared" si="2"/>
        <v>13.690576456286806</v>
      </c>
      <c r="J10">
        <f t="shared" si="5"/>
        <v>6.6666666666666661</v>
      </c>
      <c r="K10">
        <f t="shared" si="6"/>
        <v>6.6666666666666661</v>
      </c>
    </row>
    <row r="11" spans="1:14" x14ac:dyDescent="0.25">
      <c r="A11">
        <v>38</v>
      </c>
      <c r="B11">
        <v>640</v>
      </c>
      <c r="C11">
        <v>2.9</v>
      </c>
      <c r="D11">
        <f t="shared" si="0"/>
        <v>0.9185268166583227</v>
      </c>
      <c r="E11">
        <f t="shared" si="1"/>
        <v>14.514991670650037</v>
      </c>
      <c r="F11">
        <f>B11-B10</f>
        <v>25</v>
      </c>
      <c r="G11">
        <v>25</v>
      </c>
      <c r="H11">
        <f t="shared" si="4"/>
        <v>638.15560000000005</v>
      </c>
      <c r="I11">
        <f t="shared" si="2"/>
        <v>14.431451437368183</v>
      </c>
      <c r="J11">
        <f t="shared" si="5"/>
        <v>6.9444444444444446</v>
      </c>
      <c r="K11">
        <f t="shared" si="6"/>
        <v>6.9444444444444446</v>
      </c>
    </row>
    <row r="12" spans="1:14" x14ac:dyDescent="0.25">
      <c r="A12">
        <v>39</v>
      </c>
      <c r="B12">
        <v>664</v>
      </c>
      <c r="C12">
        <v>3.1</v>
      </c>
      <c r="D12">
        <f t="shared" si="0"/>
        <v>0.89980361044396484</v>
      </c>
      <c r="E12">
        <f t="shared" si="1"/>
        <v>15.305548326786353</v>
      </c>
      <c r="F12">
        <f t="shared" si="3"/>
        <v>24</v>
      </c>
      <c r="G12">
        <v>24</v>
      </c>
      <c r="H12">
        <f t="shared" si="4"/>
        <v>661.29189999999994</v>
      </c>
      <c r="I12">
        <f t="shared" si="2"/>
        <v>15.180956665971593</v>
      </c>
      <c r="J12">
        <f t="shared" si="5"/>
        <v>6.6666666666666661</v>
      </c>
      <c r="K12">
        <f t="shared" si="6"/>
        <v>6.6666666666666661</v>
      </c>
    </row>
    <row r="13" spans="1:14" x14ac:dyDescent="0.25">
      <c r="A13">
        <v>40</v>
      </c>
      <c r="B13">
        <v>688</v>
      </c>
      <c r="C13">
        <v>3.3</v>
      </c>
      <c r="D13">
        <f t="shared" si="0"/>
        <v>0.88137378992758253</v>
      </c>
      <c r="E13">
        <f t="shared" si="1"/>
        <v>16.095408766183702</v>
      </c>
      <c r="F13">
        <f t="shared" si="3"/>
        <v>24</v>
      </c>
      <c r="G13">
        <v>24</v>
      </c>
      <c r="H13">
        <f t="shared" si="4"/>
        <v>684.64</v>
      </c>
      <c r="I13">
        <f t="shared" si="2"/>
        <v>15.938581684090311</v>
      </c>
      <c r="J13">
        <f t="shared" si="5"/>
        <v>6.6666666666666661</v>
      </c>
      <c r="K13">
        <f t="shared" si="6"/>
        <v>6.6666666666666661</v>
      </c>
    </row>
    <row r="14" spans="1:14" x14ac:dyDescent="0.25">
      <c r="A14">
        <v>41</v>
      </c>
      <c r="B14">
        <v>713</v>
      </c>
      <c r="C14">
        <v>3.5</v>
      </c>
      <c r="D14">
        <f t="shared" si="0"/>
        <v>0.86323415438427631</v>
      </c>
      <c r="E14">
        <f t="shared" si="1"/>
        <v>16.93061280209028</v>
      </c>
      <c r="F14">
        <f t="shared" si="3"/>
        <v>25</v>
      </c>
      <c r="G14">
        <v>25</v>
      </c>
      <c r="H14">
        <f t="shared" si="4"/>
        <v>708.20889999999997</v>
      </c>
      <c r="I14">
        <f t="shared" si="2"/>
        <v>16.703842190152976</v>
      </c>
      <c r="J14">
        <f t="shared" si="5"/>
        <v>6.9444444444444446</v>
      </c>
      <c r="K14">
        <f t="shared" si="6"/>
        <v>6.9444444444444446</v>
      </c>
    </row>
    <row r="15" spans="1:14" x14ac:dyDescent="0.25">
      <c r="A15">
        <v>42</v>
      </c>
      <c r="C15">
        <v>3.7</v>
      </c>
      <c r="D15">
        <f t="shared" si="0"/>
        <v>0.84538152262393795</v>
      </c>
      <c r="H15">
        <f t="shared" si="4"/>
        <v>732.00760000000002</v>
      </c>
      <c r="I15">
        <f t="shared" si="2"/>
        <v>17.476277587972664</v>
      </c>
    </row>
    <row r="16" spans="1:14" x14ac:dyDescent="0.25">
      <c r="A16">
        <v>43</v>
      </c>
      <c r="C16">
        <v>3.9</v>
      </c>
      <c r="D16">
        <f t="shared" si="0"/>
        <v>0.82781273296683688</v>
      </c>
      <c r="H16">
        <f t="shared" si="4"/>
        <v>756.04510000000005</v>
      </c>
      <c r="I16">
        <f t="shared" si="2"/>
        <v>18.255448664211027</v>
      </c>
    </row>
    <row r="17" spans="1:11" x14ac:dyDescent="0.25">
      <c r="A17">
        <v>44</v>
      </c>
      <c r="B17">
        <v>790</v>
      </c>
      <c r="C17">
        <v>4.0999999999999996</v>
      </c>
      <c r="D17">
        <f t="shared" si="0"/>
        <v>0.8105246432191141</v>
      </c>
      <c r="E17">
        <f t="shared" si="1"/>
        <v>19.515757323805904</v>
      </c>
      <c r="H17">
        <f t="shared" si="4"/>
        <v>780.33039999999994</v>
      </c>
      <c r="I17">
        <f t="shared" si="2"/>
        <v>19.040935388443568</v>
      </c>
    </row>
    <row r="18" spans="1:11" x14ac:dyDescent="0.25">
      <c r="A18">
        <v>45</v>
      </c>
      <c r="B18">
        <v>815</v>
      </c>
      <c r="C18">
        <v>4.3</v>
      </c>
      <c r="D18">
        <f t="shared" si="0"/>
        <v>0.79351413064818865</v>
      </c>
      <c r="E18">
        <f t="shared" si="1"/>
        <v>20.334564947137078</v>
      </c>
      <c r="F18">
        <f t="shared" si="3"/>
        <v>25</v>
      </c>
      <c r="G18">
        <v>25</v>
      </c>
      <c r="H18">
        <f t="shared" si="4"/>
        <v>804.87249999999995</v>
      </c>
      <c r="I18">
        <f t="shared" si="2"/>
        <v>19.832334830234863</v>
      </c>
      <c r="J18">
        <f t="shared" si="5"/>
        <v>6.9444444444444446</v>
      </c>
      <c r="K18">
        <f t="shared" si="6"/>
        <v>6.9444444444444446</v>
      </c>
    </row>
    <row r="19" spans="1:11" x14ac:dyDescent="0.25">
      <c r="A19">
        <v>46</v>
      </c>
      <c r="B19">
        <v>832</v>
      </c>
      <c r="C19">
        <v>4.5999999999999996</v>
      </c>
      <c r="D19">
        <f t="shared" si="0"/>
        <v>0.76851203584692074</v>
      </c>
      <c r="E19">
        <f t="shared" si="1"/>
        <v>20.524015258568632</v>
      </c>
      <c r="F19">
        <f t="shared" si="3"/>
        <v>17</v>
      </c>
      <c r="H19">
        <f t="shared" si="4"/>
        <v>829.68039999999996</v>
      </c>
      <c r="I19">
        <f t="shared" si="2"/>
        <v>20.40973366869251</v>
      </c>
      <c r="J19">
        <f t="shared" si="5"/>
        <v>4.7222222222222223</v>
      </c>
    </row>
    <row r="20" spans="1:11" x14ac:dyDescent="0.25">
      <c r="A20">
        <v>47</v>
      </c>
      <c r="B20">
        <v>846</v>
      </c>
      <c r="C20">
        <v>4.8</v>
      </c>
      <c r="D20">
        <f t="shared" si="0"/>
        <v>0.75218193175459702</v>
      </c>
      <c r="E20">
        <f t="shared" si="1"/>
        <v>20.769623590573811</v>
      </c>
      <c r="F20">
        <f t="shared" si="3"/>
        <v>14</v>
      </c>
      <c r="H20">
        <f t="shared" si="4"/>
        <v>854.76309999999989</v>
      </c>
      <c r="I20">
        <f t="shared" si="2"/>
        <v>21.202126957029062</v>
      </c>
      <c r="J20">
        <f t="shared" si="5"/>
        <v>3.8888888888888888</v>
      </c>
    </row>
    <row r="21" spans="1:11" x14ac:dyDescent="0.25">
      <c r="A21">
        <v>48</v>
      </c>
      <c r="B21">
        <v>859</v>
      </c>
      <c r="C21">
        <v>5</v>
      </c>
      <c r="D21">
        <f t="shared" si="0"/>
        <v>0.73611862817538998</v>
      </c>
      <c r="E21">
        <f t="shared" si="1"/>
        <v>20.955553606353586</v>
      </c>
      <c r="F21">
        <f t="shared" si="3"/>
        <v>13</v>
      </c>
      <c r="H21">
        <f t="shared" si="4"/>
        <v>880.12959999999998</v>
      </c>
      <c r="I21">
        <f t="shared" si="2"/>
        <v>21.999158323209894</v>
      </c>
      <c r="J21">
        <f t="shared" si="5"/>
        <v>3.6111111111111112</v>
      </c>
    </row>
    <row r="22" spans="1:11" x14ac:dyDescent="0.25">
      <c r="A22">
        <v>49</v>
      </c>
      <c r="B22">
        <v>872</v>
      </c>
      <c r="C22">
        <v>5.3</v>
      </c>
      <c r="D22">
        <f t="shared" si="0"/>
        <v>0.71251728897667566</v>
      </c>
      <c r="E22">
        <f t="shared" si="1"/>
        <v>20.902266445263912</v>
      </c>
      <c r="F22">
        <f t="shared" si="3"/>
        <v>13</v>
      </c>
      <c r="H22">
        <f t="shared" si="4"/>
        <v>905.78890000000001</v>
      </c>
      <c r="I22">
        <f t="shared" si="2"/>
        <v>22.553523375704255</v>
      </c>
      <c r="J22">
        <f t="shared" si="5"/>
        <v>3.6111111111111112</v>
      </c>
    </row>
    <row r="23" spans="1:11" x14ac:dyDescent="0.25">
      <c r="A23">
        <v>50</v>
      </c>
      <c r="B23">
        <v>884</v>
      </c>
      <c r="C23">
        <v>5.5</v>
      </c>
      <c r="D23">
        <f t="shared" si="0"/>
        <v>0.6971077487920434</v>
      </c>
      <c r="E23">
        <f t="shared" si="1"/>
        <v>21.016937999229746</v>
      </c>
      <c r="F23">
        <f t="shared" si="3"/>
        <v>12</v>
      </c>
      <c r="H23">
        <f t="shared" si="4"/>
        <v>931.75</v>
      </c>
      <c r="I23">
        <f t="shared" si="2"/>
        <v>23.348754342015322</v>
      </c>
      <c r="J23">
        <f t="shared" si="5"/>
        <v>3.333333333333333</v>
      </c>
    </row>
    <row r="24" spans="1:11" x14ac:dyDescent="0.25">
      <c r="A24">
        <v>51</v>
      </c>
      <c r="B24">
        <v>897</v>
      </c>
      <c r="C24">
        <v>5.8</v>
      </c>
      <c r="D24">
        <f t="shared" si="0"/>
        <v>0.67447299943135075</v>
      </c>
      <c r="E24">
        <f t="shared" si="1"/>
        <v>20.937000216028537</v>
      </c>
      <c r="F24">
        <f t="shared" si="3"/>
        <v>13</v>
      </c>
      <c r="H24">
        <f t="shared" si="4"/>
        <v>958.02189999999996</v>
      </c>
      <c r="I24">
        <f t="shared" si="2"/>
        <v>23.882536239600437</v>
      </c>
      <c r="J24">
        <f t="shared" si="5"/>
        <v>3.6111111111111112</v>
      </c>
    </row>
    <row r="25" spans="1:11" x14ac:dyDescent="0.25">
      <c r="A25">
        <v>52</v>
      </c>
      <c r="B25">
        <v>910</v>
      </c>
      <c r="C25">
        <v>6</v>
      </c>
      <c r="D25">
        <f t="shared" si="0"/>
        <v>0.65969855257208188</v>
      </c>
      <c r="E25">
        <f t="shared" si="1"/>
        <v>21.076248896023959</v>
      </c>
      <c r="F25">
        <f t="shared" si="3"/>
        <v>13</v>
      </c>
      <c r="H25">
        <f t="shared" si="4"/>
        <v>984.61359999999991</v>
      </c>
      <c r="I25">
        <f t="shared" si="2"/>
        <v>24.674149646979465</v>
      </c>
      <c r="J25">
        <f t="shared" si="5"/>
        <v>3.6111111111111112</v>
      </c>
    </row>
    <row r="26" spans="1:11" x14ac:dyDescent="0.25">
      <c r="A26">
        <v>53</v>
      </c>
      <c r="B26">
        <v>924</v>
      </c>
      <c r="C26">
        <v>6.3</v>
      </c>
      <c r="D26">
        <f t="shared" si="0"/>
        <v>0.63800261361253674</v>
      </c>
      <c r="E26">
        <f t="shared" si="1"/>
        <v>21.015097200604057</v>
      </c>
      <c r="F26">
        <f t="shared" si="3"/>
        <v>14</v>
      </c>
      <c r="H26">
        <f t="shared" si="4"/>
        <v>1011.5340999999999</v>
      </c>
      <c r="I26">
        <f t="shared" si="2"/>
        <v>25.185380496792014</v>
      </c>
      <c r="J26">
        <f t="shared" si="5"/>
        <v>3.8888888888888888</v>
      </c>
    </row>
    <row r="27" spans="1:11" x14ac:dyDescent="0.25">
      <c r="A27">
        <v>54</v>
      </c>
      <c r="B27">
        <v>938</v>
      </c>
      <c r="C27">
        <v>6.5</v>
      </c>
      <c r="D27">
        <f t="shared" si="0"/>
        <v>0.62384489066657944</v>
      </c>
      <c r="E27">
        <f t="shared" si="1"/>
        <v>21.176164505541891</v>
      </c>
      <c r="F27">
        <f t="shared" si="3"/>
        <v>14</v>
      </c>
      <c r="H27">
        <f t="shared" si="4"/>
        <v>1038.7923999999998</v>
      </c>
      <c r="I27">
        <f t="shared" si="2"/>
        <v>25.971626732617406</v>
      </c>
      <c r="J27">
        <f t="shared" si="5"/>
        <v>3.8888888888888888</v>
      </c>
    </row>
    <row r="28" spans="1:11" x14ac:dyDescent="0.25">
      <c r="A28">
        <v>55</v>
      </c>
      <c r="B28">
        <v>952</v>
      </c>
      <c r="C28">
        <v>6.8</v>
      </c>
      <c r="D28">
        <f t="shared" si="0"/>
        <v>0.60306043290909073</v>
      </c>
      <c r="E28">
        <f t="shared" si="1"/>
        <v>21.086268618334898</v>
      </c>
      <c r="F28">
        <f t="shared" si="3"/>
        <v>14</v>
      </c>
      <c r="H28">
        <f t="shared" si="4"/>
        <v>1066.3975</v>
      </c>
      <c r="I28">
        <f t="shared" si="2"/>
        <v>26.458430255063185</v>
      </c>
      <c r="J28">
        <f t="shared" si="5"/>
        <v>3.8888888888888888</v>
      </c>
    </row>
    <row r="29" spans="1:11" x14ac:dyDescent="0.25">
      <c r="A29">
        <v>56</v>
      </c>
      <c r="B29">
        <v>966</v>
      </c>
      <c r="C29">
        <v>7.1</v>
      </c>
      <c r="D29">
        <f t="shared" si="0"/>
        <v>0.58280993259256053</v>
      </c>
      <c r="E29">
        <f t="shared" si="1"/>
        <v>20.981967031571887</v>
      </c>
      <c r="F29">
        <f t="shared" si="3"/>
        <v>14</v>
      </c>
      <c r="H29">
        <f t="shared" si="4"/>
        <v>1094.3584000000001</v>
      </c>
      <c r="I29">
        <f t="shared" si="2"/>
        <v>26.928434057612055</v>
      </c>
      <c r="J29">
        <f t="shared" si="5"/>
        <v>3.8888888888888888</v>
      </c>
    </row>
    <row r="30" spans="1:11" x14ac:dyDescent="0.25">
      <c r="A30">
        <v>57</v>
      </c>
      <c r="B30">
        <v>981</v>
      </c>
      <c r="C30">
        <v>7.3</v>
      </c>
      <c r="D30">
        <f t="shared" si="0"/>
        <v>0.56960150709867741</v>
      </c>
      <c r="E30">
        <f t="shared" si="1"/>
        <v>21.148235955748081</v>
      </c>
      <c r="F30">
        <f t="shared" si="3"/>
        <v>15</v>
      </c>
      <c r="H30">
        <f t="shared" si="4"/>
        <v>1122.6840999999999</v>
      </c>
      <c r="I30">
        <f t="shared" si="2"/>
        <v>27.698182759461389</v>
      </c>
      <c r="J30">
        <f t="shared" si="5"/>
        <v>4.166666666666667</v>
      </c>
    </row>
    <row r="31" spans="1:11" x14ac:dyDescent="0.25">
      <c r="A31">
        <v>58</v>
      </c>
      <c r="B31">
        <v>996</v>
      </c>
      <c r="C31">
        <v>7.6</v>
      </c>
      <c r="D31">
        <f t="shared" si="0"/>
        <v>0.55021969399422133</v>
      </c>
      <c r="E31">
        <f t="shared" si="1"/>
        <v>21.058130399589949</v>
      </c>
      <c r="F31">
        <f t="shared" si="3"/>
        <v>15</v>
      </c>
      <c r="H31">
        <f t="shared" si="4"/>
        <v>1151.3835999999999</v>
      </c>
      <c r="I31">
        <f t="shared" si="2"/>
        <v>28.141109249523939</v>
      </c>
      <c r="J31">
        <f t="shared" si="5"/>
        <v>4.166666666666667</v>
      </c>
    </row>
    <row r="32" spans="1:11" x14ac:dyDescent="0.25">
      <c r="A32">
        <v>59</v>
      </c>
      <c r="B32">
        <v>1012</v>
      </c>
      <c r="C32">
        <v>7.9</v>
      </c>
      <c r="D32">
        <f t="shared" si="0"/>
        <v>0.53134650519751214</v>
      </c>
      <c r="E32">
        <f t="shared" si="1"/>
        <v>20.994418797029351</v>
      </c>
      <c r="F32">
        <f t="shared" si="3"/>
        <v>16</v>
      </c>
      <c r="H32">
        <f t="shared" si="4"/>
        <v>1180.4658999999999</v>
      </c>
      <c r="I32">
        <f t="shared" si="2"/>
        <v>28.566019190098846</v>
      </c>
      <c r="J32">
        <f t="shared" si="5"/>
        <v>4.4444444444444446</v>
      </c>
    </row>
    <row r="33" spans="1:14" x14ac:dyDescent="0.25">
      <c r="A33">
        <v>60</v>
      </c>
      <c r="B33">
        <v>1028</v>
      </c>
      <c r="C33">
        <v>8.1</v>
      </c>
      <c r="D33">
        <f t="shared" si="0"/>
        <v>0.51904234025567397</v>
      </c>
      <c r="E33">
        <f t="shared" si="1"/>
        <v>21.161868846633954</v>
      </c>
      <c r="F33">
        <f t="shared" si="3"/>
        <v>16</v>
      </c>
      <c r="H33">
        <f t="shared" si="4"/>
        <v>1209.94</v>
      </c>
      <c r="I33">
        <f t="shared" si="2"/>
        <v>29.315375281214489</v>
      </c>
      <c r="J33">
        <f t="shared" si="5"/>
        <v>4.4444444444444446</v>
      </c>
    </row>
    <row r="34" spans="1:14" x14ac:dyDescent="0.25">
      <c r="A34">
        <v>61</v>
      </c>
      <c r="B34">
        <v>1044</v>
      </c>
      <c r="C34">
        <v>8.4</v>
      </c>
      <c r="D34">
        <f t="shared" si="0"/>
        <v>0.50099618717726946</v>
      </c>
      <c r="E34">
        <f t="shared" si="1"/>
        <v>21.06688967080418</v>
      </c>
      <c r="F34">
        <f t="shared" si="3"/>
        <v>16</v>
      </c>
      <c r="H34">
        <f t="shared" si="4"/>
        <v>1239.8149000000001</v>
      </c>
      <c r="I34">
        <f t="shared" si="2"/>
        <v>29.710716561387908</v>
      </c>
      <c r="J34">
        <f t="shared" si="5"/>
        <v>4.4444444444444446</v>
      </c>
    </row>
    <row r="35" spans="1:14" x14ac:dyDescent="0.25">
      <c r="A35">
        <v>62</v>
      </c>
      <c r="B35">
        <v>1060</v>
      </c>
      <c r="C35">
        <v>8.6999999999999993</v>
      </c>
      <c r="D35">
        <f t="shared" si="0"/>
        <v>0.48343400887397864</v>
      </c>
      <c r="E35">
        <f t="shared" si="1"/>
        <v>20.956267452577258</v>
      </c>
      <c r="F35">
        <f t="shared" si="3"/>
        <v>16</v>
      </c>
      <c r="H35">
        <f t="shared" si="4"/>
        <v>1270.0995999999998</v>
      </c>
      <c r="I35">
        <f t="shared" si="2"/>
        <v>30.086922020751686</v>
      </c>
      <c r="J35">
        <f t="shared" si="5"/>
        <v>4.4444444444444446</v>
      </c>
    </row>
    <row r="36" spans="1:14" x14ac:dyDescent="0.25">
      <c r="A36">
        <v>63</v>
      </c>
      <c r="C36">
        <v>9</v>
      </c>
      <c r="D36">
        <f t="shared" si="0"/>
        <v>0.46634673722966308</v>
      </c>
      <c r="H36">
        <f t="shared" si="4"/>
        <v>1300.8030999999999</v>
      </c>
      <c r="I36">
        <f t="shared" si="2"/>
        <v>30.443674639882076</v>
      </c>
    </row>
    <row r="37" spans="1:14" x14ac:dyDescent="0.25">
      <c r="A37">
        <v>64</v>
      </c>
      <c r="C37">
        <v>9.3000000000000007</v>
      </c>
      <c r="D37">
        <f t="shared" si="0"/>
        <v>0.44972539951494128</v>
      </c>
      <c r="H37">
        <f t="shared" si="4"/>
        <v>1331.9343999999999</v>
      </c>
      <c r="I37">
        <f t="shared" si="2"/>
        <v>30.780671522880738</v>
      </c>
    </row>
    <row r="38" spans="1:14" x14ac:dyDescent="0.25">
      <c r="A38">
        <v>65</v>
      </c>
      <c r="B38">
        <v>1112</v>
      </c>
      <c r="C38">
        <v>9.5</v>
      </c>
      <c r="D38">
        <f t="shared" si="0"/>
        <v>0.43889897200286221</v>
      </c>
      <c r="E38">
        <f t="shared" si="1"/>
        <v>20.938190217450124</v>
      </c>
      <c r="H38">
        <f t="shared" si="4"/>
        <v>1363.5025000000001</v>
      </c>
      <c r="I38">
        <f t="shared" si="2"/>
        <v>31.480487096406364</v>
      </c>
    </row>
    <row r="39" spans="1:14" x14ac:dyDescent="0.25">
      <c r="A39">
        <v>66</v>
      </c>
      <c r="B39">
        <v>1129</v>
      </c>
      <c r="C39">
        <v>9.8000000000000007</v>
      </c>
      <c r="D39">
        <f t="shared" si="0"/>
        <v>0.42303450986002494</v>
      </c>
      <c r="E39">
        <f t="shared" si="1"/>
        <v>20.80313004176281</v>
      </c>
      <c r="F39">
        <f t="shared" si="3"/>
        <v>17</v>
      </c>
      <c r="H39">
        <f t="shared" si="4"/>
        <v>1395.5164</v>
      </c>
      <c r="I39">
        <f t="shared" si="2"/>
        <v>31.784156418549983</v>
      </c>
      <c r="J39">
        <f t="shared" si="5"/>
        <v>4.7222222222222223</v>
      </c>
    </row>
    <row r="40" spans="1:14" x14ac:dyDescent="0.25">
      <c r="A40">
        <v>67</v>
      </c>
      <c r="B40">
        <v>1145</v>
      </c>
      <c r="C40">
        <v>10.1</v>
      </c>
      <c r="D40">
        <f t="shared" si="0"/>
        <v>0.40761251913137475</v>
      </c>
      <c r="E40">
        <f t="shared" si="1"/>
        <v>20.616905975856888</v>
      </c>
      <c r="F40">
        <f t="shared" si="3"/>
        <v>16</v>
      </c>
      <c r="H40">
        <f t="shared" si="4"/>
        <v>1427.9850999999999</v>
      </c>
      <c r="I40">
        <f t="shared" si="2"/>
        <v>32.067113487527124</v>
      </c>
      <c r="J40">
        <f t="shared" si="5"/>
        <v>4.4444444444444446</v>
      </c>
    </row>
    <row r="41" spans="1:14" x14ac:dyDescent="0.25">
      <c r="A41">
        <v>68</v>
      </c>
      <c r="B41">
        <v>1165</v>
      </c>
      <c r="C41">
        <v>10.4</v>
      </c>
      <c r="D41">
        <f t="shared" si="0"/>
        <v>0.39262437506479092</v>
      </c>
      <c r="E41">
        <f t="shared" si="1"/>
        <v>20.558627216331431</v>
      </c>
      <c r="F41">
        <f t="shared" si="3"/>
        <v>20</v>
      </c>
      <c r="H41">
        <f t="shared" si="4"/>
        <v>1460.9175999999998</v>
      </c>
      <c r="I41">
        <f t="shared" si="2"/>
        <v>32.329106600438465</v>
      </c>
      <c r="J41">
        <f t="shared" si="5"/>
        <v>5.5555555555555554</v>
      </c>
    </row>
    <row r="42" spans="1:14" x14ac:dyDescent="0.25">
      <c r="A42">
        <v>69</v>
      </c>
      <c r="B42">
        <v>1184</v>
      </c>
      <c r="C42">
        <v>10.8</v>
      </c>
      <c r="D42">
        <f t="shared" si="0"/>
        <v>0.37330032533778901</v>
      </c>
      <c r="E42">
        <f t="shared" si="1"/>
        <v>20.189556360985012</v>
      </c>
      <c r="F42">
        <f t="shared" si="3"/>
        <v>19</v>
      </c>
      <c r="H42">
        <f t="shared" si="4"/>
        <v>1494.3228999999999</v>
      </c>
      <c r="I42">
        <f t="shared" si="2"/>
        <v>32.159721197864556</v>
      </c>
      <c r="J42">
        <f t="shared" si="5"/>
        <v>5.2777777777777777</v>
      </c>
    </row>
    <row r="43" spans="1:14" x14ac:dyDescent="0.25">
      <c r="A43">
        <v>70</v>
      </c>
      <c r="B43">
        <v>1203</v>
      </c>
      <c r="C43">
        <v>11.1</v>
      </c>
      <c r="D43">
        <f t="shared" si="0"/>
        <v>0.35929147939410644</v>
      </c>
      <c r="E43">
        <f t="shared" si="1"/>
        <v>20.060565686823512</v>
      </c>
      <c r="F43">
        <f t="shared" si="3"/>
        <v>19</v>
      </c>
      <c r="H43">
        <f t="shared" si="4"/>
        <v>1528.21</v>
      </c>
      <c r="I43">
        <f t="shared" si="2"/>
        <v>32.372630870766194</v>
      </c>
      <c r="J43">
        <f t="shared" si="5"/>
        <v>5.2777777777777777</v>
      </c>
    </row>
    <row r="44" spans="1:14" x14ac:dyDescent="0.25">
      <c r="A44">
        <v>71</v>
      </c>
      <c r="B44">
        <v>1222</v>
      </c>
      <c r="C44">
        <v>11.4</v>
      </c>
      <c r="D44">
        <f t="shared" si="0"/>
        <v>0.34568841161533126</v>
      </c>
      <c r="E44">
        <f t="shared" si="1"/>
        <v>19.915546838371466</v>
      </c>
      <c r="F44">
        <f t="shared" si="3"/>
        <v>19</v>
      </c>
      <c r="H44">
        <f t="shared" si="4"/>
        <v>1562.5879</v>
      </c>
      <c r="I44">
        <f t="shared" si="2"/>
        <v>32.564074368315516</v>
      </c>
      <c r="J44">
        <f t="shared" si="5"/>
        <v>5.2777777777777777</v>
      </c>
    </row>
    <row r="45" spans="1:14" x14ac:dyDescent="0.25">
      <c r="A45">
        <v>72</v>
      </c>
      <c r="B45">
        <v>1243</v>
      </c>
      <c r="C45">
        <v>11.7</v>
      </c>
      <c r="D45">
        <f t="shared" si="0"/>
        <v>0.33248290483053322</v>
      </c>
      <c r="E45">
        <f t="shared" si="1"/>
        <v>19.818764646045928</v>
      </c>
      <c r="F45">
        <f t="shared" si="3"/>
        <v>21</v>
      </c>
      <c r="H45">
        <f t="shared" si="4"/>
        <v>1597.4655999999998</v>
      </c>
      <c r="I45">
        <f t="shared" si="2"/>
        <v>32.733869946297013</v>
      </c>
      <c r="J45">
        <f t="shared" si="5"/>
        <v>5.833333333333333</v>
      </c>
    </row>
    <row r="46" spans="1:14" x14ac:dyDescent="0.25">
      <c r="A46">
        <v>73</v>
      </c>
      <c r="C46">
        <v>12.1</v>
      </c>
      <c r="D46">
        <f t="shared" si="0"/>
        <v>0.31547996315736643</v>
      </c>
      <c r="H46">
        <f t="shared" si="4"/>
        <v>1632.8520999999998</v>
      </c>
      <c r="I46">
        <f t="shared" si="2"/>
        <v>32.451179185571633</v>
      </c>
    </row>
    <row r="47" spans="1:14" x14ac:dyDescent="0.25">
      <c r="A47">
        <v>74</v>
      </c>
      <c r="C47">
        <v>12.4</v>
      </c>
      <c r="D47">
        <f t="shared" si="0"/>
        <v>0.30317066773335505</v>
      </c>
      <c r="H47">
        <f t="shared" si="4"/>
        <v>1668.7563999999998</v>
      </c>
      <c r="I47">
        <f t="shared" si="2"/>
        <v>32.571523423835494</v>
      </c>
      <c r="L47" t="s">
        <v>3</v>
      </c>
      <c r="N47">
        <f>MAX(I4:I80)</f>
        <v>32.733869946297013</v>
      </c>
    </row>
    <row r="48" spans="1:14" x14ac:dyDescent="0.25">
      <c r="A48">
        <v>75</v>
      </c>
      <c r="B48">
        <v>1338</v>
      </c>
      <c r="C48">
        <v>12.8</v>
      </c>
      <c r="D48">
        <f t="shared" si="0"/>
        <v>0.28733378963273642</v>
      </c>
      <c r="E48">
        <f t="shared" si="1"/>
        <v>19.845586145342153</v>
      </c>
      <c r="H48">
        <f t="shared" si="4"/>
        <v>1705.1875</v>
      </c>
      <c r="I48">
        <f t="shared" si="2"/>
        <v>32.232647914754267</v>
      </c>
    </row>
    <row r="49" spans="1:11" x14ac:dyDescent="0.25">
      <c r="A49">
        <v>76</v>
      </c>
      <c r="B49">
        <v>1375</v>
      </c>
      <c r="C49">
        <v>13.2</v>
      </c>
      <c r="D49">
        <f t="shared" si="0"/>
        <v>0.27213771629609829</v>
      </c>
      <c r="E49">
        <f t="shared" si="1"/>
        <v>19.849937109271249</v>
      </c>
      <c r="F49">
        <f t="shared" si="3"/>
        <v>37</v>
      </c>
      <c r="G49">
        <v>37</v>
      </c>
      <c r="H49">
        <f t="shared" si="4"/>
        <v>1742.1543999999999</v>
      </c>
      <c r="I49">
        <f t="shared" si="2"/>
        <v>31.865961201188814</v>
      </c>
      <c r="J49">
        <f t="shared" si="5"/>
        <v>10.277777777777777</v>
      </c>
      <c r="K49">
        <f t="shared" si="6"/>
        <v>10.277777777777777</v>
      </c>
    </row>
    <row r="50" spans="1:11" x14ac:dyDescent="0.25">
      <c r="A50">
        <v>77</v>
      </c>
      <c r="B50">
        <v>1413</v>
      </c>
      <c r="C50">
        <v>13.6</v>
      </c>
      <c r="D50">
        <f t="shared" si="0"/>
        <v>0.25756425515267412</v>
      </c>
      <c r="E50">
        <f t="shared" si="1"/>
        <v>19.839691641432076</v>
      </c>
      <c r="F50">
        <f t="shared" si="3"/>
        <v>38</v>
      </c>
      <c r="G50">
        <v>38</v>
      </c>
      <c r="H50">
        <f t="shared" si="4"/>
        <v>1779.6660999999999</v>
      </c>
      <c r="I50">
        <f t="shared" si="2"/>
        <v>31.472239669455867</v>
      </c>
      <c r="J50">
        <f t="shared" si="5"/>
        <v>10.555555555555555</v>
      </c>
      <c r="K50">
        <f t="shared" si="6"/>
        <v>10.555555555555555</v>
      </c>
    </row>
    <row r="51" spans="1:11" x14ac:dyDescent="0.25">
      <c r="A51">
        <v>78</v>
      </c>
      <c r="B51">
        <v>1452</v>
      </c>
      <c r="C51">
        <v>14</v>
      </c>
      <c r="D51">
        <f t="shared" si="0"/>
        <v>0.24359550486071732</v>
      </c>
      <c r="E51">
        <f t="shared" si="1"/>
        <v>19.813787703698676</v>
      </c>
      <c r="F51">
        <f t="shared" si="3"/>
        <v>39</v>
      </c>
      <c r="G51">
        <v>39</v>
      </c>
      <c r="H51">
        <f t="shared" si="4"/>
        <v>1817.7315999999998</v>
      </c>
      <c r="I51">
        <f t="shared" si="2"/>
        <v>31.052300984479935</v>
      </c>
      <c r="J51">
        <f t="shared" si="5"/>
        <v>10.833333333333334</v>
      </c>
      <c r="K51">
        <f t="shared" si="6"/>
        <v>10.833333333333334</v>
      </c>
    </row>
    <row r="52" spans="1:11" x14ac:dyDescent="0.25">
      <c r="A52">
        <v>79</v>
      </c>
      <c r="B52">
        <v>1491</v>
      </c>
      <c r="C52">
        <v>14.4</v>
      </c>
      <c r="D52">
        <f t="shared" si="0"/>
        <v>0.23021385434512237</v>
      </c>
      <c r="E52">
        <f t="shared" si="1"/>
        <v>19.744754843032752</v>
      </c>
      <c r="F52">
        <f t="shared" si="3"/>
        <v>39</v>
      </c>
      <c r="G52">
        <v>39</v>
      </c>
      <c r="H52">
        <f t="shared" si="4"/>
        <v>1856.3598999999999</v>
      </c>
      <c r="I52">
        <f t="shared" si="2"/>
        <v>30.607003684529221</v>
      </c>
      <c r="J52">
        <f t="shared" si="5"/>
        <v>10.833333333333334</v>
      </c>
      <c r="K52">
        <f t="shared" si="6"/>
        <v>10.833333333333334</v>
      </c>
    </row>
    <row r="53" spans="1:11" x14ac:dyDescent="0.25">
      <c r="A53">
        <v>80</v>
      </c>
      <c r="B53">
        <v>1531</v>
      </c>
      <c r="C53">
        <v>14.8</v>
      </c>
      <c r="D53">
        <f t="shared" si="0"/>
        <v>0.21740198182567827</v>
      </c>
      <c r="E53">
        <f t="shared" si="1"/>
        <v>19.65979038279702</v>
      </c>
      <c r="F53">
        <f t="shared" si="3"/>
        <v>40</v>
      </c>
      <c r="G53">
        <v>40</v>
      </c>
      <c r="H53">
        <f t="shared" si="4"/>
        <v>1895.56</v>
      </c>
      <c r="I53">
        <f t="shared" si="2"/>
        <v>30.137246679361279</v>
      </c>
      <c r="J53">
        <f t="shared" si="5"/>
        <v>11.111111111111111</v>
      </c>
      <c r="K53">
        <f t="shared" si="6"/>
        <v>11.111111111111111</v>
      </c>
    </row>
    <row r="54" spans="1:11" x14ac:dyDescent="0.25">
      <c r="A54">
        <v>81</v>
      </c>
      <c r="B54">
        <v>1570</v>
      </c>
      <c r="C54">
        <v>15.2</v>
      </c>
      <c r="D54">
        <f t="shared" si="0"/>
        <v>0.2051428538357396</v>
      </c>
      <c r="E54">
        <f t="shared" si="1"/>
        <v>19.508357269279109</v>
      </c>
      <c r="F54">
        <f t="shared" si="3"/>
        <v>39</v>
      </c>
      <c r="G54">
        <v>39</v>
      </c>
      <c r="H54">
        <f t="shared" si="4"/>
        <v>1935.3409000000001</v>
      </c>
      <c r="I54">
        <f t="shared" si="2"/>
        <v>29.643968642862141</v>
      </c>
      <c r="J54">
        <f t="shared" si="5"/>
        <v>10.833333333333334</v>
      </c>
      <c r="K54">
        <f t="shared" si="6"/>
        <v>10.833333333333334</v>
      </c>
    </row>
    <row r="55" spans="1:11" x14ac:dyDescent="0.25">
      <c r="A55">
        <v>82</v>
      </c>
      <c r="B55">
        <v>1611</v>
      </c>
      <c r="C55">
        <v>15.6</v>
      </c>
      <c r="D55">
        <f t="shared" si="0"/>
        <v>0.19341972423108869</v>
      </c>
      <c r="E55">
        <f t="shared" si="1"/>
        <v>19.366754325275977</v>
      </c>
      <c r="F55">
        <f t="shared" si="3"/>
        <v>41</v>
      </c>
      <c r="G55">
        <v>41</v>
      </c>
      <c r="H55">
        <f t="shared" si="4"/>
        <v>1975.7115999999996</v>
      </c>
      <c r="I55">
        <f t="shared" si="2"/>
        <v>29.128147291704515</v>
      </c>
      <c r="J55">
        <f t="shared" si="5"/>
        <v>11.388888888888889</v>
      </c>
      <c r="K55">
        <f t="shared" si="6"/>
        <v>11.388888888888889</v>
      </c>
    </row>
    <row r="56" spans="1:11" x14ac:dyDescent="0.25">
      <c r="A56">
        <v>83</v>
      </c>
      <c r="B56">
        <v>1652</v>
      </c>
      <c r="C56">
        <v>16</v>
      </c>
      <c r="D56">
        <f t="shared" si="0"/>
        <v>0.1822161331887564</v>
      </c>
      <c r="E56">
        <f t="shared" si="1"/>
        <v>19.185446680168511</v>
      </c>
      <c r="F56">
        <f t="shared" si="3"/>
        <v>41</v>
      </c>
      <c r="G56">
        <v>41</v>
      </c>
      <c r="H56">
        <f t="shared" si="4"/>
        <v>2016.6810999999998</v>
      </c>
      <c r="I56">
        <f t="shared" si="2"/>
        <v>28.590798542017115</v>
      </c>
      <c r="J56">
        <f t="shared" si="5"/>
        <v>11.388888888888889</v>
      </c>
      <c r="K56">
        <f t="shared" si="6"/>
        <v>11.388888888888889</v>
      </c>
    </row>
    <row r="57" spans="1:11" x14ac:dyDescent="0.25">
      <c r="A57">
        <v>84</v>
      </c>
      <c r="B57">
        <v>1685</v>
      </c>
      <c r="C57">
        <v>16.399999999999999</v>
      </c>
      <c r="D57">
        <f t="shared" si="0"/>
        <v>0.17151590619556012</v>
      </c>
      <c r="E57">
        <f t="shared" si="1"/>
        <v>18.787509597534303</v>
      </c>
      <c r="F57">
        <f t="shared" si="3"/>
        <v>33</v>
      </c>
      <c r="G57">
        <v>33</v>
      </c>
      <c r="H57">
        <f t="shared" si="4"/>
        <v>2058.2583999999997</v>
      </c>
      <c r="I57">
        <f t="shared" si="2"/>
        <v>28.032975536546587</v>
      </c>
      <c r="J57">
        <f t="shared" si="5"/>
        <v>9.1666666666666661</v>
      </c>
      <c r="K57">
        <f t="shared" si="6"/>
        <v>9.1666666666666661</v>
      </c>
    </row>
    <row r="58" spans="1:11" x14ac:dyDescent="0.25">
      <c r="A58">
        <v>85</v>
      </c>
      <c r="B58">
        <v>1738</v>
      </c>
      <c r="C58">
        <v>16.899999999999999</v>
      </c>
      <c r="D58">
        <f t="shared" si="0"/>
        <v>0.15882429736785936</v>
      </c>
      <c r="E58">
        <f t="shared" si="1"/>
        <v>18.508937534662042</v>
      </c>
      <c r="F58">
        <f t="shared" si="3"/>
        <v>53</v>
      </c>
      <c r="G58">
        <v>53</v>
      </c>
      <c r="H58">
        <f t="shared" si="4"/>
        <v>2100.4524999999999</v>
      </c>
      <c r="I58">
        <f t="shared" si="2"/>
        <v>27.033836014262143</v>
      </c>
      <c r="J58">
        <f t="shared" si="5"/>
        <v>14.722222222222221</v>
      </c>
      <c r="K58">
        <f t="shared" si="6"/>
        <v>14.722222222222221</v>
      </c>
    </row>
    <row r="59" spans="1:11" x14ac:dyDescent="0.25">
      <c r="A59">
        <v>86</v>
      </c>
      <c r="B59">
        <v>1780</v>
      </c>
      <c r="C59">
        <v>17.399999999999999</v>
      </c>
      <c r="D59">
        <f t="shared" si="0"/>
        <v>0.14686397363960385</v>
      </c>
      <c r="E59">
        <f t="shared" si="1"/>
        <v>17.952307641964541</v>
      </c>
      <c r="F59">
        <f t="shared" si="3"/>
        <v>42</v>
      </c>
      <c r="G59">
        <v>42</v>
      </c>
      <c r="H59">
        <f t="shared" si="4"/>
        <v>2143.2723999999998</v>
      </c>
      <c r="I59">
        <f t="shared" si="2"/>
        <v>26.027653719287958</v>
      </c>
      <c r="J59">
        <f t="shared" si="5"/>
        <v>11.666666666666666</v>
      </c>
      <c r="K59">
        <f t="shared" si="6"/>
        <v>11.666666666666666</v>
      </c>
    </row>
    <row r="60" spans="1:11" x14ac:dyDescent="0.25">
      <c r="A60">
        <v>87</v>
      </c>
      <c r="B60">
        <v>1825</v>
      </c>
      <c r="C60">
        <v>17.899999999999999</v>
      </c>
      <c r="D60">
        <f t="shared" si="0"/>
        <v>0.13560520986237229</v>
      </c>
      <c r="E60">
        <f t="shared" si="1"/>
        <v>17.42477245747931</v>
      </c>
      <c r="F60">
        <f t="shared" si="3"/>
        <v>45</v>
      </c>
      <c r="G60">
        <v>45</v>
      </c>
      <c r="H60">
        <f t="shared" si="4"/>
        <v>2186.7271000000001</v>
      </c>
      <c r="I60">
        <f t="shared" si="2"/>
        <v>25.016730631587603</v>
      </c>
      <c r="J60">
        <f t="shared" si="5"/>
        <v>12.5</v>
      </c>
      <c r="K60">
        <f t="shared" si="6"/>
        <v>12.5</v>
      </c>
    </row>
    <row r="61" spans="1:11" x14ac:dyDescent="0.25">
      <c r="A61">
        <v>88</v>
      </c>
      <c r="B61">
        <v>1869</v>
      </c>
      <c r="C61">
        <v>18.399999999999999</v>
      </c>
      <c r="D61">
        <f t="shared" si="0"/>
        <v>0.1250189660022091</v>
      </c>
      <c r="E61">
        <f t="shared" si="1"/>
        <v>16.84843272759424</v>
      </c>
      <c r="F61">
        <f t="shared" si="3"/>
        <v>44</v>
      </c>
      <c r="G61">
        <v>44</v>
      </c>
      <c r="H61">
        <f t="shared" si="4"/>
        <v>2230.8255999999997</v>
      </c>
      <c r="I61">
        <f t="shared" si="2"/>
        <v>24.003365859698729</v>
      </c>
      <c r="J61">
        <f t="shared" si="5"/>
        <v>12.222222222222221</v>
      </c>
      <c r="K61">
        <f t="shared" si="6"/>
        <v>12.222222222222221</v>
      </c>
    </row>
    <row r="62" spans="1:11" x14ac:dyDescent="0.25">
      <c r="A62">
        <v>89</v>
      </c>
      <c r="B62">
        <v>1915</v>
      </c>
      <c r="C62">
        <v>18.899999999999999</v>
      </c>
      <c r="D62">
        <f t="shared" si="0"/>
        <v>0.11507688386108225</v>
      </c>
      <c r="E62">
        <f t="shared" si="1"/>
        <v>16.281359005303141</v>
      </c>
      <c r="F62">
        <f t="shared" si="3"/>
        <v>46</v>
      </c>
      <c r="G62">
        <v>46</v>
      </c>
      <c r="H62">
        <f t="shared" si="4"/>
        <v>2275.5769</v>
      </c>
      <c r="I62">
        <f t="shared" si="2"/>
        <v>22.989849539727221</v>
      </c>
      <c r="J62">
        <f t="shared" si="5"/>
        <v>12.777777777777777</v>
      </c>
      <c r="K62">
        <f t="shared" si="6"/>
        <v>12.777777777777777</v>
      </c>
    </row>
    <row r="63" spans="1:11" x14ac:dyDescent="0.25">
      <c r="A63">
        <v>90</v>
      </c>
      <c r="B63">
        <v>1962</v>
      </c>
      <c r="C63">
        <v>19.399999999999999</v>
      </c>
      <c r="D63">
        <f t="shared" si="0"/>
        <v>0.1057512837518543</v>
      </c>
      <c r="E63">
        <f t="shared" si="1"/>
        <v>15.705387528197262</v>
      </c>
      <c r="F63">
        <f t="shared" si="3"/>
        <v>47</v>
      </c>
      <c r="G63">
        <v>47</v>
      </c>
      <c r="H63">
        <f t="shared" si="4"/>
        <v>2320.9899999999998</v>
      </c>
      <c r="I63">
        <f t="shared" si="2"/>
        <v>21.978456497293831</v>
      </c>
      <c r="J63">
        <f t="shared" si="5"/>
        <v>13.055555555555555</v>
      </c>
      <c r="K63">
        <f t="shared" si="6"/>
        <v>13.055555555555555</v>
      </c>
    </row>
    <row r="64" spans="1:11" x14ac:dyDescent="0.25">
      <c r="A64">
        <v>91</v>
      </c>
      <c r="B64">
        <v>2008</v>
      </c>
      <c r="C64">
        <v>19.899999999999999</v>
      </c>
      <c r="D64">
        <f t="shared" si="0"/>
        <v>9.7015161125188182E-2</v>
      </c>
      <c r="E64">
        <f t="shared" si="1"/>
        <v>15.091486829748096</v>
      </c>
      <c r="F64">
        <f t="shared" si="3"/>
        <v>46</v>
      </c>
      <c r="G64">
        <v>46</v>
      </c>
      <c r="H64">
        <f t="shared" si="4"/>
        <v>2367.0738999999999</v>
      </c>
      <c r="I64">
        <f t="shared" si="2"/>
        <v>20.97143968500567</v>
      </c>
      <c r="J64">
        <f t="shared" si="5"/>
        <v>12.777777777777777</v>
      </c>
      <c r="K64">
        <f t="shared" si="6"/>
        <v>12.777777777777777</v>
      </c>
    </row>
    <row r="65" spans="1:11" x14ac:dyDescent="0.25">
      <c r="A65">
        <v>92</v>
      </c>
      <c r="B65">
        <v>2056</v>
      </c>
      <c r="C65">
        <v>20.3</v>
      </c>
      <c r="D65">
        <f t="shared" si="0"/>
        <v>9.0432968665442287E-2</v>
      </c>
      <c r="E65">
        <f t="shared" si="1"/>
        <v>14.748165796009374</v>
      </c>
      <c r="F65">
        <f t="shared" si="3"/>
        <v>48</v>
      </c>
      <c r="G65">
        <v>48</v>
      </c>
      <c r="H65">
        <f t="shared" si="4"/>
        <v>2413.8375999999998</v>
      </c>
      <c r="I65">
        <f t="shared" si="2"/>
        <v>20.328619472594593</v>
      </c>
      <c r="J65">
        <f t="shared" si="5"/>
        <v>13.333333333333332</v>
      </c>
      <c r="K65">
        <f t="shared" si="6"/>
        <v>13.333333333333332</v>
      </c>
    </row>
    <row r="66" spans="1:11" x14ac:dyDescent="0.25">
      <c r="A66">
        <v>93</v>
      </c>
      <c r="B66">
        <v>2104</v>
      </c>
      <c r="C66">
        <v>20.8</v>
      </c>
      <c r="D66">
        <f t="shared" si="0"/>
        <v>8.2691995940654336E-2</v>
      </c>
      <c r="E66">
        <f t="shared" si="1"/>
        <v>14.122772017824989</v>
      </c>
      <c r="F66">
        <f t="shared" si="3"/>
        <v>48</v>
      </c>
      <c r="G66">
        <v>48</v>
      </c>
      <c r="H66">
        <f t="shared" si="4"/>
        <v>2461.2901000000002</v>
      </c>
      <c r="I66">
        <f t="shared" si="2"/>
        <v>19.326538985642276</v>
      </c>
      <c r="J66">
        <f t="shared" si="5"/>
        <v>13.333333333333332</v>
      </c>
      <c r="K66">
        <f t="shared" si="6"/>
        <v>13.333333333333332</v>
      </c>
    </row>
    <row r="67" spans="1:11" x14ac:dyDescent="0.25">
      <c r="A67">
        <v>94</v>
      </c>
      <c r="B67">
        <v>2153</v>
      </c>
      <c r="C67">
        <v>21.3</v>
      </c>
      <c r="D67">
        <f t="shared" si="0"/>
        <v>7.5468450360064582E-2</v>
      </c>
      <c r="E67">
        <f t="shared" si="1"/>
        <v>13.496417207372554</v>
      </c>
      <c r="F67">
        <f t="shared" si="3"/>
        <v>49</v>
      </c>
      <c r="G67">
        <v>49</v>
      </c>
      <c r="H67">
        <f t="shared" si="4"/>
        <v>2509.4403999999995</v>
      </c>
      <c r="I67">
        <f t="shared" si="2"/>
        <v>18.335138980692399</v>
      </c>
      <c r="J67">
        <f t="shared" si="5"/>
        <v>13.611111111111111</v>
      </c>
      <c r="K67">
        <f t="shared" si="6"/>
        <v>13.611111111111111</v>
      </c>
    </row>
    <row r="68" spans="1:11" x14ac:dyDescent="0.25">
      <c r="A68">
        <v>95</v>
      </c>
      <c r="B68">
        <v>2204</v>
      </c>
      <c r="C68">
        <v>21.8</v>
      </c>
      <c r="D68">
        <f t="shared" si="0"/>
        <v>6.8737861236562128E-2</v>
      </c>
      <c r="E68">
        <f t="shared" si="1"/>
        <v>12.882026795852775</v>
      </c>
      <c r="F68">
        <f t="shared" si="3"/>
        <v>51</v>
      </c>
      <c r="G68">
        <v>51</v>
      </c>
      <c r="H68">
        <f t="shared" si="4"/>
        <v>2558.2974999999997</v>
      </c>
      <c r="I68">
        <f t="shared" si="2"/>
        <v>17.356538288897646</v>
      </c>
      <c r="J68">
        <f t="shared" si="5"/>
        <v>14.166666666666666</v>
      </c>
      <c r="K68">
        <f t="shared" si="6"/>
        <v>14.166666666666666</v>
      </c>
    </row>
    <row r="69" spans="1:11" x14ac:dyDescent="0.25">
      <c r="A69">
        <v>96</v>
      </c>
      <c r="B69">
        <v>2251</v>
      </c>
      <c r="C69">
        <v>22.4</v>
      </c>
      <c r="D69">
        <f t="shared" ref="D69:D80" si="7">(($H$1*$N$2)/($N$1*$H$2))*((1-(($K$2*C69*1000)/$H$2))^(($K$1*$N$2)/($N$1*$K$2)-1))</f>
        <v>6.1278374982997354E-2</v>
      </c>
      <c r="E69">
        <f t="shared" ref="E69:E80" si="8">(0.5*D69*(B69/3.6)^2)/1000</f>
        <v>11.979073584769386</v>
      </c>
      <c r="F69">
        <f t="shared" si="3"/>
        <v>47</v>
      </c>
      <c r="G69">
        <v>47</v>
      </c>
      <c r="H69">
        <f t="shared" si="4"/>
        <v>2607.8703999999998</v>
      </c>
      <c r="I69">
        <f t="shared" ref="I69:I80" si="9">(0.5*D69*(H69/3.6)^2)/1000</f>
        <v>16.078452713745687</v>
      </c>
      <c r="J69">
        <f t="shared" ref="J69:J80" si="10">F69/3.6</f>
        <v>13.055555555555555</v>
      </c>
      <c r="K69">
        <f t="shared" si="6"/>
        <v>13.055555555555555</v>
      </c>
    </row>
    <row r="70" spans="1:11" x14ac:dyDescent="0.25">
      <c r="A70">
        <v>97</v>
      </c>
      <c r="B70">
        <v>2304</v>
      </c>
      <c r="C70">
        <v>23</v>
      </c>
      <c r="D70">
        <f t="shared" si="7"/>
        <v>5.4454586128347644E-2</v>
      </c>
      <c r="E70">
        <f t="shared" si="8"/>
        <v>11.152299239085599</v>
      </c>
      <c r="F70">
        <f t="shared" ref="F70:F80" si="11">B70-B69</f>
        <v>53</v>
      </c>
      <c r="G70">
        <v>53</v>
      </c>
      <c r="H70">
        <f t="shared" ref="H70:H80" si="12">((1/3)*0.0045*A70^3-0.5*0.1392*A70^2+21.825*A70)-173</f>
        <v>2658.1680999999999</v>
      </c>
      <c r="I70">
        <f t="shared" si="9"/>
        <v>14.844458096292675</v>
      </c>
      <c r="J70">
        <f t="shared" si="10"/>
        <v>14.722222222222221</v>
      </c>
      <c r="K70">
        <f t="shared" ref="K70:K80" si="13">G70/3.6</f>
        <v>14.722222222222221</v>
      </c>
    </row>
    <row r="71" spans="1:11" x14ac:dyDescent="0.25">
      <c r="A71">
        <v>98</v>
      </c>
      <c r="B71">
        <v>2357</v>
      </c>
      <c r="C71">
        <v>23.6</v>
      </c>
      <c r="D71">
        <f t="shared" si="7"/>
        <v>4.8227938051345225E-2</v>
      </c>
      <c r="E71">
        <f t="shared" si="8"/>
        <v>10.336722616489496</v>
      </c>
      <c r="F71">
        <f t="shared" si="11"/>
        <v>53</v>
      </c>
      <c r="G71">
        <v>53</v>
      </c>
      <c r="H71">
        <f t="shared" si="12"/>
        <v>2709.1995999999999</v>
      </c>
      <c r="I71">
        <f t="shared" si="9"/>
        <v>13.656697910574001</v>
      </c>
      <c r="J71">
        <f t="shared" si="10"/>
        <v>14.722222222222221</v>
      </c>
      <c r="K71">
        <f t="shared" si="13"/>
        <v>14.722222222222221</v>
      </c>
    </row>
    <row r="72" spans="1:11" x14ac:dyDescent="0.25">
      <c r="A72">
        <v>99</v>
      </c>
      <c r="B72">
        <v>2409</v>
      </c>
      <c r="C72">
        <v>24.2</v>
      </c>
      <c r="D72">
        <f t="shared" si="7"/>
        <v>4.2561212481994605E-2</v>
      </c>
      <c r="E72">
        <f t="shared" si="8"/>
        <v>9.5291155761466868</v>
      </c>
      <c r="F72">
        <f t="shared" si="11"/>
        <v>52</v>
      </c>
      <c r="G72">
        <v>52</v>
      </c>
      <c r="H72">
        <f t="shared" si="12"/>
        <v>2760.9738999999995</v>
      </c>
      <c r="I72">
        <f t="shared" si="9"/>
        <v>12.517096396035807</v>
      </c>
      <c r="J72">
        <f t="shared" si="10"/>
        <v>14.444444444444445</v>
      </c>
      <c r="K72">
        <f t="shared" si="13"/>
        <v>14.444444444444445</v>
      </c>
    </row>
    <row r="73" spans="1:11" x14ac:dyDescent="0.25">
      <c r="A73">
        <v>100</v>
      </c>
      <c r="B73">
        <v>2464</v>
      </c>
      <c r="C73">
        <v>24.8</v>
      </c>
      <c r="D73">
        <f t="shared" si="7"/>
        <v>3.7418519762109546E-2</v>
      </c>
      <c r="E73">
        <f t="shared" si="8"/>
        <v>8.7646184165747165</v>
      </c>
      <c r="F73">
        <f t="shared" si="11"/>
        <v>55</v>
      </c>
      <c r="G73">
        <v>55</v>
      </c>
      <c r="H73">
        <f t="shared" si="12"/>
        <v>2813.5</v>
      </c>
      <c r="I73">
        <f t="shared" si="9"/>
        <v>11.427347783726114</v>
      </c>
      <c r="J73">
        <f t="shared" si="10"/>
        <v>15.277777777777777</v>
      </c>
      <c r="K73">
        <f t="shared" si="13"/>
        <v>15.277777777777777</v>
      </c>
    </row>
    <row r="74" spans="1:11" x14ac:dyDescent="0.25">
      <c r="A74">
        <v>101</v>
      </c>
      <c r="B74">
        <v>2517</v>
      </c>
      <c r="C74">
        <v>25.4</v>
      </c>
      <c r="D74">
        <f t="shared" si="7"/>
        <v>3.2765288893690903E-2</v>
      </c>
      <c r="E74">
        <f t="shared" si="8"/>
        <v>8.0083940706027068</v>
      </c>
      <c r="F74">
        <f t="shared" si="11"/>
        <v>53</v>
      </c>
      <c r="G74">
        <v>53</v>
      </c>
      <c r="H74">
        <f t="shared" si="12"/>
        <v>2866.7868999999996</v>
      </c>
      <c r="I74">
        <f t="shared" si="9"/>
        <v>10.388906241440317</v>
      </c>
      <c r="J74">
        <f t="shared" si="10"/>
        <v>14.722222222222221</v>
      </c>
      <c r="K74">
        <f t="shared" si="13"/>
        <v>14.722222222222221</v>
      </c>
    </row>
    <row r="75" spans="1:11" x14ac:dyDescent="0.25">
      <c r="A75">
        <v>102</v>
      </c>
      <c r="B75">
        <v>2572</v>
      </c>
      <c r="C75">
        <v>26.1</v>
      </c>
      <c r="D75">
        <f t="shared" si="7"/>
        <v>2.7910841515302931E-2</v>
      </c>
      <c r="E75">
        <f t="shared" si="8"/>
        <v>7.1232774775681991</v>
      </c>
      <c r="F75">
        <f t="shared" si="11"/>
        <v>55</v>
      </c>
      <c r="G75">
        <v>55</v>
      </c>
      <c r="H75">
        <f t="shared" si="12"/>
        <v>2920.8436000000002</v>
      </c>
      <c r="I75">
        <f t="shared" si="9"/>
        <v>9.1865943356791924</v>
      </c>
      <c r="J75">
        <f t="shared" si="10"/>
        <v>15.277777777777777</v>
      </c>
      <c r="K75">
        <f t="shared" si="13"/>
        <v>15.277777777777777</v>
      </c>
    </row>
    <row r="76" spans="1:11" x14ac:dyDescent="0.25">
      <c r="A76">
        <v>103</v>
      </c>
      <c r="B76">
        <v>2628</v>
      </c>
      <c r="C76">
        <v>26.7</v>
      </c>
      <c r="D76">
        <f t="shared" si="7"/>
        <v>2.4205733605083421E-2</v>
      </c>
      <c r="E76">
        <f t="shared" si="8"/>
        <v>6.4496177190744772</v>
      </c>
      <c r="F76">
        <f t="shared" si="11"/>
        <v>56</v>
      </c>
      <c r="G76">
        <v>56</v>
      </c>
      <c r="H76">
        <f t="shared" si="12"/>
        <v>2975.6790999999998</v>
      </c>
      <c r="I76">
        <f t="shared" si="9"/>
        <v>8.2690466407437171</v>
      </c>
      <c r="J76">
        <f t="shared" si="10"/>
        <v>15.555555555555555</v>
      </c>
      <c r="K76">
        <f t="shared" si="13"/>
        <v>15.555555555555555</v>
      </c>
    </row>
    <row r="77" spans="1:11" x14ac:dyDescent="0.25">
      <c r="A77">
        <v>104</v>
      </c>
      <c r="B77">
        <v>2684</v>
      </c>
      <c r="C77">
        <v>27.4</v>
      </c>
      <c r="D77">
        <f t="shared" si="7"/>
        <v>2.0372148243923322E-2</v>
      </c>
      <c r="E77">
        <f t="shared" si="8"/>
        <v>5.6619607391927644</v>
      </c>
      <c r="F77">
        <f t="shared" si="11"/>
        <v>56</v>
      </c>
      <c r="G77">
        <v>56</v>
      </c>
      <c r="H77">
        <f t="shared" si="12"/>
        <v>3031.3023999999996</v>
      </c>
      <c r="I77">
        <f t="shared" si="9"/>
        <v>7.2220477795214251</v>
      </c>
      <c r="J77">
        <f t="shared" si="10"/>
        <v>15.555555555555555</v>
      </c>
      <c r="K77">
        <f t="shared" si="13"/>
        <v>15.555555555555555</v>
      </c>
    </row>
    <row r="78" spans="1:11" x14ac:dyDescent="0.25">
      <c r="A78">
        <v>105</v>
      </c>
      <c r="B78">
        <v>2742</v>
      </c>
      <c r="C78">
        <v>28</v>
      </c>
      <c r="D78">
        <f t="shared" si="7"/>
        <v>1.7472138197890983E-2</v>
      </c>
      <c r="E78">
        <f t="shared" si="8"/>
        <v>5.0681091534601848</v>
      </c>
      <c r="F78">
        <f t="shared" si="11"/>
        <v>58</v>
      </c>
      <c r="G78">
        <v>58</v>
      </c>
      <c r="H78">
        <f t="shared" si="12"/>
        <v>3087.7224999999999</v>
      </c>
      <c r="I78">
        <f t="shared" si="9"/>
        <v>6.4266934368767172</v>
      </c>
      <c r="J78">
        <f t="shared" si="10"/>
        <v>16.111111111111111</v>
      </c>
      <c r="K78">
        <f t="shared" si="13"/>
        <v>16.111111111111111</v>
      </c>
    </row>
    <row r="79" spans="1:11" x14ac:dyDescent="0.25">
      <c r="A79">
        <v>106</v>
      </c>
      <c r="B79">
        <v>2799</v>
      </c>
      <c r="C79">
        <v>28.7</v>
      </c>
      <c r="D79">
        <f t="shared" si="7"/>
        <v>1.4500110846499964E-2</v>
      </c>
      <c r="E79">
        <f t="shared" si="8"/>
        <v>4.3827038162010092</v>
      </c>
      <c r="F79">
        <f t="shared" si="11"/>
        <v>57</v>
      </c>
      <c r="G79">
        <v>57</v>
      </c>
      <c r="H79">
        <f t="shared" si="12"/>
        <v>3144.9483999999998</v>
      </c>
      <c r="I79">
        <f t="shared" si="9"/>
        <v>5.5330344409773495</v>
      </c>
      <c r="J79">
        <f t="shared" si="10"/>
        <v>15.833333333333332</v>
      </c>
      <c r="K79">
        <f t="shared" si="13"/>
        <v>15.833333333333332</v>
      </c>
    </row>
    <row r="80" spans="1:11" x14ac:dyDescent="0.25">
      <c r="A80">
        <v>107</v>
      </c>
      <c r="B80">
        <v>2858</v>
      </c>
      <c r="C80">
        <v>29.4</v>
      </c>
      <c r="D80">
        <f t="shared" si="7"/>
        <v>1.1931249568816638E-2</v>
      </c>
      <c r="E80">
        <f t="shared" si="8"/>
        <v>3.7598920988820828</v>
      </c>
      <c r="F80">
        <f t="shared" si="11"/>
        <v>59</v>
      </c>
      <c r="G80">
        <v>59</v>
      </c>
      <c r="H80">
        <f t="shared" si="12"/>
        <v>3202.9890999999998</v>
      </c>
      <c r="I80">
        <f t="shared" si="9"/>
        <v>4.7223900406941999</v>
      </c>
      <c r="J80">
        <f t="shared" si="10"/>
        <v>16.388888888888889</v>
      </c>
      <c r="K80">
        <f t="shared" si="13"/>
        <v>16.388888888888889</v>
      </c>
    </row>
  </sheetData>
  <sortState xmlns:xlrd2="http://schemas.microsoft.com/office/spreadsheetml/2017/richdata2" ref="A4:E80">
    <sortCondition ref="A8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Sorensen</dc:creator>
  <cp:lastModifiedBy>Jacob Sorensen</cp:lastModifiedBy>
  <dcterms:created xsi:type="dcterms:W3CDTF">2022-10-13T00:11:02Z</dcterms:created>
  <dcterms:modified xsi:type="dcterms:W3CDTF">2022-10-13T17:55:34Z</dcterms:modified>
</cp:coreProperties>
</file>