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ropbox/Arbejde/PhD/HappyFish/Writing/NWS/Analysis/"/>
    </mc:Choice>
  </mc:AlternateContent>
  <xr:revisionPtr revIDLastSave="0" documentId="13_ncr:1_{9CB57973-9B1A-9848-B58B-7A7A280FDBAA}" xr6:coauthVersionLast="47" xr6:coauthVersionMax="47" xr10:uidLastSave="{00000000-0000-0000-0000-000000000000}"/>
  <bookViews>
    <workbookView xWindow="0" yWindow="460" windowWidth="28800" windowHeight="17540" activeTab="1" xr2:uid="{00000000-000D-0000-FFFF-FFFF00000000}"/>
  </bookViews>
  <sheets>
    <sheet name="metadata" sheetId="1" r:id="rId1"/>
    <sheet name="Summary" sheetId="3" r:id="rId2"/>
    <sheet name="Ma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3" l="1"/>
  <c r="D25" i="3"/>
  <c r="E25" i="3"/>
  <c r="F25" i="3"/>
  <c r="F26" i="3"/>
  <c r="G25" i="3"/>
  <c r="C26" i="3"/>
  <c r="D26" i="3"/>
  <c r="E26" i="3"/>
  <c r="G26" i="3"/>
  <c r="C27" i="3"/>
  <c r="D27" i="3"/>
  <c r="E27" i="3"/>
  <c r="F27" i="3"/>
  <c r="G27" i="3"/>
  <c r="F22" i="3"/>
  <c r="F21" i="3"/>
  <c r="F20" i="3"/>
  <c r="F17" i="3"/>
  <c r="F16" i="3"/>
  <c r="F15" i="3"/>
  <c r="F12" i="3"/>
  <c r="F11" i="3"/>
  <c r="F10" i="3"/>
  <c r="F7" i="3"/>
  <c r="F6" i="3"/>
  <c r="F5" i="3"/>
  <c r="F4" i="3"/>
  <c r="F3" i="3"/>
  <c r="C3" i="3"/>
  <c r="C7" i="3"/>
  <c r="C6" i="3"/>
  <c r="C5" i="3"/>
  <c r="C4" i="3"/>
  <c r="C21" i="3"/>
  <c r="C23" i="3" s="1"/>
  <c r="D21" i="3"/>
  <c r="E21" i="3"/>
  <c r="G21" i="3"/>
  <c r="G23" i="3" s="1"/>
  <c r="C22" i="3"/>
  <c r="D22" i="3"/>
  <c r="E22" i="3"/>
  <c r="G22" i="3"/>
  <c r="E23" i="3"/>
  <c r="D23" i="3"/>
  <c r="G20" i="3"/>
  <c r="E20" i="3"/>
  <c r="D20" i="3"/>
  <c r="C20" i="3"/>
  <c r="C16" i="3"/>
  <c r="D16" i="3"/>
  <c r="E16" i="3"/>
  <c r="G16" i="3"/>
  <c r="C17" i="3"/>
  <c r="D17" i="3"/>
  <c r="E17" i="3"/>
  <c r="G17" i="3"/>
  <c r="G15" i="3"/>
  <c r="E15" i="3"/>
  <c r="D15" i="3"/>
  <c r="C15" i="3"/>
  <c r="C18" i="3" s="1"/>
  <c r="D13" i="3"/>
  <c r="E13" i="3"/>
  <c r="G13" i="3"/>
  <c r="C13" i="3"/>
  <c r="C12" i="3"/>
  <c r="D12" i="3"/>
  <c r="E12" i="3"/>
  <c r="G12" i="3"/>
  <c r="C11" i="3"/>
  <c r="D11" i="3"/>
  <c r="E11" i="3"/>
  <c r="G11" i="3"/>
  <c r="G10" i="3"/>
  <c r="E10" i="3"/>
  <c r="D10" i="3"/>
  <c r="C10" i="3"/>
  <c r="D4" i="3"/>
  <c r="E4" i="3"/>
  <c r="G4" i="3"/>
  <c r="D5" i="3"/>
  <c r="E5" i="3"/>
  <c r="G5" i="3"/>
  <c r="D6" i="3"/>
  <c r="E6" i="3"/>
  <c r="G6" i="3"/>
  <c r="D7" i="3"/>
  <c r="E7" i="3"/>
  <c r="G7" i="3"/>
  <c r="G3" i="3"/>
  <c r="E3" i="3"/>
  <c r="E8" i="3" s="1"/>
  <c r="D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2" i="1"/>
  <c r="C28" i="3" l="1"/>
  <c r="G28" i="3"/>
  <c r="D28" i="3"/>
  <c r="E28" i="3"/>
  <c r="F28" i="3"/>
  <c r="F23" i="3"/>
  <c r="F13" i="3"/>
  <c r="G18" i="3"/>
  <c r="E18" i="3"/>
  <c r="D8" i="3"/>
  <c r="F18" i="3"/>
  <c r="D18" i="3"/>
  <c r="F8" i="3"/>
  <c r="G8" i="3"/>
  <c r="C8" i="3"/>
</calcChain>
</file>

<file path=xl/sharedStrings.xml><?xml version="1.0" encoding="utf-8"?>
<sst xmlns="http://schemas.openxmlformats.org/spreadsheetml/2006/main" count="1052" uniqueCount="230">
  <si>
    <t>Lab Number (new)</t>
  </si>
  <si>
    <t>LIMS (original tube ID)</t>
  </si>
  <si>
    <t>ID #</t>
  </si>
  <si>
    <t>Location</t>
  </si>
  <si>
    <t>Long</t>
  </si>
  <si>
    <t>Lat</t>
  </si>
  <si>
    <t>Date of Capture</t>
  </si>
  <si>
    <t>Dato uttak HI</t>
  </si>
  <si>
    <t>Comments</t>
  </si>
  <si>
    <t>Tail length (cm)</t>
  </si>
  <si>
    <t>Gonad score</t>
  </si>
  <si>
    <t>M/F</t>
  </si>
  <si>
    <t>Site 11</t>
  </si>
  <si>
    <t>31-069-2012</t>
  </si>
  <si>
    <t>Alta</t>
  </si>
  <si>
    <t>M</t>
  </si>
  <si>
    <t>31-068-2012</t>
  </si>
  <si>
    <t>31-012-2012</t>
  </si>
  <si>
    <t>31-086-2012</t>
  </si>
  <si>
    <t>F</t>
  </si>
  <si>
    <t>31-087-2012</t>
  </si>
  <si>
    <t>31-111A-2012</t>
  </si>
  <si>
    <t>31-002-2012</t>
  </si>
  <si>
    <t>31-080-2012</t>
  </si>
  <si>
    <t>31-005-2012</t>
  </si>
  <si>
    <t>Mangler fettfinne</t>
  </si>
  <si>
    <t>31-079-2012</t>
  </si>
  <si>
    <t>31-110-2012</t>
  </si>
  <si>
    <t>31-066-2012</t>
  </si>
  <si>
    <t>DATO: 6/2? 6/7?</t>
  </si>
  <si>
    <t>31-001b-2012</t>
  </si>
  <si>
    <t>31-059-2012</t>
  </si>
  <si>
    <t>31-082-2012</t>
  </si>
  <si>
    <t>31-004-2012</t>
  </si>
  <si>
    <t>31-010-2012</t>
  </si>
  <si>
    <t>31-009-2012</t>
  </si>
  <si>
    <t>31-011-2012</t>
  </si>
  <si>
    <t>31-067-2012</t>
  </si>
  <si>
    <t>Site 8</t>
  </si>
  <si>
    <t>81-101-2012</t>
  </si>
  <si>
    <t>Andøya</t>
  </si>
  <si>
    <t>81-106-2012</t>
  </si>
  <si>
    <t>81-142-2012</t>
  </si>
  <si>
    <t>81-020-2012</t>
  </si>
  <si>
    <t>81-108-2012</t>
  </si>
  <si>
    <t>81-092-2012</t>
  </si>
  <si>
    <t>81-102-2012</t>
  </si>
  <si>
    <t>81-079-2012</t>
  </si>
  <si>
    <t>81-115-2012</t>
  </si>
  <si>
    <t>81-085-2012</t>
  </si>
  <si>
    <t>81-020D-2012</t>
  </si>
  <si>
    <t>Krill</t>
  </si>
  <si>
    <t>81-504-2012</t>
  </si>
  <si>
    <t>81-503-2012</t>
  </si>
  <si>
    <t>81-082-2012</t>
  </si>
  <si>
    <t>81-112-2012</t>
  </si>
  <si>
    <t>81-086-2012</t>
  </si>
  <si>
    <t>81-127-2012</t>
  </si>
  <si>
    <t>81-094-2012</t>
  </si>
  <si>
    <t>81-111-2012</t>
  </si>
  <si>
    <t>81-096-2012</t>
  </si>
  <si>
    <t>Site 10</t>
  </si>
  <si>
    <t>8-150-2012</t>
  </si>
  <si>
    <t>Bugøynes</t>
  </si>
  <si>
    <t>8-042-2012</t>
  </si>
  <si>
    <t>8-046-2012</t>
  </si>
  <si>
    <t>8-148-2012</t>
  </si>
  <si>
    <t>8-139.2012</t>
  </si>
  <si>
    <t>8-129-2012</t>
  </si>
  <si>
    <t>8-093-2012</t>
  </si>
  <si>
    <t>8-135-2012</t>
  </si>
  <si>
    <t>8-136-2012</t>
  </si>
  <si>
    <t>8-138-2012</t>
  </si>
  <si>
    <t>8-119-2012</t>
  </si>
  <si>
    <t>8-168-2012</t>
  </si>
  <si>
    <t>8-166-2012</t>
  </si>
  <si>
    <t>8-110-2012</t>
  </si>
  <si>
    <t>8-031-2012</t>
  </si>
  <si>
    <t>8-014-2012</t>
  </si>
  <si>
    <t>8-040-2012</t>
  </si>
  <si>
    <t>8-016-2012</t>
  </si>
  <si>
    <t>8-021-2012</t>
  </si>
  <si>
    <t>8-061-2012</t>
  </si>
  <si>
    <t>Site 7</t>
  </si>
  <si>
    <t>2013-7/99</t>
  </si>
  <si>
    <t>38-177-2012</t>
  </si>
  <si>
    <t>Månes/Tosken</t>
  </si>
  <si>
    <t>2013-7/95</t>
  </si>
  <si>
    <t>38-176-2012</t>
  </si>
  <si>
    <t>38-224-2012</t>
  </si>
  <si>
    <t>38-226-2012</t>
  </si>
  <si>
    <t>38-175-2012</t>
  </si>
  <si>
    <t>38-289-2012</t>
  </si>
  <si>
    <t>2013-7/98</t>
  </si>
  <si>
    <t>38-185-2012</t>
  </si>
  <si>
    <t>38-227-2012</t>
  </si>
  <si>
    <t>2013-7/100</t>
  </si>
  <si>
    <t>38-259-2012</t>
  </si>
  <si>
    <t>2013-7/97</t>
  </si>
  <si>
    <t>38-181-2012</t>
  </si>
  <si>
    <t>38-292-2012</t>
  </si>
  <si>
    <t>2013-7/102</t>
  </si>
  <si>
    <t>38-196-2012</t>
  </si>
  <si>
    <t>2013-7/96</t>
  </si>
  <si>
    <t>38-225-2012</t>
  </si>
  <si>
    <t>38-179-2012</t>
  </si>
  <si>
    <t>38-180-2012</t>
  </si>
  <si>
    <t>2013-7/101</t>
  </si>
  <si>
    <t>38-269-2012</t>
  </si>
  <si>
    <t>38-221-2012</t>
  </si>
  <si>
    <t>2013-7/92</t>
  </si>
  <si>
    <t>38-183-2012</t>
  </si>
  <si>
    <t>38-239-2012</t>
  </si>
  <si>
    <t>2013-7/93</t>
  </si>
  <si>
    <t>38-242-2012</t>
  </si>
  <si>
    <t>38-422-2012</t>
  </si>
  <si>
    <t>38-359-2012</t>
  </si>
  <si>
    <t>38-321-2012</t>
  </si>
  <si>
    <t>38-164-2012</t>
  </si>
  <si>
    <t>2013-7/94</t>
  </si>
  <si>
    <t>38-367-2012</t>
  </si>
  <si>
    <t>38-355-2012</t>
  </si>
  <si>
    <t>38-324-2012</t>
  </si>
  <si>
    <t>38-382-2012</t>
  </si>
  <si>
    <t>38-370-2012</t>
  </si>
  <si>
    <t>38-433-2012</t>
  </si>
  <si>
    <t>2013-7/103</t>
  </si>
  <si>
    <t>38-182.2012</t>
  </si>
  <si>
    <t>38-243-2012</t>
  </si>
  <si>
    <t>2013-7/104</t>
  </si>
  <si>
    <t>38-197-2012</t>
  </si>
  <si>
    <t>2013-7/105</t>
  </si>
  <si>
    <t>38-369-2012</t>
  </si>
  <si>
    <t>Site 6</t>
  </si>
  <si>
    <t>22-017-2012</t>
  </si>
  <si>
    <t>Nordkapp</t>
  </si>
  <si>
    <t>22-022-2012</t>
  </si>
  <si>
    <t>22-019-2012</t>
  </si>
  <si>
    <t>22-027-2012</t>
  </si>
  <si>
    <t>22-007-2012</t>
  </si>
  <si>
    <t>22-003-2012</t>
  </si>
  <si>
    <t>22-012-2012</t>
  </si>
  <si>
    <t>22-004-2012</t>
  </si>
  <si>
    <t>22-018-2012</t>
  </si>
  <si>
    <t>22-009-2012</t>
  </si>
  <si>
    <t>22-010-2012</t>
  </si>
  <si>
    <t>22-011-2012</t>
  </si>
  <si>
    <t>22-014-2012</t>
  </si>
  <si>
    <t>22-015-2012</t>
  </si>
  <si>
    <t>22-008-2012</t>
  </si>
  <si>
    <t>22-013-2012</t>
  </si>
  <si>
    <t>22-016-2012</t>
  </si>
  <si>
    <t>22-020.2012</t>
  </si>
  <si>
    <t>22-025-2012</t>
  </si>
  <si>
    <t>22-021-2012</t>
  </si>
  <si>
    <t>Weight_g</t>
  </si>
  <si>
    <t>Length_cm</t>
  </si>
  <si>
    <t>Sites</t>
  </si>
  <si>
    <t>Fish_No</t>
  </si>
  <si>
    <t>Kfactor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</si>
  <si>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</si>
  <si>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</si>
  <si>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</si>
  <si>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</si>
  <si>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</si>
  <si>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</si>
  <si>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</si>
  <si>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</si>
  <si>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</si>
  <si>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</si>
  <si>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</si>
  <si>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</si>
  <si>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</si>
  <si>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</si>
  <si>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</si>
  <si>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</si>
  <si>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</si>
  <si>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</si>
  <si>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</si>
  <si>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</si>
  <si>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</si>
  <si>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</si>
  <si>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</si>
  <si>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</si>
  <si>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</si>
  <si>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</si>
  <si>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</si>
  <si>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</si>
  <si>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</si>
  <si>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</si>
  <si>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</si>
  <si>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</si>
  <si>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</si>
  <si>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</si>
  <si>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NA</t>
  </si>
  <si>
    <t xml:space="preserve">Site 8 </t>
  </si>
  <si>
    <t>SEmptyach content</t>
  </si>
  <si>
    <t>Empty</t>
  </si>
  <si>
    <t>SUM</t>
  </si>
  <si>
    <t>Stomach_Content_Empty</t>
  </si>
  <si>
    <t>Stomach_Content_Fish</t>
  </si>
  <si>
    <t>Stomach_Content_Krill</t>
  </si>
  <si>
    <t>Stomach_Content_Fish_Krill</t>
  </si>
  <si>
    <t>Stomach_Content_NA</t>
  </si>
  <si>
    <t>Stomach Content</t>
  </si>
  <si>
    <t>Male/Female</t>
  </si>
  <si>
    <t>Yes</t>
  </si>
  <si>
    <t>No</t>
  </si>
  <si>
    <t>Tapeworm</t>
  </si>
  <si>
    <t>Nematode</t>
  </si>
  <si>
    <t>Fish</t>
  </si>
  <si>
    <t>Fisheren har tatt skjellprøver</t>
  </si>
  <si>
    <t>Fishen var ikke nummerert, har gitt den 504</t>
  </si>
  <si>
    <t>Fish+Krill</t>
  </si>
  <si>
    <t>Sex_M</t>
  </si>
  <si>
    <t>Sex_F</t>
  </si>
  <si>
    <t>Sex_NA</t>
  </si>
  <si>
    <t>Tapeworm_Yes</t>
  </si>
  <si>
    <t>Tapeworm_No</t>
  </si>
  <si>
    <t>Tapeworm_NA</t>
  </si>
  <si>
    <t>Nematode_Yes</t>
  </si>
  <si>
    <t>Nematode_No</t>
  </si>
  <si>
    <t>Nematode_NA</t>
  </si>
  <si>
    <t>K Factor</t>
  </si>
  <si>
    <t>&gt; 1</t>
  </si>
  <si>
    <t>&lt; 1</t>
  </si>
  <si>
    <t>Kfactor_above1</t>
  </si>
  <si>
    <t>Kfactor_NA</t>
  </si>
  <si>
    <t>SampleSize</t>
  </si>
  <si>
    <t>Kfactor_below1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</si>
</sst>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workbookViewId="0">
      <pane xSplit="1" topLeftCell="E1" activePane="topRight" state="frozen"/>
      <selection pane="topRight" activeCell="E7" sqref="E7"/>
    </sheetView>
  </sheetViews>
  <sheetFormatPr baseColWidth="10" defaultRowHeight="16" x14ac:dyDescent="0.2"/>
  <cols>
    <col min="3" max="3" width="16.6640625" bestFit="1" customWidth="1"/>
    <col min="4" max="4" width="19.6640625" bestFit="1" customWidth="1"/>
    <col min="5" max="5" width="12.6640625" bestFit="1" customWidth="1"/>
    <col min="9" max="9" width="13.1640625" bestFit="1" customWidth="1"/>
    <col min="14" max="14" width="37.6640625" bestFit="1" customWidth="1"/>
    <col min="18" max="18" width="17" bestFit="1" customWidth="1"/>
  </cols>
  <sheetData>
    <row r="1" spans="1:20" x14ac:dyDescent="0.2">
      <c r="A1" s="1" t="s">
        <v>157</v>
      </c>
      <c r="B1" s="1" t="s">
        <v>158</v>
      </c>
      <c r="C1" s="1" t="s">
        <v>0</v>
      </c>
      <c r="D1" s="1" t="s">
        <v>1</v>
      </c>
      <c r="E1" s="1" t="s">
        <v>2</v>
      </c>
      <c r="F1" s="1" t="s">
        <v>155</v>
      </c>
      <c r="G1" s="1" t="s">
        <v>156</v>
      </c>
      <c r="H1" s="1" t="s">
        <v>159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196</v>
      </c>
      <c r="S1" s="1" t="s">
        <v>208</v>
      </c>
      <c r="T1" s="1" t="s">
        <v>209</v>
      </c>
    </row>
    <row r="2" spans="1:20" x14ac:dyDescent="0.2">
      <c r="A2" s="1" t="s">
        <v>12</v>
      </c>
      <c r="B2" s="1" t="s">
        <v>160</v>
      </c>
      <c r="C2" s="1">
        <v>6</v>
      </c>
      <c r="D2" s="2">
        <v>41593</v>
      </c>
      <c r="E2" s="1" t="s">
        <v>13</v>
      </c>
      <c r="F2" s="1">
        <v>3056</v>
      </c>
      <c r="G2" s="1">
        <v>64</v>
      </c>
      <c r="H2" s="5">
        <f>(10^5)*F2/(G2*10)^3</f>
        <v>1.165771484375</v>
      </c>
      <c r="I2" s="1" t="s">
        <v>14</v>
      </c>
      <c r="J2" s="1">
        <v>23.211147</v>
      </c>
      <c r="K2" s="1">
        <v>70.002317000000005</v>
      </c>
      <c r="L2" s="3">
        <v>0.87930555555555545</v>
      </c>
      <c r="M2" s="4">
        <v>1.0911111111111111</v>
      </c>
      <c r="N2" s="1"/>
      <c r="O2" s="1">
        <v>1.8</v>
      </c>
      <c r="P2" s="1">
        <v>2</v>
      </c>
      <c r="Q2" s="1" t="s">
        <v>15</v>
      </c>
      <c r="R2" s="1" t="s">
        <v>210</v>
      </c>
      <c r="S2" s="1" t="s">
        <v>207</v>
      </c>
      <c r="T2" s="1" t="s">
        <v>207</v>
      </c>
    </row>
    <row r="3" spans="1:20" x14ac:dyDescent="0.2">
      <c r="A3" s="1" t="s">
        <v>12</v>
      </c>
      <c r="B3" s="1" t="s">
        <v>161</v>
      </c>
      <c r="C3" s="1">
        <v>10</v>
      </c>
      <c r="D3" s="2">
        <v>41594</v>
      </c>
      <c r="E3" s="1" t="s">
        <v>16</v>
      </c>
      <c r="F3" s="1">
        <v>4216</v>
      </c>
      <c r="G3" s="1">
        <v>73</v>
      </c>
      <c r="H3" s="5">
        <f t="shared" ref="H3:H66" si="0">(10^5)*F3/(G3*10)^3</f>
        <v>1.0837572651066663</v>
      </c>
      <c r="I3" s="1" t="s">
        <v>14</v>
      </c>
      <c r="J3" s="1">
        <v>23.211147</v>
      </c>
      <c r="K3" s="1">
        <v>70.002317000000005</v>
      </c>
      <c r="L3" s="3">
        <v>0.46333333333333332</v>
      </c>
      <c r="M3" s="4">
        <v>1.0911111111111111</v>
      </c>
      <c r="N3" s="1"/>
      <c r="O3" s="1">
        <v>2.7</v>
      </c>
      <c r="P3" s="1">
        <v>2</v>
      </c>
      <c r="Q3" s="1" t="s">
        <v>15</v>
      </c>
      <c r="R3" s="1" t="s">
        <v>210</v>
      </c>
      <c r="S3" s="1" t="s">
        <v>206</v>
      </c>
      <c r="T3" s="1" t="s">
        <v>207</v>
      </c>
    </row>
    <row r="4" spans="1:20" x14ac:dyDescent="0.2">
      <c r="A4" s="1" t="s">
        <v>12</v>
      </c>
      <c r="B4" s="1" t="s">
        <v>162</v>
      </c>
      <c r="C4" s="1">
        <v>28</v>
      </c>
      <c r="D4" s="2">
        <v>41580</v>
      </c>
      <c r="E4" s="1" t="s">
        <v>17</v>
      </c>
      <c r="F4" s="1">
        <v>3044</v>
      </c>
      <c r="G4" s="1">
        <v>67</v>
      </c>
      <c r="H4" s="5">
        <f t="shared" si="0"/>
        <v>1.012092577876933</v>
      </c>
      <c r="I4" s="1" t="s">
        <v>14</v>
      </c>
      <c r="J4" s="1">
        <v>23.211147</v>
      </c>
      <c r="K4" s="1">
        <v>70.002317000000005</v>
      </c>
      <c r="L4" s="3">
        <v>0.13069444444444445</v>
      </c>
      <c r="M4" s="4">
        <v>1.0911111111111111</v>
      </c>
      <c r="N4" s="1"/>
      <c r="O4" s="1">
        <v>2.4</v>
      </c>
      <c r="P4" s="1">
        <v>3</v>
      </c>
      <c r="Q4" s="1" t="s">
        <v>15</v>
      </c>
      <c r="R4" s="1" t="s">
        <v>210</v>
      </c>
      <c r="S4" s="1" t="s">
        <v>206</v>
      </c>
      <c r="T4" s="1" t="s">
        <v>207</v>
      </c>
    </row>
    <row r="5" spans="1:20" x14ac:dyDescent="0.2">
      <c r="A5" s="1" t="s">
        <v>12</v>
      </c>
      <c r="B5" s="1" t="s">
        <v>163</v>
      </c>
      <c r="C5" s="1">
        <v>32</v>
      </c>
      <c r="D5" s="2">
        <v>41595</v>
      </c>
      <c r="E5" s="1" t="s">
        <v>18</v>
      </c>
      <c r="F5" s="1">
        <v>3022</v>
      </c>
      <c r="G5" s="1">
        <v>72</v>
      </c>
      <c r="H5" s="5">
        <f t="shared" si="0"/>
        <v>0.80964934842249658</v>
      </c>
      <c r="I5" s="1" t="s">
        <v>14</v>
      </c>
      <c r="J5" s="1">
        <v>23.211147</v>
      </c>
      <c r="K5" s="1">
        <v>70.002317000000005</v>
      </c>
      <c r="L5" s="3">
        <v>0.96333333333333337</v>
      </c>
      <c r="M5" s="4">
        <v>1.0911111111111111</v>
      </c>
      <c r="N5" s="1"/>
      <c r="O5" s="1">
        <v>2.9</v>
      </c>
      <c r="P5" s="1">
        <v>3</v>
      </c>
      <c r="Q5" s="1" t="s">
        <v>19</v>
      </c>
      <c r="R5" s="1" t="s">
        <v>197</v>
      </c>
      <c r="S5" s="1" t="s">
        <v>207</v>
      </c>
      <c r="T5" s="1" t="s">
        <v>206</v>
      </c>
    </row>
    <row r="6" spans="1:20" x14ac:dyDescent="0.2">
      <c r="A6" s="1" t="s">
        <v>12</v>
      </c>
      <c r="B6" s="1" t="s">
        <v>164</v>
      </c>
      <c r="C6" s="1">
        <v>34</v>
      </c>
      <c r="D6" s="2">
        <v>41596</v>
      </c>
      <c r="E6" s="1" t="s">
        <v>20</v>
      </c>
      <c r="F6" s="1">
        <v>4028</v>
      </c>
      <c r="G6" s="1">
        <v>75</v>
      </c>
      <c r="H6" s="5">
        <f t="shared" si="0"/>
        <v>0.95478518518518518</v>
      </c>
      <c r="I6" s="1" t="s">
        <v>14</v>
      </c>
      <c r="J6" s="1">
        <v>23.211147</v>
      </c>
      <c r="K6" s="1">
        <v>70.002317000000005</v>
      </c>
      <c r="L6" s="3">
        <v>0.96333333333333337</v>
      </c>
      <c r="M6" s="4">
        <v>1.0911111111111111</v>
      </c>
      <c r="N6" s="1"/>
      <c r="O6" s="1">
        <v>4.0999999999999996</v>
      </c>
      <c r="P6" s="1">
        <v>3</v>
      </c>
      <c r="Q6" s="1" t="s">
        <v>15</v>
      </c>
      <c r="R6" s="1" t="s">
        <v>197</v>
      </c>
      <c r="S6" s="1" t="s">
        <v>206</v>
      </c>
      <c r="T6" s="1" t="s">
        <v>207</v>
      </c>
    </row>
    <row r="7" spans="1:20" x14ac:dyDescent="0.2">
      <c r="A7" s="1" t="s">
        <v>12</v>
      </c>
      <c r="B7" s="1" t="s">
        <v>165</v>
      </c>
      <c r="C7" s="1">
        <v>38</v>
      </c>
      <c r="D7" s="2">
        <v>41581</v>
      </c>
      <c r="E7" s="1" t="s">
        <v>21</v>
      </c>
      <c r="F7" s="1">
        <v>3340</v>
      </c>
      <c r="G7" s="1">
        <v>68.5</v>
      </c>
      <c r="H7" s="5">
        <f t="shared" si="0"/>
        <v>1.0391416503296125</v>
      </c>
      <c r="I7" s="1" t="s">
        <v>14</v>
      </c>
      <c r="J7" s="1">
        <v>23.211147</v>
      </c>
      <c r="K7" s="1">
        <v>70.002317000000005</v>
      </c>
      <c r="L7" s="3">
        <v>0.13069444444444445</v>
      </c>
      <c r="M7" s="4">
        <v>1.0911111111111111</v>
      </c>
      <c r="N7" s="1"/>
      <c r="O7" s="1">
        <v>2.6</v>
      </c>
      <c r="P7" s="1">
        <v>2</v>
      </c>
      <c r="Q7" s="1" t="s">
        <v>15</v>
      </c>
      <c r="R7" s="1" t="s">
        <v>197</v>
      </c>
      <c r="S7" s="1" t="s">
        <v>207</v>
      </c>
      <c r="T7" s="1" t="s">
        <v>207</v>
      </c>
    </row>
    <row r="8" spans="1:20" x14ac:dyDescent="0.2">
      <c r="A8" s="1" t="s">
        <v>12</v>
      </c>
      <c r="B8" s="1" t="s">
        <v>166</v>
      </c>
      <c r="C8" s="1">
        <v>45</v>
      </c>
      <c r="D8" s="2">
        <v>41598</v>
      </c>
      <c r="E8" s="1" t="s">
        <v>22</v>
      </c>
      <c r="F8" s="1">
        <v>2201</v>
      </c>
      <c r="G8" s="1">
        <v>59</v>
      </c>
      <c r="H8" s="5">
        <f t="shared" si="0"/>
        <v>1.0716772406136947</v>
      </c>
      <c r="I8" s="1" t="s">
        <v>14</v>
      </c>
      <c r="J8" s="1">
        <v>23.211147</v>
      </c>
      <c r="K8" s="1">
        <v>70.002317000000005</v>
      </c>
      <c r="L8" s="3">
        <v>8.9027777777777775E-2</v>
      </c>
      <c r="M8" s="4">
        <v>1.0911111111111111</v>
      </c>
      <c r="N8" s="1"/>
      <c r="O8" s="1">
        <v>1.7</v>
      </c>
      <c r="P8" s="1">
        <v>2</v>
      </c>
      <c r="Q8" s="1" t="s">
        <v>15</v>
      </c>
      <c r="R8" s="1" t="s">
        <v>210</v>
      </c>
      <c r="S8" s="1" t="s">
        <v>207</v>
      </c>
      <c r="T8" s="1" t="s">
        <v>207</v>
      </c>
    </row>
    <row r="9" spans="1:20" x14ac:dyDescent="0.2">
      <c r="A9" s="1" t="s">
        <v>12</v>
      </c>
      <c r="B9" s="1" t="s">
        <v>167</v>
      </c>
      <c r="C9" s="1">
        <v>62</v>
      </c>
      <c r="D9" s="2">
        <v>41592</v>
      </c>
      <c r="E9" s="1" t="s">
        <v>23</v>
      </c>
      <c r="F9" s="1">
        <v>3520</v>
      </c>
      <c r="G9" s="1">
        <v>70.5</v>
      </c>
      <c r="H9" s="5">
        <f t="shared" si="0"/>
        <v>1.0045586844562024</v>
      </c>
      <c r="I9" s="1" t="s">
        <v>14</v>
      </c>
      <c r="J9" s="1">
        <v>23.211147</v>
      </c>
      <c r="K9" s="1">
        <v>70.002317000000005</v>
      </c>
      <c r="L9" s="3">
        <v>0.83833333333333337</v>
      </c>
      <c r="M9" s="4">
        <v>1.0911111111111111</v>
      </c>
      <c r="N9" s="1"/>
      <c r="O9" s="1">
        <v>1.5</v>
      </c>
      <c r="P9" s="1">
        <v>3</v>
      </c>
      <c r="Q9" s="1" t="s">
        <v>15</v>
      </c>
      <c r="R9" s="1" t="s">
        <v>197</v>
      </c>
      <c r="S9" s="1" t="s">
        <v>207</v>
      </c>
      <c r="T9" s="1" t="s">
        <v>206</v>
      </c>
    </row>
    <row r="10" spans="1:20" x14ac:dyDescent="0.2">
      <c r="A10" s="1" t="s">
        <v>12</v>
      </c>
      <c r="B10" s="1" t="s">
        <v>168</v>
      </c>
      <c r="C10" s="1">
        <v>65</v>
      </c>
      <c r="D10" s="2">
        <v>41597</v>
      </c>
      <c r="E10" s="1" t="s">
        <v>24</v>
      </c>
      <c r="F10" s="1">
        <v>3102</v>
      </c>
      <c r="G10" s="1">
        <v>69</v>
      </c>
      <c r="H10" s="5">
        <f t="shared" si="0"/>
        <v>0.94426636713149414</v>
      </c>
      <c r="I10" s="1" t="s">
        <v>14</v>
      </c>
      <c r="J10" s="1">
        <v>23.211147</v>
      </c>
      <c r="K10" s="1">
        <v>70.002317000000005</v>
      </c>
      <c r="L10" s="3">
        <v>0.13069444444444445</v>
      </c>
      <c r="M10" s="4">
        <v>1.0911111111111111</v>
      </c>
      <c r="N10" s="1" t="s">
        <v>25</v>
      </c>
      <c r="O10" s="1">
        <v>1.4</v>
      </c>
      <c r="P10" s="1">
        <v>2</v>
      </c>
      <c r="Q10" s="1" t="s">
        <v>15</v>
      </c>
      <c r="R10" s="1" t="s">
        <v>197</v>
      </c>
      <c r="S10" s="1" t="s">
        <v>207</v>
      </c>
      <c r="T10" s="1" t="s">
        <v>207</v>
      </c>
    </row>
    <row r="11" spans="1:20" x14ac:dyDescent="0.2">
      <c r="A11" s="1" t="s">
        <v>12</v>
      </c>
      <c r="B11" s="1" t="s">
        <v>169</v>
      </c>
      <c r="C11" s="1">
        <v>67</v>
      </c>
      <c r="D11" s="2">
        <v>41590</v>
      </c>
      <c r="E11" s="1" t="s">
        <v>26</v>
      </c>
      <c r="F11" s="1">
        <v>3048</v>
      </c>
      <c r="G11" s="1">
        <v>67</v>
      </c>
      <c r="H11" s="5">
        <f t="shared" si="0"/>
        <v>1.0134225287020013</v>
      </c>
      <c r="I11" s="1" t="s">
        <v>14</v>
      </c>
      <c r="J11" s="1">
        <v>23.211147</v>
      </c>
      <c r="K11" s="1">
        <v>70.002317000000005</v>
      </c>
      <c r="L11" s="3">
        <v>0.755</v>
      </c>
      <c r="M11" s="4">
        <v>1.0911111111111111</v>
      </c>
      <c r="N11" s="1"/>
      <c r="O11" s="1">
        <v>1.8</v>
      </c>
      <c r="P11" s="1">
        <v>2</v>
      </c>
      <c r="Q11" s="1" t="s">
        <v>15</v>
      </c>
      <c r="R11" s="1" t="s">
        <v>197</v>
      </c>
      <c r="S11" s="1" t="s">
        <v>207</v>
      </c>
      <c r="T11" s="1" t="s">
        <v>207</v>
      </c>
    </row>
    <row r="12" spans="1:20" x14ac:dyDescent="0.2">
      <c r="A12" s="1" t="s">
        <v>12</v>
      </c>
      <c r="B12" s="1" t="s">
        <v>170</v>
      </c>
      <c r="C12" s="1">
        <v>71</v>
      </c>
      <c r="D12" s="2">
        <v>41583</v>
      </c>
      <c r="E12" s="1" t="s">
        <v>27</v>
      </c>
      <c r="F12" s="1">
        <v>3726</v>
      </c>
      <c r="G12" s="1">
        <v>70</v>
      </c>
      <c r="H12" s="5">
        <f t="shared" si="0"/>
        <v>1.0862973760932944</v>
      </c>
      <c r="I12" s="1" t="s">
        <v>14</v>
      </c>
      <c r="J12" s="1">
        <v>23.211147</v>
      </c>
      <c r="K12" s="1">
        <v>70.002317000000005</v>
      </c>
      <c r="L12" s="3">
        <v>0.13069444444444445</v>
      </c>
      <c r="M12" s="4">
        <v>1.0911111111111111</v>
      </c>
      <c r="N12" s="1"/>
      <c r="O12" s="1">
        <v>2.4</v>
      </c>
      <c r="P12" s="1">
        <v>3</v>
      </c>
      <c r="Q12" s="1" t="s">
        <v>15</v>
      </c>
      <c r="R12" s="1" t="s">
        <v>197</v>
      </c>
      <c r="S12" s="1" t="s">
        <v>207</v>
      </c>
      <c r="T12" s="1" t="s">
        <v>206</v>
      </c>
    </row>
    <row r="13" spans="1:20" x14ac:dyDescent="0.2">
      <c r="A13" s="1" t="s">
        <v>12</v>
      </c>
      <c r="B13" s="1" t="s">
        <v>171</v>
      </c>
      <c r="C13" s="1">
        <v>74</v>
      </c>
      <c r="D13" s="2">
        <v>41584</v>
      </c>
      <c r="E13" s="1" t="s">
        <v>28</v>
      </c>
      <c r="F13" s="1">
        <v>4032</v>
      </c>
      <c r="G13" s="1">
        <v>76.5</v>
      </c>
      <c r="H13" s="5">
        <f t="shared" si="0"/>
        <v>0.90060886587109534</v>
      </c>
      <c r="I13" s="1" t="s">
        <v>14</v>
      </c>
      <c r="J13" s="1">
        <v>23.211147</v>
      </c>
      <c r="K13" s="1">
        <v>70.002317000000005</v>
      </c>
      <c r="L13" s="3">
        <v>0.25152777777777779</v>
      </c>
      <c r="M13" s="4">
        <v>1.0911111111111111</v>
      </c>
      <c r="N13" s="1" t="s">
        <v>29</v>
      </c>
      <c r="O13" s="1">
        <v>3.1</v>
      </c>
      <c r="P13" s="1">
        <v>2</v>
      </c>
      <c r="Q13" s="1" t="s">
        <v>19</v>
      </c>
      <c r="R13" s="1" t="s">
        <v>210</v>
      </c>
      <c r="S13" s="1" t="s">
        <v>207</v>
      </c>
      <c r="T13" s="1" t="s">
        <v>207</v>
      </c>
    </row>
    <row r="14" spans="1:20" x14ac:dyDescent="0.2">
      <c r="A14" s="1" t="s">
        <v>12</v>
      </c>
      <c r="B14" s="1" t="s">
        <v>172</v>
      </c>
      <c r="C14" s="1">
        <v>78</v>
      </c>
      <c r="D14" s="2">
        <v>41585</v>
      </c>
      <c r="E14" s="1" t="s">
        <v>30</v>
      </c>
      <c r="F14" s="1">
        <v>2971</v>
      </c>
      <c r="G14" s="1">
        <v>69</v>
      </c>
      <c r="H14" s="5">
        <f t="shared" si="0"/>
        <v>0.90438922525714671</v>
      </c>
      <c r="I14" s="1" t="s">
        <v>14</v>
      </c>
      <c r="J14" s="1">
        <v>23.211147</v>
      </c>
      <c r="K14" s="1">
        <v>70.002317000000005</v>
      </c>
      <c r="L14" s="3">
        <v>8.9027777777777775E-2</v>
      </c>
      <c r="M14" s="4">
        <v>1.0911111111111111</v>
      </c>
      <c r="N14" s="1"/>
      <c r="O14" s="1"/>
      <c r="P14" s="1"/>
      <c r="Q14" s="1" t="s">
        <v>194</v>
      </c>
      <c r="R14" s="1" t="s">
        <v>194</v>
      </c>
      <c r="S14" s="1" t="s">
        <v>194</v>
      </c>
      <c r="T14" s="1" t="s">
        <v>194</v>
      </c>
    </row>
    <row r="15" spans="1:20" x14ac:dyDescent="0.2">
      <c r="A15" s="1" t="s">
        <v>12</v>
      </c>
      <c r="B15" s="1" t="s">
        <v>173</v>
      </c>
      <c r="C15" s="1">
        <v>80</v>
      </c>
      <c r="D15" s="2">
        <v>41587</v>
      </c>
      <c r="E15" s="1" t="s">
        <v>31</v>
      </c>
      <c r="F15" s="1">
        <v>3166</v>
      </c>
      <c r="G15" s="1">
        <v>66</v>
      </c>
      <c r="H15" s="5">
        <f t="shared" si="0"/>
        <v>1.1012327128029606</v>
      </c>
      <c r="I15" s="1" t="s">
        <v>14</v>
      </c>
      <c r="J15" s="1">
        <v>23.211147</v>
      </c>
      <c r="K15" s="1">
        <v>70.002317000000005</v>
      </c>
      <c r="L15" s="4">
        <v>1.1709722222222221</v>
      </c>
      <c r="M15" s="4">
        <v>1.0911111111111111</v>
      </c>
      <c r="N15" s="1"/>
      <c r="O15" s="1">
        <v>2.1</v>
      </c>
      <c r="P15" s="1">
        <v>2</v>
      </c>
      <c r="Q15" s="1" t="s">
        <v>15</v>
      </c>
      <c r="R15" s="1" t="s">
        <v>210</v>
      </c>
      <c r="S15" s="1" t="s">
        <v>206</v>
      </c>
      <c r="T15" s="1" t="s">
        <v>207</v>
      </c>
    </row>
    <row r="16" spans="1:20" x14ac:dyDescent="0.2">
      <c r="A16" s="1" t="s">
        <v>12</v>
      </c>
      <c r="B16" s="1" t="s">
        <v>174</v>
      </c>
      <c r="C16" s="1">
        <v>83</v>
      </c>
      <c r="D16" s="2">
        <v>41591</v>
      </c>
      <c r="E16" s="1" t="s">
        <v>32</v>
      </c>
      <c r="F16" s="1">
        <v>2907</v>
      </c>
      <c r="G16" s="1">
        <v>65</v>
      </c>
      <c r="H16" s="5">
        <f t="shared" si="0"/>
        <v>1.0585343650432408</v>
      </c>
      <c r="I16" s="1" t="s">
        <v>14</v>
      </c>
      <c r="J16" s="1">
        <v>23.211147</v>
      </c>
      <c r="K16" s="1">
        <v>70.002317000000005</v>
      </c>
      <c r="L16" s="3">
        <v>0.83833333333333337</v>
      </c>
      <c r="M16" s="4">
        <v>1.0911111111111111</v>
      </c>
      <c r="N16" s="1"/>
      <c r="O16" s="1">
        <v>2.7</v>
      </c>
      <c r="P16" s="1">
        <v>3</v>
      </c>
      <c r="Q16" s="1" t="s">
        <v>15</v>
      </c>
      <c r="R16" s="1" t="s">
        <v>210</v>
      </c>
      <c r="S16" s="1" t="s">
        <v>207</v>
      </c>
      <c r="T16" s="1" t="s">
        <v>207</v>
      </c>
    </row>
    <row r="17" spans="1:22" x14ac:dyDescent="0.2">
      <c r="A17" s="1" t="s">
        <v>12</v>
      </c>
      <c r="B17" s="1" t="s">
        <v>175</v>
      </c>
      <c r="C17" s="1">
        <v>85</v>
      </c>
      <c r="D17" s="2">
        <v>41588</v>
      </c>
      <c r="E17" s="1" t="s">
        <v>33</v>
      </c>
      <c r="F17" s="1">
        <v>3648</v>
      </c>
      <c r="G17" s="1">
        <v>74</v>
      </c>
      <c r="H17" s="5">
        <f t="shared" si="0"/>
        <v>0.90024282865773009</v>
      </c>
      <c r="I17" s="1" t="s">
        <v>14</v>
      </c>
      <c r="J17" s="1">
        <v>23.211147</v>
      </c>
      <c r="K17" s="1">
        <v>70.002317000000005</v>
      </c>
      <c r="L17" s="3">
        <v>0.13069444444444445</v>
      </c>
      <c r="M17" s="4">
        <v>1.0911111111111111</v>
      </c>
      <c r="N17" s="1"/>
      <c r="O17" s="1">
        <v>2.7</v>
      </c>
      <c r="P17" s="1">
        <v>4</v>
      </c>
      <c r="Q17" s="1" t="s">
        <v>19</v>
      </c>
      <c r="R17" s="1" t="s">
        <v>197</v>
      </c>
      <c r="S17" s="1" t="s">
        <v>207</v>
      </c>
      <c r="T17" s="1" t="s">
        <v>207</v>
      </c>
    </row>
    <row r="18" spans="1:22" x14ac:dyDescent="0.2">
      <c r="A18" s="1" t="s">
        <v>12</v>
      </c>
      <c r="B18" s="1" t="s">
        <v>176</v>
      </c>
      <c r="C18" s="1">
        <v>87</v>
      </c>
      <c r="D18" s="2">
        <v>41582</v>
      </c>
      <c r="E18" s="1" t="s">
        <v>34</v>
      </c>
      <c r="F18" s="1">
        <v>2800</v>
      </c>
      <c r="G18" s="1">
        <v>66</v>
      </c>
      <c r="H18" s="5">
        <f t="shared" si="0"/>
        <v>0.97392659376130453</v>
      </c>
      <c r="I18" s="1" t="s">
        <v>14</v>
      </c>
      <c r="J18" s="1">
        <v>23.211147</v>
      </c>
      <c r="K18" s="1">
        <v>70.002317000000005</v>
      </c>
      <c r="L18" s="3">
        <v>0.13069444444444445</v>
      </c>
      <c r="M18" s="4">
        <v>1.0911111111111111</v>
      </c>
      <c r="N18" s="1"/>
      <c r="O18" s="1">
        <v>2.2000000000000002</v>
      </c>
      <c r="P18" s="1">
        <v>2</v>
      </c>
      <c r="Q18" s="1" t="s">
        <v>15</v>
      </c>
      <c r="R18" s="1" t="s">
        <v>197</v>
      </c>
      <c r="S18" s="1" t="s">
        <v>207</v>
      </c>
      <c r="T18" s="1" t="s">
        <v>207</v>
      </c>
    </row>
    <row r="19" spans="1:22" x14ac:dyDescent="0.2">
      <c r="A19" s="1" t="s">
        <v>12</v>
      </c>
      <c r="B19" s="1" t="s">
        <v>177</v>
      </c>
      <c r="C19" s="1">
        <v>90</v>
      </c>
      <c r="D19" s="2">
        <v>41579</v>
      </c>
      <c r="E19" s="1" t="s">
        <v>35</v>
      </c>
      <c r="F19" s="1">
        <v>3212</v>
      </c>
      <c r="G19" s="1">
        <v>67.5</v>
      </c>
      <c r="H19" s="5">
        <f t="shared" si="0"/>
        <v>1.0443936391810191</v>
      </c>
      <c r="I19" s="1" t="s">
        <v>14</v>
      </c>
      <c r="J19" s="1">
        <v>23.211147</v>
      </c>
      <c r="K19" s="1">
        <v>70.002317000000005</v>
      </c>
      <c r="L19" s="3">
        <v>0.13069444444444445</v>
      </c>
      <c r="M19" s="4">
        <v>1.0911111111111111</v>
      </c>
      <c r="N19" s="1"/>
      <c r="O19" s="1">
        <v>2.2999999999999998</v>
      </c>
      <c r="P19" s="1">
        <v>3</v>
      </c>
      <c r="Q19" s="1" t="s">
        <v>15</v>
      </c>
      <c r="R19" s="1" t="s">
        <v>210</v>
      </c>
      <c r="S19" s="1" t="s">
        <v>207</v>
      </c>
      <c r="T19" s="1" t="s">
        <v>207</v>
      </c>
    </row>
    <row r="20" spans="1:22" x14ac:dyDescent="0.2">
      <c r="A20" s="1" t="s">
        <v>12</v>
      </c>
      <c r="B20" s="1" t="s">
        <v>178</v>
      </c>
      <c r="C20" s="1">
        <v>93</v>
      </c>
      <c r="D20" s="2">
        <v>41586</v>
      </c>
      <c r="E20" s="1" t="s">
        <v>36</v>
      </c>
      <c r="F20" s="1">
        <v>2919</v>
      </c>
      <c r="G20" s="1">
        <v>65</v>
      </c>
      <c r="H20" s="5">
        <f t="shared" si="0"/>
        <v>1.06290395994538</v>
      </c>
      <c r="I20" s="1" t="s">
        <v>14</v>
      </c>
      <c r="J20" s="1">
        <v>23.211147</v>
      </c>
      <c r="K20" s="1">
        <v>70.002317000000005</v>
      </c>
      <c r="L20" s="3">
        <v>0.13069444444444445</v>
      </c>
      <c r="M20" s="4">
        <v>1.0911111111111111</v>
      </c>
      <c r="N20" s="1"/>
      <c r="O20" s="1">
        <v>1.7</v>
      </c>
      <c r="P20" s="1">
        <v>3</v>
      </c>
      <c r="Q20" s="1" t="s">
        <v>15</v>
      </c>
      <c r="R20" s="1" t="s">
        <v>197</v>
      </c>
      <c r="S20" s="1" t="s">
        <v>206</v>
      </c>
      <c r="T20" s="1" t="s">
        <v>207</v>
      </c>
    </row>
    <row r="21" spans="1:22" x14ac:dyDescent="0.2">
      <c r="A21" s="1" t="s">
        <v>12</v>
      </c>
      <c r="B21" s="1" t="s">
        <v>179</v>
      </c>
      <c r="C21" s="1">
        <v>94</v>
      </c>
      <c r="D21" s="2">
        <v>41589</v>
      </c>
      <c r="E21" s="1" t="s">
        <v>37</v>
      </c>
      <c r="F21" s="1">
        <v>3338</v>
      </c>
      <c r="G21" s="1">
        <v>67</v>
      </c>
      <c r="H21" s="5">
        <f t="shared" si="0"/>
        <v>1.1098439635194488</v>
      </c>
      <c r="I21" s="1" t="s">
        <v>14</v>
      </c>
      <c r="J21" s="1">
        <v>23.211147</v>
      </c>
      <c r="K21" s="1">
        <v>70.002317000000005</v>
      </c>
      <c r="L21" s="3">
        <v>0.46333333333333332</v>
      </c>
      <c r="M21" s="4">
        <v>1.0911111111111111</v>
      </c>
      <c r="N21" s="1"/>
      <c r="O21" s="1">
        <v>2.2999999999999998</v>
      </c>
      <c r="P21" s="1">
        <v>2</v>
      </c>
      <c r="Q21" s="1" t="s">
        <v>15</v>
      </c>
      <c r="R21" s="1" t="s">
        <v>197</v>
      </c>
      <c r="S21" s="1" t="s">
        <v>206</v>
      </c>
      <c r="T21" s="1" t="s">
        <v>207</v>
      </c>
    </row>
    <row r="22" spans="1:22" x14ac:dyDescent="0.2">
      <c r="A22" s="1" t="s">
        <v>38</v>
      </c>
      <c r="B22" s="1" t="s">
        <v>160</v>
      </c>
      <c r="C22" s="1">
        <v>2</v>
      </c>
      <c r="D22" s="2">
        <v>41497</v>
      </c>
      <c r="E22" s="1" t="s">
        <v>39</v>
      </c>
      <c r="F22" s="1">
        <v>2725</v>
      </c>
      <c r="G22" s="1">
        <v>69</v>
      </c>
      <c r="H22" s="5">
        <f t="shared" si="0"/>
        <v>0.82950543211905914</v>
      </c>
      <c r="I22" s="1" t="s">
        <v>40</v>
      </c>
      <c r="J22" s="1">
        <v>15.619177000000001</v>
      </c>
      <c r="K22" s="1">
        <v>69.138240999999994</v>
      </c>
      <c r="L22" s="2">
        <v>41100</v>
      </c>
      <c r="M22" s="3">
        <v>0.79944444444444451</v>
      </c>
      <c r="N22" s="1" t="s">
        <v>211</v>
      </c>
      <c r="O22" s="1">
        <v>3.5</v>
      </c>
      <c r="P22" s="1">
        <v>3</v>
      </c>
      <c r="Q22" s="1" t="s">
        <v>19</v>
      </c>
      <c r="R22" s="1" t="s">
        <v>197</v>
      </c>
      <c r="S22" s="1" t="s">
        <v>207</v>
      </c>
      <c r="T22" s="1" t="s">
        <v>206</v>
      </c>
    </row>
    <row r="23" spans="1:22" x14ac:dyDescent="0.2">
      <c r="A23" s="1" t="s">
        <v>38</v>
      </c>
      <c r="B23" s="1" t="s">
        <v>161</v>
      </c>
      <c r="C23" s="1">
        <v>3</v>
      </c>
      <c r="D23" s="2">
        <v>41500</v>
      </c>
      <c r="E23" s="1" t="s">
        <v>41</v>
      </c>
      <c r="F23" s="1">
        <v>3128</v>
      </c>
      <c r="G23" s="1">
        <v>72</v>
      </c>
      <c r="H23" s="5">
        <f t="shared" si="0"/>
        <v>0.83804869684499317</v>
      </c>
      <c r="I23" s="1" t="s">
        <v>40</v>
      </c>
      <c r="J23" s="1">
        <v>15.619177000000001</v>
      </c>
      <c r="K23" s="1">
        <v>69.138240999999994</v>
      </c>
      <c r="L23" s="2">
        <v>41101</v>
      </c>
      <c r="M23" s="3">
        <v>0.79944444444444451</v>
      </c>
      <c r="N23" s="1" t="s">
        <v>211</v>
      </c>
      <c r="O23" s="1">
        <v>3.1</v>
      </c>
      <c r="P23" s="1">
        <v>3</v>
      </c>
      <c r="Q23" s="1" t="s">
        <v>19</v>
      </c>
      <c r="R23" s="1" t="s">
        <v>197</v>
      </c>
      <c r="S23" s="1" t="s">
        <v>207</v>
      </c>
      <c r="T23" s="1" t="s">
        <v>206</v>
      </c>
      <c r="V23" s="1"/>
    </row>
    <row r="24" spans="1:22" x14ac:dyDescent="0.2">
      <c r="A24" s="1" t="s">
        <v>38</v>
      </c>
      <c r="B24" s="1" t="s">
        <v>162</v>
      </c>
      <c r="C24" s="1">
        <v>8</v>
      </c>
      <c r="D24" s="2">
        <v>41498</v>
      </c>
      <c r="E24" s="1" t="s">
        <v>42</v>
      </c>
      <c r="F24" s="1">
        <v>3340</v>
      </c>
      <c r="G24" s="1">
        <v>69</v>
      </c>
      <c r="H24" s="5">
        <f t="shared" si="0"/>
        <v>1.016714914964278</v>
      </c>
      <c r="I24" s="1" t="s">
        <v>40</v>
      </c>
      <c r="J24" s="1">
        <v>15.619177000000001</v>
      </c>
      <c r="K24" s="1">
        <v>69.138240999999994</v>
      </c>
      <c r="L24" s="2">
        <v>41142</v>
      </c>
      <c r="M24" s="3">
        <v>0.79944444444444451</v>
      </c>
      <c r="N24" s="1"/>
      <c r="O24" s="1">
        <v>1.5</v>
      </c>
      <c r="P24" s="1">
        <v>3</v>
      </c>
      <c r="Q24" s="1" t="s">
        <v>15</v>
      </c>
      <c r="R24" s="1" t="s">
        <v>210</v>
      </c>
      <c r="S24" s="1" t="s">
        <v>207</v>
      </c>
      <c r="T24" s="1" t="s">
        <v>206</v>
      </c>
      <c r="V24" s="1"/>
    </row>
    <row r="25" spans="1:22" x14ac:dyDescent="0.2">
      <c r="A25" s="1" t="s">
        <v>38</v>
      </c>
      <c r="B25" s="1" t="s">
        <v>163</v>
      </c>
      <c r="C25" s="1">
        <v>12</v>
      </c>
      <c r="D25" s="2">
        <v>41499</v>
      </c>
      <c r="E25" s="1" t="s">
        <v>43</v>
      </c>
      <c r="F25" s="1">
        <v>3118</v>
      </c>
      <c r="G25" s="1">
        <v>66</v>
      </c>
      <c r="H25" s="5">
        <f t="shared" si="0"/>
        <v>1.0845368283384813</v>
      </c>
      <c r="I25" s="1" t="s">
        <v>40</v>
      </c>
      <c r="J25" s="1">
        <v>15.619177000000001</v>
      </c>
      <c r="K25" s="1">
        <v>69.138240999999994</v>
      </c>
      <c r="L25" s="2">
        <v>41135</v>
      </c>
      <c r="M25" s="3">
        <v>0.79944444444444451</v>
      </c>
      <c r="N25" s="1"/>
      <c r="O25" s="1">
        <v>2.1</v>
      </c>
      <c r="P25" s="1">
        <v>4</v>
      </c>
      <c r="Q25" s="1" t="s">
        <v>19</v>
      </c>
      <c r="R25" s="1" t="s">
        <v>210</v>
      </c>
      <c r="S25" s="1" t="s">
        <v>207</v>
      </c>
      <c r="T25" s="1" t="s">
        <v>206</v>
      </c>
      <c r="V25" s="1"/>
    </row>
    <row r="26" spans="1:22" x14ac:dyDescent="0.2">
      <c r="A26" s="1" t="s">
        <v>38</v>
      </c>
      <c r="B26" s="1" t="s">
        <v>164</v>
      </c>
      <c r="C26" s="1">
        <v>17</v>
      </c>
      <c r="D26" s="2">
        <v>41495</v>
      </c>
      <c r="E26" s="1" t="s">
        <v>44</v>
      </c>
      <c r="F26" s="1">
        <v>3446</v>
      </c>
      <c r="G26" s="1">
        <v>76</v>
      </c>
      <c r="H26" s="5">
        <f t="shared" si="0"/>
        <v>0.78500874763084993</v>
      </c>
      <c r="I26" s="1" t="s">
        <v>40</v>
      </c>
      <c r="J26" s="1">
        <v>15.619177000000001</v>
      </c>
      <c r="K26" s="1">
        <v>69.138240999999994</v>
      </c>
      <c r="L26" s="2">
        <v>41102</v>
      </c>
      <c r="M26" s="3">
        <v>0.79944444444444451</v>
      </c>
      <c r="N26" s="1"/>
      <c r="O26" s="1">
        <v>3</v>
      </c>
      <c r="P26" s="1">
        <v>3</v>
      </c>
      <c r="Q26" s="1" t="s">
        <v>19</v>
      </c>
      <c r="R26" s="1" t="s">
        <v>197</v>
      </c>
      <c r="S26" s="1" t="s">
        <v>206</v>
      </c>
      <c r="T26" s="1" t="s">
        <v>207</v>
      </c>
      <c r="V26" s="1"/>
    </row>
    <row r="27" spans="1:22" x14ac:dyDescent="0.2">
      <c r="A27" s="1" t="s">
        <v>38</v>
      </c>
      <c r="B27" s="1" t="s">
        <v>165</v>
      </c>
      <c r="C27" s="1">
        <v>21</v>
      </c>
      <c r="D27" s="2">
        <v>41494</v>
      </c>
      <c r="E27" s="1" t="s">
        <v>45</v>
      </c>
      <c r="F27" s="1">
        <v>2738</v>
      </c>
      <c r="G27" s="1">
        <v>65</v>
      </c>
      <c r="H27" s="5">
        <f t="shared" si="0"/>
        <v>0.99699590350477929</v>
      </c>
      <c r="I27" s="1" t="s">
        <v>40</v>
      </c>
      <c r="J27" s="1">
        <v>15.619177000000001</v>
      </c>
      <c r="K27" s="1">
        <v>69.138240999999994</v>
      </c>
      <c r="L27" s="2">
        <v>41094</v>
      </c>
      <c r="M27" s="3">
        <v>0.79944444444444451</v>
      </c>
      <c r="N27" s="1"/>
      <c r="O27" s="1">
        <v>3.2</v>
      </c>
      <c r="P27" s="1">
        <v>2</v>
      </c>
      <c r="Q27" s="1" t="s">
        <v>15</v>
      </c>
      <c r="R27" s="1" t="s">
        <v>210</v>
      </c>
      <c r="S27" s="1" t="s">
        <v>207</v>
      </c>
      <c r="T27" s="1" t="s">
        <v>207</v>
      </c>
      <c r="V27" s="1"/>
    </row>
    <row r="28" spans="1:22" x14ac:dyDescent="0.2">
      <c r="A28" s="1" t="s">
        <v>38</v>
      </c>
      <c r="B28" s="1" t="s">
        <v>166</v>
      </c>
      <c r="C28" s="1">
        <v>26</v>
      </c>
      <c r="D28" s="2">
        <v>41496</v>
      </c>
      <c r="E28" s="1" t="s">
        <v>46</v>
      </c>
      <c r="F28" s="1">
        <v>3716</v>
      </c>
      <c r="G28" s="1">
        <v>71</v>
      </c>
      <c r="H28" s="5">
        <f t="shared" si="0"/>
        <v>1.0382469384847071</v>
      </c>
      <c r="I28" s="1" t="s">
        <v>40</v>
      </c>
      <c r="J28" s="1">
        <v>15.619177000000001</v>
      </c>
      <c r="K28" s="1">
        <v>69.138240999999994</v>
      </c>
      <c r="L28" s="2">
        <v>41100</v>
      </c>
      <c r="M28" s="3">
        <v>0.79944444444444451</v>
      </c>
      <c r="N28" s="1"/>
      <c r="O28" s="1">
        <v>2.8</v>
      </c>
      <c r="P28" s="1">
        <v>3</v>
      </c>
      <c r="Q28" s="1" t="s">
        <v>19</v>
      </c>
      <c r="R28" s="1" t="s">
        <v>197</v>
      </c>
      <c r="S28" s="1" t="s">
        <v>207</v>
      </c>
      <c r="T28" s="1" t="s">
        <v>206</v>
      </c>
      <c r="V28" s="1"/>
    </row>
    <row r="29" spans="1:22" x14ac:dyDescent="0.2">
      <c r="A29" s="1" t="s">
        <v>38</v>
      </c>
      <c r="B29" s="1" t="s">
        <v>167</v>
      </c>
      <c r="C29" s="1">
        <v>30</v>
      </c>
      <c r="D29" s="2">
        <v>41493</v>
      </c>
      <c r="E29" s="1" t="s">
        <v>47</v>
      </c>
      <c r="F29" s="1">
        <v>3390</v>
      </c>
      <c r="G29" s="1">
        <v>68</v>
      </c>
      <c r="H29" s="5">
        <f t="shared" si="0"/>
        <v>1.0781345410136374</v>
      </c>
      <c r="I29" s="1" t="s">
        <v>40</v>
      </c>
      <c r="J29" s="1">
        <v>15.619177000000001</v>
      </c>
      <c r="K29" s="1">
        <v>69.138240999999994</v>
      </c>
      <c r="L29" s="2">
        <v>41086</v>
      </c>
      <c r="M29" s="3">
        <v>0.79944444444444451</v>
      </c>
      <c r="N29" s="1"/>
      <c r="O29" s="1">
        <v>0</v>
      </c>
      <c r="P29" s="1">
        <v>1</v>
      </c>
      <c r="Q29" s="1" t="s">
        <v>15</v>
      </c>
      <c r="R29" s="1" t="s">
        <v>197</v>
      </c>
      <c r="S29" s="1" t="s">
        <v>207</v>
      </c>
      <c r="T29" s="1" t="s">
        <v>207</v>
      </c>
      <c r="V29" s="1"/>
    </row>
    <row r="30" spans="1:22" x14ac:dyDescent="0.2">
      <c r="A30" s="1" t="s">
        <v>38</v>
      </c>
      <c r="B30" s="1" t="s">
        <v>168</v>
      </c>
      <c r="C30" s="1">
        <v>36</v>
      </c>
      <c r="D30" s="2">
        <v>41501</v>
      </c>
      <c r="E30" s="1" t="s">
        <v>48</v>
      </c>
      <c r="F30" s="1">
        <v>3628</v>
      </c>
      <c r="G30" s="1">
        <v>67</v>
      </c>
      <c r="H30" s="5">
        <f t="shared" si="0"/>
        <v>1.2062653983368965</v>
      </c>
      <c r="I30" s="1" t="s">
        <v>40</v>
      </c>
      <c r="J30" s="1">
        <v>15.619177000000001</v>
      </c>
      <c r="K30" s="1">
        <v>69.138240999999994</v>
      </c>
      <c r="L30" s="2">
        <v>41122</v>
      </c>
      <c r="M30" s="3">
        <v>0.79944444444444451</v>
      </c>
      <c r="N30" s="1"/>
      <c r="O30" s="1">
        <v>1.2</v>
      </c>
      <c r="P30" s="1">
        <v>3</v>
      </c>
      <c r="Q30" s="1" t="s">
        <v>15</v>
      </c>
      <c r="R30" s="1" t="s">
        <v>197</v>
      </c>
      <c r="S30" s="1" t="s">
        <v>207</v>
      </c>
      <c r="T30" s="1" t="s">
        <v>207</v>
      </c>
      <c r="V30" s="1"/>
    </row>
    <row r="31" spans="1:22" x14ac:dyDescent="0.2">
      <c r="A31" s="1" t="s">
        <v>38</v>
      </c>
      <c r="B31" s="1" t="s">
        <v>169</v>
      </c>
      <c r="C31" s="1">
        <v>42</v>
      </c>
      <c r="D31" s="2">
        <v>41488</v>
      </c>
      <c r="E31" s="1" t="s">
        <v>49</v>
      </c>
      <c r="F31" s="1">
        <v>2534</v>
      </c>
      <c r="G31" s="1">
        <v>60</v>
      </c>
      <c r="H31" s="5">
        <f t="shared" si="0"/>
        <v>1.1731481481481481</v>
      </c>
      <c r="I31" s="1" t="s">
        <v>40</v>
      </c>
      <c r="J31" s="1">
        <v>15.619177000000001</v>
      </c>
      <c r="K31" s="1">
        <v>69.138240999999994</v>
      </c>
      <c r="L31" s="2">
        <v>41087</v>
      </c>
      <c r="M31" s="3">
        <v>0.79944444444444451</v>
      </c>
      <c r="N31" s="1"/>
      <c r="O31" s="1">
        <v>2.4</v>
      </c>
      <c r="P31" s="1">
        <v>2</v>
      </c>
      <c r="Q31" s="1" t="s">
        <v>15</v>
      </c>
      <c r="R31" s="1" t="s">
        <v>197</v>
      </c>
      <c r="S31" s="1" t="s">
        <v>207</v>
      </c>
      <c r="T31" s="1" t="s">
        <v>206</v>
      </c>
      <c r="V31" s="1"/>
    </row>
    <row r="32" spans="1:22" x14ac:dyDescent="0.2">
      <c r="A32" s="1" t="s">
        <v>38</v>
      </c>
      <c r="B32" s="1" t="s">
        <v>170</v>
      </c>
      <c r="C32" s="1">
        <v>46</v>
      </c>
      <c r="D32" s="2">
        <v>41490</v>
      </c>
      <c r="E32" s="1" t="s">
        <v>50</v>
      </c>
      <c r="F32" s="1">
        <v>3492</v>
      </c>
      <c r="G32" s="1">
        <v>72</v>
      </c>
      <c r="H32" s="5">
        <f t="shared" si="0"/>
        <v>0.93557098765432101</v>
      </c>
      <c r="I32" s="1" t="s">
        <v>40</v>
      </c>
      <c r="J32" s="1">
        <v>15.619177000000001</v>
      </c>
      <c r="K32" s="1">
        <v>69.138240999999994</v>
      </c>
      <c r="L32" s="2">
        <v>41094</v>
      </c>
      <c r="M32" s="3">
        <v>0.79944444444444451</v>
      </c>
      <c r="N32" s="1"/>
      <c r="O32" s="1">
        <v>1.4</v>
      </c>
      <c r="P32" s="1">
        <v>2</v>
      </c>
      <c r="Q32" s="1" t="s">
        <v>19</v>
      </c>
      <c r="R32" s="1" t="s">
        <v>51</v>
      </c>
      <c r="S32" s="1" t="s">
        <v>207</v>
      </c>
      <c r="T32" s="1" t="s">
        <v>207</v>
      </c>
      <c r="V32" s="1"/>
    </row>
    <row r="33" spans="1:22" x14ac:dyDescent="0.2">
      <c r="A33" s="1" t="s">
        <v>38</v>
      </c>
      <c r="B33" s="1" t="s">
        <v>171</v>
      </c>
      <c r="C33" s="1">
        <v>49</v>
      </c>
      <c r="D33" s="2">
        <v>41502</v>
      </c>
      <c r="E33" s="1" t="s">
        <v>52</v>
      </c>
      <c r="F33" s="1">
        <v>3180</v>
      </c>
      <c r="G33" s="1">
        <v>70</v>
      </c>
      <c r="H33" s="5">
        <f t="shared" si="0"/>
        <v>0.92711370262390669</v>
      </c>
      <c r="I33" s="1" t="s">
        <v>40</v>
      </c>
      <c r="J33" s="1">
        <v>15.619177000000001</v>
      </c>
      <c r="K33" s="1">
        <v>69.138240999999994</v>
      </c>
      <c r="L33" s="2">
        <v>41087</v>
      </c>
      <c r="M33" s="3">
        <v>0.79944444444444451</v>
      </c>
      <c r="N33" s="1" t="s">
        <v>212</v>
      </c>
      <c r="O33" s="1">
        <v>2.9</v>
      </c>
      <c r="P33" s="1">
        <v>2</v>
      </c>
      <c r="Q33" s="1" t="s">
        <v>19</v>
      </c>
      <c r="R33" s="1" t="s">
        <v>197</v>
      </c>
      <c r="S33" s="1" t="s">
        <v>207</v>
      </c>
      <c r="T33" s="1" t="s">
        <v>207</v>
      </c>
      <c r="V33" s="1"/>
    </row>
    <row r="34" spans="1:22" x14ac:dyDescent="0.2">
      <c r="A34" s="1" t="s">
        <v>38</v>
      </c>
      <c r="B34" s="1" t="s">
        <v>172</v>
      </c>
      <c r="C34" s="1">
        <v>52</v>
      </c>
      <c r="D34" s="2">
        <v>41487</v>
      </c>
      <c r="E34" s="1" t="s">
        <v>53</v>
      </c>
      <c r="F34" s="1">
        <v>2823</v>
      </c>
      <c r="G34" s="1">
        <v>65</v>
      </c>
      <c r="H34" s="5">
        <f t="shared" si="0"/>
        <v>1.0279472007282657</v>
      </c>
      <c r="I34" s="1" t="s">
        <v>40</v>
      </c>
      <c r="J34" s="1">
        <v>15.619177000000001</v>
      </c>
      <c r="K34" s="1">
        <v>69.138240999999994</v>
      </c>
      <c r="L34" s="2">
        <v>41086</v>
      </c>
      <c r="M34" s="3">
        <v>0.79944444444444451</v>
      </c>
      <c r="N34" s="1"/>
      <c r="O34" s="1">
        <v>2.5</v>
      </c>
      <c r="P34" s="1">
        <v>2</v>
      </c>
      <c r="Q34" s="1" t="s">
        <v>19</v>
      </c>
      <c r="R34" s="1" t="s">
        <v>197</v>
      </c>
      <c r="S34" s="1" t="s">
        <v>207</v>
      </c>
      <c r="T34" s="1" t="s">
        <v>207</v>
      </c>
      <c r="V34" s="1"/>
    </row>
    <row r="35" spans="1:22" x14ac:dyDescent="0.2">
      <c r="A35" s="1" t="s">
        <v>38</v>
      </c>
      <c r="B35" s="1" t="s">
        <v>173</v>
      </c>
      <c r="C35" s="1">
        <v>54</v>
      </c>
      <c r="D35" s="2">
        <v>41504</v>
      </c>
      <c r="E35" s="1" t="s">
        <v>54</v>
      </c>
      <c r="F35" s="1">
        <v>3422</v>
      </c>
      <c r="G35" s="1">
        <v>72</v>
      </c>
      <c r="H35" s="5">
        <f t="shared" si="0"/>
        <v>0.9168167009602195</v>
      </c>
      <c r="I35" s="1" t="s">
        <v>40</v>
      </c>
      <c r="J35" s="1">
        <v>15.619177000000001</v>
      </c>
      <c r="K35" s="1">
        <v>69.138240999999994</v>
      </c>
      <c r="L35" s="2">
        <v>41087</v>
      </c>
      <c r="M35" s="3">
        <v>0.79944444444444451</v>
      </c>
      <c r="N35" s="1"/>
      <c r="O35" s="1">
        <v>3.1</v>
      </c>
      <c r="P35" s="1">
        <v>2</v>
      </c>
      <c r="Q35" s="1" t="s">
        <v>19</v>
      </c>
      <c r="R35" s="1" t="s">
        <v>210</v>
      </c>
      <c r="S35" s="1" t="s">
        <v>207</v>
      </c>
      <c r="T35" s="1" t="s">
        <v>206</v>
      </c>
      <c r="V35" s="1"/>
    </row>
    <row r="36" spans="1:22" x14ac:dyDescent="0.2">
      <c r="A36" s="1" t="s">
        <v>38</v>
      </c>
      <c r="B36" s="1" t="s">
        <v>174</v>
      </c>
      <c r="C36" s="1">
        <v>56</v>
      </c>
      <c r="D36" s="2">
        <v>41505</v>
      </c>
      <c r="E36" s="1" t="s">
        <v>55</v>
      </c>
      <c r="F36" s="1">
        <v>3458</v>
      </c>
      <c r="G36" s="1">
        <v>56.6</v>
      </c>
      <c r="H36" s="5">
        <f t="shared" si="0"/>
        <v>1.9071097891228517</v>
      </c>
      <c r="I36" s="1" t="s">
        <v>40</v>
      </c>
      <c r="J36" s="1">
        <v>15.619177000000001</v>
      </c>
      <c r="K36" s="1">
        <v>69.138240999999994</v>
      </c>
      <c r="L36" s="2">
        <v>41121</v>
      </c>
      <c r="M36" s="3">
        <v>0.79944444444444451</v>
      </c>
      <c r="N36" s="1"/>
      <c r="O36" s="1">
        <v>1.2</v>
      </c>
      <c r="P36" s="1">
        <v>1</v>
      </c>
      <c r="Q36" s="1" t="s">
        <v>15</v>
      </c>
      <c r="R36" s="1" t="s">
        <v>210</v>
      </c>
      <c r="S36" s="1" t="s">
        <v>207</v>
      </c>
      <c r="T36" s="1" t="s">
        <v>207</v>
      </c>
      <c r="V36" s="1"/>
    </row>
    <row r="37" spans="1:22" x14ac:dyDescent="0.2">
      <c r="A37" s="1" t="s">
        <v>38</v>
      </c>
      <c r="B37" s="1" t="s">
        <v>175</v>
      </c>
      <c r="C37" s="1">
        <v>58</v>
      </c>
      <c r="D37" s="2">
        <v>41503</v>
      </c>
      <c r="E37" s="1" t="s">
        <v>56</v>
      </c>
      <c r="F37" s="1">
        <v>2817</v>
      </c>
      <c r="G37" s="1">
        <v>69</v>
      </c>
      <c r="H37" s="5">
        <f t="shared" si="0"/>
        <v>0.85751075313005121</v>
      </c>
      <c r="I37" s="1" t="s">
        <v>40</v>
      </c>
      <c r="J37" s="1">
        <v>15.619177000000001</v>
      </c>
      <c r="K37" s="1">
        <v>69.138240999999994</v>
      </c>
      <c r="L37" s="2">
        <v>41087</v>
      </c>
      <c r="M37" s="3">
        <v>0.79944444444444451</v>
      </c>
      <c r="N37" s="1"/>
      <c r="O37" s="1">
        <v>2.2999999999999998</v>
      </c>
      <c r="P37" s="1">
        <v>2</v>
      </c>
      <c r="Q37" s="1" t="s">
        <v>19</v>
      </c>
      <c r="R37" s="1" t="s">
        <v>197</v>
      </c>
      <c r="S37" s="1" t="s">
        <v>207</v>
      </c>
      <c r="T37" s="1" t="s">
        <v>207</v>
      </c>
      <c r="V37" s="1"/>
    </row>
    <row r="38" spans="1:22" x14ac:dyDescent="0.2">
      <c r="A38" s="1" t="s">
        <v>38</v>
      </c>
      <c r="B38" s="1" t="s">
        <v>176</v>
      </c>
      <c r="C38" s="1">
        <v>60</v>
      </c>
      <c r="D38" s="2">
        <v>41506</v>
      </c>
      <c r="E38" s="1" t="s">
        <v>57</v>
      </c>
      <c r="F38" s="1">
        <v>4310</v>
      </c>
      <c r="G38" s="1">
        <v>74</v>
      </c>
      <c r="H38" s="5">
        <f t="shared" si="0"/>
        <v>1.0636092630248948</v>
      </c>
      <c r="I38" s="1" t="s">
        <v>40</v>
      </c>
      <c r="J38" s="1">
        <v>15.619177000000001</v>
      </c>
      <c r="K38" s="1">
        <v>69.138240999999994</v>
      </c>
      <c r="L38" s="2">
        <v>41130</v>
      </c>
      <c r="M38" s="3">
        <v>0.79944444444444451</v>
      </c>
      <c r="N38" s="1"/>
      <c r="O38" s="1">
        <v>1.1000000000000001</v>
      </c>
      <c r="P38" s="1">
        <v>1</v>
      </c>
      <c r="Q38" s="1" t="s">
        <v>15</v>
      </c>
      <c r="R38" s="1" t="s">
        <v>197</v>
      </c>
      <c r="S38" s="1" t="s">
        <v>207</v>
      </c>
      <c r="T38" s="1" t="s">
        <v>207</v>
      </c>
      <c r="V38" s="1"/>
    </row>
    <row r="39" spans="1:22" x14ac:dyDescent="0.2">
      <c r="A39" s="1" t="s">
        <v>38</v>
      </c>
      <c r="B39" s="1" t="s">
        <v>177</v>
      </c>
      <c r="C39" s="1">
        <v>64</v>
      </c>
      <c r="D39" s="2">
        <v>41492</v>
      </c>
      <c r="E39" s="1" t="s">
        <v>58</v>
      </c>
      <c r="F39" s="1">
        <v>3124</v>
      </c>
      <c r="G39" s="1">
        <v>69.5</v>
      </c>
      <c r="H39" s="5">
        <f t="shared" si="0"/>
        <v>0.93058620750002141</v>
      </c>
      <c r="I39" s="1" t="s">
        <v>40</v>
      </c>
      <c r="J39" s="1">
        <v>15.619177000000001</v>
      </c>
      <c r="K39" s="1">
        <v>69.138240999999994</v>
      </c>
      <c r="L39" s="2">
        <v>41095</v>
      </c>
      <c r="M39" s="3">
        <v>0.79944444444444451</v>
      </c>
      <c r="N39" s="1"/>
      <c r="O39" s="1">
        <v>2.9</v>
      </c>
      <c r="P39" s="1">
        <v>4</v>
      </c>
      <c r="Q39" s="1" t="s">
        <v>15</v>
      </c>
      <c r="R39" s="1" t="s">
        <v>197</v>
      </c>
      <c r="S39" s="1" t="s">
        <v>206</v>
      </c>
      <c r="T39" s="1" t="s">
        <v>207</v>
      </c>
      <c r="V39" s="1"/>
    </row>
    <row r="40" spans="1:22" x14ac:dyDescent="0.2">
      <c r="A40" s="1" t="s">
        <v>38</v>
      </c>
      <c r="B40" s="1" t="s">
        <v>178</v>
      </c>
      <c r="C40" s="1">
        <v>69</v>
      </c>
      <c r="D40" s="2">
        <v>41491</v>
      </c>
      <c r="E40" s="1" t="s">
        <v>59</v>
      </c>
      <c r="F40" s="1">
        <v>2973</v>
      </c>
      <c r="G40" s="1">
        <v>68</v>
      </c>
      <c r="H40" s="5">
        <f t="shared" si="0"/>
        <v>0.94551445145532265</v>
      </c>
      <c r="I40" s="1" t="s">
        <v>40</v>
      </c>
      <c r="J40" s="1">
        <v>15.619177000000001</v>
      </c>
      <c r="K40" s="1">
        <v>69.138240999999994</v>
      </c>
      <c r="L40" s="2">
        <v>41102</v>
      </c>
      <c r="M40" s="3">
        <v>0.79944444444444451</v>
      </c>
      <c r="N40" s="1"/>
      <c r="O40" s="1">
        <v>1.2</v>
      </c>
      <c r="P40" s="1">
        <v>2</v>
      </c>
      <c r="Q40" s="1" t="s">
        <v>15</v>
      </c>
      <c r="R40" s="1" t="s">
        <v>197</v>
      </c>
      <c r="S40" s="1" t="s">
        <v>206</v>
      </c>
      <c r="T40" s="1" t="s">
        <v>206</v>
      </c>
      <c r="V40" s="1"/>
    </row>
    <row r="41" spans="1:22" x14ac:dyDescent="0.2">
      <c r="A41" s="1" t="s">
        <v>38</v>
      </c>
      <c r="B41" s="1" t="s">
        <v>179</v>
      </c>
      <c r="C41" s="1">
        <v>70</v>
      </c>
      <c r="D41" s="2">
        <v>41489</v>
      </c>
      <c r="E41" s="1" t="s">
        <v>60</v>
      </c>
      <c r="F41" s="1">
        <v>2742</v>
      </c>
      <c r="G41" s="1">
        <v>67</v>
      </c>
      <c r="H41" s="5">
        <f t="shared" si="0"/>
        <v>0.9116812905842806</v>
      </c>
      <c r="I41" s="1" t="s">
        <v>40</v>
      </c>
      <c r="J41" s="1">
        <v>15.619177000000001</v>
      </c>
      <c r="K41" s="1">
        <v>69.138240999999994</v>
      </c>
      <c r="L41" s="2">
        <v>41095</v>
      </c>
      <c r="M41" s="3">
        <v>0.79944444444444451</v>
      </c>
      <c r="N41" s="1"/>
      <c r="O41" s="1">
        <v>4</v>
      </c>
      <c r="P41" s="1">
        <v>3</v>
      </c>
      <c r="Q41" s="1" t="s">
        <v>19</v>
      </c>
      <c r="R41" s="1" t="s">
        <v>197</v>
      </c>
      <c r="S41" s="1" t="s">
        <v>207</v>
      </c>
      <c r="T41" s="1" t="s">
        <v>206</v>
      </c>
      <c r="V41" s="1"/>
    </row>
    <row r="42" spans="1:22" x14ac:dyDescent="0.2">
      <c r="A42" s="1" t="s">
        <v>61</v>
      </c>
      <c r="B42" s="1" t="s">
        <v>160</v>
      </c>
      <c r="C42" s="1">
        <v>18</v>
      </c>
      <c r="D42" s="2">
        <v>41559</v>
      </c>
      <c r="E42" s="1" t="s">
        <v>62</v>
      </c>
      <c r="F42" s="1">
        <v>3144</v>
      </c>
      <c r="G42" s="1">
        <v>65</v>
      </c>
      <c r="H42" s="5">
        <f t="shared" si="0"/>
        <v>1.1448338643604916</v>
      </c>
      <c r="I42" s="1" t="s">
        <v>63</v>
      </c>
      <c r="J42" s="1">
        <v>29.673126</v>
      </c>
      <c r="K42" s="1">
        <v>69.987245000000001</v>
      </c>
      <c r="L42" s="3">
        <v>0.13</v>
      </c>
      <c r="M42" s="1">
        <v>0.90592592599999999</v>
      </c>
      <c r="N42" s="1"/>
      <c r="O42" s="1">
        <v>1.8</v>
      </c>
      <c r="P42" s="1">
        <v>3</v>
      </c>
      <c r="Q42" s="1" t="s">
        <v>15</v>
      </c>
      <c r="R42" s="1" t="s">
        <v>210</v>
      </c>
      <c r="S42" s="1" t="s">
        <v>206</v>
      </c>
      <c r="T42" s="1" t="s">
        <v>194</v>
      </c>
      <c r="V42" s="1"/>
    </row>
    <row r="43" spans="1:22" x14ac:dyDescent="0.2">
      <c r="A43" s="1" t="s">
        <v>61</v>
      </c>
      <c r="B43" s="1" t="s">
        <v>161</v>
      </c>
      <c r="C43" s="1">
        <v>31</v>
      </c>
      <c r="D43" s="2">
        <v>41551</v>
      </c>
      <c r="E43" s="1" t="s">
        <v>64</v>
      </c>
      <c r="F43" s="1">
        <v>3362</v>
      </c>
      <c r="G43" s="1">
        <v>71</v>
      </c>
      <c r="H43" s="5">
        <f t="shared" si="0"/>
        <v>0.93933966824154613</v>
      </c>
      <c r="I43" s="1" t="s">
        <v>63</v>
      </c>
      <c r="J43" s="1">
        <v>29.673126</v>
      </c>
      <c r="K43" s="1">
        <v>69.987245000000001</v>
      </c>
      <c r="L43" s="4">
        <v>1.1293055555555556</v>
      </c>
      <c r="M43" s="1">
        <v>0.90592592599999999</v>
      </c>
      <c r="N43" s="1"/>
      <c r="O43" s="1">
        <v>2.2999999999999998</v>
      </c>
      <c r="P43" s="1">
        <v>3</v>
      </c>
      <c r="Q43" s="1" t="s">
        <v>15</v>
      </c>
      <c r="R43" s="1" t="s">
        <v>194</v>
      </c>
      <c r="S43" s="1" t="s">
        <v>206</v>
      </c>
      <c r="T43" s="1" t="s">
        <v>194</v>
      </c>
    </row>
    <row r="44" spans="1:22" x14ac:dyDescent="0.2">
      <c r="A44" s="1" t="s">
        <v>61</v>
      </c>
      <c r="B44" s="1" t="s">
        <v>162</v>
      </c>
      <c r="C44" s="1">
        <v>35</v>
      </c>
      <c r="D44" s="2">
        <v>41552</v>
      </c>
      <c r="E44" s="1" t="s">
        <v>65</v>
      </c>
      <c r="F44" s="1">
        <v>3312</v>
      </c>
      <c r="G44" s="1">
        <v>69</v>
      </c>
      <c r="H44" s="5">
        <f t="shared" si="0"/>
        <v>1.0081915563957151</v>
      </c>
      <c r="I44" s="1" t="s">
        <v>63</v>
      </c>
      <c r="J44" s="1">
        <v>29.673126</v>
      </c>
      <c r="K44" s="1">
        <v>69.987245000000001</v>
      </c>
      <c r="L44" s="4">
        <v>1.1293055555555556</v>
      </c>
      <c r="M44" s="1">
        <v>0.90592592599999999</v>
      </c>
      <c r="N44" s="1"/>
      <c r="O44" s="1">
        <v>2.2000000000000002</v>
      </c>
      <c r="P44" s="1">
        <v>2</v>
      </c>
      <c r="Q44" s="1" t="s">
        <v>15</v>
      </c>
      <c r="R44" s="1" t="s">
        <v>51</v>
      </c>
      <c r="S44" s="1" t="s">
        <v>206</v>
      </c>
      <c r="T44" s="1" t="s">
        <v>194</v>
      </c>
    </row>
    <row r="45" spans="1:22" x14ac:dyDescent="0.2">
      <c r="A45" s="1" t="s">
        <v>61</v>
      </c>
      <c r="B45" s="1" t="s">
        <v>163</v>
      </c>
      <c r="C45" s="1">
        <v>40</v>
      </c>
      <c r="D45" s="2">
        <v>41560</v>
      </c>
      <c r="E45" s="1" t="s">
        <v>66</v>
      </c>
      <c r="F45" s="1">
        <v>3014</v>
      </c>
      <c r="G45" s="1">
        <v>65</v>
      </c>
      <c r="H45" s="5">
        <f t="shared" si="0"/>
        <v>1.0974965862539827</v>
      </c>
      <c r="I45" s="1" t="s">
        <v>63</v>
      </c>
      <c r="J45" s="1">
        <v>29.673126</v>
      </c>
      <c r="K45" s="1">
        <v>69.987245000000001</v>
      </c>
      <c r="L45" s="3">
        <v>0.13</v>
      </c>
      <c r="M45" s="1">
        <v>0.90592592599999999</v>
      </c>
      <c r="N45" s="1"/>
      <c r="O45" s="1">
        <v>1.9</v>
      </c>
      <c r="P45" s="1">
        <v>3</v>
      </c>
      <c r="Q45" s="1" t="s">
        <v>15</v>
      </c>
      <c r="R45" s="1" t="s">
        <v>210</v>
      </c>
      <c r="S45" s="1" t="s">
        <v>206</v>
      </c>
      <c r="T45" s="1" t="s">
        <v>194</v>
      </c>
    </row>
    <row r="46" spans="1:22" x14ac:dyDescent="0.2">
      <c r="A46" s="1" t="s">
        <v>61</v>
      </c>
      <c r="B46" s="1" t="s">
        <v>164</v>
      </c>
      <c r="C46" s="1">
        <v>47</v>
      </c>
      <c r="D46" s="2">
        <v>41554</v>
      </c>
      <c r="E46" s="1" t="s">
        <v>67</v>
      </c>
      <c r="F46" s="1">
        <v>2876</v>
      </c>
      <c r="G46" s="1">
        <v>64</v>
      </c>
      <c r="H46" s="5">
        <f t="shared" si="0"/>
        <v>1.09710693359375</v>
      </c>
      <c r="I46" s="1" t="s">
        <v>63</v>
      </c>
      <c r="J46" s="1">
        <v>29.673126</v>
      </c>
      <c r="K46" s="1">
        <v>69.987245000000001</v>
      </c>
      <c r="L46" s="3">
        <v>0.13</v>
      </c>
      <c r="M46" s="1">
        <v>0.90592592599999999</v>
      </c>
      <c r="N46" s="1"/>
      <c r="O46" s="1">
        <v>1.7</v>
      </c>
      <c r="P46" s="1">
        <v>2</v>
      </c>
      <c r="Q46" s="1" t="s">
        <v>15</v>
      </c>
      <c r="R46" s="1" t="s">
        <v>194</v>
      </c>
      <c r="S46" s="1" t="s">
        <v>206</v>
      </c>
      <c r="T46" s="1" t="s">
        <v>194</v>
      </c>
    </row>
    <row r="47" spans="1:22" x14ac:dyDescent="0.2">
      <c r="A47" s="1" t="s">
        <v>61</v>
      </c>
      <c r="B47" s="1" t="s">
        <v>165</v>
      </c>
      <c r="C47" s="1">
        <v>75</v>
      </c>
      <c r="D47" s="2">
        <v>41550</v>
      </c>
      <c r="E47" s="1" t="s">
        <v>68</v>
      </c>
      <c r="F47" s="1">
        <v>3220</v>
      </c>
      <c r="G47" s="1">
        <v>67</v>
      </c>
      <c r="H47" s="5">
        <f t="shared" si="0"/>
        <v>1.0706104141799357</v>
      </c>
      <c r="I47" s="1" t="s">
        <v>63</v>
      </c>
      <c r="J47" s="1">
        <v>29.673126</v>
      </c>
      <c r="K47" s="1">
        <v>69.987245000000001</v>
      </c>
      <c r="L47" s="4">
        <v>1.2126388888888888</v>
      </c>
      <c r="M47" s="1">
        <v>0.90592592599999999</v>
      </c>
      <c r="N47" s="1"/>
      <c r="O47" s="1">
        <v>1.9</v>
      </c>
      <c r="P47" s="1">
        <v>2</v>
      </c>
      <c r="Q47" s="1" t="s">
        <v>15</v>
      </c>
      <c r="R47" s="1" t="s">
        <v>51</v>
      </c>
      <c r="S47" s="1" t="s">
        <v>194</v>
      </c>
      <c r="T47" s="1" t="s">
        <v>194</v>
      </c>
    </row>
    <row r="48" spans="1:22" x14ac:dyDescent="0.2">
      <c r="A48" s="1" t="s">
        <v>61</v>
      </c>
      <c r="B48" s="1" t="s">
        <v>166</v>
      </c>
      <c r="C48" s="1">
        <v>77</v>
      </c>
      <c r="D48" s="2">
        <v>41556</v>
      </c>
      <c r="E48" s="1" t="s">
        <v>69</v>
      </c>
      <c r="F48" s="1">
        <v>2868</v>
      </c>
      <c r="G48" s="1">
        <v>64</v>
      </c>
      <c r="H48" s="5">
        <f t="shared" si="0"/>
        <v>1.09405517578125</v>
      </c>
      <c r="I48" s="1" t="s">
        <v>63</v>
      </c>
      <c r="J48" s="1">
        <v>29.673126</v>
      </c>
      <c r="K48" s="1">
        <v>69.987245000000001</v>
      </c>
      <c r="L48" s="4">
        <v>1.1709722222222221</v>
      </c>
      <c r="M48" s="1">
        <v>0.90592592599999999</v>
      </c>
      <c r="N48" s="1"/>
      <c r="O48" s="1">
        <v>0.6</v>
      </c>
      <c r="P48" s="1">
        <v>2</v>
      </c>
      <c r="Q48" s="1" t="s">
        <v>15</v>
      </c>
      <c r="R48" s="1" t="s">
        <v>213</v>
      </c>
      <c r="S48" s="1" t="s">
        <v>194</v>
      </c>
      <c r="T48" s="1" t="s">
        <v>194</v>
      </c>
    </row>
    <row r="49" spans="1:20" x14ac:dyDescent="0.2">
      <c r="A49" s="1" t="s">
        <v>61</v>
      </c>
      <c r="B49" s="1" t="s">
        <v>167</v>
      </c>
      <c r="C49" s="1">
        <v>81</v>
      </c>
      <c r="D49" s="2">
        <v>41557</v>
      </c>
      <c r="E49" s="1" t="s">
        <v>70</v>
      </c>
      <c r="F49" s="1">
        <v>3010</v>
      </c>
      <c r="G49" s="1">
        <v>69</v>
      </c>
      <c r="H49" s="5">
        <f t="shared" si="0"/>
        <v>0.91626104612050208</v>
      </c>
      <c r="I49" s="1" t="s">
        <v>63</v>
      </c>
      <c r="J49" s="1">
        <v>29.673126</v>
      </c>
      <c r="K49" s="1">
        <v>69.987245000000001</v>
      </c>
      <c r="L49" s="4">
        <v>1.2126388888888888</v>
      </c>
      <c r="M49" s="1">
        <v>0.90592592599999999</v>
      </c>
      <c r="N49" s="1"/>
      <c r="O49" s="1">
        <v>2.2000000000000002</v>
      </c>
      <c r="P49" s="1">
        <v>2</v>
      </c>
      <c r="Q49" s="1" t="s">
        <v>19</v>
      </c>
      <c r="R49" s="1" t="s">
        <v>51</v>
      </c>
      <c r="S49" s="1" t="s">
        <v>206</v>
      </c>
      <c r="T49" s="1" t="s">
        <v>194</v>
      </c>
    </row>
    <row r="50" spans="1:20" x14ac:dyDescent="0.2">
      <c r="A50" s="1" t="s">
        <v>61</v>
      </c>
      <c r="B50" s="1" t="s">
        <v>168</v>
      </c>
      <c r="C50" s="1">
        <v>82</v>
      </c>
      <c r="D50" s="2">
        <v>41553</v>
      </c>
      <c r="E50" s="1" t="s">
        <v>71</v>
      </c>
      <c r="F50" s="1">
        <v>3140</v>
      </c>
      <c r="G50" s="1">
        <v>69</v>
      </c>
      <c r="H50" s="5">
        <f t="shared" si="0"/>
        <v>0.95583378233168648</v>
      </c>
      <c r="I50" s="1" t="s">
        <v>63</v>
      </c>
      <c r="J50" s="1">
        <v>29.673126</v>
      </c>
      <c r="K50" s="1">
        <v>69.987245000000001</v>
      </c>
      <c r="L50" s="4">
        <v>1.2126388888888888</v>
      </c>
      <c r="M50" s="1">
        <v>0.90592592599999999</v>
      </c>
      <c r="N50" s="1"/>
      <c r="O50" s="1">
        <v>1.3</v>
      </c>
      <c r="P50" s="1">
        <v>3</v>
      </c>
      <c r="Q50" s="1" t="s">
        <v>15</v>
      </c>
      <c r="R50" s="1" t="s">
        <v>51</v>
      </c>
      <c r="S50" s="1" t="s">
        <v>194</v>
      </c>
      <c r="T50" s="1" t="s">
        <v>194</v>
      </c>
    </row>
    <row r="51" spans="1:20" x14ac:dyDescent="0.2">
      <c r="A51" s="1" t="s">
        <v>61</v>
      </c>
      <c r="B51" s="1" t="s">
        <v>169</v>
      </c>
      <c r="C51" s="1">
        <v>84</v>
      </c>
      <c r="D51" s="2">
        <v>41555</v>
      </c>
      <c r="E51" s="1" t="s">
        <v>72</v>
      </c>
      <c r="F51" s="1">
        <v>3162</v>
      </c>
      <c r="G51" s="1">
        <v>67</v>
      </c>
      <c r="H51" s="5">
        <f t="shared" si="0"/>
        <v>1.0513261272164462</v>
      </c>
      <c r="I51" s="1" t="s">
        <v>63</v>
      </c>
      <c r="J51" s="1">
        <v>29.673126</v>
      </c>
      <c r="K51" s="1">
        <v>69.987245000000001</v>
      </c>
      <c r="L51" s="4">
        <v>1.2126388888888888</v>
      </c>
      <c r="M51" s="1">
        <v>0.90592592599999999</v>
      </c>
      <c r="N51" s="1"/>
      <c r="O51" s="1">
        <v>2.2000000000000002</v>
      </c>
      <c r="P51" s="1">
        <v>3</v>
      </c>
      <c r="Q51" s="1" t="s">
        <v>15</v>
      </c>
      <c r="R51" s="1" t="s">
        <v>210</v>
      </c>
      <c r="S51" s="1" t="s">
        <v>206</v>
      </c>
      <c r="T51" s="1" t="s">
        <v>194</v>
      </c>
    </row>
    <row r="52" spans="1:20" x14ac:dyDescent="0.2">
      <c r="A52" s="1" t="s">
        <v>61</v>
      </c>
      <c r="B52" s="1" t="s">
        <v>170</v>
      </c>
      <c r="C52" s="1">
        <v>91</v>
      </c>
      <c r="D52" s="2">
        <v>41558</v>
      </c>
      <c r="E52" s="1" t="s">
        <v>73</v>
      </c>
      <c r="F52" s="1">
        <v>3032</v>
      </c>
      <c r="G52" s="1">
        <v>69</v>
      </c>
      <c r="H52" s="5">
        <f t="shared" si="0"/>
        <v>0.92295797071008712</v>
      </c>
      <c r="I52" s="1" t="s">
        <v>63</v>
      </c>
      <c r="J52" s="1">
        <v>29.673126</v>
      </c>
      <c r="K52" s="1">
        <v>69.987245000000001</v>
      </c>
      <c r="L52" s="4">
        <v>1.2126388888888888</v>
      </c>
      <c r="M52" s="1">
        <v>0.90592592599999999</v>
      </c>
      <c r="N52" s="1"/>
      <c r="O52" s="1">
        <v>0.9</v>
      </c>
      <c r="P52" s="1">
        <v>2</v>
      </c>
      <c r="Q52" s="1" t="s">
        <v>15</v>
      </c>
      <c r="R52" s="1" t="s">
        <v>51</v>
      </c>
      <c r="S52" s="1" t="s">
        <v>194</v>
      </c>
      <c r="T52" s="1" t="s">
        <v>194</v>
      </c>
    </row>
    <row r="53" spans="1:20" x14ac:dyDescent="0.2">
      <c r="A53" s="1" t="s">
        <v>61</v>
      </c>
      <c r="B53" s="1" t="s">
        <v>171</v>
      </c>
      <c r="C53" s="1">
        <v>97</v>
      </c>
      <c r="D53" s="2">
        <v>41566</v>
      </c>
      <c r="E53" s="1" t="s">
        <v>74</v>
      </c>
      <c r="F53" s="1">
        <v>1847</v>
      </c>
      <c r="G53" s="1">
        <v>60</v>
      </c>
      <c r="H53" s="5">
        <f t="shared" si="0"/>
        <v>0.85509259259259263</v>
      </c>
      <c r="I53" s="1" t="s">
        <v>63</v>
      </c>
      <c r="J53" s="1">
        <v>29.673126</v>
      </c>
      <c r="K53" s="1">
        <v>69.987245000000001</v>
      </c>
      <c r="L53" s="3">
        <v>0.13</v>
      </c>
      <c r="M53" s="1">
        <v>0.90592592599999999</v>
      </c>
      <c r="N53" s="1"/>
      <c r="O53" s="1">
        <v>2.8</v>
      </c>
      <c r="P53" s="1">
        <v>2</v>
      </c>
      <c r="Q53" s="1" t="s">
        <v>15</v>
      </c>
      <c r="R53" s="1" t="s">
        <v>51</v>
      </c>
      <c r="S53" s="1" t="s">
        <v>206</v>
      </c>
      <c r="T53" s="1" t="s">
        <v>194</v>
      </c>
    </row>
    <row r="54" spans="1:20" x14ac:dyDescent="0.2">
      <c r="A54" s="1" t="s">
        <v>61</v>
      </c>
      <c r="B54" s="1" t="s">
        <v>172</v>
      </c>
      <c r="C54" s="1">
        <v>99</v>
      </c>
      <c r="D54" s="2">
        <v>41562</v>
      </c>
      <c r="E54" s="1" t="s">
        <v>75</v>
      </c>
      <c r="F54" s="1">
        <v>1872</v>
      </c>
      <c r="G54" s="1">
        <v>59</v>
      </c>
      <c r="H54" s="5">
        <f t="shared" si="0"/>
        <v>0.91148559492450543</v>
      </c>
      <c r="I54" s="1" t="s">
        <v>63</v>
      </c>
      <c r="J54" s="1">
        <v>29.673126</v>
      </c>
      <c r="K54" s="1">
        <v>69.987245000000001</v>
      </c>
      <c r="L54" s="3">
        <v>0.13</v>
      </c>
      <c r="M54" s="1">
        <v>0.90592592599999999</v>
      </c>
      <c r="N54" s="1"/>
      <c r="O54" s="1">
        <v>2.4</v>
      </c>
      <c r="P54" s="1">
        <v>3</v>
      </c>
      <c r="Q54" s="1" t="s">
        <v>15</v>
      </c>
      <c r="R54" s="1" t="s">
        <v>51</v>
      </c>
      <c r="S54" s="1" t="s">
        <v>206</v>
      </c>
      <c r="T54" s="1" t="s">
        <v>194</v>
      </c>
    </row>
    <row r="55" spans="1:20" x14ac:dyDescent="0.2">
      <c r="A55" s="1" t="s">
        <v>61</v>
      </c>
      <c r="B55" s="1" t="s">
        <v>173</v>
      </c>
      <c r="C55" s="1">
        <v>104</v>
      </c>
      <c r="D55" s="2">
        <v>41548</v>
      </c>
      <c r="E55" s="1" t="s">
        <v>76</v>
      </c>
      <c r="F55" s="1">
        <v>2161</v>
      </c>
      <c r="G55" s="1">
        <v>62</v>
      </c>
      <c r="H55" s="5">
        <f t="shared" si="0"/>
        <v>0.90673357725487569</v>
      </c>
      <c r="I55" s="1" t="s">
        <v>63</v>
      </c>
      <c r="J55" s="1">
        <v>29.673126</v>
      </c>
      <c r="K55" s="1">
        <v>69.987245000000001</v>
      </c>
      <c r="L55" s="4">
        <v>1.1709722222222221</v>
      </c>
      <c r="M55" s="1">
        <v>0.90592592599999999</v>
      </c>
      <c r="N55" s="1"/>
      <c r="O55" s="1">
        <v>1.6</v>
      </c>
      <c r="P55" s="1">
        <v>3</v>
      </c>
      <c r="Q55" s="1" t="s">
        <v>15</v>
      </c>
      <c r="R55" s="1" t="s">
        <v>194</v>
      </c>
      <c r="S55" s="1" t="s">
        <v>194</v>
      </c>
      <c r="T55" s="1" t="s">
        <v>194</v>
      </c>
    </row>
    <row r="56" spans="1:20" x14ac:dyDescent="0.2">
      <c r="A56" s="1" t="s">
        <v>61</v>
      </c>
      <c r="B56" s="1" t="s">
        <v>174</v>
      </c>
      <c r="C56" s="1">
        <v>109</v>
      </c>
      <c r="D56" s="2">
        <v>41565</v>
      </c>
      <c r="E56" s="1" t="s">
        <v>77</v>
      </c>
      <c r="F56" s="1">
        <v>3262</v>
      </c>
      <c r="G56" s="1">
        <v>66</v>
      </c>
      <c r="H56" s="5">
        <f t="shared" si="0"/>
        <v>1.1346244817319198</v>
      </c>
      <c r="I56" s="1" t="s">
        <v>63</v>
      </c>
      <c r="J56" s="1">
        <v>29.673126</v>
      </c>
      <c r="K56" s="1">
        <v>69.987245000000001</v>
      </c>
      <c r="L56" s="4">
        <v>1.0876388888888888</v>
      </c>
      <c r="M56" s="1">
        <v>0.90592592599999999</v>
      </c>
      <c r="N56" s="1"/>
      <c r="O56" s="1">
        <v>1.5</v>
      </c>
      <c r="P56" s="1">
        <v>2</v>
      </c>
      <c r="Q56" s="1" t="s">
        <v>15</v>
      </c>
      <c r="R56" s="1" t="s">
        <v>51</v>
      </c>
      <c r="S56" s="1" t="s">
        <v>206</v>
      </c>
      <c r="T56" s="1" t="s">
        <v>194</v>
      </c>
    </row>
    <row r="57" spans="1:20" x14ac:dyDescent="0.2">
      <c r="A57" s="1" t="s">
        <v>61</v>
      </c>
      <c r="B57" s="1" t="s">
        <v>175</v>
      </c>
      <c r="C57" s="1">
        <v>110</v>
      </c>
      <c r="D57" s="2">
        <v>41567</v>
      </c>
      <c r="E57" s="1" t="s">
        <v>78</v>
      </c>
      <c r="F57" s="1">
        <v>2935</v>
      </c>
      <c r="G57" s="1">
        <v>65</v>
      </c>
      <c r="H57" s="5">
        <f t="shared" si="0"/>
        <v>1.0687300864815659</v>
      </c>
      <c r="I57" s="1" t="s">
        <v>63</v>
      </c>
      <c r="J57" s="1">
        <v>29.673126</v>
      </c>
      <c r="K57" s="1">
        <v>69.987245000000001</v>
      </c>
      <c r="L57" s="4">
        <v>1.0876388888888888</v>
      </c>
      <c r="M57" s="1">
        <v>0.90592592599999999</v>
      </c>
      <c r="N57" s="1"/>
      <c r="O57" s="1">
        <v>2.2000000000000002</v>
      </c>
      <c r="P57" s="1">
        <v>2</v>
      </c>
      <c r="Q57" s="1" t="s">
        <v>15</v>
      </c>
      <c r="R57" s="1" t="s">
        <v>213</v>
      </c>
      <c r="S57" s="1" t="s">
        <v>206</v>
      </c>
      <c r="T57" s="1" t="s">
        <v>194</v>
      </c>
    </row>
    <row r="58" spans="1:20" x14ac:dyDescent="0.2">
      <c r="A58" s="1" t="s">
        <v>61</v>
      </c>
      <c r="B58" s="1" t="s">
        <v>176</v>
      </c>
      <c r="C58" s="1">
        <v>111</v>
      </c>
      <c r="D58" s="2">
        <v>41564</v>
      </c>
      <c r="E58" s="1" t="s">
        <v>79</v>
      </c>
      <c r="F58" s="1">
        <v>3156</v>
      </c>
      <c r="G58" s="1">
        <v>65</v>
      </c>
      <c r="H58" s="5">
        <f t="shared" si="0"/>
        <v>1.1492034592626308</v>
      </c>
      <c r="I58" s="1" t="s">
        <v>63</v>
      </c>
      <c r="J58" s="1">
        <v>29.673126</v>
      </c>
      <c r="K58" s="1">
        <v>69.987245000000001</v>
      </c>
      <c r="L58" s="4">
        <v>1.1293055555555556</v>
      </c>
      <c r="M58" s="1">
        <v>0.90592592599999999</v>
      </c>
      <c r="N58" s="1"/>
      <c r="O58" s="1">
        <v>1.3</v>
      </c>
      <c r="P58" s="1">
        <v>1</v>
      </c>
      <c r="Q58" s="1" t="s">
        <v>15</v>
      </c>
      <c r="R58" s="1" t="s">
        <v>213</v>
      </c>
      <c r="S58" s="1" t="s">
        <v>206</v>
      </c>
      <c r="T58" s="1" t="s">
        <v>194</v>
      </c>
    </row>
    <row r="59" spans="1:20" x14ac:dyDescent="0.2">
      <c r="A59" s="1" t="s">
        <v>61</v>
      </c>
      <c r="B59" s="1" t="s">
        <v>177</v>
      </c>
      <c r="C59" s="1">
        <v>112</v>
      </c>
      <c r="D59" s="2">
        <v>41549</v>
      </c>
      <c r="E59" s="1" t="s">
        <v>80</v>
      </c>
      <c r="F59" s="1">
        <v>3352</v>
      </c>
      <c r="G59" s="1">
        <v>71</v>
      </c>
      <c r="H59" s="5">
        <f t="shared" si="0"/>
        <v>0.93654567755671103</v>
      </c>
      <c r="I59" s="1" t="s">
        <v>63</v>
      </c>
      <c r="J59" s="1">
        <v>29.673126</v>
      </c>
      <c r="K59" s="1">
        <v>69.987245000000001</v>
      </c>
      <c r="L59" s="4">
        <v>1.0876388888888888</v>
      </c>
      <c r="M59" s="1">
        <v>0.90592592599999999</v>
      </c>
      <c r="N59" s="1"/>
      <c r="O59" s="1">
        <v>2.6</v>
      </c>
      <c r="P59" s="1">
        <v>1</v>
      </c>
      <c r="Q59" s="1" t="s">
        <v>19</v>
      </c>
      <c r="R59" s="1" t="s">
        <v>51</v>
      </c>
      <c r="S59" s="1" t="s">
        <v>206</v>
      </c>
      <c r="T59" s="1" t="s">
        <v>194</v>
      </c>
    </row>
    <row r="60" spans="1:20" x14ac:dyDescent="0.2">
      <c r="A60" s="1" t="s">
        <v>61</v>
      </c>
      <c r="B60" s="1" t="s">
        <v>178</v>
      </c>
      <c r="C60" s="1">
        <v>113</v>
      </c>
      <c r="D60" s="2">
        <v>41561</v>
      </c>
      <c r="E60" s="1" t="s">
        <v>81</v>
      </c>
      <c r="F60" s="1">
        <v>3104</v>
      </c>
      <c r="G60" s="1">
        <v>64</v>
      </c>
      <c r="H60" s="5">
        <f t="shared" si="0"/>
        <v>1.18408203125</v>
      </c>
      <c r="I60" s="1" t="s">
        <v>63</v>
      </c>
      <c r="J60" s="1">
        <v>29.673126</v>
      </c>
      <c r="K60" s="1">
        <v>69.987245000000001</v>
      </c>
      <c r="L60" s="4">
        <v>1.0876388888888888</v>
      </c>
      <c r="M60" s="1">
        <v>0.90592592599999999</v>
      </c>
      <c r="N60" s="1"/>
      <c r="O60" s="1">
        <v>1.6</v>
      </c>
      <c r="P60" s="1">
        <v>2</v>
      </c>
      <c r="Q60" s="1" t="s">
        <v>15</v>
      </c>
      <c r="R60" s="1" t="s">
        <v>210</v>
      </c>
      <c r="S60" s="1" t="s">
        <v>206</v>
      </c>
      <c r="T60" s="1" t="s">
        <v>194</v>
      </c>
    </row>
    <row r="61" spans="1:20" x14ac:dyDescent="0.2">
      <c r="A61" s="1" t="s">
        <v>61</v>
      </c>
      <c r="B61" s="1" t="s">
        <v>179</v>
      </c>
      <c r="C61" s="1">
        <v>114</v>
      </c>
      <c r="D61" s="2">
        <v>41563</v>
      </c>
      <c r="E61" s="1" t="s">
        <v>82</v>
      </c>
      <c r="F61" s="1">
        <v>2919</v>
      </c>
      <c r="G61" s="1">
        <v>67</v>
      </c>
      <c r="H61" s="5">
        <f t="shared" si="0"/>
        <v>0.97053161459355042</v>
      </c>
      <c r="I61" s="1" t="s">
        <v>63</v>
      </c>
      <c r="J61" s="1">
        <v>29.673126</v>
      </c>
      <c r="K61" s="1">
        <v>69.987245000000001</v>
      </c>
      <c r="L61" s="4">
        <v>1.1293055555555556</v>
      </c>
      <c r="M61" s="1">
        <v>0.90592592599999999</v>
      </c>
      <c r="N61" s="1"/>
      <c r="O61" s="1">
        <v>1.9</v>
      </c>
      <c r="P61" s="1">
        <v>2</v>
      </c>
      <c r="Q61" s="1" t="s">
        <v>19</v>
      </c>
      <c r="R61" s="1" t="s">
        <v>210</v>
      </c>
      <c r="S61" s="1" t="s">
        <v>206</v>
      </c>
      <c r="T61" s="1" t="s">
        <v>194</v>
      </c>
    </row>
    <row r="62" spans="1:20" x14ac:dyDescent="0.2">
      <c r="A62" s="1" t="s">
        <v>83</v>
      </c>
      <c r="B62" s="1" t="s">
        <v>160</v>
      </c>
      <c r="C62" s="1">
        <v>1</v>
      </c>
      <c r="D62" s="1" t="s">
        <v>84</v>
      </c>
      <c r="E62" s="1" t="s">
        <v>85</v>
      </c>
      <c r="F62" s="1">
        <v>3740</v>
      </c>
      <c r="G62" s="1">
        <v>63</v>
      </c>
      <c r="H62" s="5">
        <f t="shared" si="0"/>
        <v>1.4957188048646854</v>
      </c>
      <c r="I62" s="1" t="s">
        <v>86</v>
      </c>
      <c r="J62" s="1">
        <v>16.957545</v>
      </c>
      <c r="K62" s="1">
        <v>69.341588000000002</v>
      </c>
      <c r="L62" s="2">
        <v>41086</v>
      </c>
      <c r="M62" s="3">
        <v>0.59111111111111114</v>
      </c>
      <c r="N62" s="1"/>
      <c r="O62" s="1">
        <v>1.5</v>
      </c>
      <c r="P62" s="1">
        <v>2</v>
      </c>
      <c r="Q62" s="1" t="s">
        <v>15</v>
      </c>
      <c r="R62" s="1" t="s">
        <v>197</v>
      </c>
      <c r="S62" s="1" t="s">
        <v>207</v>
      </c>
      <c r="T62" s="1" t="s">
        <v>207</v>
      </c>
    </row>
    <row r="63" spans="1:20" x14ac:dyDescent="0.2">
      <c r="A63" s="1" t="s">
        <v>83</v>
      </c>
      <c r="B63" s="1" t="s">
        <v>161</v>
      </c>
      <c r="C63" s="1">
        <v>5</v>
      </c>
      <c r="D63" s="1" t="s">
        <v>87</v>
      </c>
      <c r="E63" s="1" t="s">
        <v>88</v>
      </c>
      <c r="F63" s="1">
        <v>4854</v>
      </c>
      <c r="G63" s="1">
        <v>72.5</v>
      </c>
      <c r="H63" s="5">
        <f t="shared" si="0"/>
        <v>1.2737545614826356</v>
      </c>
      <c r="I63" s="1" t="s">
        <v>86</v>
      </c>
      <c r="J63" s="1">
        <v>16.957545</v>
      </c>
      <c r="K63" s="1">
        <v>69.341588000000002</v>
      </c>
      <c r="L63" s="2">
        <v>41086</v>
      </c>
      <c r="M63" s="3">
        <v>0.59111111111111114</v>
      </c>
      <c r="N63" s="1"/>
      <c r="O63" s="1">
        <v>1.5</v>
      </c>
      <c r="P63" s="1">
        <v>2</v>
      </c>
      <c r="Q63" s="1" t="s">
        <v>15</v>
      </c>
      <c r="R63" s="1" t="s">
        <v>197</v>
      </c>
      <c r="S63" s="1" t="s">
        <v>207</v>
      </c>
      <c r="T63" s="1" t="s">
        <v>207</v>
      </c>
    </row>
    <row r="64" spans="1:20" x14ac:dyDescent="0.2">
      <c r="A64" s="1" t="s">
        <v>83</v>
      </c>
      <c r="B64" s="1" t="s">
        <v>162</v>
      </c>
      <c r="C64" s="1">
        <v>7</v>
      </c>
      <c r="D64" s="2">
        <v>41466</v>
      </c>
      <c r="E64" s="1" t="s">
        <v>89</v>
      </c>
      <c r="F64" s="1">
        <v>3050</v>
      </c>
      <c r="G64" s="1">
        <v>65</v>
      </c>
      <c r="H64" s="5">
        <f t="shared" si="0"/>
        <v>1.1106053709604005</v>
      </c>
      <c r="I64" s="1" t="s">
        <v>86</v>
      </c>
      <c r="J64" s="1">
        <v>16.957545</v>
      </c>
      <c r="K64" s="1">
        <v>69.341588000000002</v>
      </c>
      <c r="L64" s="2">
        <v>41093</v>
      </c>
      <c r="M64" s="3">
        <v>0.59111111111111114</v>
      </c>
      <c r="N64" s="1"/>
      <c r="O64" s="1">
        <v>1.5</v>
      </c>
      <c r="P64" s="1">
        <v>2</v>
      </c>
      <c r="Q64" s="1" t="s">
        <v>15</v>
      </c>
      <c r="R64" s="1" t="s">
        <v>210</v>
      </c>
      <c r="S64" s="1" t="s">
        <v>206</v>
      </c>
      <c r="T64" s="1" t="s">
        <v>207</v>
      </c>
    </row>
    <row r="65" spans="1:20" x14ac:dyDescent="0.2">
      <c r="A65" s="1" t="s">
        <v>83</v>
      </c>
      <c r="B65" s="1" t="s">
        <v>163</v>
      </c>
      <c r="C65" s="1">
        <v>11</v>
      </c>
      <c r="D65" s="2">
        <v>41459</v>
      </c>
      <c r="E65" s="1" t="s">
        <v>90</v>
      </c>
      <c r="F65" s="1">
        <v>3290</v>
      </c>
      <c r="G65" s="1">
        <v>64</v>
      </c>
      <c r="H65" s="5">
        <f t="shared" si="0"/>
        <v>1.255035400390625</v>
      </c>
      <c r="I65" s="1" t="s">
        <v>86</v>
      </c>
      <c r="J65" s="1">
        <v>16.957545</v>
      </c>
      <c r="K65" s="1">
        <v>69.341588000000002</v>
      </c>
      <c r="L65" s="2">
        <v>41093</v>
      </c>
      <c r="M65" s="3">
        <v>0.59111111111111114</v>
      </c>
      <c r="N65" s="1"/>
      <c r="O65" s="1">
        <v>1.5</v>
      </c>
      <c r="P65" s="1">
        <v>2</v>
      </c>
      <c r="Q65" s="1" t="s">
        <v>15</v>
      </c>
      <c r="R65" s="1" t="s">
        <v>197</v>
      </c>
      <c r="S65" s="1" t="s">
        <v>207</v>
      </c>
      <c r="T65" s="1" t="s">
        <v>207</v>
      </c>
    </row>
    <row r="66" spans="1:20" x14ac:dyDescent="0.2">
      <c r="A66" s="1" t="s">
        <v>83</v>
      </c>
      <c r="B66" s="1" t="s">
        <v>164</v>
      </c>
      <c r="C66" s="1">
        <v>13</v>
      </c>
      <c r="D66" s="2">
        <v>41465</v>
      </c>
      <c r="E66" s="1" t="s">
        <v>91</v>
      </c>
      <c r="F66" s="1">
        <v>3092</v>
      </c>
      <c r="G66" s="1">
        <v>67</v>
      </c>
      <c r="H66" s="5">
        <f t="shared" si="0"/>
        <v>1.0280519877777519</v>
      </c>
      <c r="I66" s="1" t="s">
        <v>86</v>
      </c>
      <c r="J66" s="1">
        <v>16.957545</v>
      </c>
      <c r="K66" s="1">
        <v>69.341588000000002</v>
      </c>
      <c r="L66" s="2">
        <v>41086</v>
      </c>
      <c r="M66" s="3">
        <v>0.59111111111111114</v>
      </c>
      <c r="N66" s="1"/>
      <c r="O66" s="1">
        <v>2.2000000000000002</v>
      </c>
      <c r="P66" s="1">
        <v>2</v>
      </c>
      <c r="Q66" s="1" t="s">
        <v>19</v>
      </c>
      <c r="R66" s="1" t="s">
        <v>210</v>
      </c>
      <c r="S66" s="1" t="s">
        <v>206</v>
      </c>
      <c r="T66" s="1" t="s">
        <v>207</v>
      </c>
    </row>
    <row r="67" spans="1:20" x14ac:dyDescent="0.2">
      <c r="A67" s="1" t="s">
        <v>83</v>
      </c>
      <c r="B67" s="1" t="s">
        <v>165</v>
      </c>
      <c r="C67" s="1">
        <v>16</v>
      </c>
      <c r="D67" s="2">
        <v>41467</v>
      </c>
      <c r="E67" s="1" t="s">
        <v>92</v>
      </c>
      <c r="F67" s="1">
        <v>3212</v>
      </c>
      <c r="G67" s="1">
        <v>63</v>
      </c>
      <c r="H67" s="5">
        <f t="shared" ref="H67:H115" si="1">(10^5)*F67/(G67*10)^3</f>
        <v>1.2845585030014357</v>
      </c>
      <c r="I67" s="1" t="s">
        <v>86</v>
      </c>
      <c r="J67" s="1">
        <v>16.957545</v>
      </c>
      <c r="K67" s="1">
        <v>69.341588000000002</v>
      </c>
      <c r="L67" s="2">
        <v>41100</v>
      </c>
      <c r="M67" s="3">
        <v>0.59111111111111114</v>
      </c>
      <c r="N67" s="1"/>
      <c r="O67" s="1">
        <v>2.5</v>
      </c>
      <c r="P67" s="1">
        <v>2</v>
      </c>
      <c r="Q67" s="1" t="s">
        <v>15</v>
      </c>
      <c r="R67" s="1" t="s">
        <v>210</v>
      </c>
      <c r="S67" s="1" t="s">
        <v>207</v>
      </c>
      <c r="T67" s="1" t="s">
        <v>206</v>
      </c>
    </row>
    <row r="68" spans="1:20" x14ac:dyDescent="0.2">
      <c r="A68" s="1" t="s">
        <v>83</v>
      </c>
      <c r="B68" s="1" t="s">
        <v>166</v>
      </c>
      <c r="C68" s="1">
        <v>19</v>
      </c>
      <c r="D68" s="1" t="s">
        <v>93</v>
      </c>
      <c r="E68" s="1" t="s">
        <v>94</v>
      </c>
      <c r="F68" s="1">
        <v>4442</v>
      </c>
      <c r="G68" s="1">
        <v>72.5</v>
      </c>
      <c r="H68" s="5">
        <f t="shared" si="1"/>
        <v>1.1656402476526302</v>
      </c>
      <c r="I68" s="1" t="s">
        <v>86</v>
      </c>
      <c r="J68" s="1">
        <v>16.957545</v>
      </c>
      <c r="K68" s="1">
        <v>69.341588000000002</v>
      </c>
      <c r="L68" s="2">
        <v>41088</v>
      </c>
      <c r="M68" s="3">
        <v>0.59111111111111114</v>
      </c>
      <c r="N68" s="1"/>
      <c r="O68" s="1">
        <v>2.5</v>
      </c>
      <c r="P68" s="1">
        <v>1</v>
      </c>
      <c r="Q68" s="1" t="s">
        <v>19</v>
      </c>
      <c r="R68" s="1" t="s">
        <v>197</v>
      </c>
      <c r="S68" s="1" t="s">
        <v>207</v>
      </c>
      <c r="T68" s="1" t="s">
        <v>207</v>
      </c>
    </row>
    <row r="69" spans="1:20" x14ac:dyDescent="0.2">
      <c r="A69" s="1" t="s">
        <v>83</v>
      </c>
      <c r="B69" s="1" t="s">
        <v>167</v>
      </c>
      <c r="C69" s="1">
        <v>23</v>
      </c>
      <c r="D69" s="2">
        <v>41463</v>
      </c>
      <c r="E69" s="1" t="s">
        <v>95</v>
      </c>
      <c r="F69" s="1">
        <v>3274</v>
      </c>
      <c r="G69" s="1">
        <v>68.5</v>
      </c>
      <c r="H69" s="5">
        <f t="shared" si="1"/>
        <v>1.018607713526692</v>
      </c>
      <c r="I69" s="1" t="s">
        <v>86</v>
      </c>
      <c r="J69" s="1">
        <v>16.957545</v>
      </c>
      <c r="K69" s="1">
        <v>69.341588000000002</v>
      </c>
      <c r="L69" s="2">
        <v>41093</v>
      </c>
      <c r="M69" s="3">
        <v>0.59111111111111114</v>
      </c>
      <c r="N69" s="1"/>
      <c r="O69" s="1">
        <v>2.7</v>
      </c>
      <c r="P69" s="1">
        <v>2</v>
      </c>
      <c r="Q69" s="1" t="s">
        <v>19</v>
      </c>
      <c r="R69" s="1" t="s">
        <v>210</v>
      </c>
      <c r="S69" s="1" t="s">
        <v>207</v>
      </c>
      <c r="T69" s="1" t="s">
        <v>206</v>
      </c>
    </row>
    <row r="70" spans="1:20" x14ac:dyDescent="0.2">
      <c r="A70" s="1" t="s">
        <v>83</v>
      </c>
      <c r="B70" s="1" t="s">
        <v>168</v>
      </c>
      <c r="C70" s="1">
        <v>25</v>
      </c>
      <c r="D70" s="1" t="s">
        <v>96</v>
      </c>
      <c r="E70" s="1" t="s">
        <v>97</v>
      </c>
      <c r="F70" s="1">
        <v>1950</v>
      </c>
      <c r="G70" s="1">
        <v>57</v>
      </c>
      <c r="H70" s="5">
        <f t="shared" si="1"/>
        <v>1.0529555652751454</v>
      </c>
      <c r="I70" s="1" t="s">
        <v>86</v>
      </c>
      <c r="J70" s="1">
        <v>16.957545</v>
      </c>
      <c r="K70" s="1">
        <v>69.341588000000002</v>
      </c>
      <c r="L70" s="2">
        <v>41094</v>
      </c>
      <c r="M70" s="3">
        <v>0.59111111111111114</v>
      </c>
      <c r="N70" s="1"/>
      <c r="O70" s="1">
        <v>2.6</v>
      </c>
      <c r="P70" s="1">
        <v>2</v>
      </c>
      <c r="Q70" s="1" t="s">
        <v>15</v>
      </c>
      <c r="R70" s="1" t="s">
        <v>197</v>
      </c>
      <c r="S70" s="1" t="s">
        <v>206</v>
      </c>
      <c r="T70" s="1" t="s">
        <v>207</v>
      </c>
    </row>
    <row r="71" spans="1:20" x14ac:dyDescent="0.2">
      <c r="A71" s="1" t="s">
        <v>83</v>
      </c>
      <c r="B71" s="1" t="s">
        <v>169</v>
      </c>
      <c r="C71" s="1">
        <v>29</v>
      </c>
      <c r="D71" s="1" t="s">
        <v>98</v>
      </c>
      <c r="E71" s="1" t="s">
        <v>99</v>
      </c>
      <c r="F71" s="1">
        <v>4846</v>
      </c>
      <c r="G71" s="1">
        <v>72</v>
      </c>
      <c r="H71" s="5">
        <f t="shared" si="1"/>
        <v>1.298332475994513</v>
      </c>
      <c r="I71" s="1" t="s">
        <v>86</v>
      </c>
      <c r="J71" s="1">
        <v>16.957545</v>
      </c>
      <c r="K71" s="1">
        <v>69.341588000000002</v>
      </c>
      <c r="L71" s="2">
        <v>41087</v>
      </c>
      <c r="M71" s="3">
        <v>0.59111111111111114</v>
      </c>
      <c r="N71" s="1"/>
      <c r="O71" s="1">
        <v>1.5</v>
      </c>
      <c r="P71" s="1">
        <v>1</v>
      </c>
      <c r="Q71" s="1" t="s">
        <v>19</v>
      </c>
      <c r="R71" s="1" t="s">
        <v>197</v>
      </c>
      <c r="S71" s="1" t="s">
        <v>207</v>
      </c>
      <c r="T71" s="1" t="s">
        <v>207</v>
      </c>
    </row>
    <row r="72" spans="1:20" x14ac:dyDescent="0.2">
      <c r="A72" s="1" t="s">
        <v>83</v>
      </c>
      <c r="B72" s="1" t="s">
        <v>170</v>
      </c>
      <c r="C72" s="1">
        <v>33</v>
      </c>
      <c r="D72" s="2">
        <v>41462</v>
      </c>
      <c r="E72" s="1" t="s">
        <v>100</v>
      </c>
      <c r="F72" s="1">
        <v>3212</v>
      </c>
      <c r="G72" s="1">
        <v>62.5</v>
      </c>
      <c r="H72" s="5">
        <f t="shared" si="1"/>
        <v>1.3156352</v>
      </c>
      <c r="I72" s="1" t="s">
        <v>86</v>
      </c>
      <c r="J72" s="1">
        <v>16.957545</v>
      </c>
      <c r="K72" s="1">
        <v>69.341588000000002</v>
      </c>
      <c r="L72" s="2">
        <v>41101</v>
      </c>
      <c r="M72" s="3">
        <v>0.59111111111111114</v>
      </c>
      <c r="N72" s="1"/>
      <c r="O72" s="1">
        <v>1.5</v>
      </c>
      <c r="P72" s="1">
        <v>3</v>
      </c>
      <c r="Q72" s="1" t="s">
        <v>15</v>
      </c>
      <c r="R72" s="1" t="s">
        <v>210</v>
      </c>
      <c r="S72" s="1" t="s">
        <v>207</v>
      </c>
      <c r="T72" s="1" t="s">
        <v>207</v>
      </c>
    </row>
    <row r="73" spans="1:20" x14ac:dyDescent="0.2">
      <c r="A73" s="1" t="s">
        <v>83</v>
      </c>
      <c r="B73" s="1" t="s">
        <v>171</v>
      </c>
      <c r="C73" s="1">
        <v>39</v>
      </c>
      <c r="D73" s="1" t="s">
        <v>101</v>
      </c>
      <c r="E73" s="1" t="s">
        <v>102</v>
      </c>
      <c r="F73" s="1">
        <v>5320</v>
      </c>
      <c r="G73" s="1">
        <v>75</v>
      </c>
      <c r="H73" s="5">
        <f t="shared" si="1"/>
        <v>1.261037037037037</v>
      </c>
      <c r="I73" s="1" t="s">
        <v>86</v>
      </c>
      <c r="J73" s="1">
        <v>16.957545</v>
      </c>
      <c r="K73" s="1">
        <v>69.341588000000002</v>
      </c>
      <c r="L73" s="2">
        <v>41097</v>
      </c>
      <c r="M73" s="3">
        <v>0.59111111111111114</v>
      </c>
      <c r="N73" s="1"/>
      <c r="O73" s="1">
        <v>1.1000000000000001</v>
      </c>
      <c r="P73" s="1">
        <v>2</v>
      </c>
      <c r="Q73" s="1" t="s">
        <v>15</v>
      </c>
      <c r="R73" s="1" t="s">
        <v>197</v>
      </c>
      <c r="S73" s="1" t="s">
        <v>207</v>
      </c>
      <c r="T73" s="1" t="s">
        <v>207</v>
      </c>
    </row>
    <row r="74" spans="1:20" x14ac:dyDescent="0.2">
      <c r="A74" s="1" t="s">
        <v>83</v>
      </c>
      <c r="B74" s="1" t="s">
        <v>172</v>
      </c>
      <c r="C74" s="1">
        <v>63</v>
      </c>
      <c r="D74" s="1" t="s">
        <v>103</v>
      </c>
      <c r="E74" s="1" t="s">
        <v>104</v>
      </c>
      <c r="F74" s="1">
        <v>4164</v>
      </c>
      <c r="G74" s="1">
        <v>69.5</v>
      </c>
      <c r="H74" s="5">
        <f t="shared" si="1"/>
        <v>1.2403844327881208</v>
      </c>
      <c r="I74" s="1" t="s">
        <v>86</v>
      </c>
      <c r="J74" s="1">
        <v>16.957545</v>
      </c>
      <c r="K74" s="1">
        <v>69.341588000000002</v>
      </c>
      <c r="L74" s="2">
        <v>41093</v>
      </c>
      <c r="M74" s="3">
        <v>0.59111111111111114</v>
      </c>
      <c r="N74" s="1"/>
      <c r="O74" s="1">
        <v>1.4</v>
      </c>
      <c r="P74" s="1">
        <v>2</v>
      </c>
      <c r="Q74" s="1" t="s">
        <v>15</v>
      </c>
      <c r="R74" s="1" t="s">
        <v>197</v>
      </c>
      <c r="S74" s="1" t="s">
        <v>207</v>
      </c>
      <c r="T74" s="1" t="s">
        <v>206</v>
      </c>
    </row>
    <row r="75" spans="1:20" x14ac:dyDescent="0.2">
      <c r="A75" s="1" t="s">
        <v>83</v>
      </c>
      <c r="B75" s="1" t="s">
        <v>173</v>
      </c>
      <c r="C75" s="1">
        <v>66</v>
      </c>
      <c r="D75" s="2">
        <v>41460</v>
      </c>
      <c r="E75" s="1" t="s">
        <v>105</v>
      </c>
      <c r="F75" s="1">
        <v>2904</v>
      </c>
      <c r="G75" s="1">
        <v>63</v>
      </c>
      <c r="H75" s="5">
        <f t="shared" si="1"/>
        <v>1.1613816602478735</v>
      </c>
      <c r="I75" s="1" t="s">
        <v>86</v>
      </c>
      <c r="J75" s="1">
        <v>16.957545</v>
      </c>
      <c r="K75" s="1">
        <v>69.341588000000002</v>
      </c>
      <c r="L75" s="2">
        <v>41087</v>
      </c>
      <c r="M75" s="3">
        <v>0.59111111111111114</v>
      </c>
      <c r="N75" s="1"/>
      <c r="O75" s="1">
        <v>1.3</v>
      </c>
      <c r="P75" s="1">
        <v>2</v>
      </c>
      <c r="Q75" s="1" t="s">
        <v>15</v>
      </c>
      <c r="R75" s="1" t="s">
        <v>210</v>
      </c>
      <c r="S75" s="1" t="s">
        <v>207</v>
      </c>
      <c r="T75" s="1" t="s">
        <v>206</v>
      </c>
    </row>
    <row r="76" spans="1:20" x14ac:dyDescent="0.2">
      <c r="A76" s="1" t="s">
        <v>83</v>
      </c>
      <c r="B76" s="1" t="s">
        <v>174</v>
      </c>
      <c r="C76" s="1">
        <v>68</v>
      </c>
      <c r="D76" s="2">
        <v>41475</v>
      </c>
      <c r="E76" s="1" t="s">
        <v>106</v>
      </c>
      <c r="F76" s="1">
        <v>3900</v>
      </c>
      <c r="G76" s="1">
        <v>66</v>
      </c>
      <c r="H76" s="5">
        <f t="shared" si="1"/>
        <v>1.3565406127389599</v>
      </c>
      <c r="I76" s="1" t="s">
        <v>86</v>
      </c>
      <c r="J76" s="1">
        <v>16.957545</v>
      </c>
      <c r="K76" s="1">
        <v>69.341588000000002</v>
      </c>
      <c r="L76" s="2">
        <v>41087</v>
      </c>
      <c r="M76" s="3">
        <v>0.59111111111111114</v>
      </c>
      <c r="N76" s="1"/>
      <c r="O76" s="1">
        <v>2.2000000000000002</v>
      </c>
      <c r="P76" s="1">
        <v>2</v>
      </c>
      <c r="Q76" s="1" t="s">
        <v>15</v>
      </c>
      <c r="R76" s="1" t="s">
        <v>197</v>
      </c>
      <c r="S76" s="1" t="s">
        <v>206</v>
      </c>
      <c r="T76" s="1" t="s">
        <v>207</v>
      </c>
    </row>
    <row r="77" spans="1:20" x14ac:dyDescent="0.2">
      <c r="A77" s="1" t="s">
        <v>83</v>
      </c>
      <c r="B77" s="1" t="s">
        <v>175</v>
      </c>
      <c r="C77" s="1">
        <v>72</v>
      </c>
      <c r="D77" s="1" t="s">
        <v>107</v>
      </c>
      <c r="E77" s="1" t="s">
        <v>108</v>
      </c>
      <c r="F77" s="1">
        <v>4212</v>
      </c>
      <c r="G77" s="1">
        <v>69</v>
      </c>
      <c r="H77" s="5">
        <f t="shared" si="1"/>
        <v>1.2821566532423769</v>
      </c>
      <c r="I77" s="1" t="s">
        <v>86</v>
      </c>
      <c r="J77" s="1">
        <v>16.957545</v>
      </c>
      <c r="K77" s="1">
        <v>69.341588000000002</v>
      </c>
      <c r="L77" s="2">
        <v>41095</v>
      </c>
      <c r="M77" s="3">
        <v>0.59111111111111114</v>
      </c>
      <c r="N77" s="1"/>
      <c r="O77" s="1">
        <v>1.6</v>
      </c>
      <c r="P77" s="1">
        <v>2</v>
      </c>
      <c r="Q77" s="1" t="s">
        <v>15</v>
      </c>
      <c r="R77" s="1" t="s">
        <v>197</v>
      </c>
      <c r="S77" s="1" t="s">
        <v>207</v>
      </c>
      <c r="T77" s="1" t="s">
        <v>207</v>
      </c>
    </row>
    <row r="78" spans="1:20" x14ac:dyDescent="0.2">
      <c r="A78" s="1" t="s">
        <v>83</v>
      </c>
      <c r="B78" s="1" t="s">
        <v>176</v>
      </c>
      <c r="C78" s="1">
        <v>73</v>
      </c>
      <c r="D78" s="2">
        <v>41464</v>
      </c>
      <c r="E78" s="1" t="s">
        <v>109</v>
      </c>
      <c r="F78" s="1">
        <v>2876</v>
      </c>
      <c r="G78" s="1">
        <v>65</v>
      </c>
      <c r="H78" s="5">
        <f t="shared" si="1"/>
        <v>1.0472462448793809</v>
      </c>
      <c r="I78" s="1" t="s">
        <v>86</v>
      </c>
      <c r="J78" s="1">
        <v>16.957545</v>
      </c>
      <c r="K78" s="1">
        <v>69.341588000000002</v>
      </c>
      <c r="L78" s="2">
        <v>41093</v>
      </c>
      <c r="M78" s="3">
        <v>0.59111111111111114</v>
      </c>
      <c r="N78" s="1"/>
      <c r="O78" s="1">
        <v>3</v>
      </c>
      <c r="P78" s="1">
        <v>2</v>
      </c>
      <c r="Q78" s="1" t="s">
        <v>15</v>
      </c>
      <c r="R78" s="1" t="s">
        <v>210</v>
      </c>
      <c r="S78" s="1" t="s">
        <v>207</v>
      </c>
      <c r="T78" s="1" t="s">
        <v>206</v>
      </c>
    </row>
    <row r="79" spans="1:20" x14ac:dyDescent="0.2">
      <c r="A79" s="1" t="s">
        <v>83</v>
      </c>
      <c r="B79" s="1" t="s">
        <v>177</v>
      </c>
      <c r="C79" s="1">
        <v>76</v>
      </c>
      <c r="D79" s="1" t="s">
        <v>110</v>
      </c>
      <c r="E79" s="1" t="s">
        <v>111</v>
      </c>
      <c r="F79" s="1">
        <v>4642</v>
      </c>
      <c r="G79" s="1">
        <v>69</v>
      </c>
      <c r="H79" s="5">
        <f t="shared" si="1"/>
        <v>1.4130510884024485</v>
      </c>
      <c r="I79" s="1" t="s">
        <v>86</v>
      </c>
      <c r="J79" s="1">
        <v>16.957545</v>
      </c>
      <c r="K79" s="1">
        <v>69.341588000000002</v>
      </c>
      <c r="L79" s="2">
        <v>41088</v>
      </c>
      <c r="M79" s="3">
        <v>0.59111111111111114</v>
      </c>
      <c r="N79" s="1"/>
      <c r="O79" s="1">
        <v>1.1000000000000001</v>
      </c>
      <c r="P79" s="1">
        <v>1</v>
      </c>
      <c r="Q79" s="1" t="s">
        <v>15</v>
      </c>
      <c r="R79" s="1" t="s">
        <v>197</v>
      </c>
      <c r="S79" s="1" t="s">
        <v>207</v>
      </c>
      <c r="T79" s="1" t="s">
        <v>207</v>
      </c>
    </row>
    <row r="80" spans="1:20" x14ac:dyDescent="0.2">
      <c r="A80" s="1" t="s">
        <v>83</v>
      </c>
      <c r="B80" s="1" t="s">
        <v>178</v>
      </c>
      <c r="C80" s="1">
        <v>79</v>
      </c>
      <c r="D80" s="2">
        <v>41461</v>
      </c>
      <c r="E80" s="1" t="s">
        <v>112</v>
      </c>
      <c r="F80" s="1">
        <v>2838</v>
      </c>
      <c r="G80" s="1">
        <v>64</v>
      </c>
      <c r="H80" s="5">
        <f t="shared" si="1"/>
        <v>1.082611083984375</v>
      </c>
      <c r="I80" s="1" t="s">
        <v>86</v>
      </c>
      <c r="J80" s="1">
        <v>16.957545</v>
      </c>
      <c r="K80" s="1">
        <v>69.341588000000002</v>
      </c>
      <c r="L80" s="2">
        <v>41094</v>
      </c>
      <c r="M80" s="3">
        <v>0.59111111111111114</v>
      </c>
      <c r="N80" s="1"/>
      <c r="O80" s="1">
        <v>1.7</v>
      </c>
      <c r="P80" s="1">
        <v>2</v>
      </c>
      <c r="Q80" s="1" t="s">
        <v>15</v>
      </c>
      <c r="R80" s="1" t="s">
        <v>210</v>
      </c>
      <c r="S80" s="1" t="s">
        <v>207</v>
      </c>
      <c r="T80" s="1" t="s">
        <v>207</v>
      </c>
    </row>
    <row r="81" spans="1:20" x14ac:dyDescent="0.2">
      <c r="A81" s="1" t="s">
        <v>83</v>
      </c>
      <c r="B81" s="1" t="s">
        <v>179</v>
      </c>
      <c r="C81" s="1">
        <v>86</v>
      </c>
      <c r="D81" s="1" t="s">
        <v>113</v>
      </c>
      <c r="E81" s="1" t="s">
        <v>114</v>
      </c>
      <c r="F81" s="1">
        <v>3444</v>
      </c>
      <c r="G81" s="1">
        <v>68</v>
      </c>
      <c r="H81" s="5">
        <f t="shared" si="1"/>
        <v>1.0953083655607572</v>
      </c>
      <c r="I81" s="1" t="s">
        <v>86</v>
      </c>
      <c r="J81" s="1">
        <v>16.957545</v>
      </c>
      <c r="K81" s="1">
        <v>69.341588000000002</v>
      </c>
      <c r="L81" s="2">
        <v>41094</v>
      </c>
      <c r="M81" s="3">
        <v>0.59111111111111114</v>
      </c>
      <c r="N81" s="1"/>
      <c r="O81" s="1">
        <v>1.5</v>
      </c>
      <c r="P81" s="1">
        <v>1</v>
      </c>
      <c r="Q81" s="1" t="s">
        <v>15</v>
      </c>
      <c r="R81" s="1" t="s">
        <v>210</v>
      </c>
      <c r="S81" s="1" t="s">
        <v>206</v>
      </c>
      <c r="T81" s="1" t="s">
        <v>207</v>
      </c>
    </row>
    <row r="82" spans="1:20" x14ac:dyDescent="0.2">
      <c r="A82" s="1" t="s">
        <v>83</v>
      </c>
      <c r="B82" s="1" t="s">
        <v>180</v>
      </c>
      <c r="C82" s="1">
        <v>88</v>
      </c>
      <c r="D82" s="2">
        <v>41468</v>
      </c>
      <c r="E82" s="1" t="s">
        <v>115</v>
      </c>
      <c r="F82" s="1">
        <v>2864</v>
      </c>
      <c r="G82" s="1">
        <v>66</v>
      </c>
      <c r="H82" s="5">
        <f t="shared" si="1"/>
        <v>0.99618777304727713</v>
      </c>
      <c r="I82" s="1" t="s">
        <v>86</v>
      </c>
      <c r="J82" s="1">
        <v>16.957545</v>
      </c>
      <c r="K82" s="1">
        <v>69.341588000000002</v>
      </c>
      <c r="L82" s="2">
        <v>41128</v>
      </c>
      <c r="M82" s="3">
        <v>0.59111111111111114</v>
      </c>
      <c r="N82" s="1"/>
      <c r="O82" s="1">
        <v>1.4</v>
      </c>
      <c r="P82" s="1">
        <v>3</v>
      </c>
      <c r="Q82" s="1" t="s">
        <v>15</v>
      </c>
      <c r="R82" s="1" t="s">
        <v>197</v>
      </c>
      <c r="S82" s="1" t="s">
        <v>207</v>
      </c>
      <c r="T82" s="1" t="s">
        <v>207</v>
      </c>
    </row>
    <row r="83" spans="1:20" x14ac:dyDescent="0.2">
      <c r="A83" s="1" t="s">
        <v>83</v>
      </c>
      <c r="B83" s="1" t="s">
        <v>181</v>
      </c>
      <c r="C83" s="1">
        <v>89</v>
      </c>
      <c r="D83" s="2">
        <v>41469</v>
      </c>
      <c r="E83" s="1" t="s">
        <v>116</v>
      </c>
      <c r="F83" s="1">
        <v>3252</v>
      </c>
      <c r="G83" s="1">
        <v>65</v>
      </c>
      <c r="H83" s="5">
        <f t="shared" si="1"/>
        <v>1.1841602184797451</v>
      </c>
      <c r="I83" s="1" t="s">
        <v>86</v>
      </c>
      <c r="J83" s="1">
        <v>16.957545</v>
      </c>
      <c r="K83" s="1">
        <v>69.341588000000002</v>
      </c>
      <c r="L83" s="2">
        <v>41109</v>
      </c>
      <c r="M83" s="3">
        <v>0.59111111111111114</v>
      </c>
      <c r="N83" s="1"/>
      <c r="O83" s="1">
        <v>3</v>
      </c>
      <c r="P83" s="1">
        <v>3</v>
      </c>
      <c r="Q83" s="1" t="s">
        <v>15</v>
      </c>
      <c r="R83" s="1" t="s">
        <v>197</v>
      </c>
      <c r="S83" s="1" t="s">
        <v>206</v>
      </c>
      <c r="T83" s="1" t="s">
        <v>207</v>
      </c>
    </row>
    <row r="84" spans="1:20" x14ac:dyDescent="0.2">
      <c r="A84" s="1" t="s">
        <v>83</v>
      </c>
      <c r="B84" s="1" t="s">
        <v>182</v>
      </c>
      <c r="C84" s="1">
        <v>92</v>
      </c>
      <c r="D84" s="2">
        <v>41470</v>
      </c>
      <c r="E84" s="1" t="s">
        <v>117</v>
      </c>
      <c r="F84" s="1">
        <v>2837</v>
      </c>
      <c r="G84" s="1">
        <v>66.5</v>
      </c>
      <c r="H84" s="5">
        <f t="shared" si="1"/>
        <v>0.96470471220166987</v>
      </c>
      <c r="I84" s="1" t="s">
        <v>86</v>
      </c>
      <c r="J84" s="1">
        <v>16.957545</v>
      </c>
      <c r="K84" s="1">
        <v>69.341588000000002</v>
      </c>
      <c r="L84" s="2">
        <v>41108</v>
      </c>
      <c r="M84" s="3">
        <v>0.59111111111111114</v>
      </c>
      <c r="N84" s="1"/>
      <c r="O84" s="1">
        <v>3.4</v>
      </c>
      <c r="P84" s="1">
        <v>2</v>
      </c>
      <c r="Q84" s="1" t="s">
        <v>19</v>
      </c>
      <c r="R84" s="1" t="s">
        <v>197</v>
      </c>
      <c r="S84" s="1" t="s">
        <v>207</v>
      </c>
      <c r="T84" s="1" t="s">
        <v>206</v>
      </c>
    </row>
    <row r="85" spans="1:20" x14ac:dyDescent="0.2">
      <c r="A85" s="1" t="s">
        <v>83</v>
      </c>
      <c r="B85" s="1" t="s">
        <v>183</v>
      </c>
      <c r="C85" s="1">
        <v>95</v>
      </c>
      <c r="D85" s="2">
        <v>41458</v>
      </c>
      <c r="E85" s="1" t="s">
        <v>118</v>
      </c>
      <c r="F85" s="1">
        <v>3220</v>
      </c>
      <c r="G85" s="1">
        <v>67</v>
      </c>
      <c r="H85" s="5">
        <f t="shared" si="1"/>
        <v>1.0706104141799357</v>
      </c>
      <c r="I85" s="1" t="s">
        <v>86</v>
      </c>
      <c r="J85" s="1">
        <v>16.957545</v>
      </c>
      <c r="K85" s="1">
        <v>69.341588000000002</v>
      </c>
      <c r="L85" s="2">
        <v>41114</v>
      </c>
      <c r="M85" s="3">
        <v>0.59111111111111114</v>
      </c>
      <c r="N85" s="1"/>
      <c r="O85" s="1">
        <v>2.2000000000000002</v>
      </c>
      <c r="P85" s="1">
        <v>3</v>
      </c>
      <c r="Q85" s="1" t="s">
        <v>15</v>
      </c>
      <c r="R85" s="1" t="s">
        <v>197</v>
      </c>
      <c r="S85" s="1" t="s">
        <v>206</v>
      </c>
      <c r="T85" s="1" t="s">
        <v>207</v>
      </c>
    </row>
    <row r="86" spans="1:20" x14ac:dyDescent="0.2">
      <c r="A86" s="1" t="s">
        <v>83</v>
      </c>
      <c r="B86" s="1" t="s">
        <v>184</v>
      </c>
      <c r="C86" s="1">
        <v>96</v>
      </c>
      <c r="D86" s="1" t="s">
        <v>119</v>
      </c>
      <c r="E86" s="1" t="s">
        <v>120</v>
      </c>
      <c r="F86" s="1">
        <v>2225</v>
      </c>
      <c r="G86" s="1">
        <v>59</v>
      </c>
      <c r="H86" s="5">
        <f t="shared" si="1"/>
        <v>1.0833629533691371</v>
      </c>
      <c r="I86" s="1" t="s">
        <v>86</v>
      </c>
      <c r="J86" s="1">
        <v>16.957545</v>
      </c>
      <c r="K86" s="1">
        <v>69.341588000000002</v>
      </c>
      <c r="L86" s="2">
        <v>41116</v>
      </c>
      <c r="M86" s="3">
        <v>0.59111111111111114</v>
      </c>
      <c r="N86" s="1"/>
      <c r="O86" s="1">
        <v>1.8</v>
      </c>
      <c r="P86" s="1">
        <v>1</v>
      </c>
      <c r="Q86" s="1" t="s">
        <v>15</v>
      </c>
      <c r="R86" s="1" t="s">
        <v>197</v>
      </c>
      <c r="S86" s="1" t="s">
        <v>207</v>
      </c>
      <c r="T86" s="1" t="s">
        <v>207</v>
      </c>
    </row>
    <row r="87" spans="1:20" x14ac:dyDescent="0.2">
      <c r="A87" s="1" t="s">
        <v>83</v>
      </c>
      <c r="B87" s="1" t="s">
        <v>185</v>
      </c>
      <c r="C87" s="1">
        <v>98</v>
      </c>
      <c r="D87" s="2">
        <v>41472</v>
      </c>
      <c r="E87" s="1" t="s">
        <v>121</v>
      </c>
      <c r="F87" s="1">
        <v>3094</v>
      </c>
      <c r="G87" s="1">
        <v>64</v>
      </c>
      <c r="H87" s="5">
        <f t="shared" si="1"/>
        <v>1.180267333984375</v>
      </c>
      <c r="I87" s="1" t="s">
        <v>86</v>
      </c>
      <c r="J87" s="1">
        <v>16.957545</v>
      </c>
      <c r="K87" s="1">
        <v>69.341588000000002</v>
      </c>
      <c r="L87" s="2">
        <v>41108</v>
      </c>
      <c r="M87" s="3">
        <v>0.59111111111111114</v>
      </c>
      <c r="N87" s="1"/>
      <c r="O87" s="1">
        <v>2.7</v>
      </c>
      <c r="P87" s="1">
        <v>2</v>
      </c>
      <c r="Q87" s="1" t="s">
        <v>15</v>
      </c>
      <c r="R87" s="1" t="s">
        <v>210</v>
      </c>
      <c r="S87" s="1" t="s">
        <v>206</v>
      </c>
      <c r="T87" s="1" t="s">
        <v>207</v>
      </c>
    </row>
    <row r="88" spans="1:20" x14ac:dyDescent="0.2">
      <c r="A88" s="1" t="s">
        <v>83</v>
      </c>
      <c r="B88" s="1" t="s">
        <v>186</v>
      </c>
      <c r="C88" s="1">
        <v>100</v>
      </c>
      <c r="D88" s="2">
        <v>41473</v>
      </c>
      <c r="E88" s="1" t="s">
        <v>122</v>
      </c>
      <c r="F88" s="1">
        <v>3062</v>
      </c>
      <c r="G88" s="1">
        <v>63</v>
      </c>
      <c r="H88" s="5">
        <f t="shared" si="1"/>
        <v>1.2245697808811944</v>
      </c>
      <c r="I88" s="1" t="s">
        <v>86</v>
      </c>
      <c r="J88" s="1">
        <v>16.957545</v>
      </c>
      <c r="K88" s="1">
        <v>69.341588000000002</v>
      </c>
      <c r="L88" s="2">
        <v>41108</v>
      </c>
      <c r="M88" s="3">
        <v>0.59111111111111114</v>
      </c>
      <c r="N88" s="1"/>
      <c r="O88" s="1">
        <v>2.8</v>
      </c>
      <c r="P88" s="1">
        <v>4</v>
      </c>
      <c r="Q88" s="1" t="s">
        <v>15</v>
      </c>
      <c r="R88" s="1" t="s">
        <v>197</v>
      </c>
      <c r="S88" s="1" t="s">
        <v>207</v>
      </c>
      <c r="T88" s="1" t="s">
        <v>207</v>
      </c>
    </row>
    <row r="89" spans="1:20" x14ac:dyDescent="0.2">
      <c r="A89" s="1" t="s">
        <v>83</v>
      </c>
      <c r="B89" s="1" t="s">
        <v>187</v>
      </c>
      <c r="C89" s="1">
        <v>101</v>
      </c>
      <c r="D89" s="2">
        <v>41471</v>
      </c>
      <c r="E89" s="1" t="s">
        <v>123</v>
      </c>
      <c r="F89" s="1">
        <v>3090</v>
      </c>
      <c r="G89" s="1">
        <v>63</v>
      </c>
      <c r="H89" s="5">
        <f t="shared" si="1"/>
        <v>1.2357676756769727</v>
      </c>
      <c r="I89" s="1" t="s">
        <v>86</v>
      </c>
      <c r="J89" s="1">
        <v>16.957545</v>
      </c>
      <c r="K89" s="1">
        <v>69.341588000000002</v>
      </c>
      <c r="L89" s="2">
        <v>41121</v>
      </c>
      <c r="M89" s="3">
        <v>0.59111111111111114</v>
      </c>
      <c r="N89" s="1"/>
      <c r="O89" s="1">
        <v>2</v>
      </c>
      <c r="P89" s="1">
        <v>2</v>
      </c>
      <c r="Q89" s="1" t="s">
        <v>15</v>
      </c>
      <c r="R89" s="1" t="s">
        <v>210</v>
      </c>
      <c r="S89" s="1" t="s">
        <v>207</v>
      </c>
      <c r="T89" s="1" t="s">
        <v>206</v>
      </c>
    </row>
    <row r="90" spans="1:20" x14ac:dyDescent="0.2">
      <c r="A90" s="1" t="s">
        <v>83</v>
      </c>
      <c r="B90" s="1" t="s">
        <v>188</v>
      </c>
      <c r="C90" s="1">
        <v>102</v>
      </c>
      <c r="D90" s="2">
        <v>41456</v>
      </c>
      <c r="E90" s="1" t="s">
        <v>124</v>
      </c>
      <c r="F90" s="1">
        <v>2838</v>
      </c>
      <c r="G90" s="1">
        <v>62</v>
      </c>
      <c r="H90" s="5">
        <f t="shared" si="1"/>
        <v>1.1907958779497163</v>
      </c>
      <c r="I90" s="1" t="s">
        <v>86</v>
      </c>
      <c r="J90" s="1">
        <v>16.957545</v>
      </c>
      <c r="K90" s="1">
        <v>69.341588000000002</v>
      </c>
      <c r="L90" s="2">
        <v>41121</v>
      </c>
      <c r="M90" s="3">
        <v>0.59111111111111114</v>
      </c>
      <c r="N90" s="1"/>
      <c r="O90" s="1">
        <v>2.5</v>
      </c>
      <c r="P90" s="1">
        <v>4</v>
      </c>
      <c r="Q90" s="1" t="s">
        <v>15</v>
      </c>
      <c r="R90" s="1" t="s">
        <v>210</v>
      </c>
      <c r="S90" s="1" t="s">
        <v>206</v>
      </c>
      <c r="T90" s="1" t="s">
        <v>207</v>
      </c>
    </row>
    <row r="91" spans="1:20" x14ac:dyDescent="0.2">
      <c r="A91" s="1" t="s">
        <v>83</v>
      </c>
      <c r="B91" s="1" t="s">
        <v>189</v>
      </c>
      <c r="C91" s="1">
        <v>103</v>
      </c>
      <c r="D91" s="2">
        <v>41457</v>
      </c>
      <c r="E91" s="1" t="s">
        <v>125</v>
      </c>
      <c r="F91" s="1">
        <v>3010</v>
      </c>
      <c r="G91" s="1">
        <v>64</v>
      </c>
      <c r="H91" s="5">
        <f t="shared" si="1"/>
        <v>1.148223876953125</v>
      </c>
      <c r="I91" s="1" t="s">
        <v>86</v>
      </c>
      <c r="J91" s="1">
        <v>16.957545</v>
      </c>
      <c r="K91" s="1">
        <v>69.341588000000002</v>
      </c>
      <c r="L91" s="2">
        <v>41130</v>
      </c>
      <c r="M91" s="3">
        <v>0.59111111111111114</v>
      </c>
      <c r="N91" s="1"/>
      <c r="O91" s="1">
        <v>1.7</v>
      </c>
      <c r="P91" s="1">
        <v>3</v>
      </c>
      <c r="Q91" s="1" t="s">
        <v>15</v>
      </c>
      <c r="R91" s="1" t="s">
        <v>210</v>
      </c>
      <c r="S91" s="1" t="s">
        <v>206</v>
      </c>
      <c r="T91" s="1" t="s">
        <v>207</v>
      </c>
    </row>
    <row r="92" spans="1:20" x14ac:dyDescent="0.2">
      <c r="A92" s="1" t="s">
        <v>83</v>
      </c>
      <c r="B92" s="1" t="s">
        <v>190</v>
      </c>
      <c r="C92" s="1">
        <v>105</v>
      </c>
      <c r="D92" s="1" t="s">
        <v>126</v>
      </c>
      <c r="E92" s="1" t="s">
        <v>127</v>
      </c>
      <c r="F92" s="1">
        <v>5040</v>
      </c>
      <c r="G92" s="1">
        <v>74</v>
      </c>
      <c r="H92" s="5">
        <f t="shared" si="1"/>
        <v>1.2437565395929164</v>
      </c>
      <c r="I92" s="1" t="s">
        <v>86</v>
      </c>
      <c r="J92" s="1">
        <v>16.957545</v>
      </c>
      <c r="K92" s="1">
        <v>69.341588000000002</v>
      </c>
      <c r="L92" s="2">
        <v>41088</v>
      </c>
      <c r="M92" s="3">
        <v>0.59111111111111114</v>
      </c>
      <c r="N92" s="1"/>
      <c r="O92" s="1">
        <v>0.3</v>
      </c>
      <c r="P92" s="1">
        <v>2</v>
      </c>
      <c r="Q92" s="1" t="s">
        <v>15</v>
      </c>
      <c r="R92" s="1" t="s">
        <v>197</v>
      </c>
      <c r="S92" s="1" t="s">
        <v>207</v>
      </c>
      <c r="T92" s="1" t="s">
        <v>207</v>
      </c>
    </row>
    <row r="93" spans="1:20" x14ac:dyDescent="0.2">
      <c r="A93" s="1" t="s">
        <v>83</v>
      </c>
      <c r="B93" s="1" t="s">
        <v>191</v>
      </c>
      <c r="C93" s="1">
        <v>106</v>
      </c>
      <c r="D93" s="2">
        <v>41474</v>
      </c>
      <c r="E93" s="1" t="s">
        <v>128</v>
      </c>
      <c r="F93" s="1">
        <v>2973</v>
      </c>
      <c r="G93" s="1">
        <v>65</v>
      </c>
      <c r="H93" s="5">
        <f t="shared" si="1"/>
        <v>1.0825671370050067</v>
      </c>
      <c r="I93" s="1" t="s">
        <v>86</v>
      </c>
      <c r="J93" s="1">
        <v>16.957545</v>
      </c>
      <c r="K93" s="1">
        <v>69.341588000000002</v>
      </c>
      <c r="L93" s="2">
        <v>41094</v>
      </c>
      <c r="M93" s="3">
        <v>0.59111111111111114</v>
      </c>
      <c r="N93" s="1"/>
      <c r="O93" s="1">
        <v>3.2</v>
      </c>
      <c r="P93" s="1">
        <v>2</v>
      </c>
      <c r="Q93" s="1" t="s">
        <v>15</v>
      </c>
      <c r="R93" s="1" t="s">
        <v>210</v>
      </c>
      <c r="S93" s="1" t="s">
        <v>207</v>
      </c>
      <c r="T93" s="1" t="s">
        <v>207</v>
      </c>
    </row>
    <row r="94" spans="1:20" x14ac:dyDescent="0.2">
      <c r="A94" s="1" t="s">
        <v>83</v>
      </c>
      <c r="B94" s="1" t="s">
        <v>192</v>
      </c>
      <c r="C94" s="1">
        <v>107</v>
      </c>
      <c r="D94" s="1" t="s">
        <v>129</v>
      </c>
      <c r="E94" s="1" t="s">
        <v>130</v>
      </c>
      <c r="F94" s="1">
        <v>5278</v>
      </c>
      <c r="G94" s="1">
        <v>79</v>
      </c>
      <c r="H94" s="5">
        <f t="shared" si="1"/>
        <v>1.0705035504290736</v>
      </c>
      <c r="I94" s="1" t="s">
        <v>86</v>
      </c>
      <c r="J94" s="1">
        <v>16.957545</v>
      </c>
      <c r="K94" s="1">
        <v>69.341588000000002</v>
      </c>
      <c r="L94" s="2">
        <v>41092</v>
      </c>
      <c r="M94" s="3">
        <v>0.59111111111111114</v>
      </c>
      <c r="N94" s="1"/>
      <c r="O94" s="1">
        <v>0.2</v>
      </c>
      <c r="P94" s="1">
        <v>1</v>
      </c>
      <c r="Q94" s="1" t="s">
        <v>19</v>
      </c>
      <c r="R94" s="1" t="s">
        <v>197</v>
      </c>
      <c r="S94" s="1" t="s">
        <v>207</v>
      </c>
      <c r="T94" s="1" t="s">
        <v>207</v>
      </c>
    </row>
    <row r="95" spans="1:20" x14ac:dyDescent="0.2">
      <c r="A95" s="1" t="s">
        <v>83</v>
      </c>
      <c r="B95" s="1" t="s">
        <v>193</v>
      </c>
      <c r="C95" s="1">
        <v>108</v>
      </c>
      <c r="D95" s="1" t="s">
        <v>131</v>
      </c>
      <c r="E95" s="1" t="s">
        <v>132</v>
      </c>
      <c r="F95" s="1">
        <v>2423</v>
      </c>
      <c r="G95" s="1">
        <v>60</v>
      </c>
      <c r="H95" s="5">
        <f t="shared" si="1"/>
        <v>1.1217592592592593</v>
      </c>
      <c r="I95" s="1" t="s">
        <v>86</v>
      </c>
      <c r="J95" s="1">
        <v>16.957545</v>
      </c>
      <c r="K95" s="1">
        <v>69.341588000000002</v>
      </c>
      <c r="L95" s="2">
        <v>41121</v>
      </c>
      <c r="M95" s="3">
        <v>0.59111111111111114</v>
      </c>
      <c r="N95" s="1"/>
      <c r="O95" s="1">
        <v>1.7</v>
      </c>
      <c r="P95" s="1" t="s">
        <v>194</v>
      </c>
      <c r="Q95" s="1" t="s">
        <v>194</v>
      </c>
      <c r="R95" s="1" t="s">
        <v>194</v>
      </c>
      <c r="S95" s="1" t="s">
        <v>194</v>
      </c>
      <c r="T95" s="1" t="s">
        <v>194</v>
      </c>
    </row>
    <row r="96" spans="1:20" x14ac:dyDescent="0.2">
      <c r="A96" s="1" t="s">
        <v>133</v>
      </c>
      <c r="B96" s="1" t="s">
        <v>160</v>
      </c>
      <c r="C96" s="1">
        <v>4</v>
      </c>
      <c r="D96" s="2">
        <v>41432</v>
      </c>
      <c r="E96" s="1" t="s">
        <v>134</v>
      </c>
      <c r="F96" s="1">
        <v>2520</v>
      </c>
      <c r="G96" s="1">
        <v>59</v>
      </c>
      <c r="H96" s="5">
        <f t="shared" si="1"/>
        <v>1.2269998393214496</v>
      </c>
      <c r="I96" s="1" t="s">
        <v>135</v>
      </c>
      <c r="J96" s="1">
        <v>26.146429999999999</v>
      </c>
      <c r="K96" s="1">
        <v>70.953423999999998</v>
      </c>
      <c r="L96" s="2">
        <v>41116</v>
      </c>
      <c r="M96" s="1">
        <v>0.53092592599999999</v>
      </c>
      <c r="N96" s="1"/>
      <c r="O96" s="1">
        <v>2</v>
      </c>
      <c r="P96" s="1">
        <v>2</v>
      </c>
      <c r="Q96" s="1" t="s">
        <v>15</v>
      </c>
      <c r="R96" s="1" t="s">
        <v>210</v>
      </c>
      <c r="S96" s="1" t="s">
        <v>207</v>
      </c>
      <c r="T96" s="1" t="s">
        <v>207</v>
      </c>
    </row>
    <row r="97" spans="1:20" x14ac:dyDescent="0.2">
      <c r="A97" s="1" t="s">
        <v>133</v>
      </c>
      <c r="B97" s="1" t="s">
        <v>161</v>
      </c>
      <c r="C97" s="1">
        <v>9</v>
      </c>
      <c r="D97" s="2">
        <v>41445</v>
      </c>
      <c r="E97" s="1" t="s">
        <v>136</v>
      </c>
      <c r="F97" s="1">
        <v>3074</v>
      </c>
      <c r="G97" s="1">
        <v>64</v>
      </c>
      <c r="H97" s="5">
        <f t="shared" si="1"/>
        <v>1.172637939453125</v>
      </c>
      <c r="I97" s="1" t="s">
        <v>135</v>
      </c>
      <c r="J97" s="1">
        <v>26.146429999999999</v>
      </c>
      <c r="K97" s="1">
        <v>70.953423999999998</v>
      </c>
      <c r="L97" s="2">
        <v>41128</v>
      </c>
      <c r="M97" s="1">
        <v>0.53092592599999999</v>
      </c>
      <c r="N97" s="1"/>
      <c r="O97" s="1">
        <v>1.8</v>
      </c>
      <c r="P97" s="1">
        <v>3</v>
      </c>
      <c r="Q97" s="1" t="s">
        <v>15</v>
      </c>
      <c r="R97" s="1" t="s">
        <v>210</v>
      </c>
      <c r="S97" s="1" t="s">
        <v>206</v>
      </c>
      <c r="T97" s="1" t="s">
        <v>207</v>
      </c>
    </row>
    <row r="98" spans="1:20" x14ac:dyDescent="0.2">
      <c r="A98" s="1" t="s">
        <v>133</v>
      </c>
      <c r="B98" s="1" t="s">
        <v>162</v>
      </c>
      <c r="C98" s="1">
        <v>14</v>
      </c>
      <c r="D98" s="2">
        <v>41434</v>
      </c>
      <c r="E98" s="1" t="s">
        <v>137</v>
      </c>
      <c r="F98" s="1">
        <v>3022</v>
      </c>
      <c r="G98" s="1">
        <v>65.5</v>
      </c>
      <c r="H98" s="5">
        <f t="shared" si="1"/>
        <v>1.0754013071534916</v>
      </c>
      <c r="I98" s="1" t="s">
        <v>135</v>
      </c>
      <c r="J98" s="1">
        <v>26.146429999999999</v>
      </c>
      <c r="K98" s="1">
        <v>70.953423999999998</v>
      </c>
      <c r="L98" s="2">
        <v>41122</v>
      </c>
      <c r="M98" s="1">
        <v>0.53092592599999999</v>
      </c>
      <c r="N98" s="1"/>
      <c r="O98" s="1">
        <v>2.2000000000000002</v>
      </c>
      <c r="P98" s="1">
        <v>4</v>
      </c>
      <c r="Q98" s="1" t="s">
        <v>15</v>
      </c>
      <c r="R98" s="1" t="s">
        <v>197</v>
      </c>
      <c r="S98" s="1" t="s">
        <v>207</v>
      </c>
      <c r="T98" s="1" t="s">
        <v>207</v>
      </c>
    </row>
    <row r="99" spans="1:20" x14ac:dyDescent="0.2">
      <c r="A99" s="1" t="s">
        <v>133</v>
      </c>
      <c r="B99" s="1" t="s">
        <v>163</v>
      </c>
      <c r="C99" s="1">
        <v>15</v>
      </c>
      <c r="D99" s="2">
        <v>41433</v>
      </c>
      <c r="E99" s="1" t="s">
        <v>138</v>
      </c>
      <c r="F99" s="1">
        <v>2637</v>
      </c>
      <c r="G99" s="1">
        <v>62</v>
      </c>
      <c r="H99" s="5">
        <f t="shared" si="1"/>
        <v>1.1064583263401699</v>
      </c>
      <c r="I99" s="1" t="s">
        <v>135</v>
      </c>
      <c r="J99" s="1">
        <v>26.146429999999999</v>
      </c>
      <c r="K99" s="1">
        <v>70.953423999999998</v>
      </c>
      <c r="L99" s="2">
        <v>41128</v>
      </c>
      <c r="M99" s="1">
        <v>0.53092592599999999</v>
      </c>
      <c r="N99" s="1"/>
      <c r="O99" s="1">
        <v>2.2999999999999998</v>
      </c>
      <c r="P99" s="1">
        <v>3</v>
      </c>
      <c r="Q99" s="1" t="s">
        <v>15</v>
      </c>
      <c r="R99" s="1" t="s">
        <v>213</v>
      </c>
      <c r="S99" s="1" t="s">
        <v>206</v>
      </c>
      <c r="T99" s="1" t="s">
        <v>207</v>
      </c>
    </row>
    <row r="100" spans="1:20" x14ac:dyDescent="0.2">
      <c r="A100" s="1" t="s">
        <v>133</v>
      </c>
      <c r="B100" s="1" t="s">
        <v>164</v>
      </c>
      <c r="C100" s="1">
        <v>20</v>
      </c>
      <c r="D100" s="2">
        <v>41443</v>
      </c>
      <c r="E100" s="1" t="s">
        <v>139</v>
      </c>
      <c r="F100" s="1">
        <v>2986</v>
      </c>
      <c r="G100" s="1">
        <v>66.5</v>
      </c>
      <c r="H100" s="5">
        <f t="shared" si="1"/>
        <v>1.0153712621199105</v>
      </c>
      <c r="I100" s="1" t="s">
        <v>135</v>
      </c>
      <c r="J100" s="1">
        <v>26.146429999999999</v>
      </c>
      <c r="K100" s="1">
        <v>70.953423999999998</v>
      </c>
      <c r="L100" s="2">
        <v>41107</v>
      </c>
      <c r="M100" s="1">
        <v>0.53092592599999999</v>
      </c>
      <c r="N100" s="1"/>
      <c r="O100" s="1">
        <v>1.4</v>
      </c>
      <c r="P100" s="1">
        <v>2</v>
      </c>
      <c r="Q100" s="1" t="s">
        <v>15</v>
      </c>
      <c r="R100" s="1" t="s">
        <v>51</v>
      </c>
      <c r="S100" s="1" t="s">
        <v>207</v>
      </c>
      <c r="T100" s="1" t="s">
        <v>207</v>
      </c>
    </row>
    <row r="101" spans="1:20" x14ac:dyDescent="0.2">
      <c r="A101" s="1" t="s">
        <v>133</v>
      </c>
      <c r="B101" s="1" t="s">
        <v>165</v>
      </c>
      <c r="C101" s="1">
        <v>22</v>
      </c>
      <c r="D101" s="2">
        <v>41444</v>
      </c>
      <c r="E101" s="1" t="s">
        <v>140</v>
      </c>
      <c r="F101" s="1">
        <v>3594</v>
      </c>
      <c r="G101" s="1">
        <v>67</v>
      </c>
      <c r="H101" s="5">
        <f t="shared" si="1"/>
        <v>1.1949608163238163</v>
      </c>
      <c r="I101" s="1" t="s">
        <v>135</v>
      </c>
      <c r="J101" s="1">
        <v>26.146429999999999</v>
      </c>
      <c r="K101" s="1">
        <v>70.953423999999998</v>
      </c>
      <c r="L101" s="2">
        <v>41107</v>
      </c>
      <c r="M101" s="1">
        <v>0.53092592599999999</v>
      </c>
      <c r="N101" s="1"/>
      <c r="O101" s="1">
        <v>2.1</v>
      </c>
      <c r="P101" s="1">
        <v>2</v>
      </c>
      <c r="Q101" s="1" t="s">
        <v>15</v>
      </c>
      <c r="R101" s="1" t="s">
        <v>197</v>
      </c>
      <c r="S101" s="1" t="s">
        <v>206</v>
      </c>
      <c r="T101" s="1" t="s">
        <v>207</v>
      </c>
    </row>
    <row r="102" spans="1:20" x14ac:dyDescent="0.2">
      <c r="A102" s="1" t="s">
        <v>133</v>
      </c>
      <c r="B102" s="1" t="s">
        <v>166</v>
      </c>
      <c r="C102" s="1">
        <v>24</v>
      </c>
      <c r="D102" s="2">
        <v>41441</v>
      </c>
      <c r="E102" s="1" t="s">
        <v>141</v>
      </c>
      <c r="F102" s="1">
        <v>3178</v>
      </c>
      <c r="G102" s="1">
        <v>64</v>
      </c>
      <c r="H102" s="5">
        <f t="shared" si="1"/>
        <v>1.212310791015625</v>
      </c>
      <c r="I102" s="1" t="s">
        <v>135</v>
      </c>
      <c r="J102" s="1">
        <v>26.146429999999999</v>
      </c>
      <c r="K102" s="1">
        <v>70.953423999999998</v>
      </c>
      <c r="L102" s="2">
        <v>41109</v>
      </c>
      <c r="M102" s="1">
        <v>0.53092592599999999</v>
      </c>
      <c r="N102" s="1"/>
      <c r="O102" s="1">
        <v>2</v>
      </c>
      <c r="P102" s="1">
        <v>4</v>
      </c>
      <c r="Q102" s="1" t="s">
        <v>15</v>
      </c>
      <c r="R102" s="1" t="s">
        <v>51</v>
      </c>
      <c r="S102" s="1" t="s">
        <v>206</v>
      </c>
      <c r="T102" s="1" t="s">
        <v>207</v>
      </c>
    </row>
    <row r="103" spans="1:20" x14ac:dyDescent="0.2">
      <c r="A103" s="1" t="s">
        <v>133</v>
      </c>
      <c r="B103" s="1" t="s">
        <v>167</v>
      </c>
      <c r="C103" s="1">
        <v>27</v>
      </c>
      <c r="D103" s="2">
        <v>41442</v>
      </c>
      <c r="E103" s="1" t="s">
        <v>142</v>
      </c>
      <c r="F103" s="1">
        <v>2491</v>
      </c>
      <c r="G103" s="1">
        <v>59</v>
      </c>
      <c r="H103" s="5">
        <f t="shared" si="1"/>
        <v>1.21287960307529</v>
      </c>
      <c r="I103" s="1" t="s">
        <v>135</v>
      </c>
      <c r="J103" s="1">
        <v>26.146429999999999</v>
      </c>
      <c r="K103" s="1">
        <v>70.953423999999998</v>
      </c>
      <c r="L103" s="2">
        <v>41107</v>
      </c>
      <c r="M103" s="1">
        <v>0.53092592599999999</v>
      </c>
      <c r="N103" s="1"/>
      <c r="O103" s="1">
        <v>1.6</v>
      </c>
      <c r="P103" s="1">
        <v>3</v>
      </c>
      <c r="Q103" s="1" t="s">
        <v>15</v>
      </c>
      <c r="R103" s="1" t="s">
        <v>210</v>
      </c>
      <c r="S103" s="1" t="s">
        <v>207</v>
      </c>
      <c r="T103" s="1" t="s">
        <v>207</v>
      </c>
    </row>
    <row r="104" spans="1:20" x14ac:dyDescent="0.2">
      <c r="A104" s="1" t="s">
        <v>133</v>
      </c>
      <c r="B104" s="1" t="s">
        <v>168</v>
      </c>
      <c r="C104" s="1">
        <v>37</v>
      </c>
      <c r="D104" s="2">
        <v>41430</v>
      </c>
      <c r="E104" s="1" t="s">
        <v>143</v>
      </c>
      <c r="F104" s="1">
        <v>2705</v>
      </c>
      <c r="G104" s="1">
        <v>63</v>
      </c>
      <c r="H104" s="5">
        <f t="shared" si="1"/>
        <v>1.0817966222350197</v>
      </c>
      <c r="I104" s="1" t="s">
        <v>135</v>
      </c>
      <c r="J104" s="1">
        <v>26.146429999999999</v>
      </c>
      <c r="K104" s="1">
        <v>70.953423999999998</v>
      </c>
      <c r="L104" s="2">
        <v>41122</v>
      </c>
      <c r="M104" s="1">
        <v>0.53092592599999999</v>
      </c>
      <c r="N104" s="1"/>
      <c r="O104" s="1">
        <v>1.8</v>
      </c>
      <c r="P104" s="1">
        <v>3</v>
      </c>
      <c r="Q104" s="1" t="s">
        <v>15</v>
      </c>
      <c r="R104" s="1" t="s">
        <v>197</v>
      </c>
      <c r="S104" s="1" t="s">
        <v>207</v>
      </c>
      <c r="T104" s="1" t="s">
        <v>206</v>
      </c>
    </row>
    <row r="105" spans="1:20" x14ac:dyDescent="0.2">
      <c r="A105" s="1" t="s">
        <v>133</v>
      </c>
      <c r="B105" s="1" t="s">
        <v>169</v>
      </c>
      <c r="C105" s="1">
        <v>41</v>
      </c>
      <c r="D105" s="2">
        <v>41431</v>
      </c>
      <c r="E105" s="1" t="s">
        <v>144</v>
      </c>
      <c r="F105" s="1">
        <v>2785</v>
      </c>
      <c r="G105" s="1">
        <v>62</v>
      </c>
      <c r="H105" s="5">
        <f t="shared" si="1"/>
        <v>1.1685576180725723</v>
      </c>
      <c r="I105" s="1" t="s">
        <v>135</v>
      </c>
      <c r="J105" s="1">
        <v>26.146429999999999</v>
      </c>
      <c r="K105" s="1">
        <v>70.953423999999998</v>
      </c>
      <c r="L105" s="2">
        <v>41108</v>
      </c>
      <c r="M105" s="1">
        <v>0.53092592599999999</v>
      </c>
      <c r="N105" s="1"/>
      <c r="O105" s="1">
        <v>2.1</v>
      </c>
      <c r="P105" s="1">
        <v>3</v>
      </c>
      <c r="Q105" s="1" t="s">
        <v>15</v>
      </c>
      <c r="R105" s="1" t="s">
        <v>210</v>
      </c>
      <c r="S105" s="1" t="s">
        <v>207</v>
      </c>
      <c r="T105" s="1" t="s">
        <v>207</v>
      </c>
    </row>
    <row r="106" spans="1:20" x14ac:dyDescent="0.2">
      <c r="A106" s="1" t="s">
        <v>133</v>
      </c>
      <c r="B106" s="1" t="s">
        <v>170</v>
      </c>
      <c r="C106" s="1">
        <v>43</v>
      </c>
      <c r="D106" s="2">
        <v>41427</v>
      </c>
      <c r="E106" s="1" t="s">
        <v>145</v>
      </c>
      <c r="F106" s="1">
        <v>2108</v>
      </c>
      <c r="G106" s="1">
        <v>54</v>
      </c>
      <c r="H106" s="5">
        <f t="shared" si="1"/>
        <v>1.3387186912564142</v>
      </c>
      <c r="I106" s="1" t="s">
        <v>135</v>
      </c>
      <c r="J106" s="1">
        <v>26.146429999999999</v>
      </c>
      <c r="K106" s="1">
        <v>70.953423999999998</v>
      </c>
      <c r="L106" s="2">
        <v>41108</v>
      </c>
      <c r="M106" s="1">
        <v>0.53092592599999999</v>
      </c>
      <c r="N106" s="1"/>
      <c r="O106" s="1">
        <v>2.1</v>
      </c>
      <c r="P106" s="1">
        <v>2</v>
      </c>
      <c r="Q106" s="1" t="s">
        <v>15</v>
      </c>
      <c r="R106" s="1" t="s">
        <v>210</v>
      </c>
      <c r="S106" s="1" t="s">
        <v>207</v>
      </c>
      <c r="T106" s="1" t="s">
        <v>207</v>
      </c>
    </row>
    <row r="107" spans="1:20" x14ac:dyDescent="0.2">
      <c r="A107" s="1" t="s">
        <v>133</v>
      </c>
      <c r="B107" s="1" t="s">
        <v>171</v>
      </c>
      <c r="C107" s="1">
        <v>44</v>
      </c>
      <c r="D107" s="2">
        <v>41429</v>
      </c>
      <c r="E107" s="1" t="s">
        <v>146</v>
      </c>
      <c r="F107" s="1">
        <v>2718</v>
      </c>
      <c r="G107" s="1">
        <v>61</v>
      </c>
      <c r="H107" s="5">
        <f t="shared" si="1"/>
        <v>1.1974570558769235</v>
      </c>
      <c r="I107" s="1" t="s">
        <v>135</v>
      </c>
      <c r="J107" s="1">
        <v>26.146429999999999</v>
      </c>
      <c r="K107" s="1">
        <v>70.953423999999998</v>
      </c>
      <c r="L107" s="2">
        <v>41109</v>
      </c>
      <c r="M107" s="1">
        <v>0.53092592599999999</v>
      </c>
      <c r="N107" s="1"/>
      <c r="O107" s="1">
        <v>2</v>
      </c>
      <c r="P107" s="1">
        <v>3</v>
      </c>
      <c r="Q107" s="1" t="s">
        <v>15</v>
      </c>
      <c r="R107" s="1" t="s">
        <v>213</v>
      </c>
      <c r="S107" s="1" t="s">
        <v>207</v>
      </c>
      <c r="T107" s="1" t="s">
        <v>207</v>
      </c>
    </row>
    <row r="108" spans="1:20" x14ac:dyDescent="0.2">
      <c r="A108" s="1" t="s">
        <v>133</v>
      </c>
      <c r="B108" s="1" t="s">
        <v>172</v>
      </c>
      <c r="C108" s="1">
        <v>48</v>
      </c>
      <c r="D108" s="2">
        <v>41428</v>
      </c>
      <c r="E108" s="1" t="s">
        <v>147</v>
      </c>
      <c r="F108" s="1">
        <v>2056</v>
      </c>
      <c r="G108" s="1">
        <v>56</v>
      </c>
      <c r="H108" s="5">
        <f t="shared" si="1"/>
        <v>1.1707361516034986</v>
      </c>
      <c r="I108" s="1" t="s">
        <v>135</v>
      </c>
      <c r="J108" s="1">
        <v>26.146429999999999</v>
      </c>
      <c r="K108" s="1">
        <v>70.953423999999998</v>
      </c>
      <c r="L108" s="2">
        <v>41114</v>
      </c>
      <c r="M108" s="1">
        <v>0.53092592599999999</v>
      </c>
      <c r="N108" s="1"/>
      <c r="O108" s="1">
        <v>2.2999999999999998</v>
      </c>
      <c r="P108" s="1">
        <v>2</v>
      </c>
      <c r="Q108" s="1" t="s">
        <v>15</v>
      </c>
      <c r="R108" s="1" t="s">
        <v>197</v>
      </c>
      <c r="S108" s="1" t="s">
        <v>207</v>
      </c>
      <c r="T108" s="1" t="s">
        <v>207</v>
      </c>
    </row>
    <row r="109" spans="1:20" x14ac:dyDescent="0.2">
      <c r="A109" s="1" t="s">
        <v>133</v>
      </c>
      <c r="B109" s="1" t="s">
        <v>173</v>
      </c>
      <c r="C109" s="1">
        <v>50</v>
      </c>
      <c r="D109" s="2">
        <v>41426</v>
      </c>
      <c r="E109" s="1" t="s">
        <v>148</v>
      </c>
      <c r="F109" s="1">
        <v>2877</v>
      </c>
      <c r="G109" s="1">
        <v>62</v>
      </c>
      <c r="H109" s="5">
        <f t="shared" si="1"/>
        <v>1.2071598805008223</v>
      </c>
      <c r="I109" s="1" t="s">
        <v>135</v>
      </c>
      <c r="J109" s="1">
        <v>26.146429999999999</v>
      </c>
      <c r="K109" s="1">
        <v>70.953423999999998</v>
      </c>
      <c r="L109" s="2">
        <v>41114</v>
      </c>
      <c r="M109" s="1">
        <v>0.53092592599999999</v>
      </c>
      <c r="N109" s="1"/>
      <c r="O109" s="1">
        <v>2.5</v>
      </c>
      <c r="P109" s="1">
        <v>3</v>
      </c>
      <c r="Q109" s="1" t="s">
        <v>15</v>
      </c>
      <c r="R109" s="1" t="s">
        <v>210</v>
      </c>
      <c r="S109" s="1" t="s">
        <v>207</v>
      </c>
      <c r="T109" s="1" t="s">
        <v>207</v>
      </c>
    </row>
    <row r="110" spans="1:20" x14ac:dyDescent="0.2">
      <c r="A110" s="1" t="s">
        <v>133</v>
      </c>
      <c r="B110" s="1" t="s">
        <v>174</v>
      </c>
      <c r="C110" s="1">
        <v>51</v>
      </c>
      <c r="D110" s="2">
        <v>41438</v>
      </c>
      <c r="E110" s="1" t="s">
        <v>149</v>
      </c>
      <c r="F110" s="1">
        <v>2480</v>
      </c>
      <c r="G110" s="1">
        <v>60</v>
      </c>
      <c r="H110" s="5">
        <f t="shared" si="1"/>
        <v>1.1481481481481481</v>
      </c>
      <c r="I110" s="1" t="s">
        <v>135</v>
      </c>
      <c r="J110" s="1">
        <v>26.146429999999999</v>
      </c>
      <c r="K110" s="1">
        <v>70.953423999999998</v>
      </c>
      <c r="L110" s="2">
        <v>41108</v>
      </c>
      <c r="M110" s="1">
        <v>0.53092592599999999</v>
      </c>
      <c r="N110" s="1"/>
      <c r="O110" s="1">
        <v>2</v>
      </c>
      <c r="P110" s="1">
        <v>3</v>
      </c>
      <c r="Q110" s="1" t="s">
        <v>15</v>
      </c>
      <c r="R110" s="1" t="s">
        <v>210</v>
      </c>
      <c r="S110" s="1" t="s">
        <v>207</v>
      </c>
      <c r="T110" s="1" t="s">
        <v>207</v>
      </c>
    </row>
    <row r="111" spans="1:20" x14ac:dyDescent="0.2">
      <c r="A111" s="1" t="s">
        <v>133</v>
      </c>
      <c r="B111" s="1" t="s">
        <v>175</v>
      </c>
      <c r="C111" s="1">
        <v>53</v>
      </c>
      <c r="D111" s="2">
        <v>41439</v>
      </c>
      <c r="E111" s="1" t="s">
        <v>150</v>
      </c>
      <c r="F111" s="1">
        <v>2812</v>
      </c>
      <c r="G111" s="1">
        <v>63</v>
      </c>
      <c r="H111" s="5">
        <f t="shared" si="1"/>
        <v>1.1245885773474587</v>
      </c>
      <c r="I111" s="1" t="s">
        <v>135</v>
      </c>
      <c r="J111" s="1">
        <v>26.146429999999999</v>
      </c>
      <c r="K111" s="1">
        <v>70.953423999999998</v>
      </c>
      <c r="L111" s="2">
        <v>41112</v>
      </c>
      <c r="M111" s="1">
        <v>0.53092592599999999</v>
      </c>
      <c r="N111" s="1"/>
      <c r="O111" s="1">
        <v>2.5</v>
      </c>
      <c r="P111" s="1">
        <v>3</v>
      </c>
      <c r="Q111" s="1" t="s">
        <v>15</v>
      </c>
      <c r="R111" s="1" t="s">
        <v>210</v>
      </c>
      <c r="S111" s="1" t="s">
        <v>206</v>
      </c>
      <c r="T111" s="1" t="s">
        <v>207</v>
      </c>
    </row>
    <row r="112" spans="1:20" x14ac:dyDescent="0.2">
      <c r="A112" s="1" t="s">
        <v>133</v>
      </c>
      <c r="B112" s="1" t="s">
        <v>176</v>
      </c>
      <c r="C112" s="1">
        <v>55</v>
      </c>
      <c r="D112" s="2">
        <v>41436</v>
      </c>
      <c r="E112" s="1" t="s">
        <v>151</v>
      </c>
      <c r="F112" s="1">
        <v>2460</v>
      </c>
      <c r="G112" s="1">
        <v>59</v>
      </c>
      <c r="H112" s="5">
        <f t="shared" si="1"/>
        <v>1.1977855574328438</v>
      </c>
      <c r="I112" s="1" t="s">
        <v>135</v>
      </c>
      <c r="J112" s="1">
        <v>26.146429999999999</v>
      </c>
      <c r="K112" s="1">
        <v>70.953423999999998</v>
      </c>
      <c r="L112" s="2">
        <v>41116</v>
      </c>
      <c r="M112" s="1">
        <v>0.53092592599999999</v>
      </c>
      <c r="N112" s="1"/>
      <c r="O112" s="1">
        <v>1.6</v>
      </c>
      <c r="P112" s="1">
        <v>3</v>
      </c>
      <c r="Q112" s="1" t="s">
        <v>15</v>
      </c>
      <c r="R112" s="1" t="s">
        <v>213</v>
      </c>
      <c r="S112" s="1" t="s">
        <v>207</v>
      </c>
      <c r="T112" s="1" t="s">
        <v>207</v>
      </c>
    </row>
    <row r="113" spans="1:20" x14ac:dyDescent="0.2">
      <c r="A113" s="1" t="s">
        <v>133</v>
      </c>
      <c r="B113" s="1" t="s">
        <v>177</v>
      </c>
      <c r="C113" s="1">
        <v>57</v>
      </c>
      <c r="D113" s="2">
        <v>41440</v>
      </c>
      <c r="E113" s="1" t="s">
        <v>152</v>
      </c>
      <c r="F113" s="1">
        <v>2453</v>
      </c>
      <c r="G113" s="1">
        <v>60</v>
      </c>
      <c r="H113" s="5">
        <f t="shared" si="1"/>
        <v>1.1356481481481482</v>
      </c>
      <c r="I113" s="1" t="s">
        <v>135</v>
      </c>
      <c r="J113" s="1">
        <v>26.146429999999999</v>
      </c>
      <c r="K113" s="1">
        <v>70.953423999999998</v>
      </c>
      <c r="L113" s="2">
        <v>41123</v>
      </c>
      <c r="M113" s="1">
        <v>0.53092592599999999</v>
      </c>
      <c r="N113" s="1"/>
      <c r="O113" s="1">
        <v>0.8</v>
      </c>
      <c r="P113" s="1">
        <v>2</v>
      </c>
      <c r="Q113" s="1" t="s">
        <v>15</v>
      </c>
      <c r="R113" s="1" t="s">
        <v>210</v>
      </c>
      <c r="S113" s="1" t="s">
        <v>207</v>
      </c>
      <c r="T113" s="1" t="s">
        <v>207</v>
      </c>
    </row>
    <row r="114" spans="1:20" x14ac:dyDescent="0.2">
      <c r="A114" s="1" t="s">
        <v>133</v>
      </c>
      <c r="B114" s="1" t="s">
        <v>178</v>
      </c>
      <c r="C114" s="1">
        <v>59</v>
      </c>
      <c r="D114" s="2">
        <v>41437</v>
      </c>
      <c r="E114" s="1" t="s">
        <v>153</v>
      </c>
      <c r="F114" s="1">
        <v>2445</v>
      </c>
      <c r="G114" s="1">
        <v>57.9</v>
      </c>
      <c r="H114" s="5">
        <f t="shared" si="1"/>
        <v>1.2596305128135104</v>
      </c>
      <c r="I114" s="1" t="s">
        <v>135</v>
      </c>
      <c r="J114" s="1">
        <v>26.146429999999999</v>
      </c>
      <c r="K114" s="1">
        <v>70.953423999999998</v>
      </c>
      <c r="L114" s="2">
        <v>41128</v>
      </c>
      <c r="M114" s="1">
        <v>0.53092592599999999</v>
      </c>
      <c r="N114" s="1"/>
      <c r="O114" s="1">
        <v>0.5</v>
      </c>
      <c r="P114" s="1">
        <v>2</v>
      </c>
      <c r="Q114" s="1" t="s">
        <v>15</v>
      </c>
      <c r="R114" s="1" t="s">
        <v>51</v>
      </c>
      <c r="S114" s="1" t="s">
        <v>206</v>
      </c>
      <c r="T114" s="1" t="s">
        <v>207</v>
      </c>
    </row>
    <row r="115" spans="1:20" x14ac:dyDescent="0.2">
      <c r="A115" s="1" t="s">
        <v>133</v>
      </c>
      <c r="B115" s="1" t="s">
        <v>179</v>
      </c>
      <c r="C115" s="1">
        <v>61</v>
      </c>
      <c r="D115" s="2">
        <v>41435</v>
      </c>
      <c r="E115" s="1" t="s">
        <v>154</v>
      </c>
      <c r="F115" s="1">
        <v>3128</v>
      </c>
      <c r="G115" s="1">
        <v>64</v>
      </c>
      <c r="H115" s="5">
        <f t="shared" si="1"/>
        <v>1.1932373046875</v>
      </c>
      <c r="I115" s="1" t="s">
        <v>135</v>
      </c>
      <c r="J115" s="1">
        <v>26.146429999999999</v>
      </c>
      <c r="K115" s="1">
        <v>70.953423999999998</v>
      </c>
      <c r="L115" s="2">
        <v>41123</v>
      </c>
      <c r="M115" s="1">
        <v>0.53092592599999999</v>
      </c>
      <c r="N115" s="1"/>
      <c r="O115" s="1">
        <v>2.8</v>
      </c>
      <c r="P115" s="1">
        <v>3</v>
      </c>
      <c r="Q115" s="1" t="s">
        <v>15</v>
      </c>
      <c r="R115" s="1" t="s">
        <v>197</v>
      </c>
      <c r="S115" s="1" t="s">
        <v>206</v>
      </c>
      <c r="T115" s="1" t="s">
        <v>207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tabSelected="1" workbookViewId="0">
      <selection activeCell="B25" sqref="B25"/>
    </sheetView>
  </sheetViews>
  <sheetFormatPr baseColWidth="10" defaultRowHeight="16" x14ac:dyDescent="0.2"/>
  <sheetData>
    <row r="1" spans="1:15" x14ac:dyDescent="0.2">
      <c r="A1" s="15" t="s">
        <v>204</v>
      </c>
      <c r="C1" s="1" t="s">
        <v>14</v>
      </c>
      <c r="D1" s="1" t="s">
        <v>40</v>
      </c>
      <c r="E1" s="1" t="s">
        <v>63</v>
      </c>
      <c r="F1" s="1" t="s">
        <v>86</v>
      </c>
      <c r="G1" s="1" t="s">
        <v>135</v>
      </c>
      <c r="I1" t="s">
        <v>204</v>
      </c>
      <c r="K1" t="s">
        <v>14</v>
      </c>
      <c r="L1" t="s">
        <v>40</v>
      </c>
      <c r="M1" t="s">
        <v>63</v>
      </c>
      <c r="N1" t="s">
        <v>86</v>
      </c>
      <c r="O1" t="s">
        <v>135</v>
      </c>
    </row>
    <row r="2" spans="1:15" x14ac:dyDescent="0.2">
      <c r="A2" s="15"/>
      <c r="B2" s="1"/>
      <c r="C2" s="1" t="s">
        <v>12</v>
      </c>
      <c r="D2" s="1" t="s">
        <v>195</v>
      </c>
      <c r="E2" s="1" t="s">
        <v>61</v>
      </c>
      <c r="F2" s="1" t="s">
        <v>83</v>
      </c>
      <c r="G2" s="1" t="s">
        <v>133</v>
      </c>
      <c r="K2" t="s">
        <v>12</v>
      </c>
      <c r="L2" t="s">
        <v>195</v>
      </c>
      <c r="M2" t="s">
        <v>61</v>
      </c>
      <c r="N2" t="s">
        <v>83</v>
      </c>
      <c r="O2" t="s">
        <v>133</v>
      </c>
    </row>
    <row r="3" spans="1:15" x14ac:dyDescent="0.2">
      <c r="A3" s="15"/>
      <c r="B3" s="1" t="s">
        <v>210</v>
      </c>
      <c r="C3">
        <f>COUNTIF(metadata!$R$2:$R$21, "=" &amp; $B3)</f>
        <v>8</v>
      </c>
      <c r="D3">
        <f>COUNTIF(metadata!$R$22:$R$41, "=" &amp; $B3)</f>
        <v>5</v>
      </c>
      <c r="E3">
        <f>COUNTIF(metadata!$R$42:$R$61, "=" &amp; $B3)</f>
        <v>5</v>
      </c>
      <c r="F3">
        <f>COUNTIF(metadata!$R$62:$R$95, "=" &amp; $B3)</f>
        <v>14</v>
      </c>
      <c r="G3">
        <f>COUNTIF(metadata!$R$96:$R$115, "=" &amp; $B3)</f>
        <v>9</v>
      </c>
      <c r="J3" t="s">
        <v>210</v>
      </c>
      <c r="K3">
        <v>8</v>
      </c>
      <c r="L3">
        <v>5</v>
      </c>
      <c r="M3">
        <v>5</v>
      </c>
      <c r="N3">
        <v>14</v>
      </c>
      <c r="O3">
        <v>9</v>
      </c>
    </row>
    <row r="4" spans="1:15" x14ac:dyDescent="0.2">
      <c r="A4" s="15"/>
      <c r="B4" s="1" t="s">
        <v>51</v>
      </c>
      <c r="C4">
        <f>COUNTIF(metadata!$R$2:$R$21, "=" &amp; $B4)</f>
        <v>0</v>
      </c>
      <c r="D4">
        <f>COUNTIF(metadata!$R$22:$R$41, "=" &amp; $B4)</f>
        <v>1</v>
      </c>
      <c r="E4">
        <f>COUNTIF(metadata!$R$42:$R$61, "=" &amp; $B4)</f>
        <v>9</v>
      </c>
      <c r="F4">
        <f>COUNTIF(metadata!$R$62:$R$95, "=" &amp; $B4)</f>
        <v>0</v>
      </c>
      <c r="G4">
        <f>COUNTIF(metadata!$R$96:$R$115, "=" &amp; $B4)</f>
        <v>3</v>
      </c>
      <c r="J4" t="s">
        <v>51</v>
      </c>
      <c r="K4">
        <v>0</v>
      </c>
      <c r="L4">
        <v>1</v>
      </c>
      <c r="M4">
        <v>9</v>
      </c>
      <c r="N4">
        <v>0</v>
      </c>
      <c r="O4">
        <v>3</v>
      </c>
    </row>
    <row r="5" spans="1:15" x14ac:dyDescent="0.2">
      <c r="A5" s="15"/>
      <c r="B5" s="1" t="s">
        <v>213</v>
      </c>
      <c r="C5">
        <f>COUNTIF(metadata!$R$2:$R$21, "=" &amp; $B5)</f>
        <v>0</v>
      </c>
      <c r="D5">
        <f>COUNTIF(metadata!$R$22:$R$41, "=" &amp; $B5)</f>
        <v>0</v>
      </c>
      <c r="E5">
        <f>COUNTIF(metadata!$R$42:$R$61, "=" &amp; $B5)</f>
        <v>3</v>
      </c>
      <c r="F5">
        <f>COUNTIF(metadata!$R$62:$R$95, "=" &amp; $B5)</f>
        <v>0</v>
      </c>
      <c r="G5">
        <f>COUNTIF(metadata!$R$96:$R$115, "=" &amp; $B5)</f>
        <v>3</v>
      </c>
      <c r="J5" t="s">
        <v>213</v>
      </c>
      <c r="K5">
        <v>0</v>
      </c>
      <c r="L5">
        <v>0</v>
      </c>
      <c r="M5">
        <v>3</v>
      </c>
      <c r="N5">
        <v>0</v>
      </c>
      <c r="O5">
        <v>3</v>
      </c>
    </row>
    <row r="6" spans="1:15" x14ac:dyDescent="0.2">
      <c r="A6" s="15"/>
      <c r="B6" s="1" t="s">
        <v>197</v>
      </c>
      <c r="C6">
        <f>COUNTIF(metadata!$R$2:$R$21, "=" &amp; $B6)</f>
        <v>11</v>
      </c>
      <c r="D6">
        <f>COUNTIF(metadata!$R$22:$R$41, "=" &amp; $B6)</f>
        <v>14</v>
      </c>
      <c r="E6">
        <f>COUNTIF(metadata!$R$42:$R$61, "=" &amp; $B6)</f>
        <v>0</v>
      </c>
      <c r="F6">
        <f>COUNTIF(metadata!$R$62:$R$95, "=" &amp; $B6)</f>
        <v>19</v>
      </c>
      <c r="G6">
        <f>COUNTIF(metadata!$R$96:$R$115, "=" &amp; $B6)</f>
        <v>5</v>
      </c>
      <c r="J6" t="s">
        <v>197</v>
      </c>
      <c r="K6">
        <v>11</v>
      </c>
      <c r="L6">
        <v>14</v>
      </c>
      <c r="M6">
        <v>0</v>
      </c>
      <c r="N6">
        <v>19</v>
      </c>
      <c r="O6">
        <v>5</v>
      </c>
    </row>
    <row r="7" spans="1:15" x14ac:dyDescent="0.2">
      <c r="A7" s="15"/>
      <c r="B7" s="1" t="s">
        <v>194</v>
      </c>
      <c r="C7">
        <f>COUNTIF(metadata!$R$2:$R$21, "=" &amp; $B7)</f>
        <v>1</v>
      </c>
      <c r="D7">
        <f>COUNTIF(metadata!$R$22:$R$41, "=" &amp; $B7)</f>
        <v>0</v>
      </c>
      <c r="E7">
        <f>COUNTIF(metadata!$R$42:$R$61, "=" &amp; $B7)</f>
        <v>3</v>
      </c>
      <c r="F7">
        <f>COUNTIF(metadata!$R$62:$R$95, "=" &amp; $B7)</f>
        <v>1</v>
      </c>
      <c r="G7">
        <f>COUNTIF(metadata!$R$96:$R$115, "=" &amp; $B7)</f>
        <v>0</v>
      </c>
      <c r="J7" t="s">
        <v>194</v>
      </c>
      <c r="K7">
        <v>1</v>
      </c>
      <c r="L7">
        <v>0</v>
      </c>
      <c r="M7">
        <v>3</v>
      </c>
      <c r="N7">
        <v>1</v>
      </c>
      <c r="O7">
        <v>0</v>
      </c>
    </row>
    <row r="8" spans="1:15" x14ac:dyDescent="0.2">
      <c r="A8" s="15"/>
      <c r="B8" s="6" t="s">
        <v>198</v>
      </c>
      <c r="C8" s="7">
        <f>SUM(C3:C7)</f>
        <v>20</v>
      </c>
      <c r="D8" s="7">
        <f>SUM(D3:D7)</f>
        <v>20</v>
      </c>
      <c r="E8" s="7">
        <f t="shared" ref="E8:G8" si="0">SUM(E3:E7)</f>
        <v>20</v>
      </c>
      <c r="F8" s="7">
        <f t="shared" si="0"/>
        <v>34</v>
      </c>
      <c r="G8" s="7">
        <f t="shared" si="0"/>
        <v>20</v>
      </c>
      <c r="J8" t="s">
        <v>198</v>
      </c>
      <c r="K8">
        <v>20</v>
      </c>
      <c r="L8">
        <v>20</v>
      </c>
      <c r="M8">
        <v>20</v>
      </c>
      <c r="N8">
        <v>34</v>
      </c>
      <c r="O8">
        <v>20</v>
      </c>
    </row>
    <row r="9" spans="1:15" x14ac:dyDescent="0.2">
      <c r="A9" s="8"/>
      <c r="B9" s="11"/>
      <c r="C9" s="12"/>
      <c r="D9" s="12"/>
      <c r="E9" s="12"/>
      <c r="F9" s="12"/>
      <c r="G9" s="12"/>
    </row>
    <row r="10" spans="1:15" ht="16" customHeight="1" x14ac:dyDescent="0.2">
      <c r="A10" s="15" t="s">
        <v>205</v>
      </c>
      <c r="B10" s="10" t="s">
        <v>15</v>
      </c>
      <c r="C10">
        <f>COUNTIF(metadata!$Q$2:$Q$21, "=" &amp; B10)</f>
        <v>16</v>
      </c>
      <c r="D10">
        <f>COUNTIF(metadata!$Q$22:$Q$41, "=" &amp; $B10)</f>
        <v>9</v>
      </c>
      <c r="E10">
        <f>COUNTIF(metadata!$Q$42:$Q$61, "=" &amp; $B10)</f>
        <v>17</v>
      </c>
      <c r="F10">
        <f>COUNTIF(metadata!$Q$62:$Q$95, "=" &amp; $B10)</f>
        <v>27</v>
      </c>
      <c r="G10">
        <f>COUNTIF(metadata!$Q$96:$Q$115, "=" &amp; $B10)</f>
        <v>20</v>
      </c>
      <c r="I10" t="s">
        <v>205</v>
      </c>
      <c r="J10" t="s">
        <v>15</v>
      </c>
      <c r="K10">
        <v>16</v>
      </c>
      <c r="L10">
        <v>9</v>
      </c>
      <c r="M10">
        <v>17</v>
      </c>
      <c r="N10">
        <v>27</v>
      </c>
      <c r="O10">
        <v>20</v>
      </c>
    </row>
    <row r="11" spans="1:15" x14ac:dyDescent="0.2">
      <c r="A11" s="15"/>
      <c r="B11" s="10" t="s">
        <v>19</v>
      </c>
      <c r="C11">
        <f>COUNTIF(metadata!$Q$2:$Q$21, "=" &amp; B11)</f>
        <v>3</v>
      </c>
      <c r="D11">
        <f>COUNTIF(metadata!$Q$22:$Q$41, "=" &amp; $B11)</f>
        <v>11</v>
      </c>
      <c r="E11">
        <f>COUNTIF(metadata!$Q$42:$Q$61, "=" &amp; $B11)</f>
        <v>3</v>
      </c>
      <c r="F11">
        <f>COUNTIF(metadata!$Q$62:$Q$95, "=" &amp; $B11)</f>
        <v>6</v>
      </c>
      <c r="G11">
        <f>COUNTIF(metadata!$Q$96:$Q$115, "=" &amp; $B11)</f>
        <v>0</v>
      </c>
      <c r="J11" t="s">
        <v>19</v>
      </c>
      <c r="K11">
        <v>3</v>
      </c>
      <c r="L11">
        <v>11</v>
      </c>
      <c r="M11">
        <v>3</v>
      </c>
      <c r="N11">
        <v>6</v>
      </c>
      <c r="O11">
        <v>0</v>
      </c>
    </row>
    <row r="12" spans="1:15" x14ac:dyDescent="0.2">
      <c r="A12" s="15"/>
      <c r="B12" s="10" t="s">
        <v>194</v>
      </c>
      <c r="C12">
        <f>COUNTIF(metadata!$Q$2:$Q$21, "=" &amp; B12)</f>
        <v>1</v>
      </c>
      <c r="D12">
        <f>COUNTIF(metadata!$Q$22:$Q$41, "=" &amp; $B12)</f>
        <v>0</v>
      </c>
      <c r="E12">
        <f>COUNTIF(metadata!$Q$42:$Q$61, "=" &amp; $B12)</f>
        <v>0</v>
      </c>
      <c r="F12">
        <f>COUNTIF(metadata!$Q$62:$Q$95, "=" &amp; $B12)</f>
        <v>1</v>
      </c>
      <c r="G12">
        <f>COUNTIF(metadata!$Q$96:$Q$115, "=" &amp; $B12)</f>
        <v>0</v>
      </c>
      <c r="J12" t="s">
        <v>194</v>
      </c>
      <c r="K12">
        <v>1</v>
      </c>
      <c r="L12">
        <v>0</v>
      </c>
      <c r="M12">
        <v>0</v>
      </c>
      <c r="N12">
        <v>1</v>
      </c>
      <c r="O12">
        <v>0</v>
      </c>
    </row>
    <row r="13" spans="1:15" x14ac:dyDescent="0.2">
      <c r="A13" s="15"/>
      <c r="B13" s="10" t="s">
        <v>198</v>
      </c>
      <c r="C13">
        <f>SUM(C10:C12)</f>
        <v>20</v>
      </c>
      <c r="D13">
        <f t="shared" ref="D13:G13" si="1">SUM(D10:D12)</f>
        <v>20</v>
      </c>
      <c r="E13">
        <f t="shared" si="1"/>
        <v>20</v>
      </c>
      <c r="F13">
        <f t="shared" si="1"/>
        <v>34</v>
      </c>
      <c r="G13">
        <f t="shared" si="1"/>
        <v>20</v>
      </c>
      <c r="J13" t="s">
        <v>198</v>
      </c>
      <c r="K13">
        <v>20</v>
      </c>
      <c r="L13">
        <v>20</v>
      </c>
      <c r="M13">
        <v>20</v>
      </c>
      <c r="N13">
        <v>34</v>
      </c>
      <c r="O13">
        <v>20</v>
      </c>
    </row>
    <row r="14" spans="1:15" x14ac:dyDescent="0.2">
      <c r="A14" s="9"/>
    </row>
    <row r="15" spans="1:15" x14ac:dyDescent="0.2">
      <c r="A15" s="15" t="s">
        <v>208</v>
      </c>
      <c r="B15" s="10" t="s">
        <v>206</v>
      </c>
      <c r="C15">
        <f>COUNTIF(metadata!$S$2:$S$21, "=" &amp; B15)</f>
        <v>6</v>
      </c>
      <c r="D15">
        <f>COUNTIF(metadata!$S$22:$S$41, "=" &amp; $B15)</f>
        <v>3</v>
      </c>
      <c r="E15">
        <f>COUNTIF(metadata!$S$42:$S$61, "=" &amp; $B15)</f>
        <v>15</v>
      </c>
      <c r="F15">
        <f>COUNTIF(metadata!$S$62:$S$95, "=" &amp; $B15)</f>
        <v>10</v>
      </c>
      <c r="G15">
        <f>COUNTIF(metadata!$S$96:$S$115, "=" &amp; $B15)</f>
        <v>7</v>
      </c>
      <c r="I15" t="s">
        <v>208</v>
      </c>
      <c r="J15" t="s">
        <v>206</v>
      </c>
      <c r="K15">
        <v>6</v>
      </c>
      <c r="L15">
        <v>3</v>
      </c>
      <c r="M15">
        <v>15</v>
      </c>
      <c r="N15">
        <v>10</v>
      </c>
      <c r="O15">
        <v>7</v>
      </c>
    </row>
    <row r="16" spans="1:15" x14ac:dyDescent="0.2">
      <c r="A16" s="15"/>
      <c r="B16" s="10" t="s">
        <v>207</v>
      </c>
      <c r="C16">
        <f>COUNTIF(metadata!$S$2:$S$21, "=" &amp; B16)</f>
        <v>13</v>
      </c>
      <c r="D16">
        <f>COUNTIF(metadata!$S$22:$S$41, "=" &amp; $B16)</f>
        <v>17</v>
      </c>
      <c r="E16">
        <f>COUNTIF(metadata!$S$42:$S$61, "=" &amp; $B16)</f>
        <v>0</v>
      </c>
      <c r="F16">
        <f>COUNTIF(metadata!$S$62:$S$95, "=" &amp; $B16)</f>
        <v>23</v>
      </c>
      <c r="G16">
        <f>COUNTIF(metadata!$S$96:$S$115, "=" &amp; $B16)</f>
        <v>13</v>
      </c>
      <c r="J16" t="s">
        <v>207</v>
      </c>
      <c r="K16">
        <v>13</v>
      </c>
      <c r="L16">
        <v>17</v>
      </c>
      <c r="M16">
        <v>0</v>
      </c>
      <c r="N16">
        <v>23</v>
      </c>
      <c r="O16">
        <v>13</v>
      </c>
    </row>
    <row r="17" spans="1:15" x14ac:dyDescent="0.2">
      <c r="A17" s="15"/>
      <c r="B17" s="10" t="s">
        <v>194</v>
      </c>
      <c r="C17">
        <f>COUNTIF(metadata!$S$2:$S$21, "=" &amp; B17)</f>
        <v>1</v>
      </c>
      <c r="D17">
        <f>COUNTIF(metadata!$S$22:$S$41, "=" &amp; $B17)</f>
        <v>0</v>
      </c>
      <c r="E17">
        <f>COUNTIF(metadata!$S$42:$S$61, "=" &amp; $B17)</f>
        <v>5</v>
      </c>
      <c r="F17">
        <f>COUNTIF(metadata!$S$62:$S$95, "=" &amp; $B17)</f>
        <v>1</v>
      </c>
      <c r="G17">
        <f>COUNTIF(metadata!$S$96:$S$115, "=" &amp; $B17)</f>
        <v>0</v>
      </c>
      <c r="J17" t="s">
        <v>194</v>
      </c>
      <c r="K17">
        <v>1</v>
      </c>
      <c r="L17">
        <v>0</v>
      </c>
      <c r="M17">
        <v>5</v>
      </c>
      <c r="N17">
        <v>1</v>
      </c>
      <c r="O17">
        <v>0</v>
      </c>
    </row>
    <row r="18" spans="1:15" x14ac:dyDescent="0.2">
      <c r="A18" s="15"/>
      <c r="B18" s="10" t="s">
        <v>198</v>
      </c>
      <c r="C18">
        <f>SUM(C15:C17)</f>
        <v>20</v>
      </c>
      <c r="D18">
        <f t="shared" ref="D18" si="2">SUM(D15:D17)</f>
        <v>20</v>
      </c>
      <c r="E18">
        <f t="shared" ref="E18" si="3">SUM(E15:E17)</f>
        <v>20</v>
      </c>
      <c r="F18">
        <f t="shared" ref="F18" si="4">SUM(F15:F17)</f>
        <v>34</v>
      </c>
      <c r="G18">
        <f t="shared" ref="G18" si="5">SUM(G15:G17)</f>
        <v>20</v>
      </c>
      <c r="J18" t="s">
        <v>198</v>
      </c>
      <c r="K18">
        <v>20</v>
      </c>
      <c r="L18">
        <v>20</v>
      </c>
      <c r="M18">
        <v>20</v>
      </c>
      <c r="N18">
        <v>34</v>
      </c>
      <c r="O18">
        <v>20</v>
      </c>
    </row>
    <row r="20" spans="1:15" x14ac:dyDescent="0.2">
      <c r="A20" s="15" t="s">
        <v>209</v>
      </c>
      <c r="B20" s="10" t="s">
        <v>206</v>
      </c>
      <c r="C20">
        <f>COUNTIF(metadata!$T$2:$T$21, "=" &amp; B20)</f>
        <v>3</v>
      </c>
      <c r="D20">
        <f>COUNTIF(metadata!$T$22:$T$41, "=" &amp; $B20)</f>
        <v>9</v>
      </c>
      <c r="E20">
        <f>COUNTIF(metadata!$T$42:$T$61, "=" &amp; $B20)</f>
        <v>0</v>
      </c>
      <c r="F20">
        <f>COUNTIF(metadata!$T$62:$T$95, "=" &amp; $B20)</f>
        <v>7</v>
      </c>
      <c r="G20">
        <f>COUNTIF(metadata!$T$96:$T$115, "=" &amp; $B20)</f>
        <v>1</v>
      </c>
      <c r="I20" t="s">
        <v>209</v>
      </c>
      <c r="J20" t="s">
        <v>206</v>
      </c>
      <c r="K20">
        <v>3</v>
      </c>
      <c r="L20">
        <v>9</v>
      </c>
      <c r="M20">
        <v>0</v>
      </c>
      <c r="N20">
        <v>7</v>
      </c>
      <c r="O20">
        <v>1</v>
      </c>
    </row>
    <row r="21" spans="1:15" x14ac:dyDescent="0.2">
      <c r="A21" s="15"/>
      <c r="B21" s="10" t="s">
        <v>207</v>
      </c>
      <c r="C21">
        <f>COUNTIF(metadata!$T$2:$T$21, "=" &amp; B21)</f>
        <v>16</v>
      </c>
      <c r="D21">
        <f>COUNTIF(metadata!$T$22:$T$41, "=" &amp; $B21)</f>
        <v>11</v>
      </c>
      <c r="E21">
        <f>COUNTIF(metadata!$T$42:$T$61, "=" &amp; $B21)</f>
        <v>0</v>
      </c>
      <c r="F21">
        <f>COUNTIF(metadata!$T$62:$T$95, "=" &amp; $B21)</f>
        <v>26</v>
      </c>
      <c r="G21">
        <f>COUNTIF(metadata!$T$96:$T$115, "=" &amp; $B21)</f>
        <v>19</v>
      </c>
      <c r="J21" t="s">
        <v>207</v>
      </c>
      <c r="K21">
        <v>16</v>
      </c>
      <c r="L21">
        <v>11</v>
      </c>
      <c r="M21">
        <v>0</v>
      </c>
      <c r="N21">
        <v>26</v>
      </c>
      <c r="O21">
        <v>19</v>
      </c>
    </row>
    <row r="22" spans="1:15" x14ac:dyDescent="0.2">
      <c r="A22" s="15"/>
      <c r="B22" s="10" t="s">
        <v>194</v>
      </c>
      <c r="C22">
        <f>COUNTIF(metadata!$T$2:$T$21, "=" &amp; B22)</f>
        <v>1</v>
      </c>
      <c r="D22">
        <f>COUNTIF(metadata!$T$22:$T$41, "=" &amp; $B22)</f>
        <v>0</v>
      </c>
      <c r="E22">
        <f>COUNTIF(metadata!$T$42:$T$61, "=" &amp; $B22)</f>
        <v>20</v>
      </c>
      <c r="F22">
        <f>COUNTIF(metadata!$T$62:$T$95, "=" &amp; $B22)</f>
        <v>1</v>
      </c>
      <c r="G22">
        <f>COUNTIF(metadata!$T$96:$T$115, "=" &amp; $B22)</f>
        <v>0</v>
      </c>
      <c r="J22" t="s">
        <v>194</v>
      </c>
      <c r="K22">
        <v>1</v>
      </c>
      <c r="L22">
        <v>0</v>
      </c>
      <c r="M22">
        <v>20</v>
      </c>
      <c r="N22">
        <v>1</v>
      </c>
      <c r="O22">
        <v>0</v>
      </c>
    </row>
    <row r="23" spans="1:15" x14ac:dyDescent="0.2">
      <c r="A23" s="15"/>
      <c r="B23" s="10" t="s">
        <v>198</v>
      </c>
      <c r="C23">
        <f>SUM(C20:C22)</f>
        <v>20</v>
      </c>
      <c r="D23">
        <f t="shared" ref="D23" si="6">SUM(D20:D22)</f>
        <v>20</v>
      </c>
      <c r="E23">
        <f t="shared" ref="E23" si="7">SUM(E20:E22)</f>
        <v>20</v>
      </c>
      <c r="F23">
        <f t="shared" ref="F23" si="8">SUM(F20:F22)</f>
        <v>34</v>
      </c>
      <c r="G23">
        <f t="shared" ref="G23" si="9">SUM(G20:G22)</f>
        <v>20</v>
      </c>
      <c r="J23" t="s">
        <v>198</v>
      </c>
      <c r="K23">
        <v>20</v>
      </c>
      <c r="L23">
        <v>20</v>
      </c>
      <c r="M23">
        <v>20</v>
      </c>
      <c r="N23">
        <v>34</v>
      </c>
      <c r="O23">
        <v>20</v>
      </c>
    </row>
    <row r="25" spans="1:15" x14ac:dyDescent="0.2">
      <c r="A25" s="14" t="s">
        <v>223</v>
      </c>
      <c r="B25" s="10" t="s">
        <v>224</v>
      </c>
      <c r="C25">
        <f>COUNTIF(metadata!$H$2:$H$21, "&gt;1")</f>
        <v>13</v>
      </c>
      <c r="D25">
        <f>COUNTIF(metadata!$H$22:$H$41, "&gt;1")</f>
        <v>9</v>
      </c>
      <c r="E25">
        <f>COUNTIF(metadata!$H$42:$H$61, "&gt;1")</f>
        <v>11</v>
      </c>
      <c r="F25">
        <f>COUNTIF(metadata!$H$62:$H$95, "&gt;1")</f>
        <v>32</v>
      </c>
      <c r="G25">
        <f>COUNTIF(metadata!$H$96:$H$115, "&gt;1")</f>
        <v>20</v>
      </c>
      <c r="I25" t="s">
        <v>223</v>
      </c>
      <c r="J25" t="s">
        <v>224</v>
      </c>
      <c r="K25">
        <v>13</v>
      </c>
      <c r="L25">
        <v>9</v>
      </c>
      <c r="M25">
        <v>11</v>
      </c>
      <c r="N25">
        <v>32</v>
      </c>
      <c r="O25">
        <v>20</v>
      </c>
    </row>
    <row r="26" spans="1:15" x14ac:dyDescent="0.2">
      <c r="A26" s="14"/>
      <c r="B26" s="10" t="s">
        <v>225</v>
      </c>
      <c r="C26">
        <f>COUNTIF(metadata!$H$2:$H$21, "&lt;1")</f>
        <v>7</v>
      </c>
      <c r="D26">
        <f>COUNTIF(metadata!$H$22:$H$41, "&lt;1")</f>
        <v>11</v>
      </c>
      <c r="E26">
        <f>COUNTIF(metadata!$H$42:$H$61, "&lt;1")</f>
        <v>9</v>
      </c>
      <c r="F26">
        <f>COUNTIF(metadata!$H$62:$H$95, "&lt;1")</f>
        <v>2</v>
      </c>
      <c r="G26">
        <f>COUNTIF(metadata!$H$96:$H$115, "&lt;1")</f>
        <v>0</v>
      </c>
      <c r="J26" t="s">
        <v>225</v>
      </c>
      <c r="K26">
        <v>7</v>
      </c>
      <c r="L26">
        <v>11</v>
      </c>
      <c r="M26">
        <v>9</v>
      </c>
      <c r="N26">
        <v>2</v>
      </c>
      <c r="O26">
        <v>0</v>
      </c>
    </row>
    <row r="27" spans="1:15" x14ac:dyDescent="0.2">
      <c r="A27" s="14"/>
      <c r="B27" s="10" t="s">
        <v>194</v>
      </c>
      <c r="C27">
        <f>COUNTIF(metadata!$H$2:$H$21, "="&amp;B27)</f>
        <v>0</v>
      </c>
      <c r="D27">
        <f>COUNTIF(metadata!$H$22:$H$41, "="&amp;B27)</f>
        <v>0</v>
      </c>
      <c r="E27">
        <f>COUNTIF(metadata!$H$42:$H$61, "="&amp;B27)</f>
        <v>0</v>
      </c>
      <c r="F27">
        <f>COUNTIF(metadata!$H$62:$H$95, "="&amp;B27)</f>
        <v>0</v>
      </c>
      <c r="G27">
        <f>COUNTIF(metadata!$H$96:$H$115, "="&amp;B27)</f>
        <v>0</v>
      </c>
      <c r="J27" t="s">
        <v>194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s="14"/>
      <c r="B28" s="10" t="s">
        <v>198</v>
      </c>
      <c r="C28">
        <f>SUM(C25:C27)</f>
        <v>20</v>
      </c>
      <c r="D28">
        <f t="shared" ref="D28:G28" si="10">SUM(D25:D27)</f>
        <v>20</v>
      </c>
      <c r="E28">
        <f t="shared" si="10"/>
        <v>20</v>
      </c>
      <c r="F28">
        <f t="shared" si="10"/>
        <v>34</v>
      </c>
      <c r="G28">
        <f t="shared" si="10"/>
        <v>20</v>
      </c>
      <c r="J28" t="s">
        <v>198</v>
      </c>
      <c r="K28">
        <v>20</v>
      </c>
      <c r="L28">
        <v>20</v>
      </c>
      <c r="M28">
        <v>20</v>
      </c>
      <c r="N28">
        <v>34</v>
      </c>
      <c r="O28">
        <v>20</v>
      </c>
    </row>
  </sheetData>
  <mergeCells count="5">
    <mergeCell ref="A25:A28"/>
    <mergeCell ref="A1:A8"/>
    <mergeCell ref="A10:A13"/>
    <mergeCell ref="A15:A18"/>
    <mergeCell ref="A20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"/>
  <sheetViews>
    <sheetView workbookViewId="0">
      <pane xSplit="1" topLeftCell="K1" activePane="topRight" state="frozen"/>
      <selection pane="topRight" activeCell="T2" sqref="T2"/>
    </sheetView>
  </sheetViews>
  <sheetFormatPr baseColWidth="10" defaultRowHeight="16" x14ac:dyDescent="0.2"/>
  <cols>
    <col min="1" max="1" width="13.1640625" bestFit="1" customWidth="1"/>
    <col min="5" max="5" width="20.1640625" bestFit="1" customWidth="1"/>
    <col min="6" max="6" width="20.1640625" customWidth="1"/>
    <col min="7" max="7" width="24.5" bestFit="1" customWidth="1"/>
    <col min="8" max="8" width="22.1640625" bestFit="1" customWidth="1"/>
    <col min="9" max="9" width="19.33203125" bestFit="1" customWidth="1"/>
    <col min="12" max="12" width="9.83203125" customWidth="1"/>
    <col min="13" max="13" width="13.83203125" bestFit="1" customWidth="1"/>
    <col min="14" max="14" width="13.33203125" bestFit="1" customWidth="1"/>
    <col min="15" max="15" width="13.5" bestFit="1" customWidth="1"/>
    <col min="16" max="16" width="13.6640625" bestFit="1" customWidth="1"/>
    <col min="17" max="17" width="13.1640625" bestFit="1" customWidth="1"/>
    <col min="18" max="18" width="13.33203125" bestFit="1" customWidth="1"/>
    <col min="19" max="19" width="13.83203125" bestFit="1" customWidth="1"/>
    <col min="20" max="20" width="14" bestFit="1" customWidth="1"/>
  </cols>
  <sheetData>
    <row r="1" spans="1:23" x14ac:dyDescent="0.2">
      <c r="A1" t="s">
        <v>3</v>
      </c>
      <c r="B1" t="s">
        <v>4</v>
      </c>
      <c r="C1" t="s">
        <v>5</v>
      </c>
      <c r="D1" t="s">
        <v>228</v>
      </c>
      <c r="E1" s="1" t="s">
        <v>200</v>
      </c>
      <c r="F1" s="1" t="s">
        <v>201</v>
      </c>
      <c r="G1" s="1" t="s">
        <v>202</v>
      </c>
      <c r="H1" s="1" t="s">
        <v>199</v>
      </c>
      <c r="I1" s="1" t="s">
        <v>203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226</v>
      </c>
      <c r="T1" s="1" t="s">
        <v>229</v>
      </c>
      <c r="U1" s="1" t="s">
        <v>227</v>
      </c>
      <c r="V1" s="1"/>
      <c r="W1" s="1"/>
    </row>
    <row r="2" spans="1:23" x14ac:dyDescent="0.2">
      <c r="A2" t="s">
        <v>14</v>
      </c>
      <c r="B2" s="13">
        <v>23.211147</v>
      </c>
      <c r="C2" s="13">
        <v>70.002317000000005</v>
      </c>
      <c r="D2">
        <v>20</v>
      </c>
      <c r="E2">
        <v>8</v>
      </c>
      <c r="F2">
        <v>0</v>
      </c>
      <c r="G2">
        <v>0</v>
      </c>
      <c r="H2">
        <v>11</v>
      </c>
      <c r="I2">
        <v>1</v>
      </c>
      <c r="J2">
        <v>16</v>
      </c>
      <c r="K2">
        <v>3</v>
      </c>
      <c r="L2">
        <v>1</v>
      </c>
      <c r="M2">
        <v>6</v>
      </c>
      <c r="N2">
        <v>13</v>
      </c>
      <c r="O2">
        <v>1</v>
      </c>
      <c r="P2">
        <v>3</v>
      </c>
      <c r="Q2">
        <v>16</v>
      </c>
      <c r="R2">
        <v>1</v>
      </c>
      <c r="S2">
        <v>13</v>
      </c>
      <c r="T2">
        <v>7</v>
      </c>
      <c r="U2">
        <v>0</v>
      </c>
    </row>
    <row r="3" spans="1:23" x14ac:dyDescent="0.2">
      <c r="A3" t="s">
        <v>40</v>
      </c>
      <c r="B3" s="13">
        <v>14.519177000000001</v>
      </c>
      <c r="C3" s="13">
        <v>69.138240999999994</v>
      </c>
      <c r="D3">
        <v>20</v>
      </c>
      <c r="E3">
        <v>5</v>
      </c>
      <c r="F3">
        <v>1</v>
      </c>
      <c r="G3">
        <v>0</v>
      </c>
      <c r="H3">
        <v>14</v>
      </c>
      <c r="I3">
        <v>0</v>
      </c>
      <c r="J3">
        <v>9</v>
      </c>
      <c r="K3">
        <v>11</v>
      </c>
      <c r="L3">
        <v>0</v>
      </c>
      <c r="M3">
        <v>3</v>
      </c>
      <c r="N3">
        <v>17</v>
      </c>
      <c r="O3">
        <v>0</v>
      </c>
      <c r="P3">
        <v>9</v>
      </c>
      <c r="Q3">
        <v>11</v>
      </c>
      <c r="R3">
        <v>0</v>
      </c>
      <c r="S3">
        <v>9</v>
      </c>
      <c r="T3">
        <v>11</v>
      </c>
      <c r="U3">
        <v>0</v>
      </c>
    </row>
    <row r="4" spans="1:23" x14ac:dyDescent="0.2">
      <c r="A4" t="s">
        <v>63</v>
      </c>
      <c r="B4" s="13">
        <v>29.673126</v>
      </c>
      <c r="C4" s="13">
        <v>69.987245000000001</v>
      </c>
      <c r="D4">
        <v>20</v>
      </c>
      <c r="E4">
        <v>5</v>
      </c>
      <c r="F4">
        <v>9</v>
      </c>
      <c r="G4">
        <v>3</v>
      </c>
      <c r="H4">
        <v>0</v>
      </c>
      <c r="I4">
        <v>3</v>
      </c>
      <c r="J4">
        <v>17</v>
      </c>
      <c r="K4">
        <v>3</v>
      </c>
      <c r="L4">
        <v>0</v>
      </c>
      <c r="M4">
        <v>15</v>
      </c>
      <c r="N4">
        <v>0</v>
      </c>
      <c r="O4">
        <v>5</v>
      </c>
      <c r="P4">
        <v>0</v>
      </c>
      <c r="Q4">
        <v>0</v>
      </c>
      <c r="R4">
        <v>20</v>
      </c>
      <c r="S4">
        <v>11</v>
      </c>
      <c r="T4">
        <v>9</v>
      </c>
      <c r="U4">
        <v>0</v>
      </c>
    </row>
    <row r="5" spans="1:23" x14ac:dyDescent="0.2">
      <c r="A5" t="s">
        <v>86</v>
      </c>
      <c r="B5" s="13">
        <v>16.957545</v>
      </c>
      <c r="C5" s="13">
        <v>70.341588000000002</v>
      </c>
      <c r="D5">
        <v>34</v>
      </c>
      <c r="E5">
        <v>14</v>
      </c>
      <c r="F5">
        <v>0</v>
      </c>
      <c r="G5">
        <v>0</v>
      </c>
      <c r="H5">
        <v>19</v>
      </c>
      <c r="I5">
        <v>1</v>
      </c>
      <c r="J5">
        <v>27</v>
      </c>
      <c r="K5">
        <v>6</v>
      </c>
      <c r="L5">
        <v>1</v>
      </c>
      <c r="M5">
        <v>10</v>
      </c>
      <c r="N5">
        <v>23</v>
      </c>
      <c r="O5">
        <v>1</v>
      </c>
      <c r="P5">
        <v>7</v>
      </c>
      <c r="Q5">
        <v>26</v>
      </c>
      <c r="R5">
        <v>1</v>
      </c>
      <c r="S5">
        <v>32</v>
      </c>
      <c r="T5">
        <v>2</v>
      </c>
      <c r="U5">
        <v>0</v>
      </c>
    </row>
    <row r="6" spans="1:23" x14ac:dyDescent="0.2">
      <c r="A6" t="s">
        <v>135</v>
      </c>
      <c r="B6" s="13">
        <v>26.146429999999999</v>
      </c>
      <c r="C6" s="13">
        <v>70.953423999999998</v>
      </c>
      <c r="D6">
        <v>20</v>
      </c>
      <c r="E6">
        <v>9</v>
      </c>
      <c r="F6">
        <v>3</v>
      </c>
      <c r="G6">
        <v>3</v>
      </c>
      <c r="H6">
        <v>5</v>
      </c>
      <c r="I6">
        <v>0</v>
      </c>
      <c r="J6">
        <v>20</v>
      </c>
      <c r="K6">
        <v>0</v>
      </c>
      <c r="L6">
        <v>0</v>
      </c>
      <c r="M6">
        <v>7</v>
      </c>
      <c r="N6">
        <v>13</v>
      </c>
      <c r="O6">
        <v>0</v>
      </c>
      <c r="P6">
        <v>1</v>
      </c>
      <c r="Q6">
        <v>19</v>
      </c>
      <c r="R6">
        <v>0</v>
      </c>
      <c r="S6">
        <v>20</v>
      </c>
      <c r="T6">
        <v>0</v>
      </c>
      <c r="U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Summary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Rasmussen</dc:creator>
  <cp:lastModifiedBy>Jacob Rasmussen</cp:lastModifiedBy>
  <dcterms:created xsi:type="dcterms:W3CDTF">2021-05-25T14:57:30Z</dcterms:created>
  <dcterms:modified xsi:type="dcterms:W3CDTF">2021-05-25T20:19:26Z</dcterms:modified>
</cp:coreProperties>
</file>