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ebmailbyui-my.sharepoint.com/personal/scottwpope_byui_edu/Documents/IBC/DataforJohn/Fall 2021 Registration/"/>
    </mc:Choice>
  </mc:AlternateContent>
  <xr:revisionPtr revIDLastSave="470" documentId="8_{960252F6-E2A7-46C4-BDB7-AE4C036114B2}" xr6:coauthVersionLast="47" xr6:coauthVersionMax="47" xr10:uidLastSave="{6AA9C689-5276-429F-AA57-B52FF58B56E4}"/>
  <bookViews>
    <workbookView xWindow="-28920" yWindow="-120" windowWidth="29040" windowHeight="16440" firstSheet="3" activeTab="3" xr2:uid="{00000000-000D-0000-FFFF-FFFF00000000}"/>
  </bookViews>
  <sheets>
    <sheet name="ClassListRaw" sheetId="1" r:id="rId1"/>
    <sheet name="Faculty" sheetId="6" r:id="rId2"/>
    <sheet name="PT" sheetId="8" r:id="rId3"/>
    <sheet name="Data" sheetId="2" r:id="rId4"/>
    <sheet name="PBI" sheetId="11" r:id="rId5"/>
    <sheet name="Reporting" sheetId="7" r:id="rId6"/>
    <sheet name="RegistrationTab" sheetId="9" r:id="rId7"/>
    <sheet name="RegistrationFaculty" sheetId="10" r:id="rId8"/>
  </sheets>
  <definedNames>
    <definedName name="_xlnm._FilterDatabase" localSheetId="3" hidden="1">Data!$B$1:$M$146</definedName>
  </definedNames>
  <calcPr calcId="191028"/>
  <pivotCaches>
    <pivotCache cacheId="5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9" l="1"/>
  <c r="F2" i="9"/>
  <c r="E3" i="9"/>
  <c r="F3" i="9"/>
  <c r="N145" i="2"/>
  <c r="O145" i="2"/>
  <c r="P145" i="2"/>
  <c r="R145" i="2"/>
  <c r="N146" i="2"/>
  <c r="O146" i="2"/>
  <c r="P146" i="2"/>
  <c r="Q146" i="2"/>
  <c r="R146" i="2"/>
  <c r="J18" i="2"/>
  <c r="J19" i="2"/>
  <c r="N144" i="2"/>
  <c r="O144" i="2"/>
  <c r="P144" i="2"/>
  <c r="R144" i="2"/>
  <c r="J93" i="2"/>
  <c r="N143" i="2"/>
  <c r="O143" i="2"/>
  <c r="P143" i="2"/>
  <c r="Q143" i="2"/>
  <c r="R143" i="2"/>
  <c r="J112" i="2"/>
  <c r="R142" i="2"/>
  <c r="P142" i="2"/>
  <c r="O142" i="2"/>
  <c r="N142" i="2"/>
  <c r="R141" i="2"/>
  <c r="P141" i="2"/>
  <c r="O141" i="2"/>
  <c r="N141" i="2"/>
  <c r="J38" i="2"/>
  <c r="J146" i="2"/>
  <c r="N140" i="2"/>
  <c r="O140" i="2"/>
  <c r="P140" i="2"/>
  <c r="R140" i="2"/>
  <c r="J76" i="2"/>
  <c r="N139" i="2"/>
  <c r="O139" i="2"/>
  <c r="P139" i="2"/>
  <c r="Q139" i="2"/>
  <c r="R139" i="2"/>
  <c r="J57" i="2"/>
  <c r="J82" i="2"/>
  <c r="N51" i="2"/>
  <c r="O51" i="2"/>
  <c r="P51" i="2"/>
  <c r="R51" i="2"/>
  <c r="J37" i="2"/>
  <c r="N137" i="2"/>
  <c r="O137" i="2"/>
  <c r="P137" i="2"/>
  <c r="R137" i="2"/>
  <c r="N124" i="2"/>
  <c r="O124" i="2"/>
  <c r="P124" i="2"/>
  <c r="Q124" i="2"/>
  <c r="R124" i="2"/>
  <c r="J75" i="2"/>
  <c r="N88" i="2"/>
  <c r="O88" i="2"/>
  <c r="P88" i="2"/>
  <c r="R88" i="2"/>
  <c r="N89" i="2"/>
  <c r="O89" i="2"/>
  <c r="P89" i="2"/>
  <c r="R89" i="2"/>
  <c r="J124" i="2"/>
  <c r="J139" i="2"/>
  <c r="J68" i="2"/>
  <c r="N73" i="2"/>
  <c r="O73" i="2"/>
  <c r="P73" i="2"/>
  <c r="R73" i="2"/>
  <c r="J143" i="2"/>
  <c r="N113" i="2"/>
  <c r="O113" i="2"/>
  <c r="P113" i="2"/>
  <c r="R113" i="2"/>
  <c r="I129" i="2"/>
  <c r="J129" i="2" s="1"/>
  <c r="I58" i="2"/>
  <c r="I113" i="2"/>
  <c r="J113" i="2" s="1"/>
  <c r="I94" i="2"/>
  <c r="J94" i="2" s="1"/>
  <c r="I2" i="2"/>
  <c r="I39" i="2"/>
  <c r="J39" i="2" s="1"/>
  <c r="I20" i="2"/>
  <c r="I114" i="2"/>
  <c r="J114" i="2" s="1"/>
  <c r="I95" i="2"/>
  <c r="J95" i="2" s="1"/>
  <c r="I3" i="2"/>
  <c r="J3" i="2" s="1"/>
  <c r="I96" i="2"/>
  <c r="J96" i="2" s="1"/>
  <c r="I59" i="2"/>
  <c r="J59" i="2" s="1"/>
  <c r="I60" i="2"/>
  <c r="J60" i="2" s="1"/>
  <c r="I97" i="2"/>
  <c r="I77" i="2"/>
  <c r="J77" i="2" s="1"/>
  <c r="I78" i="2"/>
  <c r="J78" i="2" s="1"/>
  <c r="I98" i="2"/>
  <c r="Q18" i="2" s="1"/>
  <c r="I79" i="2"/>
  <c r="J79" i="2" s="1"/>
  <c r="I21" i="2"/>
  <c r="J21" i="2" s="1"/>
  <c r="I4" i="2"/>
  <c r="J4" i="2" s="1"/>
  <c r="I99" i="2"/>
  <c r="I115" i="2"/>
  <c r="I40" i="2"/>
  <c r="I22" i="2"/>
  <c r="J22" i="2" s="1"/>
  <c r="I61" i="2"/>
  <c r="J61" i="2" s="1"/>
  <c r="I62" i="2"/>
  <c r="J62" i="2" s="1"/>
  <c r="I116" i="2"/>
  <c r="J116" i="2" s="1"/>
  <c r="I5" i="2"/>
  <c r="I130" i="2"/>
  <c r="I80" i="2"/>
  <c r="I41" i="2"/>
  <c r="J41" i="2" s="1"/>
  <c r="I63" i="2"/>
  <c r="J63" i="2" s="1"/>
  <c r="I131" i="2"/>
  <c r="J131" i="2" s="1"/>
  <c r="I64" i="2"/>
  <c r="J64" i="2" s="1"/>
  <c r="I100" i="2"/>
  <c r="J100" i="2" s="1"/>
  <c r="I117" i="2"/>
  <c r="Q37" i="2" s="1"/>
  <c r="I132" i="2"/>
  <c r="Q38" i="2" s="1"/>
  <c r="I101" i="2"/>
  <c r="J101" i="2" s="1"/>
  <c r="I118" i="2"/>
  <c r="J118" i="2" s="1"/>
  <c r="I42" i="2"/>
  <c r="J42" i="2" s="1"/>
  <c r="I133" i="2"/>
  <c r="J133" i="2" s="1"/>
  <c r="I102" i="2"/>
  <c r="I43" i="2"/>
  <c r="I6" i="2"/>
  <c r="I81" i="2"/>
  <c r="J81" i="2" s="1"/>
  <c r="I44" i="2"/>
  <c r="I23" i="2"/>
  <c r="J23" i="2" s="1"/>
  <c r="I103" i="2"/>
  <c r="I7" i="2"/>
  <c r="I119" i="2"/>
  <c r="I65" i="2"/>
  <c r="J65" i="2" s="1"/>
  <c r="I8" i="2"/>
  <c r="J8" i="2" s="1"/>
  <c r="I9" i="2"/>
  <c r="I120" i="2"/>
  <c r="Q58" i="2" s="1"/>
  <c r="I24" i="2"/>
  <c r="I45" i="2"/>
  <c r="Q57" i="2" s="1"/>
  <c r="I46" i="2"/>
  <c r="Q59" i="2" s="1"/>
  <c r="I134" i="2"/>
  <c r="J134" i="2" s="1"/>
  <c r="I104" i="2"/>
  <c r="J104" i="2" s="1"/>
  <c r="I83" i="2"/>
  <c r="J83" i="2" s="1"/>
  <c r="I135" i="2"/>
  <c r="Q62" i="2" s="1"/>
  <c r="I121" i="2"/>
  <c r="J121" i="2" s="1"/>
  <c r="I84" i="2"/>
  <c r="Q65" i="2" s="1"/>
  <c r="I25" i="2"/>
  <c r="J25" i="2" s="1"/>
  <c r="I136" i="2"/>
  <c r="I66" i="2"/>
  <c r="Q68" i="2" s="1"/>
  <c r="I105" i="2"/>
  <c r="J105" i="2" s="1"/>
  <c r="I67" i="2"/>
  <c r="I26" i="2"/>
  <c r="I47" i="2"/>
  <c r="I122" i="2"/>
  <c r="J122" i="2" s="1"/>
  <c r="I27" i="2"/>
  <c r="J27" i="2" s="1"/>
  <c r="I106" i="2"/>
  <c r="Q77" i="2" s="1"/>
  <c r="I48" i="2"/>
  <c r="J48" i="2" s="1"/>
  <c r="I123" i="2"/>
  <c r="J123" i="2" s="1"/>
  <c r="I69" i="2"/>
  <c r="Q78" i="2" s="1"/>
  <c r="I10" i="2"/>
  <c r="J10" i="2" s="1"/>
  <c r="I49" i="2"/>
  <c r="J49" i="2" s="1"/>
  <c r="I28" i="2"/>
  <c r="J28" i="2" s="1"/>
  <c r="I137" i="2"/>
  <c r="I50" i="2"/>
  <c r="J50" i="2" s="1"/>
  <c r="I11" i="2"/>
  <c r="I138" i="2"/>
  <c r="I85" i="2"/>
  <c r="I29" i="2"/>
  <c r="J29" i="2" s="1"/>
  <c r="I30" i="2"/>
  <c r="I86" i="2"/>
  <c r="J86" i="2" s="1"/>
  <c r="I12" i="2"/>
  <c r="J12" i="2" s="1"/>
  <c r="I140" i="2"/>
  <c r="I87" i="2"/>
  <c r="Q94" i="2" s="1"/>
  <c r="I107" i="2"/>
  <c r="Q96" i="2" s="1"/>
  <c r="I141" i="2"/>
  <c r="I13" i="2"/>
  <c r="J13" i="2" s="1"/>
  <c r="I108" i="2"/>
  <c r="Q100" i="2" s="1"/>
  <c r="I70" i="2"/>
  <c r="J70" i="2" s="1"/>
  <c r="I51" i="2"/>
  <c r="I71" i="2"/>
  <c r="Q101" i="2" s="1"/>
  <c r="I14" i="2"/>
  <c r="Q104" i="2" s="1"/>
  <c r="I142" i="2"/>
  <c r="I52" i="2"/>
  <c r="Q105" i="2" s="1"/>
  <c r="I72" i="2"/>
  <c r="J72" i="2" s="1"/>
  <c r="I15" i="2"/>
  <c r="J15" i="2" s="1"/>
  <c r="I125" i="2"/>
  <c r="J125" i="2" s="1"/>
  <c r="I126" i="2"/>
  <c r="J126" i="2" s="1"/>
  <c r="I31" i="2"/>
  <c r="J31" i="2" s="1"/>
  <c r="I88" i="2"/>
  <c r="I109" i="2"/>
  <c r="Q112" i="2" s="1"/>
  <c r="I89" i="2"/>
  <c r="I127" i="2"/>
  <c r="J127" i="2" s="1"/>
  <c r="I53" i="2"/>
  <c r="Q116" i="2" s="1"/>
  <c r="I90" i="2"/>
  <c r="Q117" i="2" s="1"/>
  <c r="I16" i="2"/>
  <c r="Q118" i="2" s="1"/>
  <c r="I73" i="2"/>
  <c r="J73" i="2" s="1"/>
  <c r="I74" i="2"/>
  <c r="Q121" i="2" s="1"/>
  <c r="I144" i="2"/>
  <c r="I17" i="2"/>
  <c r="Q122" i="2" s="1"/>
  <c r="I128" i="2"/>
  <c r="J128" i="2" s="1"/>
  <c r="I91" i="2"/>
  <c r="Q126" i="2" s="1"/>
  <c r="I145" i="2"/>
  <c r="I54" i="2"/>
  <c r="J54" i="2" s="1"/>
  <c r="I110" i="2"/>
  <c r="Q128" i="2" s="1"/>
  <c r="I111" i="2"/>
  <c r="J111" i="2" s="1"/>
  <c r="I32" i="2"/>
  <c r="Q130" i="2" s="1"/>
  <c r="I33" i="2"/>
  <c r="Q131" i="2" s="1"/>
  <c r="I35" i="2"/>
  <c r="J35" i="2" s="1"/>
  <c r="I34" i="2"/>
  <c r="Q132" i="2" s="1"/>
  <c r="I55" i="2"/>
  <c r="J55" i="2" s="1"/>
  <c r="I36" i="2"/>
  <c r="Q134" i="2" s="1"/>
  <c r="I92" i="2"/>
  <c r="Q135" i="2" s="1"/>
  <c r="I56" i="2"/>
  <c r="Q138" i="2" s="1"/>
  <c r="N2" i="2"/>
  <c r="O2" i="2"/>
  <c r="P2" i="2"/>
  <c r="R2" i="2"/>
  <c r="N3" i="2"/>
  <c r="O3" i="2"/>
  <c r="P3" i="2"/>
  <c r="R3" i="2"/>
  <c r="N4" i="2"/>
  <c r="O4" i="2"/>
  <c r="P4" i="2"/>
  <c r="R4" i="2"/>
  <c r="N5" i="2"/>
  <c r="O5" i="2"/>
  <c r="P5" i="2"/>
  <c r="R5" i="2"/>
  <c r="N6" i="2"/>
  <c r="O6" i="2"/>
  <c r="P6" i="2"/>
  <c r="R6" i="2"/>
  <c r="N7" i="2"/>
  <c r="O7" i="2"/>
  <c r="P7" i="2"/>
  <c r="R7" i="2"/>
  <c r="N8" i="2"/>
  <c r="O8" i="2"/>
  <c r="P8" i="2"/>
  <c r="R8" i="2"/>
  <c r="N9" i="2"/>
  <c r="O9" i="2"/>
  <c r="P9" i="2"/>
  <c r="R9" i="2"/>
  <c r="N10" i="2"/>
  <c r="O10" i="2"/>
  <c r="P10" i="2"/>
  <c r="R10" i="2"/>
  <c r="N11" i="2"/>
  <c r="O11" i="2"/>
  <c r="P11" i="2"/>
  <c r="R11" i="2"/>
  <c r="N12" i="2"/>
  <c r="O12" i="2"/>
  <c r="P12" i="2"/>
  <c r="R12" i="2"/>
  <c r="N13" i="2"/>
  <c r="O13" i="2"/>
  <c r="P13" i="2"/>
  <c r="R13" i="2"/>
  <c r="N14" i="2"/>
  <c r="O14" i="2"/>
  <c r="P14" i="2"/>
  <c r="R14" i="2"/>
  <c r="N15" i="2"/>
  <c r="O15" i="2"/>
  <c r="P15" i="2"/>
  <c r="R15" i="2"/>
  <c r="N16" i="2"/>
  <c r="O16" i="2"/>
  <c r="P16" i="2"/>
  <c r="R16" i="2"/>
  <c r="N17" i="2"/>
  <c r="O17" i="2"/>
  <c r="P17" i="2"/>
  <c r="R17" i="2"/>
  <c r="N18" i="2"/>
  <c r="O18" i="2"/>
  <c r="P18" i="2"/>
  <c r="R18" i="2"/>
  <c r="N19" i="2"/>
  <c r="O19" i="2"/>
  <c r="P19" i="2"/>
  <c r="R19" i="2"/>
  <c r="N20" i="2"/>
  <c r="O20" i="2"/>
  <c r="P20" i="2"/>
  <c r="R20" i="2"/>
  <c r="N21" i="2"/>
  <c r="O21" i="2"/>
  <c r="P21" i="2"/>
  <c r="R21" i="2"/>
  <c r="N22" i="2"/>
  <c r="O22" i="2"/>
  <c r="P22" i="2"/>
  <c r="R22" i="2"/>
  <c r="N23" i="2"/>
  <c r="O23" i="2"/>
  <c r="P23" i="2"/>
  <c r="R23" i="2"/>
  <c r="N24" i="2"/>
  <c r="O24" i="2"/>
  <c r="P24" i="2"/>
  <c r="R24" i="2"/>
  <c r="N25" i="2"/>
  <c r="O25" i="2"/>
  <c r="P25" i="2"/>
  <c r="R25" i="2"/>
  <c r="N26" i="2"/>
  <c r="O26" i="2"/>
  <c r="P26" i="2"/>
  <c r="R26" i="2"/>
  <c r="N27" i="2"/>
  <c r="O27" i="2"/>
  <c r="P27" i="2"/>
  <c r="R27" i="2"/>
  <c r="N28" i="2"/>
  <c r="O28" i="2"/>
  <c r="P28" i="2"/>
  <c r="R28" i="2"/>
  <c r="N29" i="2"/>
  <c r="O29" i="2"/>
  <c r="P29" i="2"/>
  <c r="R29" i="2"/>
  <c r="N30" i="2"/>
  <c r="O30" i="2"/>
  <c r="P30" i="2"/>
  <c r="R30" i="2"/>
  <c r="N31" i="2"/>
  <c r="O31" i="2"/>
  <c r="P31" i="2"/>
  <c r="R31" i="2"/>
  <c r="N32" i="2"/>
  <c r="O32" i="2"/>
  <c r="P32" i="2"/>
  <c r="R32" i="2"/>
  <c r="N33" i="2"/>
  <c r="O33" i="2"/>
  <c r="P33" i="2"/>
  <c r="R33" i="2"/>
  <c r="N34" i="2"/>
  <c r="O34" i="2"/>
  <c r="P34" i="2"/>
  <c r="R34" i="2"/>
  <c r="N35" i="2"/>
  <c r="O35" i="2"/>
  <c r="P35" i="2"/>
  <c r="R35" i="2"/>
  <c r="N36" i="2"/>
  <c r="O36" i="2"/>
  <c r="P36" i="2"/>
  <c r="R36" i="2"/>
  <c r="N37" i="2"/>
  <c r="O37" i="2"/>
  <c r="P37" i="2"/>
  <c r="R37" i="2"/>
  <c r="N38" i="2"/>
  <c r="O38" i="2"/>
  <c r="P38" i="2"/>
  <c r="R38" i="2"/>
  <c r="N39" i="2"/>
  <c r="O39" i="2"/>
  <c r="P39" i="2"/>
  <c r="R39" i="2"/>
  <c r="N40" i="2"/>
  <c r="O40" i="2"/>
  <c r="P40" i="2"/>
  <c r="R40" i="2"/>
  <c r="N41" i="2"/>
  <c r="O41" i="2"/>
  <c r="P41" i="2"/>
  <c r="R41" i="2"/>
  <c r="N42" i="2"/>
  <c r="O42" i="2"/>
  <c r="P42" i="2"/>
  <c r="R42" i="2"/>
  <c r="N43" i="2"/>
  <c r="O43" i="2"/>
  <c r="P43" i="2"/>
  <c r="R43" i="2"/>
  <c r="N44" i="2"/>
  <c r="O44" i="2"/>
  <c r="P44" i="2"/>
  <c r="R44" i="2"/>
  <c r="N45" i="2"/>
  <c r="O45" i="2"/>
  <c r="P45" i="2"/>
  <c r="R45" i="2"/>
  <c r="N46" i="2"/>
  <c r="O46" i="2"/>
  <c r="P46" i="2"/>
  <c r="R46" i="2"/>
  <c r="N47" i="2"/>
  <c r="O47" i="2"/>
  <c r="P47" i="2"/>
  <c r="R47" i="2"/>
  <c r="N48" i="2"/>
  <c r="O48" i="2"/>
  <c r="P48" i="2"/>
  <c r="R48" i="2"/>
  <c r="N49" i="2"/>
  <c r="O49" i="2"/>
  <c r="P49" i="2"/>
  <c r="R49" i="2"/>
  <c r="N50" i="2"/>
  <c r="O50" i="2"/>
  <c r="P50" i="2"/>
  <c r="R50" i="2"/>
  <c r="N54" i="2"/>
  <c r="O54" i="2"/>
  <c r="P54" i="2"/>
  <c r="R54" i="2"/>
  <c r="N52" i="2"/>
  <c r="O52" i="2"/>
  <c r="P52" i="2"/>
  <c r="R52" i="2"/>
  <c r="N53" i="2"/>
  <c r="O53" i="2"/>
  <c r="P53" i="2"/>
  <c r="R53" i="2"/>
  <c r="N55" i="2"/>
  <c r="O55" i="2"/>
  <c r="P55" i="2"/>
  <c r="R55" i="2"/>
  <c r="N58" i="2"/>
  <c r="O58" i="2"/>
  <c r="P58" i="2"/>
  <c r="R58" i="2"/>
  <c r="N56" i="2"/>
  <c r="O56" i="2"/>
  <c r="P56" i="2"/>
  <c r="R56" i="2"/>
  <c r="N57" i="2"/>
  <c r="O57" i="2"/>
  <c r="P57" i="2"/>
  <c r="R57" i="2"/>
  <c r="N59" i="2"/>
  <c r="O59" i="2"/>
  <c r="P59" i="2"/>
  <c r="R59" i="2"/>
  <c r="N60" i="2"/>
  <c r="O60" i="2"/>
  <c r="P60" i="2"/>
  <c r="R60" i="2"/>
  <c r="N61" i="2"/>
  <c r="O61" i="2"/>
  <c r="P61" i="2"/>
  <c r="R61" i="2"/>
  <c r="N63" i="2"/>
  <c r="O63" i="2"/>
  <c r="P63" i="2"/>
  <c r="R63" i="2"/>
  <c r="N62" i="2"/>
  <c r="O62" i="2"/>
  <c r="P62" i="2"/>
  <c r="R62" i="2"/>
  <c r="N64" i="2"/>
  <c r="O64" i="2"/>
  <c r="P64" i="2"/>
  <c r="R64" i="2"/>
  <c r="N65" i="2"/>
  <c r="O65" i="2"/>
  <c r="P65" i="2"/>
  <c r="R65" i="2"/>
  <c r="N66" i="2"/>
  <c r="O66" i="2"/>
  <c r="P66" i="2"/>
  <c r="R66" i="2"/>
  <c r="N67" i="2"/>
  <c r="O67" i="2"/>
  <c r="P67" i="2"/>
  <c r="R67" i="2"/>
  <c r="N68" i="2"/>
  <c r="O68" i="2"/>
  <c r="P68" i="2"/>
  <c r="R68" i="2"/>
  <c r="N69" i="2"/>
  <c r="O69" i="2"/>
  <c r="P69" i="2"/>
  <c r="R69" i="2"/>
  <c r="N72" i="2"/>
  <c r="O72" i="2"/>
  <c r="P72" i="2"/>
  <c r="R72" i="2"/>
  <c r="N71" i="2"/>
  <c r="O71" i="2"/>
  <c r="P71" i="2"/>
  <c r="R71" i="2"/>
  <c r="N70" i="2"/>
  <c r="O70" i="2"/>
  <c r="P70" i="2"/>
  <c r="R70" i="2"/>
  <c r="N74" i="2"/>
  <c r="O74" i="2"/>
  <c r="P74" i="2"/>
  <c r="R74" i="2"/>
  <c r="N75" i="2"/>
  <c r="O75" i="2"/>
  <c r="P75" i="2"/>
  <c r="R75" i="2"/>
  <c r="N77" i="2"/>
  <c r="O77" i="2"/>
  <c r="P77" i="2"/>
  <c r="R77" i="2"/>
  <c r="N76" i="2"/>
  <c r="O76" i="2"/>
  <c r="P76" i="2"/>
  <c r="R76" i="2"/>
  <c r="N79" i="2"/>
  <c r="O79" i="2"/>
  <c r="P79" i="2"/>
  <c r="R79" i="2"/>
  <c r="N78" i="2"/>
  <c r="O78" i="2"/>
  <c r="P78" i="2"/>
  <c r="R78" i="2"/>
  <c r="N80" i="2"/>
  <c r="O80" i="2"/>
  <c r="P80" i="2"/>
  <c r="R80" i="2"/>
  <c r="N82" i="2"/>
  <c r="O82" i="2"/>
  <c r="P82" i="2"/>
  <c r="R82" i="2"/>
  <c r="N81" i="2"/>
  <c r="O81" i="2"/>
  <c r="P81" i="2"/>
  <c r="R81" i="2"/>
  <c r="N84" i="2"/>
  <c r="O84" i="2"/>
  <c r="P84" i="2"/>
  <c r="R84" i="2"/>
  <c r="N83" i="2"/>
  <c r="O83" i="2"/>
  <c r="P83" i="2"/>
  <c r="R83" i="2"/>
  <c r="N85" i="2"/>
  <c r="O85" i="2"/>
  <c r="P85" i="2"/>
  <c r="R85" i="2"/>
  <c r="N87" i="2"/>
  <c r="O87" i="2"/>
  <c r="P87" i="2"/>
  <c r="R87" i="2"/>
  <c r="N86" i="2"/>
  <c r="O86" i="2"/>
  <c r="P86" i="2"/>
  <c r="R86" i="2"/>
  <c r="N90" i="2"/>
  <c r="O90" i="2"/>
  <c r="P90" i="2"/>
  <c r="R90" i="2"/>
  <c r="N91" i="2"/>
  <c r="O91" i="2"/>
  <c r="P91" i="2"/>
  <c r="R91" i="2"/>
  <c r="N92" i="2"/>
  <c r="O92" i="2"/>
  <c r="P92" i="2"/>
  <c r="R92" i="2"/>
  <c r="N95" i="2"/>
  <c r="O95" i="2"/>
  <c r="P95" i="2"/>
  <c r="R95" i="2"/>
  <c r="N93" i="2"/>
  <c r="O93" i="2"/>
  <c r="P93" i="2"/>
  <c r="R93" i="2"/>
  <c r="N94" i="2"/>
  <c r="O94" i="2"/>
  <c r="P94" i="2"/>
  <c r="R94" i="2"/>
  <c r="N96" i="2"/>
  <c r="O96" i="2"/>
  <c r="P96" i="2"/>
  <c r="R96" i="2"/>
  <c r="N97" i="2"/>
  <c r="O97" i="2"/>
  <c r="P97" i="2"/>
  <c r="R97" i="2"/>
  <c r="N98" i="2"/>
  <c r="O98" i="2"/>
  <c r="P98" i="2"/>
  <c r="R98" i="2"/>
  <c r="N100" i="2"/>
  <c r="O100" i="2"/>
  <c r="P100" i="2"/>
  <c r="R100" i="2"/>
  <c r="N99" i="2"/>
  <c r="O99" i="2"/>
  <c r="P99" i="2"/>
  <c r="R99" i="2"/>
  <c r="N102" i="2"/>
  <c r="O102" i="2"/>
  <c r="P102" i="2"/>
  <c r="R102" i="2"/>
  <c r="N101" i="2"/>
  <c r="O101" i="2"/>
  <c r="P101" i="2"/>
  <c r="R101" i="2"/>
  <c r="N104" i="2"/>
  <c r="O104" i="2"/>
  <c r="P104" i="2"/>
  <c r="R104" i="2"/>
  <c r="N103" i="2"/>
  <c r="O103" i="2"/>
  <c r="P103" i="2"/>
  <c r="R103" i="2"/>
  <c r="N105" i="2"/>
  <c r="O105" i="2"/>
  <c r="P105" i="2"/>
  <c r="R105" i="2"/>
  <c r="N108" i="2"/>
  <c r="O108" i="2"/>
  <c r="P108" i="2"/>
  <c r="R108" i="2"/>
  <c r="N106" i="2"/>
  <c r="O106" i="2"/>
  <c r="P106" i="2"/>
  <c r="R106" i="2"/>
  <c r="N107" i="2"/>
  <c r="O107" i="2"/>
  <c r="P107" i="2"/>
  <c r="R107" i="2"/>
  <c r="N109" i="2"/>
  <c r="O109" i="2"/>
  <c r="P109" i="2"/>
  <c r="R109" i="2"/>
  <c r="N110" i="2"/>
  <c r="O110" i="2"/>
  <c r="P110" i="2"/>
  <c r="R110" i="2"/>
  <c r="N111" i="2"/>
  <c r="O111" i="2"/>
  <c r="P111" i="2"/>
  <c r="R111" i="2"/>
  <c r="N112" i="2"/>
  <c r="O112" i="2"/>
  <c r="P112" i="2"/>
  <c r="R112" i="2"/>
  <c r="N114" i="2"/>
  <c r="O114" i="2"/>
  <c r="P114" i="2"/>
  <c r="R114" i="2"/>
  <c r="N115" i="2"/>
  <c r="O115" i="2"/>
  <c r="P115" i="2"/>
  <c r="R115" i="2"/>
  <c r="N116" i="2"/>
  <c r="O116" i="2"/>
  <c r="P116" i="2"/>
  <c r="R116" i="2"/>
  <c r="N117" i="2"/>
  <c r="O117" i="2"/>
  <c r="P117" i="2"/>
  <c r="R117" i="2"/>
  <c r="N118" i="2"/>
  <c r="O118" i="2"/>
  <c r="P118" i="2"/>
  <c r="R118" i="2"/>
  <c r="N119" i="2"/>
  <c r="O119" i="2"/>
  <c r="P119" i="2"/>
  <c r="R119" i="2"/>
  <c r="N121" i="2"/>
  <c r="O121" i="2"/>
  <c r="P121" i="2"/>
  <c r="R121" i="2"/>
  <c r="N120" i="2"/>
  <c r="O120" i="2"/>
  <c r="P120" i="2"/>
  <c r="R120" i="2"/>
  <c r="N122" i="2"/>
  <c r="O122" i="2"/>
  <c r="P122" i="2"/>
  <c r="R122" i="2"/>
  <c r="N123" i="2"/>
  <c r="O123" i="2"/>
  <c r="P123" i="2"/>
  <c r="R123" i="2"/>
  <c r="N126" i="2"/>
  <c r="O126" i="2"/>
  <c r="P126" i="2"/>
  <c r="R126" i="2"/>
  <c r="N125" i="2"/>
  <c r="O125" i="2"/>
  <c r="P125" i="2"/>
  <c r="R125" i="2"/>
  <c r="N127" i="2"/>
  <c r="O127" i="2"/>
  <c r="P127" i="2"/>
  <c r="R127" i="2"/>
  <c r="N128" i="2"/>
  <c r="O128" i="2"/>
  <c r="P128" i="2"/>
  <c r="R128" i="2"/>
  <c r="N129" i="2"/>
  <c r="O129" i="2"/>
  <c r="P129" i="2"/>
  <c r="R129" i="2"/>
  <c r="N130" i="2"/>
  <c r="O130" i="2"/>
  <c r="P130" i="2"/>
  <c r="R130" i="2"/>
  <c r="N131" i="2"/>
  <c r="O131" i="2"/>
  <c r="P131" i="2"/>
  <c r="R131" i="2"/>
  <c r="N133" i="2"/>
  <c r="O133" i="2"/>
  <c r="P133" i="2"/>
  <c r="R133" i="2"/>
  <c r="N132" i="2"/>
  <c r="O132" i="2"/>
  <c r="P132" i="2"/>
  <c r="R132" i="2"/>
  <c r="N136" i="2"/>
  <c r="O136" i="2"/>
  <c r="P136" i="2"/>
  <c r="R136" i="2"/>
  <c r="N134" i="2"/>
  <c r="O134" i="2"/>
  <c r="P134" i="2"/>
  <c r="R134" i="2"/>
  <c r="N135" i="2"/>
  <c r="O135" i="2"/>
  <c r="P135" i="2"/>
  <c r="R135" i="2"/>
  <c r="N138" i="2"/>
  <c r="O138" i="2"/>
  <c r="P138" i="2"/>
  <c r="R138" i="2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Q16" i="2"/>
  <c r="Q13" i="2"/>
  <c r="Q73" i="2"/>
  <c r="Q27" i="2"/>
  <c r="Q107" i="2"/>
  <c r="Q25" i="2"/>
  <c r="Q113" i="2"/>
  <c r="Q109" i="2"/>
  <c r="Q36" i="2"/>
  <c r="Q110" i="2"/>
  <c r="Q11" i="2"/>
  <c r="Q33" i="2"/>
  <c r="Q66" i="2"/>
  <c r="Q75" i="2"/>
  <c r="Q90" i="2"/>
  <c r="Q48" i="2"/>
  <c r="Q14" i="2"/>
  <c r="Q127" i="2"/>
  <c r="Q95" i="2"/>
  <c r="Q41" i="2"/>
  <c r="J45" i="2"/>
  <c r="J47" i="2"/>
  <c r="J56" i="2"/>
  <c r="J14" i="2"/>
  <c r="J120" i="2"/>
  <c r="J17" i="2"/>
  <c r="J98" i="2"/>
  <c r="Q32" i="2"/>
  <c r="J110" i="2"/>
  <c r="J97" i="2"/>
  <c r="J6" i="2"/>
  <c r="J24" i="2"/>
  <c r="J43" i="2"/>
  <c r="Q10" i="2"/>
  <c r="Q74" i="2"/>
  <c r="J80" i="2"/>
  <c r="J33" i="2"/>
  <c r="J34" i="2"/>
  <c r="J138" i="2"/>
  <c r="C10" i="7"/>
  <c r="G10" i="7"/>
  <c r="H10" i="7" s="1"/>
  <c r="G3" i="7"/>
  <c r="G4" i="7"/>
  <c r="G5" i="7"/>
  <c r="G6" i="7"/>
  <c r="G7" i="7"/>
  <c r="G8" i="7"/>
  <c r="G9" i="7"/>
  <c r="G2" i="7"/>
  <c r="C5" i="7"/>
  <c r="C6" i="7"/>
  <c r="C7" i="7"/>
  <c r="C8" i="7"/>
  <c r="C9" i="7"/>
  <c r="C3" i="7"/>
  <c r="C4" i="7"/>
  <c r="C2" i="7"/>
  <c r="B3" i="7"/>
  <c r="B4" i="7"/>
  <c r="B5" i="7"/>
  <c r="B6" i="7"/>
  <c r="B7" i="7"/>
  <c r="B8" i="7"/>
  <c r="B9" i="7"/>
  <c r="B2" i="7"/>
  <c r="F10" i="7"/>
  <c r="D10" i="7"/>
  <c r="E10" i="7" s="1"/>
  <c r="F6" i="7"/>
  <c r="F7" i="7"/>
  <c r="F9" i="7"/>
  <c r="F4" i="7"/>
  <c r="F3" i="7"/>
  <c r="F8" i="7"/>
  <c r="F2" i="7"/>
  <c r="F5" i="7"/>
  <c r="H5" i="7" l="1"/>
  <c r="H4" i="7"/>
  <c r="J145" i="2"/>
  <c r="Q145" i="2"/>
  <c r="Q120" i="2"/>
  <c r="Q144" i="2"/>
  <c r="Q114" i="2"/>
  <c r="Q89" i="2"/>
  <c r="J88" i="2"/>
  <c r="Q88" i="2"/>
  <c r="Q103" i="2"/>
  <c r="Q142" i="2"/>
  <c r="J51" i="2"/>
  <c r="Q51" i="2"/>
  <c r="J141" i="2"/>
  <c r="Q141" i="2"/>
  <c r="J140" i="2"/>
  <c r="Q140" i="2"/>
  <c r="Q91" i="2"/>
  <c r="Q86" i="2"/>
  <c r="Q87" i="2"/>
  <c r="Q85" i="2"/>
  <c r="Q84" i="2"/>
  <c r="Q137" i="2"/>
  <c r="Q70" i="2"/>
  <c r="Q71" i="2"/>
  <c r="Q72" i="2"/>
  <c r="Q67" i="2"/>
  <c r="Q56" i="2"/>
  <c r="Q55" i="2"/>
  <c r="Q54" i="2"/>
  <c r="Q50" i="2"/>
  <c r="Q49" i="2"/>
  <c r="Q47" i="2"/>
  <c r="Q45" i="2"/>
  <c r="Q44" i="2"/>
  <c r="Q43" i="2"/>
  <c r="Q31" i="2"/>
  <c r="Q30" i="2"/>
  <c r="Q29" i="2"/>
  <c r="Q24" i="2"/>
  <c r="Q23" i="2"/>
  <c r="Q22" i="2"/>
  <c r="Q15" i="2"/>
  <c r="Q8" i="2"/>
  <c r="Q6" i="2"/>
  <c r="Q3" i="2"/>
  <c r="J74" i="2"/>
  <c r="Q61" i="2"/>
  <c r="G12" i="7"/>
  <c r="Q108" i="2"/>
  <c r="C12" i="7"/>
  <c r="J32" i="2"/>
  <c r="J130" i="2"/>
  <c r="Q46" i="2"/>
  <c r="Q4" i="2"/>
  <c r="H6" i="7"/>
  <c r="J107" i="2"/>
  <c r="J102" i="2"/>
  <c r="Q12" i="2"/>
  <c r="Q20" i="2"/>
  <c r="Q60" i="2"/>
  <c r="Q28" i="2"/>
  <c r="J135" i="2"/>
  <c r="J11" i="2"/>
  <c r="Q115" i="2"/>
  <c r="Q35" i="2"/>
  <c r="F12" i="7"/>
  <c r="J5" i="2"/>
  <c r="Q63" i="2"/>
  <c r="J85" i="2"/>
  <c r="H9" i="7"/>
  <c r="H3" i="7"/>
  <c r="H8" i="7"/>
  <c r="H7" i="7"/>
  <c r="J69" i="2"/>
  <c r="Q5" i="2"/>
  <c r="J91" i="2"/>
  <c r="J109" i="2"/>
  <c r="J7" i="2"/>
  <c r="J99" i="2"/>
  <c r="J92" i="2"/>
  <c r="J20" i="2"/>
  <c r="J87" i="2"/>
  <c r="J144" i="2"/>
  <c r="Q42" i="2"/>
  <c r="Q40" i="2"/>
  <c r="Q19" i="2"/>
  <c r="Q26" i="2"/>
  <c r="Q106" i="2"/>
  <c r="Q53" i="2"/>
  <c r="Q76" i="2"/>
  <c r="Q82" i="2"/>
  <c r="Q129" i="2"/>
  <c r="J53" i="2"/>
  <c r="Q111" i="2"/>
  <c r="J108" i="2"/>
  <c r="J30" i="2"/>
  <c r="J66" i="2"/>
  <c r="Q64" i="2"/>
  <c r="J119" i="2"/>
  <c r="J44" i="2"/>
  <c r="Q39" i="2"/>
  <c r="J115" i="2"/>
  <c r="Q7" i="2"/>
  <c r="J58" i="2"/>
  <c r="H2" i="7"/>
  <c r="Q92" i="2"/>
  <c r="J132" i="2"/>
  <c r="J142" i="2"/>
  <c r="J9" i="2"/>
  <c r="J40" i="2"/>
  <c r="J117" i="2"/>
  <c r="J52" i="2"/>
  <c r="Q93" i="2"/>
  <c r="Q98" i="2"/>
  <c r="Q97" i="2"/>
  <c r="Q34" i="2"/>
  <c r="Q99" i="2"/>
  <c r="Q81" i="2"/>
  <c r="Q133" i="2"/>
  <c r="Q123" i="2"/>
  <c r="Q119" i="2"/>
  <c r="J71" i="2"/>
  <c r="Q83" i="2"/>
  <c r="Q80" i="2"/>
  <c r="J106" i="2"/>
  <c r="J26" i="2"/>
  <c r="J136" i="2"/>
  <c r="J46" i="2"/>
  <c r="J2" i="2"/>
  <c r="Q2" i="2"/>
  <c r="J84" i="2"/>
  <c r="J16" i="2"/>
  <c r="J67" i="2"/>
  <c r="J103" i="2"/>
  <c r="Q102" i="2"/>
  <c r="Q21" i="2"/>
  <c r="Q52" i="2"/>
  <c r="J36" i="2"/>
  <c r="J89" i="2"/>
  <c r="J137" i="2"/>
  <c r="Q17" i="2"/>
  <c r="Q9" i="2"/>
  <c r="Q79" i="2"/>
  <c r="Q125" i="2"/>
  <c r="J90" i="2"/>
  <c r="Q69" i="2"/>
  <c r="Q136" i="2"/>
  <c r="D6" i="7" l="1"/>
  <c r="E6" i="7" s="1"/>
  <c r="D2" i="7"/>
  <c r="D9" i="7"/>
  <c r="E9" i="7" s="1"/>
  <c r="D8" i="7"/>
  <c r="E8" i="7" s="1"/>
  <c r="H12" i="7"/>
  <c r="D4" i="7"/>
  <c r="E4" i="7" s="1"/>
  <c r="D7" i="7"/>
  <c r="E7" i="7" s="1"/>
  <c r="D3" i="7"/>
  <c r="E3" i="7" s="1"/>
  <c r="E2" i="7"/>
  <c r="D5" i="7"/>
  <c r="E5" i="7" s="1"/>
  <c r="D12" i="7" l="1"/>
  <c r="E12" i="7" s="1"/>
</calcChain>
</file>

<file path=xl/sharedStrings.xml><?xml version="1.0" encoding="utf-8"?>
<sst xmlns="http://schemas.openxmlformats.org/spreadsheetml/2006/main" count="2993" uniqueCount="683">
  <si>
    <t>FERPA Restrict</t>
  </si>
  <si>
    <t>Student ID</t>
  </si>
  <si>
    <t>Student</t>
  </si>
  <si>
    <t>Status</t>
  </si>
  <si>
    <t>E-mail</t>
  </si>
  <si>
    <t>Cross-listed Course</t>
  </si>
  <si>
    <t>Major</t>
  </si>
  <si>
    <t>Class</t>
  </si>
  <si>
    <t>Aguirre, Christian_John</t>
  </si>
  <si>
    <t>Registered(07/02/2021)</t>
  </si>
  <si>
    <t>agu18011@byui.edu</t>
  </si>
  <si>
    <t>Business Management</t>
  </si>
  <si>
    <t>SR</t>
  </si>
  <si>
    <t>Ainsworth, Kollin_Evan</t>
  </si>
  <si>
    <t>Registered(07/07/2021)</t>
  </si>
  <si>
    <t>ain13001@byui.edu</t>
  </si>
  <si>
    <t>Allen, Sarah_Margaret</t>
  </si>
  <si>
    <t>Registered(07/20/2021)</t>
  </si>
  <si>
    <t>all17009@byui.edu</t>
  </si>
  <si>
    <t>Bus Mgmt Marketing</t>
  </si>
  <si>
    <t>JR</t>
  </si>
  <si>
    <t>Alvarado Puerto, Lauren_Marcela</t>
  </si>
  <si>
    <t>Registered(07/06/2021)</t>
  </si>
  <si>
    <t>alv19019@byui.edu</t>
  </si>
  <si>
    <t>Anderson, Brittani_Kay</t>
  </si>
  <si>
    <t>Registered(06/30/2021)</t>
  </si>
  <si>
    <t>and18024@byui.edu</t>
  </si>
  <si>
    <t>Anderson, Connor_Paul</t>
  </si>
  <si>
    <t>and20027@byui.edu</t>
  </si>
  <si>
    <t>Business Finance</t>
  </si>
  <si>
    <t>Andrus, Bradley_Shane</t>
  </si>
  <si>
    <t>and16066@byui.edu</t>
  </si>
  <si>
    <t>Azzarella, Dylan</t>
  </si>
  <si>
    <t>Registered(07/08/2021)</t>
  </si>
  <si>
    <t>azz19001@byui.edu</t>
  </si>
  <si>
    <t>SO</t>
  </si>
  <si>
    <t>Bailey, Jordan</t>
  </si>
  <si>
    <t>Registered(06/29/2021)</t>
  </si>
  <si>
    <t>bai21005@byui.edu</t>
  </si>
  <si>
    <t>Barnes, Taylor_Alan</t>
  </si>
  <si>
    <t>bar15093@byui.edu</t>
  </si>
  <si>
    <t>Batman, Isaac</t>
  </si>
  <si>
    <t>bat18006@byui.edu</t>
  </si>
  <si>
    <t>Baumert, Caleb_Matthew</t>
  </si>
  <si>
    <t>bau20018@byui.edu</t>
  </si>
  <si>
    <t>Business Management Ops</t>
  </si>
  <si>
    <t>FR</t>
  </si>
  <si>
    <t>Bennett, Jeffrey_scott</t>
  </si>
  <si>
    <t>Registered(07/05/2021)</t>
  </si>
  <si>
    <t>ben17027@byui.edu</t>
  </si>
  <si>
    <t>Berrett, Cadee_Lyn</t>
  </si>
  <si>
    <t>lyn18002@byui.edu</t>
  </si>
  <si>
    <t>Bertolli, Matthew</t>
  </si>
  <si>
    <t>ber16008@byui.edu</t>
  </si>
  <si>
    <t>Financial Economics</t>
  </si>
  <si>
    <t>Bickmore, David_Kaden</t>
  </si>
  <si>
    <t>Registered(07/01/2021)</t>
  </si>
  <si>
    <t>bic19004@byui.edu</t>
  </si>
  <si>
    <t>Bingham, Kevin_Madsen</t>
  </si>
  <si>
    <t>bin15006@byui.edu</t>
  </si>
  <si>
    <t>Construction Management</t>
  </si>
  <si>
    <t>Blomfield, Jakob_Levi</t>
  </si>
  <si>
    <t>blo17005@byui.edu</t>
  </si>
  <si>
    <t>Boren, Krystal_Ann</t>
  </si>
  <si>
    <t>bor15003@byui.edu</t>
  </si>
  <si>
    <t>Bostron, Brett_Ryan</t>
  </si>
  <si>
    <t>bos17004@byui.edu</t>
  </si>
  <si>
    <t>Braithwaite, Grace_Marie</t>
  </si>
  <si>
    <t>bla18026@byui.edu</t>
  </si>
  <si>
    <t>Brandi, Kathryn_Louise</t>
  </si>
  <si>
    <t>bra18011@byui.edu</t>
  </si>
  <si>
    <t>Bush, Malleri</t>
  </si>
  <si>
    <t>nut18004@byui.edu</t>
  </si>
  <si>
    <t>FCS Apparel Entrepreneur</t>
  </si>
  <si>
    <t>Callahan, Carlie_Ann</t>
  </si>
  <si>
    <t>cal16027@byui.edu</t>
  </si>
  <si>
    <t>Capson, Ryker_Mckade</t>
  </si>
  <si>
    <t>cap17005@byui.edu</t>
  </si>
  <si>
    <t>Cardon, Kenzy_Alisha</t>
  </si>
  <si>
    <t>car19029@byui.edu</t>
  </si>
  <si>
    <t>Carvajal, Nicholas_D.</t>
  </si>
  <si>
    <t>car16042@byui.edu</t>
  </si>
  <si>
    <t>Chadwick, Hayley_June</t>
  </si>
  <si>
    <t>cha17025@byui.edu</t>
  </si>
  <si>
    <t>Champion, Gabriel_William</t>
  </si>
  <si>
    <t>cha14015@byui.edu</t>
  </si>
  <si>
    <t>Chavez, Shantell_Mariah</t>
  </si>
  <si>
    <t>cha19025@byui.edu</t>
  </si>
  <si>
    <t>Chiek, Andrew</t>
  </si>
  <si>
    <t>chi16040@byui.edu</t>
  </si>
  <si>
    <t>Christensen, Anna</t>
  </si>
  <si>
    <t>christensenan@byui.edu</t>
  </si>
  <si>
    <t>Christensen, Nathan_Ray</t>
  </si>
  <si>
    <t>chr17043@byui.edu</t>
  </si>
  <si>
    <t>Chu, Kwan_Long</t>
  </si>
  <si>
    <t>chu18015@byui.edu</t>
  </si>
  <si>
    <t>Cienfuegos, Sergio</t>
  </si>
  <si>
    <t>cie21001@byui.edu</t>
  </si>
  <si>
    <t>Claflin, Bret_Gunther</t>
  </si>
  <si>
    <t>cla18041@byui.edu</t>
  </si>
  <si>
    <t>Clay, Karley_Nicolle</t>
  </si>
  <si>
    <t>cla18023@byui.edu</t>
  </si>
  <si>
    <t>Clipp, Cassidy_Marie</t>
  </si>
  <si>
    <t>cli15008@byui.edu</t>
  </si>
  <si>
    <t>Coberly, Aaron</t>
  </si>
  <si>
    <t>cob16004@byui.edu</t>
  </si>
  <si>
    <t>Cole, Justin_Michael</t>
  </si>
  <si>
    <t>col16011@byui.edu</t>
  </si>
  <si>
    <t>Colvin, Brandon_Lark</t>
  </si>
  <si>
    <t>col15025@byui.edu</t>
  </si>
  <si>
    <t>Connor, Cristian_Gideon</t>
  </si>
  <si>
    <t>con19003@byui.edu</t>
  </si>
  <si>
    <t>Conover, Tyler_Allen</t>
  </si>
  <si>
    <t>con19017@byui.edu</t>
  </si>
  <si>
    <t>Covington, Dane_Claron</t>
  </si>
  <si>
    <t>cov20002@byui.edu</t>
  </si>
  <si>
    <t>Davis, Zachary_Todd</t>
  </si>
  <si>
    <t>dav18016@byui.edu</t>
  </si>
  <si>
    <t>Dearden, Samuel_Rex</t>
  </si>
  <si>
    <t>dea16011@byui.edu</t>
  </si>
  <si>
    <t>Despain, Joseph</t>
  </si>
  <si>
    <t>despainjo@byui.edu</t>
  </si>
  <si>
    <t>Detiege, Joseph_Michael</t>
  </si>
  <si>
    <t>det18003@byui.edu</t>
  </si>
  <si>
    <t>Diniz, Luis_Eduardo</t>
  </si>
  <si>
    <t>din17002@byui.edu</t>
  </si>
  <si>
    <t>Communication</t>
  </si>
  <si>
    <t>Dotson, Brayden_Chase</t>
  </si>
  <si>
    <t>dot15003@byui.edu</t>
  </si>
  <si>
    <t>Edmond, Tanner</t>
  </si>
  <si>
    <t>edm18002@byui.edu</t>
  </si>
  <si>
    <t>Edwards, Annika_Layne</t>
  </si>
  <si>
    <t>edw18001@byui.edu</t>
  </si>
  <si>
    <t>Emory, Robert_Jacob</t>
  </si>
  <si>
    <t>emo13001@byui.edu</t>
  </si>
  <si>
    <t>Ernest, Tyson</t>
  </si>
  <si>
    <t>ern17003@byui.edu</t>
  </si>
  <si>
    <t>Eschmeyer, McKenzie_Dawn</t>
  </si>
  <si>
    <t>esc17005@byui.edu</t>
  </si>
  <si>
    <t>Feldman, Jackson_Tate</t>
  </si>
  <si>
    <t>fel16006@byui.edu</t>
  </si>
  <si>
    <t>Francom, Hyrum_Rowland</t>
  </si>
  <si>
    <t>fra16016@byui.edu</t>
  </si>
  <si>
    <t>Fullmer, Tyson_Franklin</t>
  </si>
  <si>
    <t>Registered(06/28/2021)</t>
  </si>
  <si>
    <t>ful21002@byui.edu</t>
  </si>
  <si>
    <t>Gardner, Maggie_Amelia</t>
  </si>
  <si>
    <t>gar19017@byui.edu</t>
  </si>
  <si>
    <t>Art</t>
  </si>
  <si>
    <t>Garrett, Sophia_Eve</t>
  </si>
  <si>
    <t>gar17027@byui.edu</t>
  </si>
  <si>
    <t>Geisler, Jared_Matthew</t>
  </si>
  <si>
    <t>gei16002@byui.edu</t>
  </si>
  <si>
    <t>Gonzalez Lage, Lizett</t>
  </si>
  <si>
    <t>gon19001@byui.edu</t>
  </si>
  <si>
    <t>Gorman, Marcus_Alexander</t>
  </si>
  <si>
    <t>gor15005@byui.edu</t>
  </si>
  <si>
    <t>Graham, Natalie_Christine</t>
  </si>
  <si>
    <t>gra20066@byui.edu</t>
  </si>
  <si>
    <t>Hair, Amanda_Jane</t>
  </si>
  <si>
    <t>hai17004@byui.edu</t>
  </si>
  <si>
    <t>Hatch, Benjamin_Robert</t>
  </si>
  <si>
    <t>hat17010@byui.edu</t>
  </si>
  <si>
    <t>Heck, Trey_Scott</t>
  </si>
  <si>
    <t>hec17002@byui.edu</t>
  </si>
  <si>
    <t>Heywood, Josh_Nathan</t>
  </si>
  <si>
    <t>hey18002@byui.edu</t>
  </si>
  <si>
    <t>Automotive Tech Mgmt</t>
  </si>
  <si>
    <t>Hill, Koben_Dane</t>
  </si>
  <si>
    <t>hil19031@byui.edu</t>
  </si>
  <si>
    <t>Howard, Jessiny_Mikay</t>
  </si>
  <si>
    <t>Registered(07/21/2021)</t>
  </si>
  <si>
    <t>how19010@byui.edu</t>
  </si>
  <si>
    <t>Hsu, Wei-Pin</t>
  </si>
  <si>
    <t>hsu18002@byui.edu</t>
  </si>
  <si>
    <t>Huffaker, Boden_Hunter</t>
  </si>
  <si>
    <t>huf18003@byui.edu</t>
  </si>
  <si>
    <t>International Studies</t>
  </si>
  <si>
    <t>Jackson, Hannah</t>
  </si>
  <si>
    <t>jac19015@byui.edu</t>
  </si>
  <si>
    <t>Jensen, Isaac</t>
  </si>
  <si>
    <t>jen18037@byui.edu</t>
  </si>
  <si>
    <t>Johns, Joshua_Robert</t>
  </si>
  <si>
    <t>joh16073@byui.edu</t>
  </si>
  <si>
    <t>Johnson, Nathan_Michael</t>
  </si>
  <si>
    <t>Registered(07/03/2021)</t>
  </si>
  <si>
    <t>joh15068@byui.edu</t>
  </si>
  <si>
    <t>Kelley, Kalvin_John</t>
  </si>
  <si>
    <t>kel17034@byui.edu</t>
  </si>
  <si>
    <t>Advanced Vehicle Systems</t>
  </si>
  <si>
    <t>Kunz, Dallas_James</t>
  </si>
  <si>
    <t>Registered(07/04/2021)</t>
  </si>
  <si>
    <t>kun17005@byui.edu</t>
  </si>
  <si>
    <t>LaDow, Emily_Allison</t>
  </si>
  <si>
    <t>lad18002@byui.edu</t>
  </si>
  <si>
    <t>Professional Studies</t>
  </si>
  <si>
    <t>Ladle, Elisabeth</t>
  </si>
  <si>
    <t>Registered(07/15/2021)</t>
  </si>
  <si>
    <t>lad19002@byui.edu</t>
  </si>
  <si>
    <t>Lamb, Tristan_Michael</t>
  </si>
  <si>
    <t>lam16010@byui.edu</t>
  </si>
  <si>
    <t>Leslie, Sayer_Brandt</t>
  </si>
  <si>
    <t>say16003@byui.edu</t>
  </si>
  <si>
    <t>Biomedical Science</t>
  </si>
  <si>
    <t>Lomax, Bryson_Ray</t>
  </si>
  <si>
    <t>lom17002@byui.edu</t>
  </si>
  <si>
    <t>Loosli, Katelyn_Elizabeth</t>
  </si>
  <si>
    <t>loo18002@byui.edu</t>
  </si>
  <si>
    <t>Ludlow, Tyler_John</t>
  </si>
  <si>
    <t>lud15004@byui.edu</t>
  </si>
  <si>
    <t>Lybbert, Desirae</t>
  </si>
  <si>
    <t>lyb18002@byui.edu</t>
  </si>
  <si>
    <t>Magnusson, Levi_Ravindra</t>
  </si>
  <si>
    <t>mag15003@byui.edu</t>
  </si>
  <si>
    <t>Massey, Simren</t>
  </si>
  <si>
    <t>mas15013@byui.edu</t>
  </si>
  <si>
    <t>McCarl, Landon_Tucker</t>
  </si>
  <si>
    <t>Registered(06/25/2021)</t>
  </si>
  <si>
    <t>mcc18042@byui.edu</t>
  </si>
  <si>
    <t>McMullan, Alexis</t>
  </si>
  <si>
    <t>mcmullana@byui.edu</t>
  </si>
  <si>
    <t>McOmber, Justin_Lloyd</t>
  </si>
  <si>
    <t>mco15002@byui.edu</t>
  </si>
  <si>
    <t>Medeiros, Malea</t>
  </si>
  <si>
    <t>med18002@byui.edu</t>
  </si>
  <si>
    <t>Merchen, Wesley_Lane</t>
  </si>
  <si>
    <t>mer18041@byui.edu</t>
  </si>
  <si>
    <t>Meyers, Savannah_Bailey</t>
  </si>
  <si>
    <t>mey18005@byui.edu</t>
  </si>
  <si>
    <t>Mills, Riley_Brad</t>
  </si>
  <si>
    <t>mil19030@byui.edu</t>
  </si>
  <si>
    <t>Moon, Harrison_B</t>
  </si>
  <si>
    <t>moo18027@byui.edu</t>
  </si>
  <si>
    <t>Morton, Margaret_Corey</t>
  </si>
  <si>
    <t>mor17020@byui.edu</t>
  </si>
  <si>
    <t>Murdock, Trenton_Ethan</t>
  </si>
  <si>
    <t>mur17019@byui.edu</t>
  </si>
  <si>
    <t>Nelson, Call_Teancum</t>
  </si>
  <si>
    <t>nel16009@byui.edu</t>
  </si>
  <si>
    <t>Nelson, Kobe_Gene</t>
  </si>
  <si>
    <t>nel20008@byui.edu</t>
  </si>
  <si>
    <t>Newland, Johnathan_Christian</t>
  </si>
  <si>
    <t>new17013@byui.edu</t>
  </si>
  <si>
    <t>Nielson, Colette_Noel</t>
  </si>
  <si>
    <t>nie17003@byui.edu</t>
  </si>
  <si>
    <t>Interdisciplinary</t>
  </si>
  <si>
    <t>Oliver, Carly_Marie</t>
  </si>
  <si>
    <t>oli16008@byui.edu</t>
  </si>
  <si>
    <t>Ordonez, Hernan_Felipe</t>
  </si>
  <si>
    <t>ord17002@byui.edu</t>
  </si>
  <si>
    <t>Orton, Seth</t>
  </si>
  <si>
    <t>ort19011@byui.edu</t>
  </si>
  <si>
    <t>Pack, Levi_Abram</t>
  </si>
  <si>
    <t>pac14018@byui.edu</t>
  </si>
  <si>
    <t>Perry, Jacob</t>
  </si>
  <si>
    <t>per16043@byui.edu</t>
  </si>
  <si>
    <t>Porter, Ashley</t>
  </si>
  <si>
    <t>por18015@byui.edu</t>
  </si>
  <si>
    <t>Powell, Luke_Abraham</t>
  </si>
  <si>
    <t>pow13007@byui.edu</t>
  </si>
  <si>
    <t>Music</t>
  </si>
  <si>
    <t>Pulsipher, Kristen_Bailey</t>
  </si>
  <si>
    <t>pul17006@byui.edu</t>
  </si>
  <si>
    <t>Quiros, Joseph_Helaman</t>
  </si>
  <si>
    <t>qui19013@byui.edu</t>
  </si>
  <si>
    <t>Rabago, Paola</t>
  </si>
  <si>
    <t>rab17002@byui.edu</t>
  </si>
  <si>
    <t>Ralph, Marcus_Gardner</t>
  </si>
  <si>
    <t>ral16002@byui.edu</t>
  </si>
  <si>
    <t>Ratliff, Robin_Niclas</t>
  </si>
  <si>
    <t>rat18001@byui.edu</t>
  </si>
  <si>
    <t>Reis, Amanda_Michelle</t>
  </si>
  <si>
    <t>rei16022@byui.edu</t>
  </si>
  <si>
    <t>Romero, Jazmin_Marlene</t>
  </si>
  <si>
    <t>rom18003@byui.edu</t>
  </si>
  <si>
    <t>Rozsa, Jeremy</t>
  </si>
  <si>
    <t>roz14001@byui.edu</t>
  </si>
  <si>
    <t>Sanchez, Sebastian</t>
  </si>
  <si>
    <t>san20018@byui.edu</t>
  </si>
  <si>
    <t>Savage, Ethan_Joseph</t>
  </si>
  <si>
    <t>sav18002@byui.edu</t>
  </si>
  <si>
    <t>Saxton, Brock_James</t>
  </si>
  <si>
    <t>sax20001@byui.edu</t>
  </si>
  <si>
    <t>Smith, Joshua_Robert</t>
  </si>
  <si>
    <t>smi15034@byui.edu</t>
  </si>
  <si>
    <t>Smith, Kevin_Charles</t>
  </si>
  <si>
    <t>smi18050@byui.edu</t>
  </si>
  <si>
    <t>Soto, Joshua_Juan</t>
  </si>
  <si>
    <t>sot15003@byui.edu</t>
  </si>
  <si>
    <t>St Louis, Jeff_Junior</t>
  </si>
  <si>
    <t>stl17001@byui.edu</t>
  </si>
  <si>
    <t>Stanger, Joel_Aaron_Klassen</t>
  </si>
  <si>
    <t>sta17013@byui.edu</t>
  </si>
  <si>
    <t>Stark, Jacob_Christopher</t>
  </si>
  <si>
    <t>sta18016@byui.edu</t>
  </si>
  <si>
    <t>Steele, Nikolas_George</t>
  </si>
  <si>
    <t>ste16021@byui.edu</t>
  </si>
  <si>
    <t>Stephens, Maliana_Ealohaiaanaoei</t>
  </si>
  <si>
    <t>ste17090@byui.edu</t>
  </si>
  <si>
    <t>Story, Aaron</t>
  </si>
  <si>
    <t>storya@byui.edu</t>
  </si>
  <si>
    <t>Sugar, Bradly</t>
  </si>
  <si>
    <t>sug20001@byui.edu</t>
  </si>
  <si>
    <t>Taylor, Kyle_Patton</t>
  </si>
  <si>
    <t>tay18063@byui.edu</t>
  </si>
  <si>
    <t>Taylor, Lindsey_Kate</t>
  </si>
  <si>
    <t>mic20004@byui.edu</t>
  </si>
  <si>
    <t>Thomsen, Landon_Isaac</t>
  </si>
  <si>
    <t>tho17013@byui.edu</t>
  </si>
  <si>
    <t>Thomsen, Logan_Cornell</t>
  </si>
  <si>
    <t>tho17055@byui.edu</t>
  </si>
  <si>
    <t>Traveller, Cooper</t>
  </si>
  <si>
    <t>tra20014@byui.edu</t>
  </si>
  <si>
    <t>Walker, Jacob_Scott</t>
  </si>
  <si>
    <t>wal15059@byui.edu</t>
  </si>
  <si>
    <t>Westerman, Braden_Brandon</t>
  </si>
  <si>
    <t>wes19033@byui.edu</t>
  </si>
  <si>
    <t>Westover, James_Harrison</t>
  </si>
  <si>
    <t>wes18019@byui.edu</t>
  </si>
  <si>
    <t>Whiteley-Ross, Rachel</t>
  </si>
  <si>
    <t>whi17066@byui.edu</t>
  </si>
  <si>
    <t>Wimsatt, Joshua_Craig</t>
  </si>
  <si>
    <t>wim16001@byui.edu</t>
  </si>
  <si>
    <t>Withers, Rebekah_Anne</t>
  </si>
  <si>
    <t>wit16001@byui.edu</t>
  </si>
  <si>
    <t>Wonnacott, Samri</t>
  </si>
  <si>
    <t>wonnacotts@byui.edu</t>
  </si>
  <si>
    <t>Young, Dominick_Alex</t>
  </si>
  <si>
    <t>you17009@byui.edu</t>
  </si>
  <si>
    <t>Company Letter</t>
  </si>
  <si>
    <t>Section</t>
  </si>
  <si>
    <t>Faculty</t>
  </si>
  <si>
    <t>A</t>
  </si>
  <si>
    <t>Kent Lundin</t>
  </si>
  <si>
    <t>B</t>
  </si>
  <si>
    <t>Rob Tietjen</t>
  </si>
  <si>
    <t>C</t>
  </si>
  <si>
    <t>Scott Pope</t>
  </si>
  <si>
    <t>D</t>
  </si>
  <si>
    <t>Mary Maroon</t>
  </si>
  <si>
    <t>E</t>
  </si>
  <si>
    <t>Dean Coleman</t>
  </si>
  <si>
    <t>F</t>
  </si>
  <si>
    <t>Bob Morley</t>
  </si>
  <si>
    <t>G</t>
  </si>
  <si>
    <t>Charlie Crump</t>
  </si>
  <si>
    <t>H</t>
  </si>
  <si>
    <t>Luke Alley</t>
  </si>
  <si>
    <t>Row Labels</t>
  </si>
  <si>
    <t>Count of Student ID</t>
  </si>
  <si>
    <t>(blank)</t>
  </si>
  <si>
    <t>Grand Total</t>
  </si>
  <si>
    <t>Random Number</t>
  </si>
  <si>
    <t>Gender</t>
  </si>
  <si>
    <t>Female?</t>
  </si>
  <si>
    <t>Finance?</t>
  </si>
  <si>
    <t>Non-Business</t>
  </si>
  <si>
    <t>Assigned Section</t>
  </si>
  <si>
    <t>Inumber</t>
  </si>
  <si>
    <t>Name</t>
  </si>
  <si>
    <t>Email</t>
  </si>
  <si>
    <t>No</t>
  </si>
  <si>
    <t>Yes</t>
  </si>
  <si>
    <t>Powell, Jacob</t>
  </si>
  <si>
    <t>Registered(09/11/2021)</t>
  </si>
  <si>
    <t>pow18005@byui.edu</t>
  </si>
  <si>
    <t>Male</t>
  </si>
  <si>
    <t>Urling, Jacob</t>
  </si>
  <si>
    <t>Registered(09/12/2021)</t>
  </si>
  <si>
    <t>url20001@byui.edu</t>
  </si>
  <si>
    <t>Willis, Brooke</t>
  </si>
  <si>
    <t>Registered(08/30/2021)</t>
  </si>
  <si>
    <t>wil19027@byui.edu</t>
  </si>
  <si>
    <t>Female</t>
  </si>
  <si>
    <t>Belanger, Joshua_Branden</t>
  </si>
  <si>
    <t>Registered(09/09/2021)</t>
  </si>
  <si>
    <t>bel16006@byui.edu</t>
  </si>
  <si>
    <t>Economics</t>
  </si>
  <si>
    <t>Franklin, Kaylee_Ann</t>
  </si>
  <si>
    <t>Registered(09/04/2021)</t>
  </si>
  <si>
    <t>fra19007@byui.edu</t>
  </si>
  <si>
    <t>Lambries, Gabrielle_Elise</t>
  </si>
  <si>
    <t>Registered(07/30/2021)</t>
  </si>
  <si>
    <t>lam18019@byui.edu</t>
  </si>
  <si>
    <t>Exercise Physiology</t>
  </si>
  <si>
    <t>Tanner, Clayton_Quinn</t>
  </si>
  <si>
    <t>Registered(08/21/2021)</t>
  </si>
  <si>
    <t>tan17003@byui.edu</t>
  </si>
  <si>
    <t>Hatch, Christion_David</t>
  </si>
  <si>
    <t>Registered(09/07/2021)</t>
  </si>
  <si>
    <t>hat18004@byui.edu</t>
  </si>
  <si>
    <t>Ferreira Guimaraes, Jean_Carlos</t>
  </si>
  <si>
    <t>fer20013@byui.edu</t>
  </si>
  <si>
    <t>Beck, Camdon_Erik</t>
  </si>
  <si>
    <t>bec19017@byui.edu</t>
  </si>
  <si>
    <t>Majhi, Mukta</t>
  </si>
  <si>
    <t>maj20005@byui.edu</t>
  </si>
  <si>
    <t>Nash, Summer_Paige</t>
  </si>
  <si>
    <t>Registered(08/20/2021)</t>
  </si>
  <si>
    <t>nas20009@byui.edu</t>
  </si>
  <si>
    <t>Navas Barrera, Dulce_Deseret</t>
  </si>
  <si>
    <t>nav20001@byui.edu</t>
  </si>
  <si>
    <t>Scarr, Eric_Allen</t>
  </si>
  <si>
    <t>Registered(07/28/2021)</t>
  </si>
  <si>
    <t>sca19005@byui.edu</t>
  </si>
  <si>
    <t>Beaman, Jonathan_Franklin</t>
  </si>
  <si>
    <t>bea19019@byui.edu</t>
  </si>
  <si>
    <t>I-Number</t>
  </si>
  <si>
    <t>Display Name</t>
  </si>
  <si>
    <t>Preferred Name</t>
  </si>
  <si>
    <t>Student Subprogram</t>
  </si>
  <si>
    <t>Track</t>
  </si>
  <si>
    <t>Classification</t>
  </si>
  <si>
    <t>Aguirre, Christian</t>
  </si>
  <si>
    <t>Christian</t>
  </si>
  <si>
    <t>Day School (DAY)</t>
  </si>
  <si>
    <t>Winter/Spring</t>
  </si>
  <si>
    <t>Senior</t>
  </si>
  <si>
    <t>Ainsworth, Kollin</t>
  </si>
  <si>
    <t>Kollin</t>
  </si>
  <si>
    <t>Spring/Fall</t>
  </si>
  <si>
    <t>Allen, Sarah</t>
  </si>
  <si>
    <t>Sarah</t>
  </si>
  <si>
    <t>Junior</t>
  </si>
  <si>
    <t>Business Management Marketing</t>
  </si>
  <si>
    <t>Alvarado Puerto, Alvarado, Lauren</t>
  </si>
  <si>
    <t>Alvarado, Lauren</t>
  </si>
  <si>
    <t>Anderson, Brittani</t>
  </si>
  <si>
    <t>Brittani</t>
  </si>
  <si>
    <t>Anderson, Connor</t>
  </si>
  <si>
    <t>connor</t>
  </si>
  <si>
    <t>Andrus, Bradley</t>
  </si>
  <si>
    <t>Bradley</t>
  </si>
  <si>
    <t>Dylan</t>
  </si>
  <si>
    <t>Sophomore</t>
  </si>
  <si>
    <t>Jordan</t>
  </si>
  <si>
    <t>Barnes, Taylor</t>
  </si>
  <si>
    <t>Taylor</t>
  </si>
  <si>
    <t>Isaac</t>
  </si>
  <si>
    <t>Fall/Winter</t>
  </si>
  <si>
    <t>Baumert, Caleb</t>
  </si>
  <si>
    <t>Caleb</t>
  </si>
  <si>
    <t>Freshman</t>
  </si>
  <si>
    <t>Business Management Operations</t>
  </si>
  <si>
    <t>Bennett, Jeffrey</t>
  </si>
  <si>
    <t>Jeffrey</t>
  </si>
  <si>
    <t>Berrett, Cadee</t>
  </si>
  <si>
    <t>Cadee</t>
  </si>
  <si>
    <t>Bertolli, Matt</t>
  </si>
  <si>
    <t>Matt</t>
  </si>
  <si>
    <t>Bickmore, Kaden</t>
  </si>
  <si>
    <t>Kaden</t>
  </si>
  <si>
    <t>Bingham, Kevin</t>
  </si>
  <si>
    <t>Kevin</t>
  </si>
  <si>
    <t>Blomfield, Jakob</t>
  </si>
  <si>
    <t>Jakob</t>
  </si>
  <si>
    <t>Boren, Kay</t>
  </si>
  <si>
    <t>Kay</t>
  </si>
  <si>
    <t>Bostron, Brett</t>
  </si>
  <si>
    <t>Brett</t>
  </si>
  <si>
    <t>Braithwaite, Grace</t>
  </si>
  <si>
    <t>Grace</t>
  </si>
  <si>
    <t>Brandi, Kathryn</t>
  </si>
  <si>
    <t>Kathryn</t>
  </si>
  <si>
    <t>Malleri</t>
  </si>
  <si>
    <t>Family Consumer Science Apparel Entrepreneurship</t>
  </si>
  <si>
    <t>Callahan, Carlie</t>
  </si>
  <si>
    <t>Carlie</t>
  </si>
  <si>
    <t>Capson, Ryker</t>
  </si>
  <si>
    <t>Ryker</t>
  </si>
  <si>
    <t>Cardon, Kenzy</t>
  </si>
  <si>
    <t>Kenzy</t>
  </si>
  <si>
    <t>Carvajal, Nick</t>
  </si>
  <si>
    <t>Nick</t>
  </si>
  <si>
    <t>Chadwick, Hayley</t>
  </si>
  <si>
    <t>Hayley</t>
  </si>
  <si>
    <t>Champion, Gabe</t>
  </si>
  <si>
    <t>Gabe</t>
  </si>
  <si>
    <t>Chavez, Shantell</t>
  </si>
  <si>
    <t>Shantell</t>
  </si>
  <si>
    <t>Andrew</t>
  </si>
  <si>
    <t>Anna</t>
  </si>
  <si>
    <t>Christensen, Nathan</t>
  </si>
  <si>
    <t>Nathan</t>
  </si>
  <si>
    <t>Chu, Donald</t>
  </si>
  <si>
    <t>Donald</t>
  </si>
  <si>
    <t>Sergio</t>
  </si>
  <si>
    <t>Claflin, Bret</t>
  </si>
  <si>
    <t>Bret</t>
  </si>
  <si>
    <t>Clay, Karley</t>
  </si>
  <si>
    <t>Karley</t>
  </si>
  <si>
    <t>Clipp, Cassidy</t>
  </si>
  <si>
    <t>Cassidy</t>
  </si>
  <si>
    <t>Aaron</t>
  </si>
  <si>
    <t>Cole, Justin</t>
  </si>
  <si>
    <t>Justin</t>
  </si>
  <si>
    <t>Colvin, Brandon</t>
  </si>
  <si>
    <t>Brandon</t>
  </si>
  <si>
    <t>Connor, Cristian</t>
  </si>
  <si>
    <t>Cristian</t>
  </si>
  <si>
    <t>Conover, Tyler Allen</t>
  </si>
  <si>
    <t>Tyler Allen</t>
  </si>
  <si>
    <t>Covington, Dane</t>
  </si>
  <si>
    <t>Dane</t>
  </si>
  <si>
    <t>Davis, Zachary</t>
  </si>
  <si>
    <t>Zachary</t>
  </si>
  <si>
    <t>Dearden, Sam</t>
  </si>
  <si>
    <t>Sam</t>
  </si>
  <si>
    <t>Joseph</t>
  </si>
  <si>
    <t>Detiege, Joseph</t>
  </si>
  <si>
    <t>Diniz, Luis</t>
  </si>
  <si>
    <t>Luis</t>
  </si>
  <si>
    <t>Dotson, Brayden</t>
  </si>
  <si>
    <t>Brayden</t>
  </si>
  <si>
    <t>Tanner</t>
  </si>
  <si>
    <t>Edwards, Annika</t>
  </si>
  <si>
    <t>Annika</t>
  </si>
  <si>
    <t>Emory, Jake</t>
  </si>
  <si>
    <t>Jake</t>
  </si>
  <si>
    <t>Tyson</t>
  </si>
  <si>
    <t>Eschmeyer, McKenzie</t>
  </si>
  <si>
    <t>McKenzie</t>
  </si>
  <si>
    <t>Feldman, Jackson</t>
  </si>
  <si>
    <t>Jackson</t>
  </si>
  <si>
    <t>Francom, Hyrum</t>
  </si>
  <si>
    <t>Hyrum</t>
  </si>
  <si>
    <t>Fullmer, Tyson</t>
  </si>
  <si>
    <t>Gardner, Maggie Amelia</t>
  </si>
  <si>
    <t>Maggie Amelia</t>
  </si>
  <si>
    <t>Garrett, Sophia</t>
  </si>
  <si>
    <t>Sophia</t>
  </si>
  <si>
    <t>Geisler, Jared</t>
  </si>
  <si>
    <t>Jared</t>
  </si>
  <si>
    <t>Lizett</t>
  </si>
  <si>
    <t>Gorman, Marcus</t>
  </si>
  <si>
    <t>Marcus</t>
  </si>
  <si>
    <t>Graham, Natalie</t>
  </si>
  <si>
    <t>Natalie</t>
  </si>
  <si>
    <t>Hair, Amanda</t>
  </si>
  <si>
    <t>Amanda</t>
  </si>
  <si>
    <t>Hatch, Ben</t>
  </si>
  <si>
    <t>Ben</t>
  </si>
  <si>
    <t>Heck, Trey</t>
  </si>
  <si>
    <t>Trey</t>
  </si>
  <si>
    <t>Heywood, Josh</t>
  </si>
  <si>
    <t>Josh</t>
  </si>
  <si>
    <t>Automotive Technology Management</t>
  </si>
  <si>
    <t>Hill, Koben</t>
  </si>
  <si>
    <t>Koben</t>
  </si>
  <si>
    <t>Howard, Jessiny</t>
  </si>
  <si>
    <t>Jessiny</t>
  </si>
  <si>
    <t>Hsu, Kevin</t>
  </si>
  <si>
    <t>Huffaker, Boden</t>
  </si>
  <si>
    <t>Boden</t>
  </si>
  <si>
    <t>Hannah</t>
  </si>
  <si>
    <t>Johns, Josh</t>
  </si>
  <si>
    <t>Johnson, Nathan</t>
  </si>
  <si>
    <t>Kelley, Kalvin</t>
  </si>
  <si>
    <t>Kalvin</t>
  </si>
  <si>
    <t>Kunz, Dallas</t>
  </si>
  <si>
    <t>Dallas</t>
  </si>
  <si>
    <t>Elisabeth</t>
  </si>
  <si>
    <t>LaDow, Emily</t>
  </si>
  <si>
    <t>Emily</t>
  </si>
  <si>
    <t>Lamb, Tristan</t>
  </si>
  <si>
    <t>Tristan</t>
  </si>
  <si>
    <t>Leslie, Sayer</t>
  </si>
  <si>
    <t>Sayer</t>
  </si>
  <si>
    <t>Lomax, Bryson</t>
  </si>
  <si>
    <t>Bryson</t>
  </si>
  <si>
    <t>Loosli, Katelyn</t>
  </si>
  <si>
    <t>Katelyn</t>
  </si>
  <si>
    <t>Ludlow, Tyler</t>
  </si>
  <si>
    <t>Tyler</t>
  </si>
  <si>
    <t>Desirae</t>
  </si>
  <si>
    <t>Magnusson, Levi</t>
  </si>
  <si>
    <t>Levi</t>
  </si>
  <si>
    <t>Simren</t>
  </si>
  <si>
    <t>McCarl, Landon</t>
  </si>
  <si>
    <t>Landon</t>
  </si>
  <si>
    <t>Alexis</t>
  </si>
  <si>
    <t>McOmber, Justin</t>
  </si>
  <si>
    <t>Malea</t>
  </si>
  <si>
    <t>Merchen, Wesley</t>
  </si>
  <si>
    <t>Wesley</t>
  </si>
  <si>
    <t>Meyers, Savannah</t>
  </si>
  <si>
    <t>Savannah</t>
  </si>
  <si>
    <t>Mills, Riley</t>
  </si>
  <si>
    <t>Riley</t>
  </si>
  <si>
    <t>Moon, Harrison</t>
  </si>
  <si>
    <t>Harrison</t>
  </si>
  <si>
    <t>Morton, Maggie</t>
  </si>
  <si>
    <t>Maggie</t>
  </si>
  <si>
    <t>Murdock, Trenton</t>
  </si>
  <si>
    <t>Trenton</t>
  </si>
  <si>
    <t>Nelson, Call</t>
  </si>
  <si>
    <t>Call</t>
  </si>
  <si>
    <t>Nelson, Kobe</t>
  </si>
  <si>
    <t>Kobe</t>
  </si>
  <si>
    <t>Newland, Johnathan</t>
  </si>
  <si>
    <t>Johnathan</t>
  </si>
  <si>
    <t>Nielson, Colette</t>
  </si>
  <si>
    <t>Colette</t>
  </si>
  <si>
    <t>Interdisciplinary Studies</t>
  </si>
  <si>
    <t>Oliver, Carly</t>
  </si>
  <si>
    <t>Carly</t>
  </si>
  <si>
    <t>Ordonez, Felipe</t>
  </si>
  <si>
    <t>Felipe</t>
  </si>
  <si>
    <t>Seth</t>
  </si>
  <si>
    <t>Pack, Levi</t>
  </si>
  <si>
    <t>Jacob</t>
  </si>
  <si>
    <t>Ashley</t>
  </si>
  <si>
    <t>Powell, Luke</t>
  </si>
  <si>
    <t>Luke</t>
  </si>
  <si>
    <t>Pulsipher, Kristen</t>
  </si>
  <si>
    <t>Kristen</t>
  </si>
  <si>
    <t>Quiros, Joseph</t>
  </si>
  <si>
    <t>Paola</t>
  </si>
  <si>
    <t>Ralph, Marcus</t>
  </si>
  <si>
    <t>Ratliff, Robin</t>
  </si>
  <si>
    <t>Robin</t>
  </si>
  <si>
    <t>Reis, Amanda</t>
  </si>
  <si>
    <t>Romero, Jazmin</t>
  </si>
  <si>
    <t>Jazmin</t>
  </si>
  <si>
    <t>Jeremy</t>
  </si>
  <si>
    <t>Sebastian</t>
  </si>
  <si>
    <t>Savage, Ethan</t>
  </si>
  <si>
    <t>Ethan</t>
  </si>
  <si>
    <t>Saxton, Brock</t>
  </si>
  <si>
    <t>Brock</t>
  </si>
  <si>
    <t>Smith, Josh</t>
  </si>
  <si>
    <t>Smith, Kevin</t>
  </si>
  <si>
    <t>Soto, Joshua</t>
  </si>
  <si>
    <t>Joshua</t>
  </si>
  <si>
    <t>St Louis, Jeff Junior</t>
  </si>
  <si>
    <t>Jeff Junior</t>
  </si>
  <si>
    <t>Stanger, Joel</t>
  </si>
  <si>
    <t>Joel</t>
  </si>
  <si>
    <t>Stark, Jacob</t>
  </si>
  <si>
    <t>Steele, Nikolas</t>
  </si>
  <si>
    <t>Nikolas</t>
  </si>
  <si>
    <t>Stephens, Maliana</t>
  </si>
  <si>
    <t>Maliana</t>
  </si>
  <si>
    <t>Bradly</t>
  </si>
  <si>
    <t>Taylor, Kyle</t>
  </si>
  <si>
    <t>Kyle</t>
  </si>
  <si>
    <t>Taylor, Lindsey Kate</t>
  </si>
  <si>
    <t>Lindsey Kate</t>
  </si>
  <si>
    <t>Thomsen, Landon</t>
  </si>
  <si>
    <t>Thomsen, Logan</t>
  </si>
  <si>
    <t>Logan</t>
  </si>
  <si>
    <t>Cooper</t>
  </si>
  <si>
    <t>Walker, Jacob</t>
  </si>
  <si>
    <t>Westerman, Braden</t>
  </si>
  <si>
    <t>Braden</t>
  </si>
  <si>
    <t>Westover, James</t>
  </si>
  <si>
    <t>James</t>
  </si>
  <si>
    <t>Rachel</t>
  </si>
  <si>
    <t>Wimsatt, Josh</t>
  </si>
  <si>
    <t>Withers, Rebekah</t>
  </si>
  <si>
    <t>Rebekah</t>
  </si>
  <si>
    <t>Samri</t>
  </si>
  <si>
    <t>Young, Dominick</t>
  </si>
  <si>
    <t>Dominick</t>
  </si>
  <si>
    <t>Total Students</t>
  </si>
  <si>
    <t># Female</t>
  </si>
  <si>
    <t>% Female</t>
  </si>
  <si>
    <t># Finance</t>
  </si>
  <si>
    <t># non-Business</t>
  </si>
  <si>
    <t>% non-Business</t>
  </si>
  <si>
    <t>TOTALS</t>
  </si>
  <si>
    <t xml:space="preserve">Name </t>
  </si>
  <si>
    <t>I Number</t>
  </si>
  <si>
    <t>Old Section</t>
  </si>
  <si>
    <t>New Section</t>
  </si>
  <si>
    <t>Move From</t>
  </si>
  <si>
    <t>Move To</t>
  </si>
  <si>
    <t>No Change</t>
  </si>
  <si>
    <t>Course</t>
  </si>
  <si>
    <t>Combo</t>
  </si>
  <si>
    <t>BUS 300</t>
  </si>
  <si>
    <t>BUS 302</t>
  </si>
  <si>
    <t>MKT 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</si>
</sst>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0"/>
      <name val="Calibri"/>
      <family val="2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7"/>
      <color rgb="FFFFFFFF"/>
      <name val="Tahoma"/>
    </font>
    <font>
      <sz val="7"/>
      <color rgb="FF000000"/>
      <name val="Tahoma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F549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rgb="FF7F7F7F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DCDCDC"/>
        <bgColor rgb="FFDCDCDC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16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pivotButton="1"/>
    <xf numFmtId="0" fontId="19" fillId="33" borderId="0" xfId="0" applyFont="1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6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20" fillId="34" borderId="0" xfId="0" applyFont="1" applyFill="1" applyAlignment="1">
      <alignment horizontal="center"/>
    </xf>
    <xf numFmtId="0" fontId="13" fillId="35" borderId="0" xfId="0" applyFont="1" applyFill="1" applyAlignment="1">
      <alignment horizontal="left" vertical="center" wrapText="1"/>
    </xf>
    <xf numFmtId="0" fontId="13" fillId="35" borderId="0" xfId="0" applyFont="1" applyFill="1" applyAlignment="1">
      <alignment horizontal="left" vertical="center"/>
    </xf>
    <xf numFmtId="0" fontId="0" fillId="0" borderId="10" xfId="0" applyBorder="1"/>
    <xf numFmtId="0" fontId="16" fillId="0" borderId="0" xfId="0" applyFont="1"/>
    <xf numFmtId="0" fontId="0" fillId="36" borderId="0" xfId="0" applyFill="1"/>
    <xf numFmtId="0" fontId="0" fillId="36" borderId="0" xfId="0" applyFill="1" applyAlignment="1">
      <alignment horizontal="center"/>
    </xf>
    <xf numFmtId="9" fontId="0" fillId="36" borderId="0" xfId="43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43" applyFont="1" applyAlignment="1">
      <alignment horizontal="center"/>
    </xf>
    <xf numFmtId="0" fontId="0" fillId="0" borderId="10" xfId="0" applyBorder="1" applyAlignment="1">
      <alignment horizontal="center"/>
    </xf>
    <xf numFmtId="0" fontId="21" fillId="37" borderId="11" xfId="0" applyFont="1" applyFill="1" applyBorder="1" applyAlignment="1">
      <alignment horizontal="center" vertical="center" wrapText="1"/>
    </xf>
    <xf numFmtId="0" fontId="21" fillId="37" borderId="11" xfId="0" applyFont="1" applyFill="1" applyBorder="1" applyAlignment="1">
      <alignment horizontal="left" vertical="center" wrapText="1"/>
    </xf>
    <xf numFmtId="0" fontId="21" fillId="37" borderId="12" xfId="0" applyFont="1" applyFill="1" applyBorder="1" applyAlignment="1">
      <alignment horizontal="center" vertical="center" wrapText="1"/>
    </xf>
    <xf numFmtId="0" fontId="13" fillId="38" borderId="0" xfId="0" applyFont="1" applyFill="1" applyAlignment="1">
      <alignment horizontal="left" vertical="center" wrapText="1"/>
    </xf>
    <xf numFmtId="9" fontId="20" fillId="39" borderId="0" xfId="43" applyFont="1" applyFill="1" applyAlignment="1">
      <alignment horizontal="center"/>
    </xf>
    <xf numFmtId="0" fontId="20" fillId="39" borderId="0" xfId="0" applyFont="1" applyFill="1"/>
    <xf numFmtId="0" fontId="20" fillId="39" borderId="0" xfId="0" applyFont="1" applyFill="1" applyAlignment="1">
      <alignment horizontal="center"/>
    </xf>
    <xf numFmtId="0" fontId="22" fillId="35" borderId="0" xfId="0" applyFont="1" applyFill="1" applyAlignment="1">
      <alignment horizontal="center"/>
    </xf>
    <xf numFmtId="0" fontId="23" fillId="0" borderId="0" xfId="0" applyFont="1"/>
    <xf numFmtId="0" fontId="23" fillId="0" borderId="0" xfId="0" applyFont="1" applyAlignment="1">
      <alignment horizontal="left"/>
    </xf>
    <xf numFmtId="0" fontId="24" fillId="40" borderId="13" xfId="0" applyFont="1" applyFill="1" applyBorder="1" applyAlignment="1">
      <alignment vertical="center" wrapText="1" readingOrder="1"/>
    </xf>
    <xf numFmtId="0" fontId="25" fillId="41" borderId="13" xfId="0" applyFont="1" applyFill="1" applyBorder="1" applyAlignment="1">
      <alignment vertical="center" wrapText="1" readingOrder="1"/>
    </xf>
    <xf numFmtId="0" fontId="25" fillId="42" borderId="13" xfId="0" applyFont="1" applyFill="1" applyBorder="1" applyAlignment="1">
      <alignment vertical="center" wrapText="1" readingOrder="1"/>
    </xf>
    <xf numFmtId="0" fontId="13" fillId="39" borderId="0" xfId="0" applyFont="1" applyFill="1" applyAlignment="1">
      <alignment horizontal="left" vertical="center" wrapText="1"/>
    </xf>
    <xf numFmtId="2" fontId="0" fillId="0" borderId="0" xfId="0" applyNumberFormat="1"/>
    <xf numFmtId="0" fontId="0" fillId="43" borderId="0" xfId="0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4B0262AD-9579-482F-996F-3F9FE2014137}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pe, Scott" refreshedDate="44398.632412962965" createdVersion="6" refreshedVersion="7" minRefreshableVersion="3" recordCount="145" xr:uid="{7446C429-4B33-4D3B-B2EE-DE44765E4998}">
  <cacheSource type="worksheet">
    <worksheetSource ref="B1:M1048576" sheet="Data"/>
  </cacheSource>
  <cacheFields count="12">
    <cacheField name="Student ID" numFmtId="0">
      <sharedItems containsString="0" containsBlank="1" containsNumber="1" containsInteger="1" minValue="8741906" maxValue="995467099"/>
    </cacheField>
    <cacheField name="Student" numFmtId="0">
      <sharedItems containsBlank="1"/>
    </cacheField>
    <cacheField name="Status" numFmtId="0">
      <sharedItems containsBlank="1"/>
    </cacheField>
    <cacheField name="E-mail" numFmtId="0">
      <sharedItems containsBlank="1"/>
    </cacheField>
    <cacheField name="Cross-listed Course" numFmtId="0">
      <sharedItems containsNonDate="0" containsString="0" containsBlank="1"/>
    </cacheField>
    <cacheField name="Major" numFmtId="0">
      <sharedItems containsBlank="1"/>
    </cacheField>
    <cacheField name="Class" numFmtId="0">
      <sharedItems containsBlank="1"/>
    </cacheField>
    <cacheField name="Gender" numFmtId="0">
      <sharedItems containsBlank="1"/>
    </cacheField>
    <cacheField name="Female?" numFmtId="0">
      <sharedItems containsBlank="1"/>
    </cacheField>
    <cacheField name="Finance?" numFmtId="0">
      <sharedItems containsBlank="1"/>
    </cacheField>
    <cacheField name="Non-Business" numFmtId="0">
      <sharedItems containsBlank="1"/>
    </cacheField>
    <cacheField name="Assigned Section" numFmtId="0">
      <sharedItems containsString="0" containsBlank="1" containsNumber="1" containsInteger="1" minValue="1" maxValue="9" count="10">
        <n v="3"/>
        <m/>
        <n v="6" u="1"/>
        <n v="7" u="1"/>
        <n v="8" u="1"/>
        <n v="4" u="1"/>
        <n v="2" u="1"/>
        <n v="9" u="1"/>
        <n v="1" u="1"/>
        <n v="5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n v="70537868"/>
    <s v="Aguirre, Christian_John"/>
    <s v="Registered(07/02/2021)"/>
    <s v="agu18011@byui.edu"/>
    <m/>
    <s v="Business Management"/>
    <s v="SR"/>
    <s v="Male"/>
    <s v="No"/>
    <s v="No"/>
    <s v="No"/>
    <x v="0"/>
  </r>
  <r>
    <n v="691476373"/>
    <s v="Ainsworth, Kollin_Evan"/>
    <s v="Registered(07/07/2021)"/>
    <s v="ain13001@byui.edu"/>
    <m/>
    <s v="Business Management"/>
    <s v="SR"/>
    <s v="Male"/>
    <s v="No"/>
    <s v="No"/>
    <s v="No"/>
    <x v="0"/>
  </r>
  <r>
    <n v="982945227"/>
    <s v="Allen, Sarah_Margaret"/>
    <s v="Registered(07/20/2021)"/>
    <s v="all17009@byui.edu"/>
    <m/>
    <s v="Bus Mgmt Marketing"/>
    <s v="JR"/>
    <s v="Female"/>
    <s v="Yes"/>
    <s v="No"/>
    <s v="No"/>
    <x v="0"/>
  </r>
  <r>
    <n v="820783445"/>
    <s v="Alvarado Puerto, Lauren_Marcela"/>
    <s v="Registered(07/06/2021)"/>
    <s v="alv19019@byui.edu"/>
    <m/>
    <s v="Business Management"/>
    <s v="JR"/>
    <s v="Female"/>
    <s v="Yes"/>
    <s v="No"/>
    <s v="No"/>
    <x v="0"/>
  </r>
  <r>
    <n v="746999788"/>
    <s v="Anderson, Brittani_Kay"/>
    <s v="Registered(06/30/2021)"/>
    <s v="and18024@byui.edu"/>
    <m/>
    <s v="Business Management"/>
    <s v="SR"/>
    <s v="Female"/>
    <s v="Yes"/>
    <s v="No"/>
    <s v="No"/>
    <x v="0"/>
  </r>
  <r>
    <n v="598035184"/>
    <s v="Anderson, Connor_Paul"/>
    <s v="Registered(07/06/2021)"/>
    <s v="and20027@byui.edu"/>
    <m/>
    <s v="Business Finance"/>
    <s v="JR"/>
    <s v="Male"/>
    <s v="No"/>
    <s v="Yes"/>
    <s v="No"/>
    <x v="0"/>
  </r>
  <r>
    <n v="581080630"/>
    <s v="Andrus, Bradley_Shane"/>
    <s v="Registered(07/06/2021)"/>
    <s v="and16066@byui.edu"/>
    <m/>
    <s v="Business Management"/>
    <s v="JR"/>
    <s v="Male"/>
    <s v="No"/>
    <s v="No"/>
    <s v="No"/>
    <x v="0"/>
  </r>
  <r>
    <n v="391623204"/>
    <s v="Azzarella, Dylan"/>
    <s v="Registered(07/08/2021)"/>
    <s v="azz19001@byui.edu"/>
    <m/>
    <s v="Business Management"/>
    <s v="SO"/>
    <s v="Male"/>
    <s v="No"/>
    <s v="No"/>
    <s v="No"/>
    <x v="0"/>
  </r>
  <r>
    <n v="627016647"/>
    <s v="Bailey, Jordan"/>
    <s v="Registered(06/29/2021)"/>
    <s v="bai21005@byui.edu"/>
    <m/>
    <s v="Bus Mgmt Marketing"/>
    <s v="JR"/>
    <s v="Male"/>
    <s v="No"/>
    <s v="No"/>
    <s v="No"/>
    <x v="0"/>
  </r>
  <r>
    <n v="905460415"/>
    <s v="Barnes, Taylor_Alan"/>
    <s v="Registered(06/30/2021)"/>
    <s v="bar15093@byui.edu"/>
    <m/>
    <s v="Bus Mgmt Marketing"/>
    <s v="SR"/>
    <s v="Male"/>
    <s v="No"/>
    <s v="No"/>
    <s v="No"/>
    <x v="0"/>
  </r>
  <r>
    <n v="167286345"/>
    <s v="Batman, Isaac"/>
    <s v="Registered(07/20/2021)"/>
    <s v="bat18006@byui.edu"/>
    <m/>
    <s v="Bus Mgmt Marketing"/>
    <s v="JR"/>
    <s v="Male"/>
    <s v="No"/>
    <s v="No"/>
    <s v="No"/>
    <x v="0"/>
  </r>
  <r>
    <n v="697615701"/>
    <s v="Baumert, Caleb_Matthew"/>
    <s v="Registered(06/29/2021)"/>
    <s v="bau20018@byui.edu"/>
    <m/>
    <s v="Business Management Ops"/>
    <s v="FR"/>
    <s v="Male"/>
    <s v="No"/>
    <s v="No"/>
    <s v="No"/>
    <x v="0"/>
  </r>
  <r>
    <n v="897113269"/>
    <s v="Bennett, Jeffrey_scott"/>
    <s v="Registered(07/05/2021)"/>
    <s v="ben17027@byui.edu"/>
    <m/>
    <s v="Bus Mgmt Marketing"/>
    <s v="SR"/>
    <s v="Male"/>
    <s v="No"/>
    <s v="No"/>
    <s v="No"/>
    <x v="0"/>
  </r>
  <r>
    <n v="674513665"/>
    <s v="Berrett, Cadee_Lyn"/>
    <s v="Registered(06/30/2021)"/>
    <s v="lyn18002@byui.edu"/>
    <m/>
    <s v="Bus Mgmt Marketing"/>
    <s v="SR"/>
    <s v="Female"/>
    <s v="Yes"/>
    <s v="No"/>
    <s v="No"/>
    <x v="0"/>
  </r>
  <r>
    <n v="369882035"/>
    <s v="Bertolli, Matthew"/>
    <s v="Registered(07/06/2021)"/>
    <s v="ber16008@byui.edu"/>
    <m/>
    <s v="Financial Economics"/>
    <s v="JR"/>
    <s v="Male"/>
    <s v="No"/>
    <s v="Yes"/>
    <s v="Yes"/>
    <x v="0"/>
  </r>
  <r>
    <n v="585604003"/>
    <s v="Bickmore, David_Kaden"/>
    <s v="Registered(07/01/2021)"/>
    <s v="bic19004@byui.edu"/>
    <m/>
    <s v="Business Management"/>
    <s v="SR"/>
    <s v="Male"/>
    <s v="No"/>
    <s v="No"/>
    <s v="No"/>
    <x v="0"/>
  </r>
  <r>
    <n v="419427393"/>
    <s v="Bingham, Kevin_Madsen"/>
    <s v="Registered(07/02/2021)"/>
    <s v="bin15006@byui.edu"/>
    <m/>
    <s v="Construction Management"/>
    <s v="JR"/>
    <s v="Male"/>
    <s v="No"/>
    <s v="No"/>
    <s v="Yes"/>
    <x v="0"/>
  </r>
  <r>
    <n v="707775310"/>
    <s v="Blomfield, Jakob_Levi"/>
    <s v="Registered(07/07/2021)"/>
    <s v="blo17005@byui.edu"/>
    <m/>
    <s v="Bus Mgmt Marketing"/>
    <s v="SO"/>
    <s v="Male"/>
    <s v="No"/>
    <s v="No"/>
    <s v="No"/>
    <x v="0"/>
  </r>
  <r>
    <n v="541029513"/>
    <s v="Boren, Krystal_Ann"/>
    <s v="Registered(07/06/2021)"/>
    <s v="bor15003@byui.edu"/>
    <m/>
    <s v="Business Management"/>
    <s v="JR"/>
    <s v="Female"/>
    <s v="Yes"/>
    <s v="No"/>
    <s v="No"/>
    <x v="0"/>
  </r>
  <r>
    <n v="376388891"/>
    <s v="Bostron, Brett_Ryan"/>
    <s v="Registered(07/20/2021)"/>
    <s v="bos17004@byui.edu"/>
    <m/>
    <s v="Bus Mgmt Marketing"/>
    <s v="JR"/>
    <s v="Male"/>
    <s v="No"/>
    <s v="No"/>
    <s v="No"/>
    <x v="0"/>
  </r>
  <r>
    <n v="285165401"/>
    <s v="Braithwaite, Grace_Marie"/>
    <s v="Registered(07/07/2021)"/>
    <s v="bla18026@byui.edu"/>
    <m/>
    <s v="Bus Mgmt Marketing"/>
    <s v="JR"/>
    <s v="Female"/>
    <s v="Yes"/>
    <s v="No"/>
    <s v="No"/>
    <x v="0"/>
  </r>
  <r>
    <n v="284774241"/>
    <s v="Brandi, Kathryn_Louise"/>
    <s v="Registered(07/02/2021)"/>
    <s v="bra18011@byui.edu"/>
    <m/>
    <s v="Bus Mgmt Marketing"/>
    <s v="SR"/>
    <s v="Female"/>
    <s v="Yes"/>
    <s v="No"/>
    <s v="No"/>
    <x v="0"/>
  </r>
  <r>
    <n v="104617000"/>
    <s v="Bush, Malleri"/>
    <s v="Registered(06/30/2021)"/>
    <s v="nut18004@byui.edu"/>
    <m/>
    <s v="FCS Apparel Entrepreneur"/>
    <s v="SR"/>
    <s v="Female"/>
    <s v="Yes"/>
    <s v="No"/>
    <s v="Yes"/>
    <x v="0"/>
  </r>
  <r>
    <n v="349431676"/>
    <s v="Callahan, Carlie_Ann"/>
    <s v="Registered(07/01/2021)"/>
    <s v="cal16027@byui.edu"/>
    <m/>
    <s v="Bus Mgmt Marketing"/>
    <s v="SR"/>
    <s v="Female"/>
    <s v="Yes"/>
    <s v="No"/>
    <s v="No"/>
    <x v="0"/>
  </r>
  <r>
    <n v="282996898"/>
    <s v="Capson, Ryker_Mckade"/>
    <s v="Registered(07/07/2021)"/>
    <s v="cap17005@byui.edu"/>
    <m/>
    <s v="Business Management"/>
    <s v="JR"/>
    <s v="Male"/>
    <s v="No"/>
    <s v="No"/>
    <s v="No"/>
    <x v="0"/>
  </r>
  <r>
    <n v="404177052"/>
    <s v="Cardon, Kenzy_Alisha"/>
    <s v="Registered(07/06/2021)"/>
    <s v="car19029@byui.edu"/>
    <m/>
    <s v="Bus Mgmt Marketing"/>
    <s v="JR"/>
    <s v="Female"/>
    <s v="Yes"/>
    <s v="No"/>
    <s v="No"/>
    <x v="0"/>
  </r>
  <r>
    <n v="864062073"/>
    <s v="Carvajal, Nicholas_D."/>
    <s v="Registered(07/07/2021)"/>
    <s v="car16042@byui.edu"/>
    <m/>
    <s v="Bus Mgmt Marketing"/>
    <s v="JR"/>
    <s v="Male"/>
    <s v="No"/>
    <s v="No"/>
    <s v="No"/>
    <x v="0"/>
  </r>
  <r>
    <n v="785266871"/>
    <s v="Chadwick, Hayley_June"/>
    <s v="Registered(07/07/2021)"/>
    <s v="cha17025@byui.edu"/>
    <m/>
    <s v="Bus Mgmt Marketing"/>
    <s v="JR"/>
    <s v="Female"/>
    <s v="Yes"/>
    <s v="No"/>
    <s v="No"/>
    <x v="0"/>
  </r>
  <r>
    <n v="940618491"/>
    <s v="Champion, Gabriel_William"/>
    <s v="Registered(06/30/2021)"/>
    <s v="cha14015@byui.edu"/>
    <m/>
    <s v="Construction Management"/>
    <s v="SR"/>
    <s v="Male"/>
    <s v="No"/>
    <s v="No"/>
    <s v="Yes"/>
    <x v="0"/>
  </r>
  <r>
    <n v="144411760"/>
    <s v="Chavez, Shantell_Mariah"/>
    <s v="Registered(07/07/2021)"/>
    <s v="cha19025@byui.edu"/>
    <m/>
    <s v="Bus Mgmt Marketing"/>
    <s v="JR"/>
    <s v="Female"/>
    <s v="Yes"/>
    <s v="No"/>
    <s v="No"/>
    <x v="0"/>
  </r>
  <r>
    <n v="961018679"/>
    <s v="Chiek, Andrew"/>
    <s v="Registered(07/07/2021)"/>
    <s v="chi16040@byui.edu"/>
    <m/>
    <s v="Business Management"/>
    <s v="JR"/>
    <s v="Male"/>
    <s v="No"/>
    <s v="No"/>
    <s v="No"/>
    <x v="0"/>
  </r>
  <r>
    <n v="418002211"/>
    <s v="Christensen, Anna"/>
    <s v="Registered(07/02/2021)"/>
    <s v="christensenan@byui.edu"/>
    <m/>
    <s v="Business Finance"/>
    <s v="SR"/>
    <s v="Female"/>
    <s v="Yes"/>
    <s v="Yes"/>
    <s v="No"/>
    <x v="0"/>
  </r>
  <r>
    <n v="641252327"/>
    <s v="Christensen, Nathan_Ray"/>
    <s v="Registered(07/02/2021)"/>
    <s v="chr17043@byui.edu"/>
    <m/>
    <s v="Bus Mgmt Marketing"/>
    <s v="SR"/>
    <s v="Male"/>
    <s v="No"/>
    <s v="No"/>
    <s v="No"/>
    <x v="0"/>
  </r>
  <r>
    <n v="220437821"/>
    <s v="Chu, Kwan_Long"/>
    <s v="Registered(07/02/2021)"/>
    <s v="chu18015@byui.edu"/>
    <m/>
    <s v="Business Finance"/>
    <s v="SR"/>
    <s v="Male"/>
    <s v="No"/>
    <s v="Yes"/>
    <s v="No"/>
    <x v="0"/>
  </r>
  <r>
    <n v="835351843"/>
    <s v="Cienfuegos, Sergio"/>
    <s v="Registered(07/06/2021)"/>
    <s v="cie21001@byui.edu"/>
    <m/>
    <s v="Business Management"/>
    <s v="SR"/>
    <s v="Male"/>
    <s v="No"/>
    <s v="No"/>
    <s v="No"/>
    <x v="0"/>
  </r>
  <r>
    <n v="951912839"/>
    <s v="Claflin, Bret_Gunther"/>
    <s v="Registered(07/02/2021)"/>
    <s v="cla18041@byui.edu"/>
    <m/>
    <s v="Business Management Ops"/>
    <s v="JR"/>
    <s v="Male"/>
    <s v="No"/>
    <s v="No"/>
    <s v="No"/>
    <x v="0"/>
  </r>
  <r>
    <n v="290238062"/>
    <s v="Clay, Karley_Nicolle"/>
    <s v="Registered(07/06/2021)"/>
    <s v="cla18023@byui.edu"/>
    <m/>
    <s v="Business Finance"/>
    <s v="JR"/>
    <s v="Female"/>
    <s v="Yes"/>
    <s v="Yes"/>
    <s v="No"/>
    <x v="0"/>
  </r>
  <r>
    <n v="649074224"/>
    <s v="Clipp, Cassidy_Marie"/>
    <s v="Registered(07/06/2021)"/>
    <s v="cli15008@byui.edu"/>
    <m/>
    <s v="Business Management"/>
    <s v="JR"/>
    <s v="Female"/>
    <s v="Yes"/>
    <s v="No"/>
    <s v="No"/>
    <x v="0"/>
  </r>
  <r>
    <n v="618017727"/>
    <s v="Coberly, Aaron"/>
    <s v="Registered(07/20/2021)"/>
    <s v="cob16004@byui.edu"/>
    <m/>
    <s v="Business Management"/>
    <s v="JR"/>
    <s v="Male"/>
    <s v="No"/>
    <s v="No"/>
    <s v="No"/>
    <x v="0"/>
  </r>
  <r>
    <n v="461005770"/>
    <s v="Cole, Justin_Michael"/>
    <s v="Registered(07/01/2021)"/>
    <s v="col16011@byui.edu"/>
    <m/>
    <s v="Business Management"/>
    <s v="SR"/>
    <s v="Male"/>
    <s v="No"/>
    <s v="No"/>
    <s v="No"/>
    <x v="0"/>
  </r>
  <r>
    <n v="236727393"/>
    <s v="Colvin, Brandon_Lark"/>
    <s v="Registered(07/07/2021)"/>
    <s v="col15025@byui.edu"/>
    <m/>
    <s v="Business Management"/>
    <s v="JR"/>
    <s v="Male"/>
    <s v="No"/>
    <s v="No"/>
    <s v="No"/>
    <x v="0"/>
  </r>
  <r>
    <n v="359066171"/>
    <s v="Connor, Cristian_Gideon"/>
    <s v="Registered(07/07/2021)"/>
    <s v="con19003@byui.edu"/>
    <m/>
    <s v="Business Management"/>
    <s v="JR"/>
    <s v="Male"/>
    <s v="No"/>
    <s v="No"/>
    <s v="No"/>
    <x v="0"/>
  </r>
  <r>
    <n v="953543186"/>
    <s v="Conover, Tyler_Allen"/>
    <s v="Registered(07/08/2021)"/>
    <s v="con19017@byui.edu"/>
    <m/>
    <s v="Business Management"/>
    <s v="SO"/>
    <s v="Male"/>
    <s v="No"/>
    <s v="No"/>
    <s v="No"/>
    <x v="0"/>
  </r>
  <r>
    <n v="491790401"/>
    <s v="Covington, Dane_Claron"/>
    <s v="Registered(07/20/2021)"/>
    <s v="cov20002@byui.edu"/>
    <m/>
    <s v="Bus Mgmt Marketing"/>
    <s v="JR"/>
    <s v="Male"/>
    <s v="No"/>
    <s v="No"/>
    <s v="No"/>
    <x v="0"/>
  </r>
  <r>
    <n v="272754806"/>
    <s v="Davis, Zachary_Todd"/>
    <s v="Registered(07/06/2021)"/>
    <s v="dav18016@byui.edu"/>
    <m/>
    <s v="Bus Mgmt Marketing"/>
    <s v="JR"/>
    <s v="Male"/>
    <s v="No"/>
    <s v="No"/>
    <s v="No"/>
    <x v="0"/>
  </r>
  <r>
    <n v="890220517"/>
    <s v="Dearden, Samuel_Rex"/>
    <s v="Registered(07/07/2021)"/>
    <s v="dea16011@byui.edu"/>
    <m/>
    <s v="Bus Mgmt Marketing"/>
    <s v="JR"/>
    <s v="Male"/>
    <s v="No"/>
    <s v="No"/>
    <s v="No"/>
    <x v="0"/>
  </r>
  <r>
    <n v="908444760"/>
    <s v="Despain, Joseph"/>
    <s v="Registered(07/08/2021)"/>
    <s v="despainjo@byui.edu"/>
    <m/>
    <s v="Business Management Ops"/>
    <s v="SO"/>
    <s v="Male"/>
    <s v="No"/>
    <s v="No"/>
    <s v="No"/>
    <x v="0"/>
  </r>
  <r>
    <n v="780057728"/>
    <s v="Detiege, Joseph_Michael"/>
    <s v="Registered(07/20/2021)"/>
    <s v="det18003@byui.edu"/>
    <m/>
    <s v="Business Management"/>
    <s v="JR"/>
    <s v="Male"/>
    <s v="No"/>
    <s v="No"/>
    <s v="No"/>
    <x v="0"/>
  </r>
  <r>
    <n v="916483430"/>
    <s v="Diniz, Luis_Eduardo"/>
    <s v="Registered(07/07/2021)"/>
    <s v="din17002@byui.edu"/>
    <m/>
    <s v="Communication"/>
    <s v="JR"/>
    <s v="Male"/>
    <s v="No"/>
    <s v="No"/>
    <s v="Yes"/>
    <x v="0"/>
  </r>
  <r>
    <n v="640579417"/>
    <s v="Dotson, Brayden_Chase"/>
    <s v="Registered(07/02/2021)"/>
    <s v="dot15003@byui.edu"/>
    <m/>
    <s v="Business Management Ops"/>
    <s v="SR"/>
    <s v="Male"/>
    <s v="No"/>
    <s v="No"/>
    <s v="No"/>
    <x v="0"/>
  </r>
  <r>
    <n v="663065765"/>
    <s v="Edmond, Tanner"/>
    <s v="Registered(07/01/2021)"/>
    <s v="edm18002@byui.edu"/>
    <m/>
    <s v="Bus Mgmt Marketing"/>
    <s v="SR"/>
    <s v="Male"/>
    <s v="No"/>
    <s v="No"/>
    <s v="No"/>
    <x v="0"/>
  </r>
  <r>
    <n v="882012922"/>
    <s v="Edwards, Annika_Layne"/>
    <s v="Registered(07/06/2021)"/>
    <s v="edw18001@byui.edu"/>
    <m/>
    <s v="Bus Mgmt Marketing"/>
    <s v="JR"/>
    <s v="Female"/>
    <s v="Yes"/>
    <s v="No"/>
    <s v="No"/>
    <x v="0"/>
  </r>
  <r>
    <n v="288298120"/>
    <s v="Emory, Robert_Jacob"/>
    <s v="Registered(06/30/2021)"/>
    <s v="emo13001@byui.edu"/>
    <m/>
    <s v="Business Management"/>
    <s v="SR"/>
    <s v="Male"/>
    <s v="No"/>
    <s v="No"/>
    <s v="No"/>
    <x v="0"/>
  </r>
  <r>
    <n v="561611722"/>
    <s v="Ernest, Tyson"/>
    <s v="Registered(07/06/2021)"/>
    <s v="ern17003@byui.edu"/>
    <m/>
    <s v="Bus Mgmt Marketing"/>
    <s v="JR"/>
    <s v="Male"/>
    <s v="No"/>
    <s v="No"/>
    <s v="No"/>
    <x v="0"/>
  </r>
  <r>
    <n v="47839105"/>
    <s v="Eschmeyer, McKenzie_Dawn"/>
    <s v="Registered(07/07/2021)"/>
    <s v="esc17005@byui.edu"/>
    <m/>
    <s v="Business Management"/>
    <s v="JR"/>
    <s v="Female"/>
    <s v="Yes"/>
    <s v="No"/>
    <s v="No"/>
    <x v="0"/>
  </r>
  <r>
    <n v="407936241"/>
    <s v="Feldman, Jackson_Tate"/>
    <s v="Registered(07/01/2021)"/>
    <s v="fel16006@byui.edu"/>
    <m/>
    <s v="Business Management"/>
    <s v="SR"/>
    <s v="Male"/>
    <s v="No"/>
    <s v="No"/>
    <s v="No"/>
    <x v="0"/>
  </r>
  <r>
    <n v="352241637"/>
    <s v="Francom, Hyrum_Rowland"/>
    <s v="Registered(07/07/2021)"/>
    <s v="fra16016@byui.edu"/>
    <m/>
    <s v="Business Management"/>
    <s v="JR"/>
    <s v="Male"/>
    <s v="No"/>
    <s v="No"/>
    <s v="No"/>
    <x v="0"/>
  </r>
  <r>
    <n v="803535891"/>
    <s v="Fullmer, Tyson_Franklin"/>
    <s v="Registered(06/28/2021)"/>
    <s v="ful21002@byui.edu"/>
    <m/>
    <s v="Business Finance"/>
    <s v="FR"/>
    <s v="Male"/>
    <s v="No"/>
    <s v="Yes"/>
    <s v="No"/>
    <x v="0"/>
  </r>
  <r>
    <n v="116020470"/>
    <s v="Gardner, Maggie_Amelia"/>
    <s v="Registered(07/02/2021)"/>
    <s v="gar19017@byui.edu"/>
    <m/>
    <s v="Art"/>
    <s v="SR"/>
    <s v="Female"/>
    <s v="Yes"/>
    <s v="No"/>
    <s v="Yes"/>
    <x v="0"/>
  </r>
  <r>
    <n v="844296515"/>
    <s v="Garrett, Sophia_Eve"/>
    <s v="Registered(07/01/2021)"/>
    <s v="gar17027@byui.edu"/>
    <m/>
    <s v="FCS Apparel Entrepreneur"/>
    <s v="SR"/>
    <s v="Female"/>
    <s v="Yes"/>
    <s v="No"/>
    <s v="Yes"/>
    <x v="0"/>
  </r>
  <r>
    <n v="628726457"/>
    <s v="Geisler, Jared_Matthew"/>
    <s v="Registered(07/07/2021)"/>
    <s v="gei16002@byui.edu"/>
    <m/>
    <s v="Bus Mgmt Marketing"/>
    <s v="JR"/>
    <s v="Male"/>
    <s v="No"/>
    <s v="No"/>
    <s v="No"/>
    <x v="0"/>
  </r>
  <r>
    <n v="733868417"/>
    <s v="Gonzalez Lage, Lizett"/>
    <s v="Registered(06/29/2021)"/>
    <s v="gon19001@byui.edu"/>
    <m/>
    <s v="Bus Mgmt Marketing"/>
    <s v="FR"/>
    <s v="Female"/>
    <s v="Yes"/>
    <s v="No"/>
    <s v="No"/>
    <x v="0"/>
  </r>
  <r>
    <n v="247120229"/>
    <s v="Gorman, Marcus_Alexander"/>
    <s v="Registered(06/30/2021)"/>
    <s v="gor15005@byui.edu"/>
    <m/>
    <s v="Business Management"/>
    <s v="SR"/>
    <s v="Male"/>
    <s v="No"/>
    <s v="No"/>
    <s v="No"/>
    <x v="0"/>
  </r>
  <r>
    <n v="878974866"/>
    <s v="Graham, Natalie_Christine"/>
    <s v="Registered(07/06/2021)"/>
    <s v="gra20066@byui.edu"/>
    <m/>
    <s v="Business Finance"/>
    <s v="SO"/>
    <s v="Female"/>
    <s v="Yes"/>
    <s v="Yes"/>
    <s v="No"/>
    <x v="0"/>
  </r>
  <r>
    <n v="941507159"/>
    <s v="Hair, Amanda_Jane"/>
    <s v="Registered(07/07/2021)"/>
    <s v="hai17004@byui.edu"/>
    <m/>
    <s v="FCS Apparel Entrepreneur"/>
    <s v="JR"/>
    <s v="Female"/>
    <s v="Yes"/>
    <s v="No"/>
    <s v="Yes"/>
    <x v="0"/>
  </r>
  <r>
    <n v="168906478"/>
    <s v="Hatch, Benjamin_Robert"/>
    <s v="Registered(07/06/2021)"/>
    <s v="hat17010@byui.edu"/>
    <m/>
    <s v="Business Management"/>
    <s v="JR"/>
    <s v="Male"/>
    <s v="No"/>
    <s v="No"/>
    <s v="No"/>
    <x v="0"/>
  </r>
  <r>
    <n v="420267898"/>
    <s v="Heck, Trey_Scott"/>
    <s v="Registered(07/07/2021)"/>
    <s v="hec17002@byui.edu"/>
    <m/>
    <s v="Business Management"/>
    <s v="JR"/>
    <s v="Male"/>
    <s v="No"/>
    <s v="No"/>
    <s v="No"/>
    <x v="0"/>
  </r>
  <r>
    <n v="860746873"/>
    <s v="Heywood, Josh_Nathan"/>
    <s v="Registered(07/06/2021)"/>
    <s v="hey18002@byui.edu"/>
    <m/>
    <s v="Automotive Tech Mgmt"/>
    <s v="JR"/>
    <s v="Male"/>
    <s v="No"/>
    <s v="No"/>
    <s v="Yes"/>
    <x v="0"/>
  </r>
  <r>
    <n v="923088941"/>
    <s v="Hill, Koben_Dane"/>
    <s v="Registered(07/06/2021)"/>
    <s v="hil19031@byui.edu"/>
    <m/>
    <s v="Business Management"/>
    <s v="JR"/>
    <s v="Male"/>
    <s v="No"/>
    <s v="No"/>
    <s v="No"/>
    <x v="0"/>
  </r>
  <r>
    <n v="537676341"/>
    <s v="Howard, Jessiny_Mikay"/>
    <s v="Registered(07/21/2021)"/>
    <s v="how19010@byui.edu"/>
    <m/>
    <s v="Bus Mgmt Marketing"/>
    <s v="SR"/>
    <s v="Female"/>
    <s v="Yes"/>
    <s v="No"/>
    <s v="No"/>
    <x v="0"/>
  </r>
  <r>
    <n v="781105296"/>
    <s v="Hsu, Wei-Pin"/>
    <s v="Registered(07/06/2021)"/>
    <s v="hsu18002@byui.edu"/>
    <m/>
    <s v="Automotive Tech Mgmt"/>
    <s v="JR"/>
    <s v="Male"/>
    <s v="No"/>
    <s v="No"/>
    <s v="Yes"/>
    <x v="0"/>
  </r>
  <r>
    <n v="435993079"/>
    <s v="Huffaker, Boden_Hunter"/>
    <s v="Registered(07/07/2021)"/>
    <s v="huf18003@byui.edu"/>
    <m/>
    <s v="International Studies"/>
    <s v="SO"/>
    <s v="Male"/>
    <s v="No"/>
    <s v="No"/>
    <s v="Yes"/>
    <x v="0"/>
  </r>
  <r>
    <n v="595634729"/>
    <s v="Jackson, Hannah"/>
    <s v="Registered(07/07/2021)"/>
    <s v="jac19015@byui.edu"/>
    <m/>
    <s v="Business Management"/>
    <s v="JR"/>
    <s v="Female"/>
    <s v="Yes"/>
    <s v="No"/>
    <s v="No"/>
    <x v="0"/>
  </r>
  <r>
    <n v="47573509"/>
    <s v="Jensen, Isaac"/>
    <s v="Registered(07/01/2021)"/>
    <s v="jen18037@byui.edu"/>
    <m/>
    <s v="Business Finance"/>
    <s v="SR"/>
    <s v="Male"/>
    <s v="No"/>
    <s v="Yes"/>
    <s v="No"/>
    <x v="0"/>
  </r>
  <r>
    <n v="805684092"/>
    <s v="Johns, Joshua_Robert"/>
    <s v="Registered(07/06/2021)"/>
    <s v="joh16073@byui.edu"/>
    <m/>
    <s v="Bus Mgmt Marketing"/>
    <s v="JR"/>
    <s v="Male"/>
    <s v="No"/>
    <s v="No"/>
    <s v="No"/>
    <x v="0"/>
  </r>
  <r>
    <n v="343124553"/>
    <s v="Johnson, Nathan_Michael"/>
    <s v="Registered(07/03/2021)"/>
    <s v="joh15068@byui.edu"/>
    <m/>
    <s v="Bus Mgmt Marketing"/>
    <s v="SR"/>
    <s v="Male"/>
    <s v="No"/>
    <s v="No"/>
    <s v="No"/>
    <x v="0"/>
  </r>
  <r>
    <n v="406751718"/>
    <s v="Kelley, Kalvin_John"/>
    <s v="Registered(06/30/2021)"/>
    <s v="kel17034@byui.edu"/>
    <m/>
    <s v="Advanced Vehicle Systems"/>
    <s v="SR"/>
    <s v="Male"/>
    <s v="No"/>
    <s v="No"/>
    <s v="Yes"/>
    <x v="0"/>
  </r>
  <r>
    <n v="34644928"/>
    <s v="Kunz, Dallas_James"/>
    <s v="Registered(07/04/2021)"/>
    <s v="kun17005@byui.edu"/>
    <m/>
    <s v="Business Management"/>
    <s v="SR"/>
    <s v="Male"/>
    <s v="No"/>
    <s v="No"/>
    <s v="No"/>
    <x v="0"/>
  </r>
  <r>
    <n v="14857258"/>
    <s v="Ladle, Elisabeth"/>
    <s v="Registered(07/15/2021)"/>
    <s v="lad19002@byui.edu"/>
    <m/>
    <s v="Business Management"/>
    <s v="SO"/>
    <s v="Female"/>
    <s v="Yes"/>
    <s v="No"/>
    <s v="No"/>
    <x v="0"/>
  </r>
  <r>
    <n v="179650488"/>
    <s v="LaDow, Emily_Allison"/>
    <s v="Registered(07/20/2021)"/>
    <s v="lad18002@byui.edu"/>
    <m/>
    <s v="Professional Studies"/>
    <s v="JR"/>
    <s v="Female"/>
    <s v="Yes"/>
    <s v="No"/>
    <s v="Yes"/>
    <x v="0"/>
  </r>
  <r>
    <n v="264795967"/>
    <s v="Lamb, Tristan_Michael"/>
    <s v="Registered(07/01/2021)"/>
    <s v="lam16010@byui.edu"/>
    <m/>
    <s v="Bus Mgmt Marketing"/>
    <s v="SR"/>
    <s v="Male"/>
    <s v="No"/>
    <s v="No"/>
    <s v="No"/>
    <x v="0"/>
  </r>
  <r>
    <n v="232102192"/>
    <s v="Leslie, Sayer_Brandt"/>
    <s v="Registered(07/05/2021)"/>
    <s v="say16003@byui.edu"/>
    <m/>
    <s v="Biomedical Science"/>
    <s v="SR"/>
    <s v="Male"/>
    <s v="No"/>
    <s v="No"/>
    <s v="Yes"/>
    <x v="0"/>
  </r>
  <r>
    <n v="225060320"/>
    <s v="Lomax, Bryson_Ray"/>
    <s v="Registered(07/02/2021)"/>
    <s v="lom17002@byui.edu"/>
    <m/>
    <s v="Bus Mgmt Marketing"/>
    <s v="SR"/>
    <s v="Male"/>
    <s v="No"/>
    <s v="No"/>
    <s v="No"/>
    <x v="0"/>
  </r>
  <r>
    <n v="849779964"/>
    <s v="Loosli, Katelyn_Elizabeth"/>
    <s v="Registered(07/02/2021)"/>
    <s v="loo18002@byui.edu"/>
    <m/>
    <s v="Bus Mgmt Marketing"/>
    <s v="JR"/>
    <s v="Female"/>
    <s v="Yes"/>
    <s v="No"/>
    <s v="No"/>
    <x v="0"/>
  </r>
  <r>
    <n v="39674688"/>
    <s v="Ludlow, Tyler_John"/>
    <s v="Registered(07/04/2021)"/>
    <s v="lud15004@byui.edu"/>
    <m/>
    <s v="Bus Mgmt Marketing"/>
    <s v="SR"/>
    <s v="Male"/>
    <s v="No"/>
    <s v="No"/>
    <s v="No"/>
    <x v="0"/>
  </r>
  <r>
    <n v="497108846"/>
    <s v="Lybbert, Desirae"/>
    <s v="Registered(07/06/2021)"/>
    <s v="lyb18002@byui.edu"/>
    <m/>
    <s v="Bus Mgmt Marketing"/>
    <s v="JR"/>
    <s v="Female"/>
    <s v="Yes"/>
    <s v="No"/>
    <s v="No"/>
    <x v="0"/>
  </r>
  <r>
    <n v="455953226"/>
    <s v="Magnusson, Levi_Ravindra"/>
    <s v="Registered(07/06/2021)"/>
    <s v="mag15003@byui.edu"/>
    <m/>
    <s v="Bus Mgmt Marketing"/>
    <s v="JR"/>
    <s v="Male"/>
    <s v="No"/>
    <s v="No"/>
    <s v="No"/>
    <x v="0"/>
  </r>
  <r>
    <n v="851917870"/>
    <s v="Massey, Simren"/>
    <s v="Registered(07/02/2021)"/>
    <s v="mas15013@byui.edu"/>
    <m/>
    <s v="FCS Apparel Entrepreneur"/>
    <s v="SR"/>
    <s v="Female"/>
    <s v="Yes"/>
    <s v="No"/>
    <s v="Yes"/>
    <x v="0"/>
  </r>
  <r>
    <n v="623469942"/>
    <s v="McCarl, Landon_Tucker"/>
    <s v="Registered(06/25/2021)"/>
    <s v="mcc18042@byui.edu"/>
    <m/>
    <s v="Business Finance"/>
    <s v="SR"/>
    <s v="Male"/>
    <s v="No"/>
    <s v="Yes"/>
    <s v="No"/>
    <x v="0"/>
  </r>
  <r>
    <n v="37205719"/>
    <s v="McMullan, Alexis"/>
    <s v="Registered(07/03/2021)"/>
    <s v="mcmullana@byui.edu"/>
    <m/>
    <s v="Bus Mgmt Marketing"/>
    <s v="SR"/>
    <s v="Female"/>
    <s v="Yes"/>
    <s v="No"/>
    <s v="No"/>
    <x v="0"/>
  </r>
  <r>
    <n v="941804322"/>
    <s v="McOmber, Justin_Lloyd"/>
    <s v="Registered(07/07/2021)"/>
    <s v="mco15002@byui.edu"/>
    <m/>
    <s v="Bus Mgmt Marketing"/>
    <s v="JR"/>
    <s v="Male"/>
    <s v="No"/>
    <s v="No"/>
    <s v="No"/>
    <x v="0"/>
  </r>
  <r>
    <n v="529202686"/>
    <s v="Medeiros, Malea"/>
    <s v="Registered(07/05/2021)"/>
    <s v="med18002@byui.edu"/>
    <m/>
    <s v="Business Management"/>
    <s v="SR"/>
    <s v="Female"/>
    <s v="Yes"/>
    <s v="No"/>
    <s v="No"/>
    <x v="0"/>
  </r>
  <r>
    <n v="826554357"/>
    <s v="Merchen, Wesley_Lane"/>
    <s v="Registered(07/07/2021)"/>
    <s v="mer18041@byui.edu"/>
    <m/>
    <s v="Bus Mgmt Marketing"/>
    <s v="SR"/>
    <s v="Male"/>
    <s v="No"/>
    <s v="No"/>
    <s v="No"/>
    <x v="0"/>
  </r>
  <r>
    <n v="119480524"/>
    <s v="Meyers, Savannah_Bailey"/>
    <s v="Registered(06/30/2021)"/>
    <s v="mey18005@byui.edu"/>
    <m/>
    <s v="Communication"/>
    <s v="SR"/>
    <s v="Female"/>
    <s v="Yes"/>
    <s v="No"/>
    <s v="Yes"/>
    <x v="0"/>
  </r>
  <r>
    <n v="875615010"/>
    <s v="Mills, Riley_Brad"/>
    <s v="Registered(07/20/2021)"/>
    <s v="mil19030@byui.edu"/>
    <m/>
    <s v="Bus Mgmt Marketing"/>
    <s v="JR"/>
    <s v="Male"/>
    <s v="No"/>
    <s v="No"/>
    <s v="No"/>
    <x v="0"/>
  </r>
  <r>
    <n v="791146449"/>
    <s v="Moon, Harrison_B"/>
    <s v="Registered(07/06/2021)"/>
    <s v="moo18027@byui.edu"/>
    <m/>
    <s v="Bus Mgmt Marketing"/>
    <s v="JR"/>
    <s v="Male"/>
    <s v="No"/>
    <s v="No"/>
    <s v="No"/>
    <x v="0"/>
  </r>
  <r>
    <n v="675656087"/>
    <s v="Morton, Margaret_Corey"/>
    <s v="Registered(06/30/2021)"/>
    <s v="mor17020@byui.edu"/>
    <m/>
    <s v="FCS Apparel Entrepreneur"/>
    <s v="SR"/>
    <s v="Female"/>
    <s v="Yes"/>
    <s v="No"/>
    <s v="Yes"/>
    <x v="0"/>
  </r>
  <r>
    <n v="156646050"/>
    <s v="Murdock, Trenton_Ethan"/>
    <s v="Registered(07/06/2021)"/>
    <s v="mur17019@byui.edu"/>
    <m/>
    <s v="Business Management"/>
    <s v="JR"/>
    <s v="Male"/>
    <s v="No"/>
    <s v="No"/>
    <s v="No"/>
    <x v="0"/>
  </r>
  <r>
    <n v="867690221"/>
    <s v="Nelson, Call_Teancum"/>
    <s v="Registered(07/02/2021)"/>
    <s v="nel16009@byui.edu"/>
    <m/>
    <s v="Construction Management"/>
    <s v="JR"/>
    <s v="Male"/>
    <s v="No"/>
    <s v="No"/>
    <s v="Yes"/>
    <x v="0"/>
  </r>
  <r>
    <n v="288480136"/>
    <s v="Nelson, Kobe_Gene"/>
    <s v="Registered(07/02/2021)"/>
    <s v="nel20008@byui.edu"/>
    <m/>
    <s v="Business Management"/>
    <s v="JR"/>
    <s v="Male"/>
    <s v="No"/>
    <s v="No"/>
    <s v="No"/>
    <x v="0"/>
  </r>
  <r>
    <n v="649795841"/>
    <s v="Newland, Johnathan_Christian"/>
    <s v="Registered(07/06/2021)"/>
    <s v="new17013@byui.edu"/>
    <m/>
    <s v="Business Management"/>
    <s v="JR"/>
    <s v="Male"/>
    <s v="No"/>
    <s v="No"/>
    <s v="No"/>
    <x v="0"/>
  </r>
  <r>
    <n v="924669995"/>
    <s v="Nielson, Colette_Noel"/>
    <s v="Registered(07/06/2021)"/>
    <s v="nie17003@byui.edu"/>
    <m/>
    <s v="Interdisciplinary"/>
    <s v="JR"/>
    <s v="Female"/>
    <s v="Yes"/>
    <s v="No"/>
    <s v="Yes"/>
    <x v="0"/>
  </r>
  <r>
    <n v="803407418"/>
    <s v="Oliver, Carly_Marie"/>
    <s v="Registered(07/07/2021)"/>
    <s v="oli16008@byui.edu"/>
    <m/>
    <s v="Bus Mgmt Marketing"/>
    <s v="JR"/>
    <s v="Female"/>
    <s v="Yes"/>
    <s v="No"/>
    <s v="No"/>
    <x v="0"/>
  </r>
  <r>
    <n v="773453668"/>
    <s v="Ordonez, Hernan_Felipe"/>
    <s v="Registered(06/30/2021)"/>
    <s v="ord17002@byui.edu"/>
    <m/>
    <s v="Bus Mgmt Marketing"/>
    <s v="SR"/>
    <s v="Male"/>
    <s v="No"/>
    <s v="No"/>
    <s v="No"/>
    <x v="0"/>
  </r>
  <r>
    <n v="418187493"/>
    <s v="Orton, Seth"/>
    <s v="Registered(07/07/2021)"/>
    <s v="ort19011@byui.edu"/>
    <m/>
    <s v="Bus Mgmt Marketing"/>
    <s v="SO"/>
    <s v="Male"/>
    <s v="No"/>
    <s v="No"/>
    <s v="No"/>
    <x v="0"/>
  </r>
  <r>
    <n v="922024147"/>
    <s v="Pack, Levi_Abram"/>
    <s v="Registered(07/02/2021)"/>
    <s v="pac14018@byui.edu"/>
    <m/>
    <s v="Business Management"/>
    <s v="JR"/>
    <s v="Male"/>
    <s v="No"/>
    <s v="No"/>
    <s v="No"/>
    <x v="0"/>
  </r>
  <r>
    <n v="645959353"/>
    <s v="Perry, Jacob"/>
    <s v="Registered(07/07/2021)"/>
    <s v="per16043@byui.edu"/>
    <m/>
    <s v="Business Management"/>
    <s v="JR"/>
    <s v="Male"/>
    <s v="No"/>
    <s v="No"/>
    <s v="No"/>
    <x v="0"/>
  </r>
  <r>
    <n v="19017359"/>
    <s v="Porter, Ashley"/>
    <s v="Registered(07/02/2021)"/>
    <s v="por18015@byui.edu"/>
    <m/>
    <s v="Bus Mgmt Marketing"/>
    <s v="JR"/>
    <s v="Female"/>
    <s v="Yes"/>
    <s v="No"/>
    <s v="No"/>
    <x v="0"/>
  </r>
  <r>
    <n v="26992742"/>
    <s v="Powell, Luke_Abraham"/>
    <s v="Registered(07/07/2021)"/>
    <s v="pow13007@byui.edu"/>
    <m/>
    <s v="Music"/>
    <s v="SR"/>
    <s v="Male"/>
    <s v="No"/>
    <s v="No"/>
    <s v="Yes"/>
    <x v="0"/>
  </r>
  <r>
    <n v="280125346"/>
    <s v="Pulsipher, Kristen_Bailey"/>
    <s v="Registered(07/01/2021)"/>
    <s v="pul17006@byui.edu"/>
    <m/>
    <s v="Bus Mgmt Marketing"/>
    <s v="SR"/>
    <s v="Female"/>
    <s v="Yes"/>
    <s v="No"/>
    <s v="No"/>
    <x v="0"/>
  </r>
  <r>
    <n v="258026960"/>
    <s v="Quiros, Joseph_Helaman"/>
    <s v="Registered(07/02/2021)"/>
    <s v="qui19013@byui.edu"/>
    <m/>
    <s v="Business Management Ops"/>
    <s v="JR"/>
    <s v="Male"/>
    <s v="No"/>
    <s v="No"/>
    <s v="No"/>
    <x v="0"/>
  </r>
  <r>
    <n v="825555805"/>
    <s v="Rabago, Paola"/>
    <s v="Registered(07/06/2021)"/>
    <s v="rab17002@byui.edu"/>
    <m/>
    <s v="Business Finance"/>
    <s v="JR"/>
    <s v="Female"/>
    <s v="Yes"/>
    <s v="Yes"/>
    <s v="No"/>
    <x v="0"/>
  </r>
  <r>
    <n v="894530069"/>
    <s v="Ralph, Marcus_Gardner"/>
    <s v="Registered(07/06/2021)"/>
    <s v="ral16002@byui.edu"/>
    <m/>
    <s v="Bus Mgmt Marketing"/>
    <s v="JR"/>
    <s v="Male"/>
    <s v="No"/>
    <s v="No"/>
    <s v="No"/>
    <x v="0"/>
  </r>
  <r>
    <n v="156876889"/>
    <s v="Ratliff, Robin_Niclas"/>
    <s v="Registered(07/06/2021)"/>
    <s v="rat18001@byui.edu"/>
    <m/>
    <s v="Construction Management"/>
    <s v="SR"/>
    <s v="Male"/>
    <s v="No"/>
    <s v="No"/>
    <s v="Yes"/>
    <x v="0"/>
  </r>
  <r>
    <n v="176182808"/>
    <s v="Reis, Amanda_Michelle"/>
    <s v="Registered(07/02/2021)"/>
    <s v="rei16022@byui.edu"/>
    <m/>
    <s v="FCS Apparel Entrepreneur"/>
    <s v="JR"/>
    <s v="Female"/>
    <s v="Yes"/>
    <s v="No"/>
    <s v="Yes"/>
    <x v="0"/>
  </r>
  <r>
    <n v="186020946"/>
    <s v="Romero, Jazmin_Marlene"/>
    <s v="Registered(07/07/2021)"/>
    <s v="rom18003@byui.edu"/>
    <m/>
    <s v="Bus Mgmt Marketing"/>
    <s v="SR"/>
    <s v="Female"/>
    <s v="Yes"/>
    <s v="No"/>
    <s v="No"/>
    <x v="0"/>
  </r>
  <r>
    <n v="847592776"/>
    <s v="Rozsa, Jeremy"/>
    <s v="Registered(06/30/2021)"/>
    <s v="roz14001@byui.edu"/>
    <m/>
    <s v="Bus Mgmt Marketing"/>
    <s v="SR"/>
    <s v="Male"/>
    <s v="No"/>
    <s v="No"/>
    <s v="No"/>
    <x v="0"/>
  </r>
  <r>
    <n v="995467099"/>
    <s v="Sanchez, Sebastian"/>
    <s v="Registered(07/02/2021)"/>
    <s v="san20018@byui.edu"/>
    <m/>
    <s v="Bus Mgmt Marketing"/>
    <s v="JR"/>
    <s v="Male"/>
    <s v="No"/>
    <s v="No"/>
    <s v="No"/>
    <x v="0"/>
  </r>
  <r>
    <n v="510874722"/>
    <s v="Savage, Ethan_Joseph"/>
    <s v="Registered(06/30/2021)"/>
    <s v="sav18002@byui.edu"/>
    <m/>
    <s v="Construction Management"/>
    <s v="SR"/>
    <s v="Male"/>
    <s v="No"/>
    <s v="No"/>
    <s v="Yes"/>
    <x v="0"/>
  </r>
  <r>
    <n v="183549263"/>
    <s v="Saxton, Brock_James"/>
    <s v="Registered(07/06/2021)"/>
    <s v="sax20001@byui.edu"/>
    <m/>
    <s v="Business Management"/>
    <s v="JR"/>
    <s v="Male"/>
    <s v="No"/>
    <s v="No"/>
    <s v="No"/>
    <x v="0"/>
  </r>
  <r>
    <n v="479039466"/>
    <s v="Smith, Joshua_Robert"/>
    <s v="Registered(07/02/2021)"/>
    <s v="smi15034@byui.edu"/>
    <m/>
    <s v="Business Management"/>
    <s v="JR"/>
    <s v="Male"/>
    <s v="No"/>
    <s v="No"/>
    <s v="No"/>
    <x v="0"/>
  </r>
  <r>
    <n v="239044602"/>
    <s v="Smith, Kevin_Charles"/>
    <s v="Registered(07/07/2021)"/>
    <s v="smi18050@byui.edu"/>
    <m/>
    <s v="Business Finance"/>
    <s v="JR"/>
    <s v="Male"/>
    <s v="No"/>
    <s v="Yes"/>
    <s v="No"/>
    <x v="0"/>
  </r>
  <r>
    <n v="133276205"/>
    <s v="Soto, Joshua_Juan"/>
    <s v="Registered(06/30/2021)"/>
    <s v="sot15003@byui.edu"/>
    <m/>
    <s v="Business Finance"/>
    <s v="SR"/>
    <s v="Male"/>
    <s v="No"/>
    <s v="Yes"/>
    <s v="No"/>
    <x v="0"/>
  </r>
  <r>
    <n v="266164418"/>
    <s v="St Louis, Jeff_Junior"/>
    <s v="Registered(07/20/2021)"/>
    <s v="stl17001@byui.edu"/>
    <m/>
    <s v="Bus Mgmt Marketing"/>
    <s v="JR"/>
    <s v="Male"/>
    <s v="No"/>
    <s v="No"/>
    <s v="No"/>
    <x v="0"/>
  </r>
  <r>
    <n v="781318941"/>
    <s v="Stanger, Joel_Aaron_Klassen"/>
    <s v="Registered(07/21/2021)"/>
    <s v="sta17013@byui.edu"/>
    <m/>
    <s v="Business Management"/>
    <s v="SR"/>
    <s v="Male"/>
    <s v="No"/>
    <s v="No"/>
    <s v="No"/>
    <x v="0"/>
  </r>
  <r>
    <n v="445546456"/>
    <s v="Stark, Jacob_Christopher"/>
    <s v="Registered(07/21/2021)"/>
    <s v="sta18016@byui.edu"/>
    <m/>
    <s v="Business Management"/>
    <s v="JR"/>
    <s v="Male"/>
    <s v="No"/>
    <s v="No"/>
    <s v="No"/>
    <x v="0"/>
  </r>
  <r>
    <n v="8741906"/>
    <s v="Steele, Nikolas_George"/>
    <s v="Registered(07/20/2021)"/>
    <s v="ste16021@byui.edu"/>
    <m/>
    <s v="Bus Mgmt Marketing"/>
    <s v="SO"/>
    <s v="Male"/>
    <s v="No"/>
    <s v="No"/>
    <s v="No"/>
    <x v="0"/>
  </r>
  <r>
    <n v="104912881"/>
    <s v="Stephens, Maliana_Ealohaiaanaoei"/>
    <s v="Registered(07/20/2021)"/>
    <s v="ste17090@byui.edu"/>
    <m/>
    <s v="Business Management"/>
    <s v="JR"/>
    <s v="Female"/>
    <s v="Yes"/>
    <s v="No"/>
    <s v="No"/>
    <x v="0"/>
  </r>
  <r>
    <n v="145598873"/>
    <s v="Story, Aaron"/>
    <s v="Registered(07/02/2021)"/>
    <s v="storya@byui.edu"/>
    <m/>
    <s v="Bus Mgmt Marketing"/>
    <s v="JR"/>
    <s v="Male"/>
    <s v="No"/>
    <s v="No"/>
    <s v="No"/>
    <x v="0"/>
  </r>
  <r>
    <n v="722563905"/>
    <s v="Sugar, Bradly"/>
    <s v="Registered(07/06/2021)"/>
    <s v="sug20001@byui.edu"/>
    <m/>
    <s v="Business Management"/>
    <s v="JR"/>
    <s v="Male"/>
    <s v="No"/>
    <s v="No"/>
    <s v="No"/>
    <x v="0"/>
  </r>
  <r>
    <n v="166375100"/>
    <s v="Taylor, Kyle_Patton"/>
    <s v="Registered(07/08/2021)"/>
    <s v="tay18063@byui.edu"/>
    <m/>
    <s v="Bus Mgmt Marketing"/>
    <s v="JR"/>
    <s v="Male"/>
    <s v="No"/>
    <s v="No"/>
    <s v="No"/>
    <x v="0"/>
  </r>
  <r>
    <n v="536503118"/>
    <s v="Taylor, Lindsey_Kate"/>
    <s v="Registered(06/30/2021)"/>
    <s v="mic20004@byui.edu"/>
    <m/>
    <s v="International Studies"/>
    <s v="SR"/>
    <s v="Female"/>
    <s v="Yes"/>
    <s v="No"/>
    <s v="Yes"/>
    <x v="0"/>
  </r>
  <r>
    <n v="478664223"/>
    <s v="Thomsen, Landon_Isaac"/>
    <s v="Registered(07/07/2021)"/>
    <s v="tho17013@byui.edu"/>
    <m/>
    <s v="Business Management"/>
    <s v="JR"/>
    <s v="Male"/>
    <s v="No"/>
    <s v="No"/>
    <s v="No"/>
    <x v="0"/>
  </r>
  <r>
    <n v="667852466"/>
    <s v="Thomsen, Logan_Cornell"/>
    <s v="Registered(07/07/2021)"/>
    <s v="tho17055@byui.edu"/>
    <m/>
    <s v="Business Management"/>
    <s v="JR"/>
    <s v="Male"/>
    <s v="No"/>
    <s v="No"/>
    <s v="No"/>
    <x v="0"/>
  </r>
  <r>
    <n v="613388198"/>
    <s v="Traveller, Cooper"/>
    <s v="Registered(07/04/2021)"/>
    <s v="tra20014@byui.edu"/>
    <m/>
    <s v="Business Management"/>
    <s v="JR"/>
    <s v="Male"/>
    <s v="No"/>
    <s v="No"/>
    <s v="No"/>
    <x v="0"/>
  </r>
  <r>
    <n v="516999866"/>
    <s v="Walker, Jacob_Scott"/>
    <s v="Registered(07/02/2021)"/>
    <s v="wal15059@byui.edu"/>
    <m/>
    <s v="Bus Mgmt Marketing"/>
    <s v="SR"/>
    <s v="Male"/>
    <s v="No"/>
    <s v="No"/>
    <s v="No"/>
    <x v="0"/>
  </r>
  <r>
    <n v="534442636"/>
    <s v="Westerman, Braden_Brandon"/>
    <s v="Registered(07/01/2021)"/>
    <s v="wes19033@byui.edu"/>
    <m/>
    <s v="Business Management"/>
    <s v="JR"/>
    <s v="Male"/>
    <s v="No"/>
    <s v="No"/>
    <s v="No"/>
    <x v="0"/>
  </r>
  <r>
    <n v="448341892"/>
    <s v="Westover, James_Harrison"/>
    <s v="Registered(06/30/2021)"/>
    <s v="wes18019@byui.edu"/>
    <m/>
    <s v="Interdisciplinary"/>
    <s v="SR"/>
    <s v="Male"/>
    <s v="No"/>
    <s v="No"/>
    <s v="Yes"/>
    <x v="0"/>
  </r>
  <r>
    <n v="455559198"/>
    <s v="Whiteley-Ross, Rachel"/>
    <s v="Registered(07/02/2021)"/>
    <s v="whi17066@byui.edu"/>
    <m/>
    <s v="Business Management"/>
    <s v="JR"/>
    <s v="Female"/>
    <s v="Yes"/>
    <s v="No"/>
    <s v="No"/>
    <x v="0"/>
  </r>
  <r>
    <n v="344280811"/>
    <s v="Wimsatt, Joshua_Craig"/>
    <s v="Registered(07/20/2021)"/>
    <s v="wim16001@byui.edu"/>
    <m/>
    <s v="Business Management"/>
    <s v="JR"/>
    <s v="Male"/>
    <s v="No"/>
    <s v="No"/>
    <s v="No"/>
    <x v="0"/>
  </r>
  <r>
    <n v="597415116"/>
    <s v="Withers, Rebekah_Anne"/>
    <s v="Registered(07/21/2021)"/>
    <s v="wit16001@byui.edu"/>
    <m/>
    <s v="Bus Mgmt Marketing"/>
    <s v="JR"/>
    <s v="Female"/>
    <s v="Yes"/>
    <s v="No"/>
    <s v="No"/>
    <x v="0"/>
  </r>
  <r>
    <n v="205486624"/>
    <s v="Wonnacott, Samri"/>
    <s v="Registered(07/06/2021)"/>
    <s v="wonnacotts@byui.edu"/>
    <m/>
    <s v="Bus Mgmt Marketing"/>
    <s v="JR"/>
    <s v="Female"/>
    <s v="Yes"/>
    <s v="No"/>
    <s v="No"/>
    <x v="0"/>
  </r>
  <r>
    <n v="150642156"/>
    <s v="Young, Dominick_Alex"/>
    <s v="Registered(07/06/2021)"/>
    <s v="you17009@byui.edu"/>
    <m/>
    <s v="Business Management"/>
    <s v="JR"/>
    <s v="Male"/>
    <s v="No"/>
    <s v="No"/>
    <s v="No"/>
    <x v="0"/>
  </r>
  <r>
    <m/>
    <m/>
    <m/>
    <m/>
    <m/>
    <m/>
    <m/>
    <m/>
    <m/>
    <m/>
    <m/>
    <x v="1"/>
  </r>
  <r>
    <m/>
    <m/>
    <m/>
    <m/>
    <m/>
    <m/>
    <m/>
    <m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742CBE-0B5E-441E-A327-6AEE8397EF2A}" name="PivotTable1" cacheId="5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3:B6" firstHeaderRow="1" firstDataRow="1" firstDataCol="1"/>
  <pivotFields count="12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m="1" x="8"/>
        <item m="1" x="6"/>
        <item x="0"/>
        <item m="1" x="5"/>
        <item m="1" x="9"/>
        <item m="1" x="2"/>
        <item m="1" x="3"/>
        <item m="1" x="4"/>
        <item m="1" x="7"/>
        <item x="1"/>
        <item t="default"/>
      </items>
    </pivotField>
  </pivotFields>
  <rowFields count="1">
    <field x="11"/>
  </rowFields>
  <rowItems count="3">
    <i>
      <x v="2"/>
    </i>
    <i>
      <x v="9"/>
    </i>
    <i t="grand">
      <x/>
    </i>
  </rowItems>
  <colItems count="1">
    <i/>
  </colItems>
  <dataFields count="1">
    <dataField name="Count of Student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4"/>
  <sheetViews>
    <sheetView showGridLines="0" workbookViewId="0">
      <selection activeCell="B2" sqref="B2"/>
    </sheetView>
  </sheetViews>
  <sheetFormatPr defaultRowHeight="14.45"/>
  <cols>
    <col min="1" max="1" width="13" bestFit="1" customWidth="1"/>
    <col min="2" max="2" width="9.85546875" bestFit="1" customWidth="1"/>
    <col min="3" max="3" width="29.85546875" bestFit="1" customWidth="1"/>
    <col min="4" max="4" width="20.5703125" bestFit="1" customWidth="1"/>
    <col min="5" max="5" width="18.85546875" bestFit="1" customWidth="1"/>
    <col min="6" max="6" width="17" bestFit="1" customWidth="1"/>
    <col min="7" max="7" width="23.5703125" bestFit="1" customWidth="1"/>
    <col min="8" max="8" width="5" bestFit="1" customWidth="1"/>
    <col min="10" max="12" width="30.5703125" bestFit="1" customWidth="1"/>
  </cols>
  <sheetData>
    <row r="1" spans="1:10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0">
      <c r="A2" s="3"/>
      <c r="B2" s="3">
        <v>70537868</v>
      </c>
      <c r="C2" s="3" t="s">
        <v>8</v>
      </c>
      <c r="D2" s="3" t="s">
        <v>9</v>
      </c>
      <c r="E2" s="3" t="s">
        <v>10</v>
      </c>
      <c r="F2" s="3"/>
      <c r="G2" s="3" t="s">
        <v>11</v>
      </c>
      <c r="H2" s="3" t="s">
        <v>12</v>
      </c>
      <c r="J2" s="3"/>
    </row>
    <row r="3" spans="1:10">
      <c r="A3" s="3"/>
      <c r="B3" s="3">
        <v>691476373</v>
      </c>
      <c r="C3" s="3" t="s">
        <v>13</v>
      </c>
      <c r="D3" s="3" t="s">
        <v>14</v>
      </c>
      <c r="E3" s="3" t="s">
        <v>15</v>
      </c>
      <c r="F3" s="3"/>
      <c r="G3" s="3" t="s">
        <v>11</v>
      </c>
      <c r="H3" s="3" t="s">
        <v>12</v>
      </c>
      <c r="J3" s="3"/>
    </row>
    <row r="4" spans="1:10">
      <c r="A4" s="3"/>
      <c r="B4" s="3">
        <v>982945227</v>
      </c>
      <c r="C4" s="3" t="s">
        <v>16</v>
      </c>
      <c r="D4" s="3" t="s">
        <v>17</v>
      </c>
      <c r="E4" s="3" t="s">
        <v>18</v>
      </c>
      <c r="F4" s="3"/>
      <c r="G4" s="3" t="s">
        <v>19</v>
      </c>
      <c r="H4" s="3" t="s">
        <v>20</v>
      </c>
      <c r="J4" s="3"/>
    </row>
    <row r="5" spans="1:10">
      <c r="A5" s="3"/>
      <c r="B5" s="3">
        <v>820783445</v>
      </c>
      <c r="C5" s="3" t="s">
        <v>21</v>
      </c>
      <c r="D5" s="3" t="s">
        <v>22</v>
      </c>
      <c r="E5" s="3" t="s">
        <v>23</v>
      </c>
      <c r="F5" s="3"/>
      <c r="G5" s="3" t="s">
        <v>11</v>
      </c>
      <c r="H5" s="3" t="s">
        <v>20</v>
      </c>
      <c r="J5" s="3"/>
    </row>
    <row r="6" spans="1:10">
      <c r="A6" s="3"/>
      <c r="B6" s="3">
        <v>746999788</v>
      </c>
      <c r="C6" s="3" t="s">
        <v>24</v>
      </c>
      <c r="D6" s="3" t="s">
        <v>25</v>
      </c>
      <c r="E6" s="3" t="s">
        <v>26</v>
      </c>
      <c r="F6" s="3"/>
      <c r="G6" s="3" t="s">
        <v>11</v>
      </c>
      <c r="H6" s="3" t="s">
        <v>12</v>
      </c>
      <c r="J6" s="3"/>
    </row>
    <row r="7" spans="1:10">
      <c r="A7" s="3"/>
      <c r="B7" s="3">
        <v>598035184</v>
      </c>
      <c r="C7" s="3" t="s">
        <v>27</v>
      </c>
      <c r="D7" s="3" t="s">
        <v>22</v>
      </c>
      <c r="E7" s="3" t="s">
        <v>28</v>
      </c>
      <c r="F7" s="3"/>
      <c r="G7" s="3" t="s">
        <v>29</v>
      </c>
      <c r="H7" s="3" t="s">
        <v>20</v>
      </c>
      <c r="J7" s="3"/>
    </row>
    <row r="8" spans="1:10">
      <c r="A8" s="3"/>
      <c r="B8" s="3">
        <v>581080630</v>
      </c>
      <c r="C8" s="3" t="s">
        <v>30</v>
      </c>
      <c r="D8" s="3" t="s">
        <v>22</v>
      </c>
      <c r="E8" s="3" t="s">
        <v>31</v>
      </c>
      <c r="F8" s="3"/>
      <c r="G8" s="3" t="s">
        <v>11</v>
      </c>
      <c r="H8" s="3" t="s">
        <v>20</v>
      </c>
      <c r="J8" s="3"/>
    </row>
    <row r="9" spans="1:10">
      <c r="A9" s="3"/>
      <c r="B9" s="3">
        <v>391623204</v>
      </c>
      <c r="C9" s="3" t="s">
        <v>32</v>
      </c>
      <c r="D9" s="3" t="s">
        <v>33</v>
      </c>
      <c r="E9" s="3" t="s">
        <v>34</v>
      </c>
      <c r="F9" s="3"/>
      <c r="G9" s="3" t="s">
        <v>11</v>
      </c>
      <c r="H9" s="3" t="s">
        <v>35</v>
      </c>
      <c r="J9" s="3"/>
    </row>
    <row r="10" spans="1:10">
      <c r="A10" s="3"/>
      <c r="B10" s="3">
        <v>627016647</v>
      </c>
      <c r="C10" s="3" t="s">
        <v>36</v>
      </c>
      <c r="D10" s="3" t="s">
        <v>37</v>
      </c>
      <c r="E10" s="3" t="s">
        <v>38</v>
      </c>
      <c r="F10" s="3"/>
      <c r="G10" s="3" t="s">
        <v>19</v>
      </c>
      <c r="H10" s="3" t="s">
        <v>20</v>
      </c>
      <c r="J10" s="3"/>
    </row>
    <row r="11" spans="1:10">
      <c r="A11" s="3"/>
      <c r="B11" s="3">
        <v>905460415</v>
      </c>
      <c r="C11" s="3" t="s">
        <v>39</v>
      </c>
      <c r="D11" s="3" t="s">
        <v>25</v>
      </c>
      <c r="E11" s="3" t="s">
        <v>40</v>
      </c>
      <c r="F11" s="3"/>
      <c r="G11" s="3" t="s">
        <v>19</v>
      </c>
      <c r="H11" s="3" t="s">
        <v>12</v>
      </c>
      <c r="J11" s="3"/>
    </row>
    <row r="12" spans="1:10">
      <c r="A12" s="3"/>
      <c r="B12" s="3">
        <v>167286345</v>
      </c>
      <c r="C12" s="3" t="s">
        <v>41</v>
      </c>
      <c r="D12" s="3" t="s">
        <v>17</v>
      </c>
      <c r="E12" s="3" t="s">
        <v>42</v>
      </c>
      <c r="F12" s="3"/>
      <c r="G12" s="3" t="s">
        <v>19</v>
      </c>
      <c r="H12" s="3" t="s">
        <v>20</v>
      </c>
      <c r="J12" s="3"/>
    </row>
    <row r="13" spans="1:10">
      <c r="A13" s="3"/>
      <c r="B13" s="3">
        <v>697615701</v>
      </c>
      <c r="C13" s="3" t="s">
        <v>43</v>
      </c>
      <c r="D13" s="3" t="s">
        <v>37</v>
      </c>
      <c r="E13" s="3" t="s">
        <v>44</v>
      </c>
      <c r="F13" s="3"/>
      <c r="G13" s="3" t="s">
        <v>45</v>
      </c>
      <c r="H13" s="3" t="s">
        <v>46</v>
      </c>
      <c r="J13" s="3"/>
    </row>
    <row r="14" spans="1:10">
      <c r="A14" s="3"/>
      <c r="B14" s="3">
        <v>897113269</v>
      </c>
      <c r="C14" s="3" t="s">
        <v>47</v>
      </c>
      <c r="D14" s="3" t="s">
        <v>48</v>
      </c>
      <c r="E14" s="3" t="s">
        <v>49</v>
      </c>
      <c r="F14" s="3"/>
      <c r="G14" s="3" t="s">
        <v>19</v>
      </c>
      <c r="H14" s="3" t="s">
        <v>12</v>
      </c>
      <c r="J14" s="3"/>
    </row>
    <row r="15" spans="1:10">
      <c r="A15" s="3"/>
      <c r="B15" s="3">
        <v>674513665</v>
      </c>
      <c r="C15" s="3" t="s">
        <v>50</v>
      </c>
      <c r="D15" s="3" t="s">
        <v>25</v>
      </c>
      <c r="E15" s="3" t="s">
        <v>51</v>
      </c>
      <c r="F15" s="3"/>
      <c r="G15" s="3" t="s">
        <v>19</v>
      </c>
      <c r="H15" s="3" t="s">
        <v>12</v>
      </c>
      <c r="J15" s="3"/>
    </row>
    <row r="16" spans="1:10">
      <c r="A16" s="3"/>
      <c r="B16" s="3">
        <v>369882035</v>
      </c>
      <c r="C16" s="3" t="s">
        <v>52</v>
      </c>
      <c r="D16" s="3" t="s">
        <v>22</v>
      </c>
      <c r="E16" s="3" t="s">
        <v>53</v>
      </c>
      <c r="F16" s="3"/>
      <c r="G16" s="3" t="s">
        <v>54</v>
      </c>
      <c r="H16" s="3" t="s">
        <v>20</v>
      </c>
      <c r="J16" s="3"/>
    </row>
    <row r="17" spans="1:10">
      <c r="A17" s="3"/>
      <c r="B17" s="3">
        <v>585604003</v>
      </c>
      <c r="C17" s="3" t="s">
        <v>55</v>
      </c>
      <c r="D17" s="3" t="s">
        <v>56</v>
      </c>
      <c r="E17" s="3" t="s">
        <v>57</v>
      </c>
      <c r="F17" s="3"/>
      <c r="G17" s="3" t="s">
        <v>11</v>
      </c>
      <c r="H17" s="3" t="s">
        <v>12</v>
      </c>
      <c r="J17" s="3"/>
    </row>
    <row r="18" spans="1:10">
      <c r="A18" s="3"/>
      <c r="B18" s="3">
        <v>419427393</v>
      </c>
      <c r="C18" s="3" t="s">
        <v>58</v>
      </c>
      <c r="D18" s="3" t="s">
        <v>9</v>
      </c>
      <c r="E18" s="3" t="s">
        <v>59</v>
      </c>
      <c r="F18" s="3"/>
      <c r="G18" s="3" t="s">
        <v>60</v>
      </c>
      <c r="H18" s="3" t="s">
        <v>20</v>
      </c>
      <c r="J18" s="3"/>
    </row>
    <row r="19" spans="1:10">
      <c r="A19" s="3"/>
      <c r="B19" s="3">
        <v>707775310</v>
      </c>
      <c r="C19" s="3" t="s">
        <v>61</v>
      </c>
      <c r="D19" s="3" t="s">
        <v>14</v>
      </c>
      <c r="E19" s="3" t="s">
        <v>62</v>
      </c>
      <c r="F19" s="3"/>
      <c r="G19" s="3" t="s">
        <v>19</v>
      </c>
      <c r="H19" s="3" t="s">
        <v>35</v>
      </c>
      <c r="J19" s="3"/>
    </row>
    <row r="20" spans="1:10">
      <c r="A20" s="3"/>
      <c r="B20" s="3">
        <v>541029513</v>
      </c>
      <c r="C20" s="3" t="s">
        <v>63</v>
      </c>
      <c r="D20" s="3" t="s">
        <v>22</v>
      </c>
      <c r="E20" s="3" t="s">
        <v>64</v>
      </c>
      <c r="F20" s="3"/>
      <c r="G20" s="3" t="s">
        <v>11</v>
      </c>
      <c r="H20" s="3" t="s">
        <v>20</v>
      </c>
      <c r="J20" s="3"/>
    </row>
    <row r="21" spans="1:10">
      <c r="A21" s="3"/>
      <c r="B21" s="3">
        <v>376388891</v>
      </c>
      <c r="C21" s="3" t="s">
        <v>65</v>
      </c>
      <c r="D21" s="3" t="s">
        <v>17</v>
      </c>
      <c r="E21" s="3" t="s">
        <v>66</v>
      </c>
      <c r="F21" s="3"/>
      <c r="G21" s="3" t="s">
        <v>19</v>
      </c>
      <c r="H21" s="3" t="s">
        <v>20</v>
      </c>
      <c r="J21" s="3"/>
    </row>
    <row r="22" spans="1:10">
      <c r="A22" s="3"/>
      <c r="B22" s="3">
        <v>285165401</v>
      </c>
      <c r="C22" s="3" t="s">
        <v>67</v>
      </c>
      <c r="D22" s="3" t="s">
        <v>14</v>
      </c>
      <c r="E22" s="3" t="s">
        <v>68</v>
      </c>
      <c r="F22" s="3"/>
      <c r="G22" s="3" t="s">
        <v>19</v>
      </c>
      <c r="H22" s="3" t="s">
        <v>20</v>
      </c>
      <c r="J22" s="3"/>
    </row>
    <row r="23" spans="1:10">
      <c r="A23" s="3"/>
      <c r="B23" s="3">
        <v>284774241</v>
      </c>
      <c r="C23" s="3" t="s">
        <v>69</v>
      </c>
      <c r="D23" s="3" t="s">
        <v>9</v>
      </c>
      <c r="E23" s="3" t="s">
        <v>70</v>
      </c>
      <c r="F23" s="3"/>
      <c r="G23" s="3" t="s">
        <v>19</v>
      </c>
      <c r="H23" s="3" t="s">
        <v>12</v>
      </c>
      <c r="J23" s="3"/>
    </row>
    <row r="24" spans="1:10">
      <c r="A24" s="3"/>
      <c r="B24" s="3">
        <v>104617000</v>
      </c>
      <c r="C24" s="3" t="s">
        <v>71</v>
      </c>
      <c r="D24" s="3" t="s">
        <v>25</v>
      </c>
      <c r="E24" s="3" t="s">
        <v>72</v>
      </c>
      <c r="F24" s="3"/>
      <c r="G24" s="3" t="s">
        <v>73</v>
      </c>
      <c r="H24" s="3" t="s">
        <v>12</v>
      </c>
      <c r="J24" s="3"/>
    </row>
    <row r="25" spans="1:10">
      <c r="A25" s="3"/>
      <c r="B25" s="3">
        <v>349431676</v>
      </c>
      <c r="C25" s="3" t="s">
        <v>74</v>
      </c>
      <c r="D25" s="3" t="s">
        <v>56</v>
      </c>
      <c r="E25" s="3" t="s">
        <v>75</v>
      </c>
      <c r="F25" s="3"/>
      <c r="G25" s="3" t="s">
        <v>19</v>
      </c>
      <c r="H25" s="3" t="s">
        <v>12</v>
      </c>
      <c r="J25" s="3"/>
    </row>
    <row r="26" spans="1:10">
      <c r="A26" s="3"/>
      <c r="B26" s="3">
        <v>282996898</v>
      </c>
      <c r="C26" s="3" t="s">
        <v>76</v>
      </c>
      <c r="D26" s="3" t="s">
        <v>14</v>
      </c>
      <c r="E26" s="3" t="s">
        <v>77</v>
      </c>
      <c r="F26" s="3"/>
      <c r="G26" s="3" t="s">
        <v>11</v>
      </c>
      <c r="H26" s="3" t="s">
        <v>20</v>
      </c>
      <c r="J26" s="3"/>
    </row>
    <row r="27" spans="1:10">
      <c r="A27" s="3"/>
      <c r="B27" s="3">
        <v>404177052</v>
      </c>
      <c r="C27" s="3" t="s">
        <v>78</v>
      </c>
      <c r="D27" s="3" t="s">
        <v>22</v>
      </c>
      <c r="E27" s="3" t="s">
        <v>79</v>
      </c>
      <c r="F27" s="3"/>
      <c r="G27" s="3" t="s">
        <v>19</v>
      </c>
      <c r="H27" s="3" t="s">
        <v>20</v>
      </c>
      <c r="J27" s="3"/>
    </row>
    <row r="28" spans="1:10">
      <c r="A28" s="3"/>
      <c r="B28" s="3">
        <v>864062073</v>
      </c>
      <c r="C28" s="3" t="s">
        <v>80</v>
      </c>
      <c r="D28" s="3" t="s">
        <v>14</v>
      </c>
      <c r="E28" s="3" t="s">
        <v>81</v>
      </c>
      <c r="F28" s="3"/>
      <c r="G28" s="3" t="s">
        <v>19</v>
      </c>
      <c r="H28" s="3" t="s">
        <v>20</v>
      </c>
      <c r="J28" s="3"/>
    </row>
    <row r="29" spans="1:10">
      <c r="A29" s="3"/>
      <c r="B29" s="3">
        <v>785266871</v>
      </c>
      <c r="C29" s="3" t="s">
        <v>82</v>
      </c>
      <c r="D29" s="3" t="s">
        <v>14</v>
      </c>
      <c r="E29" s="3" t="s">
        <v>83</v>
      </c>
      <c r="F29" s="3"/>
      <c r="G29" s="3" t="s">
        <v>19</v>
      </c>
      <c r="H29" s="3" t="s">
        <v>20</v>
      </c>
      <c r="J29" s="3"/>
    </row>
    <row r="30" spans="1:10">
      <c r="A30" s="3"/>
      <c r="B30" s="3">
        <v>940618491</v>
      </c>
      <c r="C30" s="3" t="s">
        <v>84</v>
      </c>
      <c r="D30" s="3" t="s">
        <v>25</v>
      </c>
      <c r="E30" s="3" t="s">
        <v>85</v>
      </c>
      <c r="F30" s="3"/>
      <c r="G30" s="3" t="s">
        <v>60</v>
      </c>
      <c r="H30" s="3" t="s">
        <v>12</v>
      </c>
      <c r="J30" s="3"/>
    </row>
    <row r="31" spans="1:10">
      <c r="A31" s="3"/>
      <c r="B31" s="3">
        <v>144411760</v>
      </c>
      <c r="C31" s="3" t="s">
        <v>86</v>
      </c>
      <c r="D31" s="3" t="s">
        <v>14</v>
      </c>
      <c r="E31" s="3" t="s">
        <v>87</v>
      </c>
      <c r="F31" s="3"/>
      <c r="G31" s="3" t="s">
        <v>19</v>
      </c>
      <c r="H31" s="3" t="s">
        <v>20</v>
      </c>
      <c r="J31" s="3"/>
    </row>
    <row r="32" spans="1:10">
      <c r="A32" s="3"/>
      <c r="B32" s="3">
        <v>961018679</v>
      </c>
      <c r="C32" s="3" t="s">
        <v>88</v>
      </c>
      <c r="D32" s="3" t="s">
        <v>14</v>
      </c>
      <c r="E32" s="3" t="s">
        <v>89</v>
      </c>
      <c r="F32" s="3"/>
      <c r="G32" s="3" t="s">
        <v>11</v>
      </c>
      <c r="H32" s="3" t="s">
        <v>20</v>
      </c>
      <c r="J32" s="3"/>
    </row>
    <row r="33" spans="1:10">
      <c r="A33" s="3"/>
      <c r="B33" s="3">
        <v>418002211</v>
      </c>
      <c r="C33" s="3" t="s">
        <v>90</v>
      </c>
      <c r="D33" s="3" t="s">
        <v>9</v>
      </c>
      <c r="E33" s="3" t="s">
        <v>91</v>
      </c>
      <c r="F33" s="3"/>
      <c r="G33" s="3" t="s">
        <v>29</v>
      </c>
      <c r="H33" s="3" t="s">
        <v>12</v>
      </c>
      <c r="J33" s="3"/>
    </row>
    <row r="34" spans="1:10">
      <c r="A34" s="3"/>
      <c r="B34" s="3">
        <v>641252327</v>
      </c>
      <c r="C34" s="3" t="s">
        <v>92</v>
      </c>
      <c r="D34" s="3" t="s">
        <v>9</v>
      </c>
      <c r="E34" s="3" t="s">
        <v>93</v>
      </c>
      <c r="F34" s="3"/>
      <c r="G34" s="3" t="s">
        <v>19</v>
      </c>
      <c r="H34" s="3" t="s">
        <v>12</v>
      </c>
      <c r="J34" s="3"/>
    </row>
    <row r="35" spans="1:10">
      <c r="A35" s="3"/>
      <c r="B35" s="3">
        <v>220437821</v>
      </c>
      <c r="C35" s="3" t="s">
        <v>94</v>
      </c>
      <c r="D35" s="3" t="s">
        <v>9</v>
      </c>
      <c r="E35" s="3" t="s">
        <v>95</v>
      </c>
      <c r="F35" s="3"/>
      <c r="G35" s="3" t="s">
        <v>29</v>
      </c>
      <c r="H35" s="3" t="s">
        <v>12</v>
      </c>
      <c r="J35" s="3"/>
    </row>
    <row r="36" spans="1:10">
      <c r="A36" s="3"/>
      <c r="B36" s="3">
        <v>835351843</v>
      </c>
      <c r="C36" s="3" t="s">
        <v>96</v>
      </c>
      <c r="D36" s="3" t="s">
        <v>22</v>
      </c>
      <c r="E36" s="3" t="s">
        <v>97</v>
      </c>
      <c r="F36" s="3"/>
      <c r="G36" s="3" t="s">
        <v>11</v>
      </c>
      <c r="H36" s="3" t="s">
        <v>12</v>
      </c>
      <c r="J36" s="3"/>
    </row>
    <row r="37" spans="1:10">
      <c r="A37" s="3"/>
      <c r="B37" s="3">
        <v>951912839</v>
      </c>
      <c r="C37" s="3" t="s">
        <v>98</v>
      </c>
      <c r="D37" s="3" t="s">
        <v>9</v>
      </c>
      <c r="E37" s="3" t="s">
        <v>99</v>
      </c>
      <c r="F37" s="3"/>
      <c r="G37" s="3" t="s">
        <v>45</v>
      </c>
      <c r="H37" s="3" t="s">
        <v>20</v>
      </c>
      <c r="J37" s="3"/>
    </row>
    <row r="38" spans="1:10">
      <c r="A38" s="3"/>
      <c r="B38" s="3">
        <v>290238062</v>
      </c>
      <c r="C38" s="3" t="s">
        <v>100</v>
      </c>
      <c r="D38" s="3" t="s">
        <v>22</v>
      </c>
      <c r="E38" s="3" t="s">
        <v>101</v>
      </c>
      <c r="F38" s="3"/>
      <c r="G38" s="3" t="s">
        <v>29</v>
      </c>
      <c r="H38" s="3" t="s">
        <v>20</v>
      </c>
      <c r="J38" s="3"/>
    </row>
    <row r="39" spans="1:10">
      <c r="A39" s="3"/>
      <c r="B39" s="3">
        <v>649074224</v>
      </c>
      <c r="C39" s="3" t="s">
        <v>102</v>
      </c>
      <c r="D39" s="3" t="s">
        <v>22</v>
      </c>
      <c r="E39" s="3" t="s">
        <v>103</v>
      </c>
      <c r="F39" s="3"/>
      <c r="G39" s="3" t="s">
        <v>11</v>
      </c>
      <c r="H39" s="3" t="s">
        <v>20</v>
      </c>
      <c r="J39" s="3"/>
    </row>
    <row r="40" spans="1:10">
      <c r="A40" s="3"/>
      <c r="B40" s="3">
        <v>618017727</v>
      </c>
      <c r="C40" s="3" t="s">
        <v>104</v>
      </c>
      <c r="D40" s="3" t="s">
        <v>17</v>
      </c>
      <c r="E40" s="3" t="s">
        <v>105</v>
      </c>
      <c r="F40" s="3"/>
      <c r="G40" s="3" t="s">
        <v>11</v>
      </c>
      <c r="H40" s="3" t="s">
        <v>20</v>
      </c>
      <c r="J40" s="3"/>
    </row>
    <row r="41" spans="1:10">
      <c r="A41" s="3"/>
      <c r="B41" s="3">
        <v>461005770</v>
      </c>
      <c r="C41" s="3" t="s">
        <v>106</v>
      </c>
      <c r="D41" s="3" t="s">
        <v>56</v>
      </c>
      <c r="E41" s="3" t="s">
        <v>107</v>
      </c>
      <c r="F41" s="3"/>
      <c r="G41" s="3" t="s">
        <v>11</v>
      </c>
      <c r="H41" s="3" t="s">
        <v>12</v>
      </c>
      <c r="J41" s="3"/>
    </row>
    <row r="42" spans="1:10">
      <c r="A42" s="3"/>
      <c r="B42" s="3">
        <v>236727393</v>
      </c>
      <c r="C42" s="3" t="s">
        <v>108</v>
      </c>
      <c r="D42" s="3" t="s">
        <v>14</v>
      </c>
      <c r="E42" s="3" t="s">
        <v>109</v>
      </c>
      <c r="F42" s="3"/>
      <c r="G42" s="3" t="s">
        <v>11</v>
      </c>
      <c r="H42" s="3" t="s">
        <v>20</v>
      </c>
      <c r="J42" s="3"/>
    </row>
    <row r="43" spans="1:10">
      <c r="A43" s="3"/>
      <c r="B43" s="3">
        <v>359066171</v>
      </c>
      <c r="C43" s="3" t="s">
        <v>110</v>
      </c>
      <c r="D43" s="3" t="s">
        <v>14</v>
      </c>
      <c r="E43" s="3" t="s">
        <v>111</v>
      </c>
      <c r="F43" s="3"/>
      <c r="G43" s="3" t="s">
        <v>11</v>
      </c>
      <c r="H43" s="3" t="s">
        <v>20</v>
      </c>
      <c r="J43" s="3"/>
    </row>
    <row r="44" spans="1:10">
      <c r="A44" s="3"/>
      <c r="B44" s="3">
        <v>953543186</v>
      </c>
      <c r="C44" s="3" t="s">
        <v>112</v>
      </c>
      <c r="D44" s="3" t="s">
        <v>33</v>
      </c>
      <c r="E44" s="3" t="s">
        <v>113</v>
      </c>
      <c r="F44" s="3"/>
      <c r="G44" s="3" t="s">
        <v>11</v>
      </c>
      <c r="H44" s="3" t="s">
        <v>35</v>
      </c>
      <c r="J44" s="3"/>
    </row>
    <row r="45" spans="1:10">
      <c r="A45" s="3"/>
      <c r="B45" s="3">
        <v>491790401</v>
      </c>
      <c r="C45" s="3" t="s">
        <v>114</v>
      </c>
      <c r="D45" s="3" t="s">
        <v>17</v>
      </c>
      <c r="E45" s="3" t="s">
        <v>115</v>
      </c>
      <c r="F45" s="3"/>
      <c r="G45" s="3" t="s">
        <v>19</v>
      </c>
      <c r="H45" s="3" t="s">
        <v>20</v>
      </c>
      <c r="J45" s="3"/>
    </row>
    <row r="46" spans="1:10">
      <c r="A46" s="3"/>
      <c r="B46" s="3">
        <v>272754806</v>
      </c>
      <c r="C46" s="3" t="s">
        <v>116</v>
      </c>
      <c r="D46" s="3" t="s">
        <v>22</v>
      </c>
      <c r="E46" s="3" t="s">
        <v>117</v>
      </c>
      <c r="F46" s="3"/>
      <c r="G46" s="3" t="s">
        <v>19</v>
      </c>
      <c r="H46" s="3" t="s">
        <v>20</v>
      </c>
      <c r="J46" s="3"/>
    </row>
    <row r="47" spans="1:10">
      <c r="A47" s="3"/>
      <c r="B47" s="3">
        <v>890220517</v>
      </c>
      <c r="C47" s="3" t="s">
        <v>118</v>
      </c>
      <c r="D47" s="3" t="s">
        <v>14</v>
      </c>
      <c r="E47" s="3" t="s">
        <v>119</v>
      </c>
      <c r="F47" s="3"/>
      <c r="G47" s="3" t="s">
        <v>19</v>
      </c>
      <c r="H47" s="3" t="s">
        <v>20</v>
      </c>
      <c r="J47" s="3"/>
    </row>
    <row r="48" spans="1:10">
      <c r="A48" s="3"/>
      <c r="B48" s="3">
        <v>908444760</v>
      </c>
      <c r="C48" s="3" t="s">
        <v>120</v>
      </c>
      <c r="D48" s="3" t="s">
        <v>33</v>
      </c>
      <c r="E48" s="3" t="s">
        <v>121</v>
      </c>
      <c r="F48" s="3"/>
      <c r="G48" s="3" t="s">
        <v>45</v>
      </c>
      <c r="H48" s="3" t="s">
        <v>35</v>
      </c>
      <c r="J48" s="3"/>
    </row>
    <row r="49" spans="1:10">
      <c r="A49" s="3"/>
      <c r="B49" s="3">
        <v>780057728</v>
      </c>
      <c r="C49" s="3" t="s">
        <v>122</v>
      </c>
      <c r="D49" s="3" t="s">
        <v>17</v>
      </c>
      <c r="E49" s="3" t="s">
        <v>123</v>
      </c>
      <c r="F49" s="3"/>
      <c r="G49" s="3" t="s">
        <v>11</v>
      </c>
      <c r="H49" s="3" t="s">
        <v>20</v>
      </c>
      <c r="J49" s="3"/>
    </row>
    <row r="50" spans="1:10">
      <c r="A50" s="3"/>
      <c r="B50" s="3">
        <v>916483430</v>
      </c>
      <c r="C50" s="3" t="s">
        <v>124</v>
      </c>
      <c r="D50" s="3" t="s">
        <v>14</v>
      </c>
      <c r="E50" s="3" t="s">
        <v>125</v>
      </c>
      <c r="F50" s="3"/>
      <c r="G50" s="3" t="s">
        <v>126</v>
      </c>
      <c r="H50" s="3" t="s">
        <v>20</v>
      </c>
      <c r="J50" s="3"/>
    </row>
    <row r="51" spans="1:10">
      <c r="A51" s="3"/>
      <c r="B51" s="3">
        <v>640579417</v>
      </c>
      <c r="C51" s="3" t="s">
        <v>127</v>
      </c>
      <c r="D51" s="3" t="s">
        <v>9</v>
      </c>
      <c r="E51" s="3" t="s">
        <v>128</v>
      </c>
      <c r="F51" s="3"/>
      <c r="G51" s="3" t="s">
        <v>45</v>
      </c>
      <c r="H51" s="3" t="s">
        <v>12</v>
      </c>
      <c r="J51" s="3"/>
    </row>
    <row r="52" spans="1:10">
      <c r="A52" s="3"/>
      <c r="B52" s="3">
        <v>663065765</v>
      </c>
      <c r="C52" s="3" t="s">
        <v>129</v>
      </c>
      <c r="D52" s="3" t="s">
        <v>56</v>
      </c>
      <c r="E52" s="3" t="s">
        <v>130</v>
      </c>
      <c r="F52" s="3"/>
      <c r="G52" s="3" t="s">
        <v>19</v>
      </c>
      <c r="H52" s="3" t="s">
        <v>12</v>
      </c>
      <c r="J52" s="3"/>
    </row>
    <row r="53" spans="1:10">
      <c r="A53" s="3"/>
      <c r="B53" s="3">
        <v>882012922</v>
      </c>
      <c r="C53" s="3" t="s">
        <v>131</v>
      </c>
      <c r="D53" s="3" t="s">
        <v>22</v>
      </c>
      <c r="E53" s="3" t="s">
        <v>132</v>
      </c>
      <c r="F53" s="3"/>
      <c r="G53" s="3" t="s">
        <v>19</v>
      </c>
      <c r="H53" s="3" t="s">
        <v>20</v>
      </c>
      <c r="J53" s="3"/>
    </row>
    <row r="54" spans="1:10">
      <c r="A54" s="3"/>
      <c r="B54" s="3">
        <v>288298120</v>
      </c>
      <c r="C54" s="3" t="s">
        <v>133</v>
      </c>
      <c r="D54" s="3" t="s">
        <v>25</v>
      </c>
      <c r="E54" s="3" t="s">
        <v>134</v>
      </c>
      <c r="F54" s="3"/>
      <c r="G54" s="3" t="s">
        <v>11</v>
      </c>
      <c r="H54" s="3" t="s">
        <v>12</v>
      </c>
      <c r="J54" s="3"/>
    </row>
    <row r="55" spans="1:10">
      <c r="A55" s="3"/>
      <c r="B55" s="3">
        <v>561611722</v>
      </c>
      <c r="C55" s="3" t="s">
        <v>135</v>
      </c>
      <c r="D55" s="3" t="s">
        <v>22</v>
      </c>
      <c r="E55" s="3" t="s">
        <v>136</v>
      </c>
      <c r="F55" s="3"/>
      <c r="G55" s="3" t="s">
        <v>19</v>
      </c>
      <c r="H55" s="3" t="s">
        <v>20</v>
      </c>
      <c r="J55" s="3"/>
    </row>
    <row r="56" spans="1:10">
      <c r="A56" s="3"/>
      <c r="B56" s="3">
        <v>47839105</v>
      </c>
      <c r="C56" s="3" t="s">
        <v>137</v>
      </c>
      <c r="D56" s="3" t="s">
        <v>14</v>
      </c>
      <c r="E56" s="3" t="s">
        <v>138</v>
      </c>
      <c r="F56" s="3"/>
      <c r="G56" s="3" t="s">
        <v>11</v>
      </c>
      <c r="H56" s="3" t="s">
        <v>20</v>
      </c>
      <c r="J56" s="3"/>
    </row>
    <row r="57" spans="1:10">
      <c r="A57" s="3"/>
      <c r="B57" s="3">
        <v>407936241</v>
      </c>
      <c r="C57" s="3" t="s">
        <v>139</v>
      </c>
      <c r="D57" s="3" t="s">
        <v>56</v>
      </c>
      <c r="E57" s="3" t="s">
        <v>140</v>
      </c>
      <c r="F57" s="3"/>
      <c r="G57" s="3" t="s">
        <v>11</v>
      </c>
      <c r="H57" s="3" t="s">
        <v>12</v>
      </c>
      <c r="J57" s="3"/>
    </row>
    <row r="58" spans="1:10">
      <c r="A58" s="3"/>
      <c r="B58" s="3">
        <v>352241637</v>
      </c>
      <c r="C58" s="3" t="s">
        <v>141</v>
      </c>
      <c r="D58" s="3" t="s">
        <v>14</v>
      </c>
      <c r="E58" s="3" t="s">
        <v>142</v>
      </c>
      <c r="F58" s="3"/>
      <c r="G58" s="3" t="s">
        <v>11</v>
      </c>
      <c r="H58" s="3" t="s">
        <v>20</v>
      </c>
      <c r="J58" s="3"/>
    </row>
    <row r="59" spans="1:10">
      <c r="A59" s="3"/>
      <c r="B59" s="3">
        <v>803535891</v>
      </c>
      <c r="C59" s="3" t="s">
        <v>143</v>
      </c>
      <c r="D59" s="3" t="s">
        <v>144</v>
      </c>
      <c r="E59" s="3" t="s">
        <v>145</v>
      </c>
      <c r="F59" s="3"/>
      <c r="G59" s="3" t="s">
        <v>29</v>
      </c>
      <c r="H59" s="3" t="s">
        <v>46</v>
      </c>
      <c r="J59" s="3"/>
    </row>
    <row r="60" spans="1:10">
      <c r="A60" s="3"/>
      <c r="B60" s="3">
        <v>116020470</v>
      </c>
      <c r="C60" s="3" t="s">
        <v>146</v>
      </c>
      <c r="D60" s="3" t="s">
        <v>9</v>
      </c>
      <c r="E60" s="3" t="s">
        <v>147</v>
      </c>
      <c r="F60" s="3"/>
      <c r="G60" s="3" t="s">
        <v>148</v>
      </c>
      <c r="H60" s="3" t="s">
        <v>12</v>
      </c>
      <c r="J60" s="3"/>
    </row>
    <row r="61" spans="1:10">
      <c r="A61" s="3"/>
      <c r="B61" s="3">
        <v>844296515</v>
      </c>
      <c r="C61" s="3" t="s">
        <v>149</v>
      </c>
      <c r="D61" s="3" t="s">
        <v>56</v>
      </c>
      <c r="E61" s="3" t="s">
        <v>150</v>
      </c>
      <c r="F61" s="3"/>
      <c r="G61" s="3" t="s">
        <v>73</v>
      </c>
      <c r="H61" s="3" t="s">
        <v>12</v>
      </c>
      <c r="J61" s="3"/>
    </row>
    <row r="62" spans="1:10">
      <c r="A62" s="3"/>
      <c r="B62" s="3">
        <v>628726457</v>
      </c>
      <c r="C62" s="3" t="s">
        <v>151</v>
      </c>
      <c r="D62" s="3" t="s">
        <v>14</v>
      </c>
      <c r="E62" s="3" t="s">
        <v>152</v>
      </c>
      <c r="F62" s="3"/>
      <c r="G62" s="3" t="s">
        <v>19</v>
      </c>
      <c r="H62" s="3" t="s">
        <v>20</v>
      </c>
      <c r="J62" s="3"/>
    </row>
    <row r="63" spans="1:10">
      <c r="A63" s="3"/>
      <c r="B63" s="3">
        <v>733868417</v>
      </c>
      <c r="C63" s="3" t="s">
        <v>153</v>
      </c>
      <c r="D63" s="3" t="s">
        <v>37</v>
      </c>
      <c r="E63" s="3" t="s">
        <v>154</v>
      </c>
      <c r="F63" s="3"/>
      <c r="G63" s="3" t="s">
        <v>19</v>
      </c>
      <c r="H63" s="3" t="s">
        <v>46</v>
      </c>
      <c r="J63" s="3"/>
    </row>
    <row r="64" spans="1:10">
      <c r="A64" s="3"/>
      <c r="B64" s="3">
        <v>247120229</v>
      </c>
      <c r="C64" s="3" t="s">
        <v>155</v>
      </c>
      <c r="D64" s="3" t="s">
        <v>25</v>
      </c>
      <c r="E64" s="3" t="s">
        <v>156</v>
      </c>
      <c r="F64" s="3"/>
      <c r="G64" s="3" t="s">
        <v>11</v>
      </c>
      <c r="H64" s="3" t="s">
        <v>12</v>
      </c>
      <c r="J64" s="3"/>
    </row>
    <row r="65" spans="1:10">
      <c r="A65" s="3"/>
      <c r="B65" s="3">
        <v>878974866</v>
      </c>
      <c r="C65" s="3" t="s">
        <v>157</v>
      </c>
      <c r="D65" s="3" t="s">
        <v>22</v>
      </c>
      <c r="E65" s="3" t="s">
        <v>158</v>
      </c>
      <c r="F65" s="3"/>
      <c r="G65" s="3" t="s">
        <v>29</v>
      </c>
      <c r="H65" s="3" t="s">
        <v>35</v>
      </c>
      <c r="J65" s="3"/>
    </row>
    <row r="66" spans="1:10">
      <c r="A66" s="3"/>
      <c r="B66" s="3">
        <v>941507159</v>
      </c>
      <c r="C66" s="3" t="s">
        <v>159</v>
      </c>
      <c r="D66" s="3" t="s">
        <v>14</v>
      </c>
      <c r="E66" s="3" t="s">
        <v>160</v>
      </c>
      <c r="F66" s="3"/>
      <c r="G66" s="3" t="s">
        <v>73</v>
      </c>
      <c r="H66" s="3" t="s">
        <v>20</v>
      </c>
      <c r="J66" s="3"/>
    </row>
    <row r="67" spans="1:10">
      <c r="A67" s="3"/>
      <c r="B67" s="3">
        <v>168906478</v>
      </c>
      <c r="C67" s="3" t="s">
        <v>161</v>
      </c>
      <c r="D67" s="3" t="s">
        <v>22</v>
      </c>
      <c r="E67" s="3" t="s">
        <v>162</v>
      </c>
      <c r="F67" s="3"/>
      <c r="G67" s="3" t="s">
        <v>11</v>
      </c>
      <c r="H67" s="3" t="s">
        <v>20</v>
      </c>
      <c r="J67" s="3"/>
    </row>
    <row r="68" spans="1:10">
      <c r="A68" s="3"/>
      <c r="B68" s="3">
        <v>420267898</v>
      </c>
      <c r="C68" s="3" t="s">
        <v>163</v>
      </c>
      <c r="D68" s="3" t="s">
        <v>14</v>
      </c>
      <c r="E68" s="3" t="s">
        <v>164</v>
      </c>
      <c r="F68" s="3"/>
      <c r="G68" s="3" t="s">
        <v>11</v>
      </c>
      <c r="H68" s="3" t="s">
        <v>20</v>
      </c>
      <c r="J68" s="3"/>
    </row>
    <row r="69" spans="1:10">
      <c r="A69" s="3"/>
      <c r="B69" s="3">
        <v>860746873</v>
      </c>
      <c r="C69" s="3" t="s">
        <v>165</v>
      </c>
      <c r="D69" s="3" t="s">
        <v>22</v>
      </c>
      <c r="E69" s="3" t="s">
        <v>166</v>
      </c>
      <c r="F69" s="3"/>
      <c r="G69" s="3" t="s">
        <v>167</v>
      </c>
      <c r="H69" s="3" t="s">
        <v>20</v>
      </c>
      <c r="J69" s="3"/>
    </row>
    <row r="70" spans="1:10">
      <c r="A70" s="3"/>
      <c r="B70" s="3">
        <v>923088941</v>
      </c>
      <c r="C70" s="3" t="s">
        <v>168</v>
      </c>
      <c r="D70" s="3" t="s">
        <v>22</v>
      </c>
      <c r="E70" s="3" t="s">
        <v>169</v>
      </c>
      <c r="F70" s="3"/>
      <c r="G70" s="3" t="s">
        <v>11</v>
      </c>
      <c r="H70" s="3" t="s">
        <v>20</v>
      </c>
      <c r="J70" s="3"/>
    </row>
    <row r="71" spans="1:10">
      <c r="A71" s="3"/>
      <c r="B71" s="3">
        <v>537676341</v>
      </c>
      <c r="C71" s="3" t="s">
        <v>170</v>
      </c>
      <c r="D71" s="3" t="s">
        <v>171</v>
      </c>
      <c r="E71" s="3" t="s">
        <v>172</v>
      </c>
      <c r="F71" s="3"/>
      <c r="G71" s="3" t="s">
        <v>19</v>
      </c>
      <c r="H71" s="3" t="s">
        <v>12</v>
      </c>
      <c r="J71" s="3"/>
    </row>
    <row r="72" spans="1:10">
      <c r="A72" s="3"/>
      <c r="B72" s="3">
        <v>781105296</v>
      </c>
      <c r="C72" s="3" t="s">
        <v>173</v>
      </c>
      <c r="D72" s="3" t="s">
        <v>22</v>
      </c>
      <c r="E72" s="3" t="s">
        <v>174</v>
      </c>
      <c r="F72" s="3"/>
      <c r="G72" s="3" t="s">
        <v>167</v>
      </c>
      <c r="H72" s="3" t="s">
        <v>20</v>
      </c>
      <c r="J72" s="3"/>
    </row>
    <row r="73" spans="1:10">
      <c r="A73" s="3"/>
      <c r="B73" s="3">
        <v>435993079</v>
      </c>
      <c r="C73" s="3" t="s">
        <v>175</v>
      </c>
      <c r="D73" s="3" t="s">
        <v>14</v>
      </c>
      <c r="E73" s="3" t="s">
        <v>176</v>
      </c>
      <c r="F73" s="3"/>
      <c r="G73" s="3" t="s">
        <v>177</v>
      </c>
      <c r="H73" s="3" t="s">
        <v>35</v>
      </c>
      <c r="J73" s="3"/>
    </row>
    <row r="74" spans="1:10">
      <c r="A74" s="3"/>
      <c r="B74" s="3">
        <v>595634729</v>
      </c>
      <c r="C74" s="3" t="s">
        <v>178</v>
      </c>
      <c r="D74" s="3" t="s">
        <v>14</v>
      </c>
      <c r="E74" s="3" t="s">
        <v>179</v>
      </c>
      <c r="F74" s="3"/>
      <c r="G74" s="3" t="s">
        <v>11</v>
      </c>
      <c r="H74" s="3" t="s">
        <v>20</v>
      </c>
      <c r="J74" s="3"/>
    </row>
    <row r="75" spans="1:10">
      <c r="A75" s="3"/>
      <c r="B75" s="3">
        <v>47573509</v>
      </c>
      <c r="C75" s="3" t="s">
        <v>180</v>
      </c>
      <c r="D75" s="3" t="s">
        <v>56</v>
      </c>
      <c r="E75" s="3" t="s">
        <v>181</v>
      </c>
      <c r="F75" s="3"/>
      <c r="G75" s="3" t="s">
        <v>29</v>
      </c>
      <c r="H75" s="3" t="s">
        <v>12</v>
      </c>
      <c r="J75" s="3"/>
    </row>
    <row r="76" spans="1:10">
      <c r="A76" s="3"/>
      <c r="B76" s="3">
        <v>805684092</v>
      </c>
      <c r="C76" s="3" t="s">
        <v>182</v>
      </c>
      <c r="D76" s="3" t="s">
        <v>22</v>
      </c>
      <c r="E76" s="3" t="s">
        <v>183</v>
      </c>
      <c r="F76" s="3"/>
      <c r="G76" s="3" t="s">
        <v>19</v>
      </c>
      <c r="H76" s="3" t="s">
        <v>20</v>
      </c>
      <c r="J76" s="3"/>
    </row>
    <row r="77" spans="1:10">
      <c r="A77" s="3"/>
      <c r="B77" s="3">
        <v>343124553</v>
      </c>
      <c r="C77" s="3" t="s">
        <v>184</v>
      </c>
      <c r="D77" s="3" t="s">
        <v>185</v>
      </c>
      <c r="E77" s="3" t="s">
        <v>186</v>
      </c>
      <c r="F77" s="3"/>
      <c r="G77" s="3" t="s">
        <v>19</v>
      </c>
      <c r="H77" s="3" t="s">
        <v>12</v>
      </c>
      <c r="J77" s="3"/>
    </row>
    <row r="78" spans="1:10">
      <c r="A78" s="3"/>
      <c r="B78" s="3">
        <v>406751718</v>
      </c>
      <c r="C78" s="3" t="s">
        <v>187</v>
      </c>
      <c r="D78" s="3" t="s">
        <v>25</v>
      </c>
      <c r="E78" s="3" t="s">
        <v>188</v>
      </c>
      <c r="F78" s="3"/>
      <c r="G78" s="3" t="s">
        <v>189</v>
      </c>
      <c r="H78" s="3" t="s">
        <v>12</v>
      </c>
      <c r="J78" s="3"/>
    </row>
    <row r="79" spans="1:10">
      <c r="A79" s="3"/>
      <c r="B79" s="3">
        <v>34644928</v>
      </c>
      <c r="C79" s="3" t="s">
        <v>190</v>
      </c>
      <c r="D79" s="3" t="s">
        <v>191</v>
      </c>
      <c r="E79" s="3" t="s">
        <v>192</v>
      </c>
      <c r="F79" s="3"/>
      <c r="G79" s="3" t="s">
        <v>11</v>
      </c>
      <c r="H79" s="3" t="s">
        <v>12</v>
      </c>
      <c r="J79" s="3"/>
    </row>
    <row r="80" spans="1:10">
      <c r="A80" s="3"/>
      <c r="B80" s="3">
        <v>179650488</v>
      </c>
      <c r="C80" s="3" t="s">
        <v>193</v>
      </c>
      <c r="D80" s="3" t="s">
        <v>17</v>
      </c>
      <c r="E80" s="3" t="s">
        <v>194</v>
      </c>
      <c r="F80" s="3"/>
      <c r="G80" s="3" t="s">
        <v>195</v>
      </c>
      <c r="H80" s="3" t="s">
        <v>20</v>
      </c>
      <c r="J80" s="3"/>
    </row>
    <row r="81" spans="1:10">
      <c r="A81" s="3"/>
      <c r="B81" s="3">
        <v>14857258</v>
      </c>
      <c r="C81" s="3" t="s">
        <v>196</v>
      </c>
      <c r="D81" s="3" t="s">
        <v>197</v>
      </c>
      <c r="E81" s="3" t="s">
        <v>198</v>
      </c>
      <c r="F81" s="3"/>
      <c r="G81" s="3" t="s">
        <v>11</v>
      </c>
      <c r="H81" s="3" t="s">
        <v>35</v>
      </c>
      <c r="J81" s="3"/>
    </row>
    <row r="82" spans="1:10">
      <c r="A82" s="3"/>
      <c r="B82" s="3">
        <v>264795967</v>
      </c>
      <c r="C82" s="3" t="s">
        <v>199</v>
      </c>
      <c r="D82" s="3" t="s">
        <v>56</v>
      </c>
      <c r="E82" s="3" t="s">
        <v>200</v>
      </c>
      <c r="F82" s="3"/>
      <c r="G82" s="3" t="s">
        <v>19</v>
      </c>
      <c r="H82" s="3" t="s">
        <v>12</v>
      </c>
      <c r="J82" s="3"/>
    </row>
    <row r="83" spans="1:10">
      <c r="A83" s="3"/>
      <c r="B83" s="3">
        <v>232102192</v>
      </c>
      <c r="C83" s="3" t="s">
        <v>201</v>
      </c>
      <c r="D83" s="3" t="s">
        <v>48</v>
      </c>
      <c r="E83" s="3" t="s">
        <v>202</v>
      </c>
      <c r="F83" s="3"/>
      <c r="G83" s="3" t="s">
        <v>203</v>
      </c>
      <c r="H83" s="3" t="s">
        <v>12</v>
      </c>
      <c r="J83" s="3"/>
    </row>
    <row r="84" spans="1:10">
      <c r="A84" s="3"/>
      <c r="B84" s="3">
        <v>225060320</v>
      </c>
      <c r="C84" s="3" t="s">
        <v>204</v>
      </c>
      <c r="D84" s="3" t="s">
        <v>9</v>
      </c>
      <c r="E84" s="3" t="s">
        <v>205</v>
      </c>
      <c r="F84" s="3"/>
      <c r="G84" s="3" t="s">
        <v>19</v>
      </c>
      <c r="H84" s="3" t="s">
        <v>12</v>
      </c>
      <c r="J84" s="3"/>
    </row>
    <row r="85" spans="1:10">
      <c r="A85" s="3"/>
      <c r="B85" s="3">
        <v>849779964</v>
      </c>
      <c r="C85" s="3" t="s">
        <v>206</v>
      </c>
      <c r="D85" s="3" t="s">
        <v>9</v>
      </c>
      <c r="E85" s="3" t="s">
        <v>207</v>
      </c>
      <c r="F85" s="3"/>
      <c r="G85" s="3" t="s">
        <v>19</v>
      </c>
      <c r="H85" s="3" t="s">
        <v>20</v>
      </c>
      <c r="J85" s="3"/>
    </row>
    <row r="86" spans="1:10">
      <c r="A86" s="3"/>
      <c r="B86" s="3">
        <v>39674688</v>
      </c>
      <c r="C86" s="3" t="s">
        <v>208</v>
      </c>
      <c r="D86" s="3" t="s">
        <v>191</v>
      </c>
      <c r="E86" s="3" t="s">
        <v>209</v>
      </c>
      <c r="F86" s="3"/>
      <c r="G86" s="3" t="s">
        <v>19</v>
      </c>
      <c r="H86" s="3" t="s">
        <v>12</v>
      </c>
      <c r="J86" s="3"/>
    </row>
    <row r="87" spans="1:10">
      <c r="A87" s="3"/>
      <c r="B87" s="3">
        <v>497108846</v>
      </c>
      <c r="C87" s="3" t="s">
        <v>210</v>
      </c>
      <c r="D87" s="3" t="s">
        <v>22</v>
      </c>
      <c r="E87" s="3" t="s">
        <v>211</v>
      </c>
      <c r="F87" s="3"/>
      <c r="G87" s="3" t="s">
        <v>19</v>
      </c>
      <c r="H87" s="3" t="s">
        <v>20</v>
      </c>
      <c r="J87" s="3"/>
    </row>
    <row r="88" spans="1:10">
      <c r="A88" s="3"/>
      <c r="B88" s="3">
        <v>455953226</v>
      </c>
      <c r="C88" s="3" t="s">
        <v>212</v>
      </c>
      <c r="D88" s="3" t="s">
        <v>22</v>
      </c>
      <c r="E88" s="3" t="s">
        <v>213</v>
      </c>
      <c r="F88" s="3"/>
      <c r="G88" s="3" t="s">
        <v>19</v>
      </c>
      <c r="H88" s="3" t="s">
        <v>20</v>
      </c>
      <c r="J88" s="3"/>
    </row>
    <row r="89" spans="1:10">
      <c r="A89" s="3"/>
      <c r="B89" s="3">
        <v>851917870</v>
      </c>
      <c r="C89" s="3" t="s">
        <v>214</v>
      </c>
      <c r="D89" s="3" t="s">
        <v>9</v>
      </c>
      <c r="E89" s="3" t="s">
        <v>215</v>
      </c>
      <c r="F89" s="3"/>
      <c r="G89" s="3" t="s">
        <v>73</v>
      </c>
      <c r="H89" s="3" t="s">
        <v>12</v>
      </c>
      <c r="J89" s="3"/>
    </row>
    <row r="90" spans="1:10">
      <c r="A90" s="3"/>
      <c r="B90" s="3">
        <v>623469942</v>
      </c>
      <c r="C90" s="3" t="s">
        <v>216</v>
      </c>
      <c r="D90" s="3" t="s">
        <v>217</v>
      </c>
      <c r="E90" s="3" t="s">
        <v>218</v>
      </c>
      <c r="F90" s="3"/>
      <c r="G90" s="3" t="s">
        <v>29</v>
      </c>
      <c r="H90" s="3" t="s">
        <v>12</v>
      </c>
      <c r="J90" s="3"/>
    </row>
    <row r="91" spans="1:10">
      <c r="A91" s="3"/>
      <c r="B91" s="3">
        <v>37205719</v>
      </c>
      <c r="C91" s="3" t="s">
        <v>219</v>
      </c>
      <c r="D91" s="3" t="s">
        <v>185</v>
      </c>
      <c r="E91" s="3" t="s">
        <v>220</v>
      </c>
      <c r="F91" s="3"/>
      <c r="G91" s="3" t="s">
        <v>19</v>
      </c>
      <c r="H91" s="3" t="s">
        <v>12</v>
      </c>
      <c r="J91" s="3"/>
    </row>
    <row r="92" spans="1:10">
      <c r="A92" s="3"/>
      <c r="B92" s="3">
        <v>941804322</v>
      </c>
      <c r="C92" s="3" t="s">
        <v>221</v>
      </c>
      <c r="D92" s="3" t="s">
        <v>14</v>
      </c>
      <c r="E92" s="3" t="s">
        <v>222</v>
      </c>
      <c r="F92" s="3"/>
      <c r="G92" s="3" t="s">
        <v>19</v>
      </c>
      <c r="H92" s="3" t="s">
        <v>20</v>
      </c>
      <c r="J92" s="3"/>
    </row>
    <row r="93" spans="1:10">
      <c r="A93" s="3"/>
      <c r="B93" s="3">
        <v>529202686</v>
      </c>
      <c r="C93" s="3" t="s">
        <v>223</v>
      </c>
      <c r="D93" s="3" t="s">
        <v>48</v>
      </c>
      <c r="E93" s="3" t="s">
        <v>224</v>
      </c>
      <c r="F93" s="3"/>
      <c r="G93" s="3" t="s">
        <v>11</v>
      </c>
      <c r="H93" s="3" t="s">
        <v>12</v>
      </c>
      <c r="J93" s="3"/>
    </row>
    <row r="94" spans="1:10">
      <c r="A94" s="3"/>
      <c r="B94" s="3">
        <v>826554357</v>
      </c>
      <c r="C94" s="3" t="s">
        <v>225</v>
      </c>
      <c r="D94" s="3" t="s">
        <v>14</v>
      </c>
      <c r="E94" s="3" t="s">
        <v>226</v>
      </c>
      <c r="F94" s="3"/>
      <c r="G94" s="3" t="s">
        <v>19</v>
      </c>
      <c r="H94" s="3" t="s">
        <v>12</v>
      </c>
      <c r="J94" s="3"/>
    </row>
    <row r="95" spans="1:10">
      <c r="A95" s="3"/>
      <c r="B95" s="3">
        <v>119480524</v>
      </c>
      <c r="C95" s="3" t="s">
        <v>227</v>
      </c>
      <c r="D95" s="3" t="s">
        <v>25</v>
      </c>
      <c r="E95" s="3" t="s">
        <v>228</v>
      </c>
      <c r="F95" s="3"/>
      <c r="G95" s="3" t="s">
        <v>126</v>
      </c>
      <c r="H95" s="3" t="s">
        <v>12</v>
      </c>
      <c r="J95" s="3"/>
    </row>
    <row r="96" spans="1:10">
      <c r="A96" s="3"/>
      <c r="B96" s="3">
        <v>875615010</v>
      </c>
      <c r="C96" s="3" t="s">
        <v>229</v>
      </c>
      <c r="D96" s="3" t="s">
        <v>17</v>
      </c>
      <c r="E96" s="3" t="s">
        <v>230</v>
      </c>
      <c r="F96" s="3"/>
      <c r="G96" s="3" t="s">
        <v>19</v>
      </c>
      <c r="H96" s="3" t="s">
        <v>20</v>
      </c>
      <c r="J96" s="3"/>
    </row>
    <row r="97" spans="1:10">
      <c r="A97" s="3"/>
      <c r="B97" s="3">
        <v>791146449</v>
      </c>
      <c r="C97" s="3" t="s">
        <v>231</v>
      </c>
      <c r="D97" s="3" t="s">
        <v>22</v>
      </c>
      <c r="E97" s="3" t="s">
        <v>232</v>
      </c>
      <c r="F97" s="3"/>
      <c r="G97" s="3" t="s">
        <v>19</v>
      </c>
      <c r="H97" s="3" t="s">
        <v>20</v>
      </c>
      <c r="J97" s="3"/>
    </row>
    <row r="98" spans="1:10">
      <c r="A98" s="3"/>
      <c r="B98" s="3">
        <v>675656087</v>
      </c>
      <c r="C98" s="3" t="s">
        <v>233</v>
      </c>
      <c r="D98" s="3" t="s">
        <v>25</v>
      </c>
      <c r="E98" s="3" t="s">
        <v>234</v>
      </c>
      <c r="F98" s="3"/>
      <c r="G98" s="3" t="s">
        <v>73</v>
      </c>
      <c r="H98" s="3" t="s">
        <v>12</v>
      </c>
      <c r="J98" s="3"/>
    </row>
    <row r="99" spans="1:10">
      <c r="A99" s="3"/>
      <c r="B99" s="3">
        <v>156646050</v>
      </c>
      <c r="C99" s="3" t="s">
        <v>235</v>
      </c>
      <c r="D99" s="3" t="s">
        <v>22</v>
      </c>
      <c r="E99" s="3" t="s">
        <v>236</v>
      </c>
      <c r="F99" s="3"/>
      <c r="G99" s="3" t="s">
        <v>11</v>
      </c>
      <c r="H99" s="3" t="s">
        <v>20</v>
      </c>
      <c r="J99" s="3"/>
    </row>
    <row r="100" spans="1:10">
      <c r="A100" s="3"/>
      <c r="B100" s="3">
        <v>867690221</v>
      </c>
      <c r="C100" s="3" t="s">
        <v>237</v>
      </c>
      <c r="D100" s="3" t="s">
        <v>9</v>
      </c>
      <c r="E100" s="3" t="s">
        <v>238</v>
      </c>
      <c r="F100" s="3"/>
      <c r="G100" s="3" t="s">
        <v>60</v>
      </c>
      <c r="H100" s="3" t="s">
        <v>20</v>
      </c>
      <c r="J100" s="3"/>
    </row>
    <row r="101" spans="1:10">
      <c r="A101" s="3"/>
      <c r="B101" s="3">
        <v>288480136</v>
      </c>
      <c r="C101" s="3" t="s">
        <v>239</v>
      </c>
      <c r="D101" s="3" t="s">
        <v>9</v>
      </c>
      <c r="E101" s="3" t="s">
        <v>240</v>
      </c>
      <c r="F101" s="3"/>
      <c r="G101" s="3" t="s">
        <v>11</v>
      </c>
      <c r="H101" s="3" t="s">
        <v>20</v>
      </c>
      <c r="J101" s="3"/>
    </row>
    <row r="102" spans="1:10">
      <c r="A102" s="3"/>
      <c r="B102" s="3">
        <v>649795841</v>
      </c>
      <c r="C102" s="3" t="s">
        <v>241</v>
      </c>
      <c r="D102" s="3" t="s">
        <v>22</v>
      </c>
      <c r="E102" s="3" t="s">
        <v>242</v>
      </c>
      <c r="F102" s="3"/>
      <c r="G102" s="3" t="s">
        <v>11</v>
      </c>
      <c r="H102" s="3" t="s">
        <v>20</v>
      </c>
      <c r="J102" s="3"/>
    </row>
    <row r="103" spans="1:10">
      <c r="A103" s="3"/>
      <c r="B103" s="3">
        <v>924669995</v>
      </c>
      <c r="C103" s="3" t="s">
        <v>243</v>
      </c>
      <c r="D103" s="3" t="s">
        <v>22</v>
      </c>
      <c r="E103" s="3" t="s">
        <v>244</v>
      </c>
      <c r="F103" s="3"/>
      <c r="G103" s="3" t="s">
        <v>245</v>
      </c>
      <c r="H103" s="3" t="s">
        <v>20</v>
      </c>
      <c r="J103" s="3"/>
    </row>
    <row r="104" spans="1:10">
      <c r="A104" s="3"/>
      <c r="B104" s="3">
        <v>803407418</v>
      </c>
      <c r="C104" s="3" t="s">
        <v>246</v>
      </c>
      <c r="D104" s="3" t="s">
        <v>14</v>
      </c>
      <c r="E104" s="3" t="s">
        <v>247</v>
      </c>
      <c r="F104" s="3"/>
      <c r="G104" s="3" t="s">
        <v>19</v>
      </c>
      <c r="H104" s="3" t="s">
        <v>20</v>
      </c>
      <c r="J104" s="3"/>
    </row>
    <row r="105" spans="1:10">
      <c r="A105" s="3"/>
      <c r="B105" s="3">
        <v>773453668</v>
      </c>
      <c r="C105" s="3" t="s">
        <v>248</v>
      </c>
      <c r="D105" s="3" t="s">
        <v>25</v>
      </c>
      <c r="E105" s="3" t="s">
        <v>249</v>
      </c>
      <c r="F105" s="3"/>
      <c r="G105" s="3" t="s">
        <v>19</v>
      </c>
      <c r="H105" s="3" t="s">
        <v>12</v>
      </c>
      <c r="J105" s="3"/>
    </row>
    <row r="106" spans="1:10">
      <c r="A106" s="3"/>
      <c r="B106" s="3">
        <v>418187493</v>
      </c>
      <c r="C106" s="3" t="s">
        <v>250</v>
      </c>
      <c r="D106" s="3" t="s">
        <v>14</v>
      </c>
      <c r="E106" s="3" t="s">
        <v>251</v>
      </c>
      <c r="F106" s="3"/>
      <c r="G106" s="3" t="s">
        <v>19</v>
      </c>
      <c r="H106" s="3" t="s">
        <v>35</v>
      </c>
      <c r="J106" s="3"/>
    </row>
    <row r="107" spans="1:10">
      <c r="A107" s="3"/>
      <c r="B107" s="3">
        <v>922024147</v>
      </c>
      <c r="C107" s="3" t="s">
        <v>252</v>
      </c>
      <c r="D107" s="3" t="s">
        <v>9</v>
      </c>
      <c r="E107" s="3" t="s">
        <v>253</v>
      </c>
      <c r="F107" s="3"/>
      <c r="G107" s="3" t="s">
        <v>11</v>
      </c>
      <c r="H107" s="3" t="s">
        <v>20</v>
      </c>
      <c r="J107" s="3"/>
    </row>
    <row r="108" spans="1:10">
      <c r="A108" s="3"/>
      <c r="B108" s="3">
        <v>645959353</v>
      </c>
      <c r="C108" s="3" t="s">
        <v>254</v>
      </c>
      <c r="D108" s="3" t="s">
        <v>14</v>
      </c>
      <c r="E108" s="3" t="s">
        <v>255</v>
      </c>
      <c r="F108" s="3"/>
      <c r="G108" s="3" t="s">
        <v>11</v>
      </c>
      <c r="H108" s="3" t="s">
        <v>20</v>
      </c>
      <c r="J108" s="3"/>
    </row>
    <row r="109" spans="1:10">
      <c r="A109" s="3"/>
      <c r="B109" s="3">
        <v>19017359</v>
      </c>
      <c r="C109" s="3" t="s">
        <v>256</v>
      </c>
      <c r="D109" s="3" t="s">
        <v>9</v>
      </c>
      <c r="E109" s="3" t="s">
        <v>257</v>
      </c>
      <c r="F109" s="3"/>
      <c r="G109" s="3" t="s">
        <v>19</v>
      </c>
      <c r="H109" s="3" t="s">
        <v>20</v>
      </c>
      <c r="J109" s="3"/>
    </row>
    <row r="110" spans="1:10">
      <c r="A110" s="3"/>
      <c r="B110" s="3">
        <v>26992742</v>
      </c>
      <c r="C110" s="3" t="s">
        <v>258</v>
      </c>
      <c r="D110" s="3" t="s">
        <v>14</v>
      </c>
      <c r="E110" s="3" t="s">
        <v>259</v>
      </c>
      <c r="F110" s="3"/>
      <c r="G110" s="3" t="s">
        <v>260</v>
      </c>
      <c r="H110" s="3" t="s">
        <v>12</v>
      </c>
      <c r="J110" s="3"/>
    </row>
    <row r="111" spans="1:10">
      <c r="A111" s="3"/>
      <c r="B111" s="3">
        <v>280125346</v>
      </c>
      <c r="C111" s="3" t="s">
        <v>261</v>
      </c>
      <c r="D111" s="3" t="s">
        <v>56</v>
      </c>
      <c r="E111" s="3" t="s">
        <v>262</v>
      </c>
      <c r="F111" s="3"/>
      <c r="G111" s="3" t="s">
        <v>19</v>
      </c>
      <c r="H111" s="3" t="s">
        <v>12</v>
      </c>
      <c r="J111" s="3"/>
    </row>
    <row r="112" spans="1:10">
      <c r="A112" s="3"/>
      <c r="B112" s="3">
        <v>258026960</v>
      </c>
      <c r="C112" s="3" t="s">
        <v>263</v>
      </c>
      <c r="D112" s="3" t="s">
        <v>9</v>
      </c>
      <c r="E112" s="3" t="s">
        <v>264</v>
      </c>
      <c r="F112" s="3"/>
      <c r="G112" s="3" t="s">
        <v>45</v>
      </c>
      <c r="H112" s="3" t="s">
        <v>20</v>
      </c>
      <c r="J112" s="3"/>
    </row>
    <row r="113" spans="1:10">
      <c r="A113" s="3"/>
      <c r="B113" s="3">
        <v>825555805</v>
      </c>
      <c r="C113" s="3" t="s">
        <v>265</v>
      </c>
      <c r="D113" s="3" t="s">
        <v>22</v>
      </c>
      <c r="E113" s="3" t="s">
        <v>266</v>
      </c>
      <c r="F113" s="3"/>
      <c r="G113" s="3" t="s">
        <v>29</v>
      </c>
      <c r="H113" s="3" t="s">
        <v>20</v>
      </c>
      <c r="J113" s="3"/>
    </row>
    <row r="114" spans="1:10">
      <c r="A114" s="3"/>
      <c r="B114" s="3">
        <v>894530069</v>
      </c>
      <c r="C114" s="3" t="s">
        <v>267</v>
      </c>
      <c r="D114" s="3" t="s">
        <v>22</v>
      </c>
      <c r="E114" s="3" t="s">
        <v>268</v>
      </c>
      <c r="F114" s="3"/>
      <c r="G114" s="3" t="s">
        <v>19</v>
      </c>
      <c r="H114" s="3" t="s">
        <v>20</v>
      </c>
      <c r="J114" s="3"/>
    </row>
    <row r="115" spans="1:10">
      <c r="A115" s="3"/>
      <c r="B115" s="3">
        <v>156876889</v>
      </c>
      <c r="C115" s="3" t="s">
        <v>269</v>
      </c>
      <c r="D115" s="3" t="s">
        <v>22</v>
      </c>
      <c r="E115" s="3" t="s">
        <v>270</v>
      </c>
      <c r="F115" s="3"/>
      <c r="G115" s="3" t="s">
        <v>60</v>
      </c>
      <c r="H115" s="3" t="s">
        <v>12</v>
      </c>
      <c r="J115" s="3"/>
    </row>
    <row r="116" spans="1:10">
      <c r="A116" s="3"/>
      <c r="B116" s="3">
        <v>176182808</v>
      </c>
      <c r="C116" s="3" t="s">
        <v>271</v>
      </c>
      <c r="D116" s="3" t="s">
        <v>9</v>
      </c>
      <c r="E116" s="3" t="s">
        <v>272</v>
      </c>
      <c r="F116" s="3"/>
      <c r="G116" s="3" t="s">
        <v>73</v>
      </c>
      <c r="H116" s="3" t="s">
        <v>20</v>
      </c>
      <c r="J116" s="3"/>
    </row>
    <row r="117" spans="1:10">
      <c r="A117" s="3"/>
      <c r="B117" s="3">
        <v>186020946</v>
      </c>
      <c r="C117" s="3" t="s">
        <v>273</v>
      </c>
      <c r="D117" s="3" t="s">
        <v>14</v>
      </c>
      <c r="E117" s="3" t="s">
        <v>274</v>
      </c>
      <c r="F117" s="3"/>
      <c r="G117" s="3" t="s">
        <v>19</v>
      </c>
      <c r="H117" s="3" t="s">
        <v>12</v>
      </c>
      <c r="J117" s="3"/>
    </row>
    <row r="118" spans="1:10">
      <c r="A118" s="3"/>
      <c r="B118" s="3">
        <v>847592776</v>
      </c>
      <c r="C118" s="3" t="s">
        <v>275</v>
      </c>
      <c r="D118" s="3" t="s">
        <v>25</v>
      </c>
      <c r="E118" s="3" t="s">
        <v>276</v>
      </c>
      <c r="F118" s="3"/>
      <c r="G118" s="3" t="s">
        <v>19</v>
      </c>
      <c r="H118" s="3" t="s">
        <v>12</v>
      </c>
      <c r="J118" s="3"/>
    </row>
    <row r="119" spans="1:10">
      <c r="A119" s="3"/>
      <c r="B119" s="3">
        <v>995467099</v>
      </c>
      <c r="C119" s="3" t="s">
        <v>277</v>
      </c>
      <c r="D119" s="3" t="s">
        <v>9</v>
      </c>
      <c r="E119" s="3" t="s">
        <v>278</v>
      </c>
      <c r="F119" s="3"/>
      <c r="G119" s="3" t="s">
        <v>19</v>
      </c>
      <c r="H119" s="3" t="s">
        <v>20</v>
      </c>
      <c r="J119" s="3"/>
    </row>
    <row r="120" spans="1:10">
      <c r="A120" s="3"/>
      <c r="B120" s="3">
        <v>510874722</v>
      </c>
      <c r="C120" s="3" t="s">
        <v>279</v>
      </c>
      <c r="D120" s="3" t="s">
        <v>25</v>
      </c>
      <c r="E120" s="3" t="s">
        <v>280</v>
      </c>
      <c r="F120" s="3"/>
      <c r="G120" s="3" t="s">
        <v>60</v>
      </c>
      <c r="H120" s="3" t="s">
        <v>12</v>
      </c>
      <c r="J120" s="3"/>
    </row>
    <row r="121" spans="1:10">
      <c r="A121" s="3"/>
      <c r="B121" s="3">
        <v>183549263</v>
      </c>
      <c r="C121" s="3" t="s">
        <v>281</v>
      </c>
      <c r="D121" s="3" t="s">
        <v>22</v>
      </c>
      <c r="E121" s="3" t="s">
        <v>282</v>
      </c>
      <c r="F121" s="3"/>
      <c r="G121" s="3" t="s">
        <v>11</v>
      </c>
      <c r="H121" s="3" t="s">
        <v>20</v>
      </c>
      <c r="J121" s="3"/>
    </row>
    <row r="122" spans="1:10">
      <c r="A122" s="3"/>
      <c r="B122" s="3">
        <v>479039466</v>
      </c>
      <c r="C122" s="3" t="s">
        <v>283</v>
      </c>
      <c r="D122" s="3" t="s">
        <v>9</v>
      </c>
      <c r="E122" s="3" t="s">
        <v>284</v>
      </c>
      <c r="F122" s="3"/>
      <c r="G122" s="3" t="s">
        <v>11</v>
      </c>
      <c r="H122" s="3" t="s">
        <v>20</v>
      </c>
      <c r="J122" s="3"/>
    </row>
    <row r="123" spans="1:10">
      <c r="A123" s="3"/>
      <c r="B123" s="3">
        <v>239044602</v>
      </c>
      <c r="C123" s="3" t="s">
        <v>285</v>
      </c>
      <c r="D123" s="3" t="s">
        <v>14</v>
      </c>
      <c r="E123" s="3" t="s">
        <v>286</v>
      </c>
      <c r="F123" s="3"/>
      <c r="G123" s="3" t="s">
        <v>29</v>
      </c>
      <c r="H123" s="3" t="s">
        <v>20</v>
      </c>
      <c r="J123" s="3"/>
    </row>
    <row r="124" spans="1:10">
      <c r="A124" s="3"/>
      <c r="B124" s="3">
        <v>133276205</v>
      </c>
      <c r="C124" s="3" t="s">
        <v>287</v>
      </c>
      <c r="D124" s="3" t="s">
        <v>25</v>
      </c>
      <c r="E124" s="3" t="s">
        <v>288</v>
      </c>
      <c r="F124" s="3"/>
      <c r="G124" s="3" t="s">
        <v>29</v>
      </c>
      <c r="H124" s="3" t="s">
        <v>12</v>
      </c>
      <c r="J124" s="3"/>
    </row>
    <row r="125" spans="1:10">
      <c r="A125" s="3"/>
      <c r="B125" s="3">
        <v>266164418</v>
      </c>
      <c r="C125" s="3" t="s">
        <v>289</v>
      </c>
      <c r="D125" s="3" t="s">
        <v>17</v>
      </c>
      <c r="E125" s="3" t="s">
        <v>290</v>
      </c>
      <c r="F125" s="3"/>
      <c r="G125" s="3" t="s">
        <v>19</v>
      </c>
      <c r="H125" s="3" t="s">
        <v>20</v>
      </c>
      <c r="J125" s="3"/>
    </row>
    <row r="126" spans="1:10">
      <c r="A126" s="3"/>
      <c r="B126" s="3">
        <v>781318941</v>
      </c>
      <c r="C126" s="3" t="s">
        <v>291</v>
      </c>
      <c r="D126" s="3" t="s">
        <v>171</v>
      </c>
      <c r="E126" s="3" t="s">
        <v>292</v>
      </c>
      <c r="F126" s="3"/>
      <c r="G126" s="3" t="s">
        <v>11</v>
      </c>
      <c r="H126" s="3" t="s">
        <v>12</v>
      </c>
      <c r="J126" s="3"/>
    </row>
    <row r="127" spans="1:10">
      <c r="A127" s="3"/>
      <c r="B127" s="3">
        <v>445546456</v>
      </c>
      <c r="C127" s="3" t="s">
        <v>293</v>
      </c>
      <c r="D127" s="3" t="s">
        <v>171</v>
      </c>
      <c r="E127" s="3" t="s">
        <v>294</v>
      </c>
      <c r="F127" s="3"/>
      <c r="G127" s="3" t="s">
        <v>11</v>
      </c>
      <c r="H127" s="3" t="s">
        <v>20</v>
      </c>
      <c r="J127" s="3"/>
    </row>
    <row r="128" spans="1:10">
      <c r="A128" s="3"/>
      <c r="B128" s="3">
        <v>8741906</v>
      </c>
      <c r="C128" s="3" t="s">
        <v>295</v>
      </c>
      <c r="D128" s="3" t="s">
        <v>17</v>
      </c>
      <c r="E128" s="3" t="s">
        <v>296</v>
      </c>
      <c r="F128" s="3"/>
      <c r="G128" s="3" t="s">
        <v>19</v>
      </c>
      <c r="H128" s="3" t="s">
        <v>35</v>
      </c>
      <c r="J128" s="3"/>
    </row>
    <row r="129" spans="1:10">
      <c r="A129" s="3"/>
      <c r="B129" s="3">
        <v>104912881</v>
      </c>
      <c r="C129" s="3" t="s">
        <v>297</v>
      </c>
      <c r="D129" s="3" t="s">
        <v>17</v>
      </c>
      <c r="E129" s="3" t="s">
        <v>298</v>
      </c>
      <c r="F129" s="3"/>
      <c r="G129" s="3" t="s">
        <v>11</v>
      </c>
      <c r="H129" s="3" t="s">
        <v>20</v>
      </c>
      <c r="J129" s="3"/>
    </row>
    <row r="130" spans="1:10">
      <c r="A130" s="3"/>
      <c r="B130" s="3">
        <v>145598873</v>
      </c>
      <c r="C130" s="3" t="s">
        <v>299</v>
      </c>
      <c r="D130" s="3" t="s">
        <v>9</v>
      </c>
      <c r="E130" s="3" t="s">
        <v>300</v>
      </c>
      <c r="F130" s="3"/>
      <c r="G130" s="3" t="s">
        <v>19</v>
      </c>
      <c r="H130" s="3" t="s">
        <v>20</v>
      </c>
      <c r="J130" s="3"/>
    </row>
    <row r="131" spans="1:10">
      <c r="A131" s="3"/>
      <c r="B131" s="3">
        <v>722563905</v>
      </c>
      <c r="C131" s="3" t="s">
        <v>301</v>
      </c>
      <c r="D131" s="3" t="s">
        <v>22</v>
      </c>
      <c r="E131" s="3" t="s">
        <v>302</v>
      </c>
      <c r="F131" s="3"/>
      <c r="G131" s="3" t="s">
        <v>11</v>
      </c>
      <c r="H131" s="3" t="s">
        <v>20</v>
      </c>
      <c r="J131" s="3"/>
    </row>
    <row r="132" spans="1:10">
      <c r="A132" s="3"/>
      <c r="B132" s="3">
        <v>166375100</v>
      </c>
      <c r="C132" s="3" t="s">
        <v>303</v>
      </c>
      <c r="D132" s="3" t="s">
        <v>33</v>
      </c>
      <c r="E132" s="3" t="s">
        <v>304</v>
      </c>
      <c r="F132" s="3"/>
      <c r="G132" s="3" t="s">
        <v>19</v>
      </c>
      <c r="H132" s="3" t="s">
        <v>20</v>
      </c>
    </row>
    <row r="133" spans="1:10">
      <c r="A133" s="3"/>
      <c r="B133" s="3">
        <v>536503118</v>
      </c>
      <c r="C133" s="3" t="s">
        <v>305</v>
      </c>
      <c r="D133" s="3" t="s">
        <v>25</v>
      </c>
      <c r="E133" s="3" t="s">
        <v>306</v>
      </c>
      <c r="F133" s="3"/>
      <c r="G133" s="3" t="s">
        <v>177</v>
      </c>
      <c r="H133" s="3" t="s">
        <v>12</v>
      </c>
    </row>
    <row r="134" spans="1:10">
      <c r="A134" s="3"/>
      <c r="B134" s="3">
        <v>478664223</v>
      </c>
      <c r="C134" s="3" t="s">
        <v>307</v>
      </c>
      <c r="D134" s="3" t="s">
        <v>14</v>
      </c>
      <c r="E134" s="3" t="s">
        <v>308</v>
      </c>
      <c r="F134" s="3"/>
      <c r="G134" s="3" t="s">
        <v>11</v>
      </c>
      <c r="H134" s="3" t="s">
        <v>20</v>
      </c>
    </row>
    <row r="135" spans="1:10">
      <c r="A135" s="3"/>
      <c r="B135" s="3">
        <v>667852466</v>
      </c>
      <c r="C135" s="3" t="s">
        <v>309</v>
      </c>
      <c r="D135" s="3" t="s">
        <v>14</v>
      </c>
      <c r="E135" s="3" t="s">
        <v>310</v>
      </c>
      <c r="F135" s="3"/>
      <c r="G135" s="3" t="s">
        <v>11</v>
      </c>
      <c r="H135" s="3" t="s">
        <v>20</v>
      </c>
    </row>
    <row r="136" spans="1:10">
      <c r="A136" s="3"/>
      <c r="B136" s="3">
        <v>613388198</v>
      </c>
      <c r="C136" s="3" t="s">
        <v>311</v>
      </c>
      <c r="D136" s="3" t="s">
        <v>191</v>
      </c>
      <c r="E136" s="3" t="s">
        <v>312</v>
      </c>
      <c r="F136" s="3"/>
      <c r="G136" s="3" t="s">
        <v>11</v>
      </c>
      <c r="H136" s="3" t="s">
        <v>20</v>
      </c>
    </row>
    <row r="137" spans="1:10">
      <c r="A137" s="3"/>
      <c r="B137" s="3">
        <v>516999866</v>
      </c>
      <c r="C137" s="3" t="s">
        <v>313</v>
      </c>
      <c r="D137" s="3" t="s">
        <v>9</v>
      </c>
      <c r="E137" s="3" t="s">
        <v>314</v>
      </c>
      <c r="F137" s="3"/>
      <c r="G137" s="3" t="s">
        <v>19</v>
      </c>
      <c r="H137" s="3" t="s">
        <v>12</v>
      </c>
    </row>
    <row r="138" spans="1:10">
      <c r="A138" s="3"/>
      <c r="B138" s="3">
        <v>534442636</v>
      </c>
      <c r="C138" s="3" t="s">
        <v>315</v>
      </c>
      <c r="D138" s="3" t="s">
        <v>56</v>
      </c>
      <c r="E138" s="3" t="s">
        <v>316</v>
      </c>
      <c r="F138" s="3"/>
      <c r="G138" s="3" t="s">
        <v>11</v>
      </c>
      <c r="H138" s="3" t="s">
        <v>20</v>
      </c>
    </row>
    <row r="139" spans="1:10">
      <c r="A139" s="3"/>
      <c r="B139" s="3">
        <v>448341892</v>
      </c>
      <c r="C139" s="3" t="s">
        <v>317</v>
      </c>
      <c r="D139" s="3" t="s">
        <v>25</v>
      </c>
      <c r="E139" s="3" t="s">
        <v>318</v>
      </c>
      <c r="F139" s="3"/>
      <c r="G139" s="3" t="s">
        <v>245</v>
      </c>
      <c r="H139" s="3" t="s">
        <v>12</v>
      </c>
    </row>
    <row r="140" spans="1:10">
      <c r="A140" s="3"/>
      <c r="B140" s="3">
        <v>455559198</v>
      </c>
      <c r="C140" s="3" t="s">
        <v>319</v>
      </c>
      <c r="D140" s="3" t="s">
        <v>9</v>
      </c>
      <c r="E140" s="3" t="s">
        <v>320</v>
      </c>
      <c r="F140" s="3"/>
      <c r="G140" s="3" t="s">
        <v>11</v>
      </c>
      <c r="H140" s="3" t="s">
        <v>20</v>
      </c>
    </row>
    <row r="141" spans="1:10">
      <c r="A141" s="3"/>
      <c r="B141" s="3">
        <v>344280811</v>
      </c>
      <c r="C141" s="3" t="s">
        <v>321</v>
      </c>
      <c r="D141" s="3" t="s">
        <v>17</v>
      </c>
      <c r="E141" s="3" t="s">
        <v>322</v>
      </c>
      <c r="F141" s="3"/>
      <c r="G141" s="3" t="s">
        <v>11</v>
      </c>
      <c r="H141" s="3" t="s">
        <v>20</v>
      </c>
    </row>
    <row r="142" spans="1:10">
      <c r="A142" s="3"/>
      <c r="B142" s="3">
        <v>597415116</v>
      </c>
      <c r="C142" s="3" t="s">
        <v>323</v>
      </c>
      <c r="D142" s="3" t="s">
        <v>171</v>
      </c>
      <c r="E142" s="3" t="s">
        <v>324</v>
      </c>
      <c r="F142" s="3"/>
      <c r="G142" s="3" t="s">
        <v>19</v>
      </c>
      <c r="H142" s="3" t="s">
        <v>20</v>
      </c>
    </row>
    <row r="143" spans="1:10">
      <c r="A143" s="3"/>
      <c r="B143" s="3">
        <v>205486624</v>
      </c>
      <c r="C143" s="3" t="s">
        <v>325</v>
      </c>
      <c r="D143" s="3" t="s">
        <v>22</v>
      </c>
      <c r="E143" s="3" t="s">
        <v>326</v>
      </c>
      <c r="F143" s="3"/>
      <c r="G143" s="3" t="s">
        <v>19</v>
      </c>
      <c r="H143" s="3" t="s">
        <v>20</v>
      </c>
    </row>
    <row r="144" spans="1:10">
      <c r="A144" s="3"/>
      <c r="B144" s="3">
        <v>150642156</v>
      </c>
      <c r="C144" s="3" t="s">
        <v>327</v>
      </c>
      <c r="D144" s="3" t="s">
        <v>22</v>
      </c>
      <c r="E144" s="3" t="s">
        <v>328</v>
      </c>
      <c r="F144" s="3"/>
      <c r="G144" s="3" t="s">
        <v>11</v>
      </c>
      <c r="H144" s="3" t="s">
        <v>20</v>
      </c>
    </row>
  </sheetData>
  <sortState xmlns:xlrd2="http://schemas.microsoft.com/office/spreadsheetml/2017/richdata2" ref="A2:H131">
    <sortCondition descending="1" ref="D2:D131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8CFA4-1E3B-4711-BE55-BB5074B77622}">
  <dimension ref="A1:C9"/>
  <sheetViews>
    <sheetView workbookViewId="0">
      <selection activeCell="C2" sqref="C2:C9"/>
    </sheetView>
  </sheetViews>
  <sheetFormatPr defaultColWidth="53.85546875" defaultRowHeight="14.45"/>
  <cols>
    <col min="1" max="1" width="18.140625" bestFit="1" customWidth="1"/>
    <col min="2" max="2" width="8.85546875" bestFit="1" customWidth="1"/>
    <col min="3" max="3" width="15.5703125" bestFit="1" customWidth="1"/>
  </cols>
  <sheetData>
    <row r="1" spans="1:3" ht="18.600000000000001">
      <c r="A1" s="5" t="s">
        <v>329</v>
      </c>
      <c r="B1" s="5" t="s">
        <v>330</v>
      </c>
      <c r="C1" s="5" t="s">
        <v>331</v>
      </c>
    </row>
    <row r="2" spans="1:3">
      <c r="A2" s="7" t="s">
        <v>332</v>
      </c>
      <c r="B2" s="8">
        <v>1</v>
      </c>
      <c r="C2" s="6" t="s">
        <v>333</v>
      </c>
    </row>
    <row r="3" spans="1:3">
      <c r="A3" s="7" t="s">
        <v>334</v>
      </c>
      <c r="B3" s="8">
        <v>2</v>
      </c>
      <c r="C3" s="6" t="s">
        <v>335</v>
      </c>
    </row>
    <row r="4" spans="1:3">
      <c r="A4" s="7" t="s">
        <v>336</v>
      </c>
      <c r="B4" s="8">
        <v>3</v>
      </c>
      <c r="C4" s="6" t="s">
        <v>337</v>
      </c>
    </row>
    <row r="5" spans="1:3">
      <c r="A5" s="7" t="s">
        <v>338</v>
      </c>
      <c r="B5" s="8">
        <v>4</v>
      </c>
      <c r="C5" s="6" t="s">
        <v>339</v>
      </c>
    </row>
    <row r="6" spans="1:3">
      <c r="A6" s="7" t="s">
        <v>340</v>
      </c>
      <c r="B6" s="8">
        <v>5</v>
      </c>
      <c r="C6" s="6" t="s">
        <v>341</v>
      </c>
    </row>
    <row r="7" spans="1:3">
      <c r="A7" s="7" t="s">
        <v>342</v>
      </c>
      <c r="B7" s="8">
        <v>6</v>
      </c>
      <c r="C7" s="6" t="s">
        <v>343</v>
      </c>
    </row>
    <row r="8" spans="1:3">
      <c r="A8" s="7" t="s">
        <v>344</v>
      </c>
      <c r="B8" s="8">
        <v>7</v>
      </c>
      <c r="C8" s="6" t="s">
        <v>345</v>
      </c>
    </row>
    <row r="9" spans="1:3">
      <c r="A9" s="7" t="s">
        <v>346</v>
      </c>
      <c r="B9" s="8">
        <v>8</v>
      </c>
      <c r="C9" s="6" t="s">
        <v>347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429E4-5BF2-4EF5-833F-ADFBF93101C1}">
  <dimension ref="A3:B6"/>
  <sheetViews>
    <sheetView workbookViewId="0">
      <selection activeCell="B10" sqref="B10"/>
    </sheetView>
  </sheetViews>
  <sheetFormatPr defaultRowHeight="14.45"/>
  <cols>
    <col min="1" max="1" width="12.42578125" bestFit="1" customWidth="1"/>
    <col min="2" max="2" width="17.5703125" bestFit="1" customWidth="1"/>
  </cols>
  <sheetData>
    <row r="3" spans="1:2">
      <c r="A3" s="4" t="s">
        <v>348</v>
      </c>
      <c r="B3" t="s">
        <v>349</v>
      </c>
    </row>
    <row r="4" spans="1:2">
      <c r="A4" s="3">
        <v>3</v>
      </c>
      <c r="B4">
        <v>143</v>
      </c>
    </row>
    <row r="5" spans="1:2">
      <c r="A5" s="3" t="s">
        <v>350</v>
      </c>
    </row>
    <row r="6" spans="1:2">
      <c r="A6" s="3" t="s">
        <v>351</v>
      </c>
      <c r="B6">
        <v>143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R146"/>
  <sheetViews>
    <sheetView tabSelected="1" zoomScale="85" zoomScaleNormal="85" workbookViewId="0">
      <pane ySplit="1" topLeftCell="A128" activePane="bottomLeft" state="frozen"/>
      <selection pane="bottomLeft" activeCell="M129" sqref="M129:M146"/>
    </sheetView>
  </sheetViews>
  <sheetFormatPr defaultRowHeight="14.45"/>
  <cols>
    <col min="2" max="2" width="10.5703125" bestFit="1" customWidth="1"/>
    <col min="3" max="3" width="29.85546875" bestFit="1" customWidth="1"/>
    <col min="4" max="4" width="20.5703125" bestFit="1" customWidth="1"/>
    <col min="5" max="5" width="18.85546875" bestFit="1" customWidth="1"/>
    <col min="6" max="6" width="6.5703125" hidden="1" customWidth="1"/>
    <col min="7" max="7" width="28" bestFit="1" customWidth="1"/>
    <col min="8" max="8" width="5" bestFit="1" customWidth="1"/>
    <col min="9" max="9" width="7.5703125" bestFit="1" customWidth="1"/>
    <col min="14" max="14" width="10.5703125" bestFit="1" customWidth="1"/>
    <col min="15" max="15" width="19.85546875" bestFit="1" customWidth="1"/>
    <col min="16" max="16" width="18.140625" bestFit="1" customWidth="1"/>
    <col min="17" max="17" width="7" bestFit="1" customWidth="1"/>
    <col min="18" max="18" width="19.140625" bestFit="1" customWidth="1"/>
  </cols>
  <sheetData>
    <row r="1" spans="1:18" ht="43.5">
      <c r="A1" s="33" t="s">
        <v>352</v>
      </c>
      <c r="B1" s="10" t="s">
        <v>1</v>
      </c>
      <c r="C1" s="11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353</v>
      </c>
      <c r="J1" s="10" t="s">
        <v>354</v>
      </c>
      <c r="K1" s="10" t="s">
        <v>355</v>
      </c>
      <c r="L1" s="10" t="s">
        <v>356</v>
      </c>
      <c r="M1" s="10" t="s">
        <v>357</v>
      </c>
      <c r="N1" s="23" t="s">
        <v>358</v>
      </c>
      <c r="O1" s="23" t="s">
        <v>359</v>
      </c>
      <c r="P1" s="23" t="s">
        <v>360</v>
      </c>
      <c r="Q1" s="23" t="s">
        <v>353</v>
      </c>
      <c r="R1" s="23" t="s">
        <v>6</v>
      </c>
    </row>
    <row r="2" spans="1:18" ht="15">
      <c r="A2" s="34">
        <v>40.113265051526312</v>
      </c>
      <c r="B2">
        <v>746999788</v>
      </c>
      <c r="C2" t="s">
        <v>24</v>
      </c>
      <c r="D2" t="s">
        <v>25</v>
      </c>
      <c r="E2" t="s">
        <v>26</v>
      </c>
      <c r="G2" t="s">
        <v>11</v>
      </c>
      <c r="H2" t="s">
        <v>12</v>
      </c>
      <c r="I2" s="29" t="str">
        <f>VLOOKUP(B2,PBI!A:E,5,FALSE)</f>
        <v>Female</v>
      </c>
      <c r="J2" s="28" t="str">
        <f>IF(I2="female","Yes","No")</f>
        <v>Yes</v>
      </c>
      <c r="K2" s="28" t="s">
        <v>361</v>
      </c>
      <c r="L2" s="28" t="s">
        <v>361</v>
      </c>
      <c r="M2" s="28">
        <v>1</v>
      </c>
      <c r="N2" s="28">
        <f t="shared" ref="N2:N32" si="0">B2</f>
        <v>746999788</v>
      </c>
      <c r="O2" s="28" t="str">
        <f t="shared" ref="O2:O32" si="1">C2</f>
        <v>Anderson, Brittani_Kay</v>
      </c>
      <c r="P2" s="28" t="str">
        <f t="shared" ref="P2:P32" si="2">E2</f>
        <v>and18024@byui.edu</v>
      </c>
      <c r="Q2" s="28" t="str">
        <f t="shared" ref="Q2:Q32" si="3">I2</f>
        <v>Female</v>
      </c>
      <c r="R2" s="28" t="str">
        <f t="shared" ref="R2:R32" si="4">G2</f>
        <v>Business Management</v>
      </c>
    </row>
    <row r="3" spans="1:18" ht="15">
      <c r="A3" s="34">
        <v>84.435722840560729</v>
      </c>
      <c r="B3">
        <v>905460415</v>
      </c>
      <c r="C3" t="s">
        <v>39</v>
      </c>
      <c r="D3" t="s">
        <v>25</v>
      </c>
      <c r="E3" t="s">
        <v>40</v>
      </c>
      <c r="G3" t="s">
        <v>19</v>
      </c>
      <c r="H3" t="s">
        <v>12</v>
      </c>
      <c r="I3" s="29" t="str">
        <f>VLOOKUP(B3,PBI!A:E,5,FALSE)</f>
        <v>Male</v>
      </c>
      <c r="J3" s="28" t="str">
        <f>IF(I3="female","Yes","No")</f>
        <v>No</v>
      </c>
      <c r="K3" s="28" t="s">
        <v>361</v>
      </c>
      <c r="L3" s="28" t="s">
        <v>361</v>
      </c>
      <c r="M3" s="28">
        <v>1</v>
      </c>
      <c r="N3" s="28">
        <f t="shared" si="0"/>
        <v>905460415</v>
      </c>
      <c r="O3" s="28" t="str">
        <f t="shared" si="1"/>
        <v>Barnes, Taylor_Alan</v>
      </c>
      <c r="P3" s="28" t="str">
        <f t="shared" si="2"/>
        <v>bar15093@byui.edu</v>
      </c>
      <c r="Q3" s="28" t="str">
        <f t="shared" si="3"/>
        <v>Male</v>
      </c>
      <c r="R3" s="28" t="str">
        <f t="shared" si="4"/>
        <v>Bus Mgmt Marketing</v>
      </c>
    </row>
    <row r="4" spans="1:18" ht="15">
      <c r="A4" s="34">
        <v>60.458649591195623</v>
      </c>
      <c r="B4">
        <v>285165401</v>
      </c>
      <c r="C4" t="s">
        <v>67</v>
      </c>
      <c r="D4" t="s">
        <v>14</v>
      </c>
      <c r="E4" t="s">
        <v>68</v>
      </c>
      <c r="G4" t="s">
        <v>19</v>
      </c>
      <c r="H4" t="s">
        <v>20</v>
      </c>
      <c r="I4" s="29" t="str">
        <f>VLOOKUP(B4,PBI!A:E,5,FALSE)</f>
        <v>Female</v>
      </c>
      <c r="J4" s="28" t="str">
        <f>IF(I4="female","Yes","No")</f>
        <v>Yes</v>
      </c>
      <c r="K4" s="28" t="s">
        <v>361</v>
      </c>
      <c r="L4" s="28" t="s">
        <v>361</v>
      </c>
      <c r="M4" s="28">
        <v>1</v>
      </c>
      <c r="N4" s="28">
        <f t="shared" si="0"/>
        <v>285165401</v>
      </c>
      <c r="O4" s="28" t="str">
        <f t="shared" si="1"/>
        <v>Braithwaite, Grace_Marie</v>
      </c>
      <c r="P4" s="28" t="str">
        <f t="shared" si="2"/>
        <v>bla18026@byui.edu</v>
      </c>
      <c r="Q4" s="28" t="str">
        <f t="shared" si="3"/>
        <v>Female</v>
      </c>
      <c r="R4" s="28" t="str">
        <f t="shared" si="4"/>
        <v>Bus Mgmt Marketing</v>
      </c>
    </row>
    <row r="5" spans="1:18" ht="15">
      <c r="A5" s="34">
        <v>42.514283415926549</v>
      </c>
      <c r="B5">
        <v>144411760</v>
      </c>
      <c r="C5" t="s">
        <v>86</v>
      </c>
      <c r="D5" t="s">
        <v>14</v>
      </c>
      <c r="E5" t="s">
        <v>87</v>
      </c>
      <c r="G5" t="s">
        <v>19</v>
      </c>
      <c r="H5" t="s">
        <v>20</v>
      </c>
      <c r="I5" s="29" t="str">
        <f>VLOOKUP(B5,PBI!A:E,5,FALSE)</f>
        <v>Female</v>
      </c>
      <c r="J5" s="28" t="str">
        <f>IF(I5="female","Yes","No")</f>
        <v>Yes</v>
      </c>
      <c r="K5" s="28" t="s">
        <v>361</v>
      </c>
      <c r="L5" s="28" t="s">
        <v>361</v>
      </c>
      <c r="M5" s="28">
        <v>1</v>
      </c>
      <c r="N5" s="28">
        <f t="shared" si="0"/>
        <v>144411760</v>
      </c>
      <c r="O5" s="28" t="str">
        <f t="shared" si="1"/>
        <v>Chavez, Shantell_Mariah</v>
      </c>
      <c r="P5" s="28" t="str">
        <f t="shared" si="2"/>
        <v>cha19025@byui.edu</v>
      </c>
      <c r="Q5" s="28" t="str">
        <f t="shared" si="3"/>
        <v>Female</v>
      </c>
      <c r="R5" s="28" t="str">
        <f t="shared" si="4"/>
        <v>Bus Mgmt Marketing</v>
      </c>
    </row>
    <row r="6" spans="1:18" ht="15">
      <c r="A6" s="34">
        <v>91.654475257237905</v>
      </c>
      <c r="B6">
        <v>916483430</v>
      </c>
      <c r="C6" t="s">
        <v>124</v>
      </c>
      <c r="D6" t="s">
        <v>14</v>
      </c>
      <c r="E6" t="s">
        <v>125</v>
      </c>
      <c r="G6" t="s">
        <v>126</v>
      </c>
      <c r="H6" t="s">
        <v>20</v>
      </c>
      <c r="I6" s="29" t="str">
        <f>VLOOKUP(B6,PBI!A:E,5,FALSE)</f>
        <v>Male</v>
      </c>
      <c r="J6" s="28" t="str">
        <f>IF(I6="female","Yes","No")</f>
        <v>No</v>
      </c>
      <c r="K6" s="28" t="s">
        <v>361</v>
      </c>
      <c r="L6" s="28" t="s">
        <v>362</v>
      </c>
      <c r="M6" s="28">
        <v>1</v>
      </c>
      <c r="N6" s="28">
        <f t="shared" si="0"/>
        <v>916483430</v>
      </c>
      <c r="O6" s="28" t="str">
        <f t="shared" si="1"/>
        <v>Diniz, Luis_Eduardo</v>
      </c>
      <c r="P6" s="28" t="str">
        <f t="shared" si="2"/>
        <v>din17002@byui.edu</v>
      </c>
      <c r="Q6" s="28" t="str">
        <f t="shared" si="3"/>
        <v>Male</v>
      </c>
      <c r="R6" s="28" t="str">
        <f t="shared" si="4"/>
        <v>Communication</v>
      </c>
    </row>
    <row r="7" spans="1:18" ht="15">
      <c r="A7" s="34">
        <v>4.2621105546428169</v>
      </c>
      <c r="B7">
        <v>407936241</v>
      </c>
      <c r="C7" t="s">
        <v>139</v>
      </c>
      <c r="D7" t="s">
        <v>56</v>
      </c>
      <c r="E7" t="s">
        <v>140</v>
      </c>
      <c r="G7" t="s">
        <v>11</v>
      </c>
      <c r="H7" t="s">
        <v>12</v>
      </c>
      <c r="I7" s="29" t="str">
        <f>VLOOKUP(B7,PBI!A:E,5,FALSE)</f>
        <v>Male</v>
      </c>
      <c r="J7" s="28" t="str">
        <f>IF(I7="female","Yes","No")</f>
        <v>No</v>
      </c>
      <c r="K7" s="28" t="s">
        <v>361</v>
      </c>
      <c r="L7" s="28" t="s">
        <v>361</v>
      </c>
      <c r="M7" s="28">
        <v>1</v>
      </c>
      <c r="N7" s="28">
        <f t="shared" si="0"/>
        <v>407936241</v>
      </c>
      <c r="O7" s="28" t="str">
        <f t="shared" si="1"/>
        <v>Feldman, Jackson_Tate</v>
      </c>
      <c r="P7" s="28" t="str">
        <f t="shared" si="2"/>
        <v>fel16006@byui.edu</v>
      </c>
      <c r="Q7" s="28" t="str">
        <f t="shared" si="3"/>
        <v>Male</v>
      </c>
      <c r="R7" s="28" t="str">
        <f t="shared" si="4"/>
        <v>Business Management</v>
      </c>
    </row>
    <row r="8" spans="1:18" ht="15">
      <c r="A8" s="34">
        <v>66.434792845962519</v>
      </c>
      <c r="B8">
        <v>844296515</v>
      </c>
      <c r="C8" t="s">
        <v>149</v>
      </c>
      <c r="D8" t="s">
        <v>56</v>
      </c>
      <c r="E8" t="s">
        <v>150</v>
      </c>
      <c r="G8" t="s">
        <v>73</v>
      </c>
      <c r="H8" t="s">
        <v>12</v>
      </c>
      <c r="I8" s="29" t="str">
        <f>VLOOKUP(B8,PBI!A:E,5,FALSE)</f>
        <v>Female</v>
      </c>
      <c r="J8" s="28" t="str">
        <f>IF(I8="female","Yes","No")</f>
        <v>Yes</v>
      </c>
      <c r="K8" s="28" t="s">
        <v>361</v>
      </c>
      <c r="L8" s="28" t="s">
        <v>362</v>
      </c>
      <c r="M8" s="28">
        <v>1</v>
      </c>
      <c r="N8" s="28">
        <f t="shared" si="0"/>
        <v>844296515</v>
      </c>
      <c r="O8" s="28" t="str">
        <f t="shared" si="1"/>
        <v>Garrett, Sophia_Eve</v>
      </c>
      <c r="P8" s="28" t="str">
        <f t="shared" si="2"/>
        <v>gar17027@byui.edu</v>
      </c>
      <c r="Q8" s="28" t="str">
        <f t="shared" si="3"/>
        <v>Female</v>
      </c>
      <c r="R8" s="28" t="str">
        <f t="shared" si="4"/>
        <v>FCS Apparel Entrepreneur</v>
      </c>
    </row>
    <row r="9" spans="1:18" ht="15">
      <c r="A9" s="34">
        <v>37.74786272258708</v>
      </c>
      <c r="B9">
        <v>733868417</v>
      </c>
      <c r="C9" t="s">
        <v>153</v>
      </c>
      <c r="D9" t="s">
        <v>37</v>
      </c>
      <c r="E9" t="s">
        <v>154</v>
      </c>
      <c r="G9" t="s">
        <v>19</v>
      </c>
      <c r="H9" t="s">
        <v>46</v>
      </c>
      <c r="I9" s="29" t="str">
        <f>VLOOKUP(B9,PBI!A:E,5,FALSE)</f>
        <v>Female</v>
      </c>
      <c r="J9" s="28" t="str">
        <f>IF(I9="female","Yes","No")</f>
        <v>Yes</v>
      </c>
      <c r="K9" s="28" t="s">
        <v>361</v>
      </c>
      <c r="L9" s="28" t="s">
        <v>361</v>
      </c>
      <c r="M9" s="28">
        <v>1</v>
      </c>
      <c r="N9" s="28">
        <f t="shared" si="0"/>
        <v>733868417</v>
      </c>
      <c r="O9" s="28" t="str">
        <f t="shared" si="1"/>
        <v>Gonzalez Lage, Lizett</v>
      </c>
      <c r="P9" s="28" t="str">
        <f t="shared" si="2"/>
        <v>gon19001@byui.edu</v>
      </c>
      <c r="Q9" s="28" t="str">
        <f t="shared" si="3"/>
        <v>Female</v>
      </c>
      <c r="R9" s="28" t="str">
        <f t="shared" si="4"/>
        <v>Bus Mgmt Marketing</v>
      </c>
    </row>
    <row r="10" spans="1:18" ht="15">
      <c r="A10" s="34">
        <v>16.713650486618992</v>
      </c>
      <c r="B10">
        <v>623469942</v>
      </c>
      <c r="C10" t="s">
        <v>216</v>
      </c>
      <c r="D10" t="s">
        <v>217</v>
      </c>
      <c r="E10" t="s">
        <v>218</v>
      </c>
      <c r="G10" t="s">
        <v>29</v>
      </c>
      <c r="H10" t="s">
        <v>12</v>
      </c>
      <c r="I10" s="29" t="str">
        <f>VLOOKUP(B10,PBI!A:E,5,FALSE)</f>
        <v>Male</v>
      </c>
      <c r="J10" s="28" t="str">
        <f>IF(I10="female","Yes","No")</f>
        <v>No</v>
      </c>
      <c r="K10" s="28" t="s">
        <v>362</v>
      </c>
      <c r="L10" s="28" t="s">
        <v>361</v>
      </c>
      <c r="M10" s="28">
        <v>1</v>
      </c>
      <c r="N10" s="28">
        <f t="shared" si="0"/>
        <v>623469942</v>
      </c>
      <c r="O10" s="28" t="str">
        <f t="shared" si="1"/>
        <v>McCarl, Landon_Tucker</v>
      </c>
      <c r="P10" s="28" t="str">
        <f t="shared" si="2"/>
        <v>mcc18042@byui.edu</v>
      </c>
      <c r="Q10" s="28" t="str">
        <f t="shared" si="3"/>
        <v>Male</v>
      </c>
      <c r="R10" s="28" t="str">
        <f t="shared" si="4"/>
        <v>Business Finance</v>
      </c>
    </row>
    <row r="11" spans="1:18" ht="15">
      <c r="A11" s="34">
        <v>92.935381540510392</v>
      </c>
      <c r="B11">
        <v>875615010</v>
      </c>
      <c r="C11" t="s">
        <v>229</v>
      </c>
      <c r="D11" t="s">
        <v>17</v>
      </c>
      <c r="E11" t="s">
        <v>230</v>
      </c>
      <c r="G11" t="s">
        <v>19</v>
      </c>
      <c r="H11" t="s">
        <v>20</v>
      </c>
      <c r="I11" s="29" t="str">
        <f>VLOOKUP(B11,PBI!A:E,5,FALSE)</f>
        <v>Male</v>
      </c>
      <c r="J11" s="28" t="str">
        <f>IF(I11="female","Yes","No")</f>
        <v>No</v>
      </c>
      <c r="K11" s="28" t="s">
        <v>361</v>
      </c>
      <c r="L11" s="28" t="s">
        <v>361</v>
      </c>
      <c r="M11" s="28">
        <v>1</v>
      </c>
      <c r="N11" s="28">
        <f t="shared" si="0"/>
        <v>875615010</v>
      </c>
      <c r="O11" s="28" t="str">
        <f t="shared" si="1"/>
        <v>Mills, Riley_Brad</v>
      </c>
      <c r="P11" s="28" t="str">
        <f t="shared" si="2"/>
        <v>mil19030@byui.edu</v>
      </c>
      <c r="Q11" s="28" t="str">
        <f t="shared" si="3"/>
        <v>Male</v>
      </c>
      <c r="R11" s="28" t="str">
        <f t="shared" si="4"/>
        <v>Bus Mgmt Marketing</v>
      </c>
    </row>
    <row r="12" spans="1:18" ht="15">
      <c r="A12" s="34">
        <v>70.984200429378291</v>
      </c>
      <c r="B12">
        <v>649795841</v>
      </c>
      <c r="C12" t="s">
        <v>241</v>
      </c>
      <c r="D12" t="s">
        <v>22</v>
      </c>
      <c r="E12" t="s">
        <v>242</v>
      </c>
      <c r="G12" t="s">
        <v>11</v>
      </c>
      <c r="H12" t="s">
        <v>20</v>
      </c>
      <c r="I12" s="29" t="str">
        <f>VLOOKUP(B12,PBI!A:E,5,FALSE)</f>
        <v>Male</v>
      </c>
      <c r="J12" s="28" t="str">
        <f>IF(I12="female","Yes","No")</f>
        <v>No</v>
      </c>
      <c r="K12" s="28" t="s">
        <v>361</v>
      </c>
      <c r="L12" s="28" t="s">
        <v>361</v>
      </c>
      <c r="M12" s="28">
        <v>1</v>
      </c>
      <c r="N12" s="28">
        <f t="shared" si="0"/>
        <v>649795841</v>
      </c>
      <c r="O12" s="28" t="str">
        <f t="shared" si="1"/>
        <v>Newland, Johnathan_Christian</v>
      </c>
      <c r="P12" s="28" t="str">
        <f t="shared" si="2"/>
        <v>new17013@byui.edu</v>
      </c>
      <c r="Q12" s="28" t="str">
        <f t="shared" si="3"/>
        <v>Male</v>
      </c>
      <c r="R12" s="28" t="str">
        <f t="shared" si="4"/>
        <v>Business Management</v>
      </c>
    </row>
    <row r="13" spans="1:18" ht="15">
      <c r="A13" s="34">
        <v>66.616879764963059</v>
      </c>
      <c r="B13">
        <v>922024147</v>
      </c>
      <c r="C13" t="s">
        <v>252</v>
      </c>
      <c r="D13" t="s">
        <v>9</v>
      </c>
      <c r="E13" t="s">
        <v>253</v>
      </c>
      <c r="G13" t="s">
        <v>11</v>
      </c>
      <c r="H13" t="s">
        <v>20</v>
      </c>
      <c r="I13" s="29" t="str">
        <f>VLOOKUP(B13,PBI!A:E,5,FALSE)</f>
        <v>Male</v>
      </c>
      <c r="J13" s="28" t="str">
        <f>IF(I13="female","Yes","No")</f>
        <v>No</v>
      </c>
      <c r="K13" s="28" t="s">
        <v>361</v>
      </c>
      <c r="L13" s="28" t="s">
        <v>361</v>
      </c>
      <c r="M13" s="28">
        <v>1</v>
      </c>
      <c r="N13" s="28">
        <f t="shared" si="0"/>
        <v>922024147</v>
      </c>
      <c r="O13" s="28" t="str">
        <f t="shared" si="1"/>
        <v>Pack, Levi_Abram</v>
      </c>
      <c r="P13" s="28" t="str">
        <f t="shared" si="2"/>
        <v>pac14018@byui.edu</v>
      </c>
      <c r="Q13" s="28" t="str">
        <f t="shared" si="3"/>
        <v>Male</v>
      </c>
      <c r="R13" s="28" t="str">
        <f t="shared" si="4"/>
        <v>Business Management</v>
      </c>
    </row>
    <row r="14" spans="1:18" ht="15">
      <c r="A14" s="34">
        <v>33.056437635075255</v>
      </c>
      <c r="B14">
        <v>258026960</v>
      </c>
      <c r="C14" t="s">
        <v>263</v>
      </c>
      <c r="D14" t="s">
        <v>9</v>
      </c>
      <c r="E14" t="s">
        <v>264</v>
      </c>
      <c r="G14" t="s">
        <v>45</v>
      </c>
      <c r="H14" t="s">
        <v>20</v>
      </c>
      <c r="I14" s="29" t="str">
        <f>VLOOKUP(B14,PBI!A:E,5,FALSE)</f>
        <v>Male</v>
      </c>
      <c r="J14" s="28" t="str">
        <f>IF(I14="female","Yes","No")</f>
        <v>No</v>
      </c>
      <c r="K14" s="28" t="s">
        <v>361</v>
      </c>
      <c r="L14" s="28" t="s">
        <v>361</v>
      </c>
      <c r="M14" s="28">
        <v>1</v>
      </c>
      <c r="N14" s="28">
        <f t="shared" si="0"/>
        <v>258026960</v>
      </c>
      <c r="O14" s="28" t="str">
        <f t="shared" si="1"/>
        <v>Quiros, Joseph_Helaman</v>
      </c>
      <c r="P14" s="28" t="str">
        <f t="shared" si="2"/>
        <v>qui19013@byui.edu</v>
      </c>
      <c r="Q14" s="28" t="str">
        <f t="shared" si="3"/>
        <v>Male</v>
      </c>
      <c r="R14" s="28" t="str">
        <f t="shared" si="4"/>
        <v>Business Management Ops</v>
      </c>
    </row>
    <row r="15" spans="1:18" ht="15">
      <c r="A15" s="34">
        <v>55.746542015486355</v>
      </c>
      <c r="B15">
        <v>176182808</v>
      </c>
      <c r="C15" t="s">
        <v>271</v>
      </c>
      <c r="D15" t="s">
        <v>9</v>
      </c>
      <c r="E15" t="s">
        <v>272</v>
      </c>
      <c r="G15" t="s">
        <v>73</v>
      </c>
      <c r="H15" t="s">
        <v>20</v>
      </c>
      <c r="I15" s="29" t="str">
        <f>VLOOKUP(B15,PBI!A:E,5,FALSE)</f>
        <v>Female</v>
      </c>
      <c r="J15" s="28" t="str">
        <f>IF(I15="female","Yes","No")</f>
        <v>Yes</v>
      </c>
      <c r="K15" s="28" t="s">
        <v>361</v>
      </c>
      <c r="L15" s="28" t="s">
        <v>362</v>
      </c>
      <c r="M15" s="28">
        <v>1</v>
      </c>
      <c r="N15" s="28">
        <f t="shared" si="0"/>
        <v>176182808</v>
      </c>
      <c r="O15" s="28" t="str">
        <f t="shared" si="1"/>
        <v>Reis, Amanda_Michelle</v>
      </c>
      <c r="P15" s="28" t="str">
        <f t="shared" si="2"/>
        <v>rei16022@byui.edu</v>
      </c>
      <c r="Q15" s="28" t="str">
        <f t="shared" si="3"/>
        <v>Female</v>
      </c>
      <c r="R15" s="28" t="str">
        <f t="shared" si="4"/>
        <v>FCS Apparel Entrepreneur</v>
      </c>
    </row>
    <row r="16" spans="1:18" ht="15">
      <c r="A16" s="34">
        <v>6.3900306076170139</v>
      </c>
      <c r="B16">
        <v>781318941</v>
      </c>
      <c r="C16" t="s">
        <v>291</v>
      </c>
      <c r="D16" t="s">
        <v>171</v>
      </c>
      <c r="E16" t="s">
        <v>292</v>
      </c>
      <c r="G16" t="s">
        <v>11</v>
      </c>
      <c r="H16" t="s">
        <v>12</v>
      </c>
      <c r="I16" s="29" t="str">
        <f>VLOOKUP(B16,PBI!A:E,5,FALSE)</f>
        <v>Male</v>
      </c>
      <c r="J16" s="28" t="str">
        <f>IF(I16="female","Yes","No")</f>
        <v>No</v>
      </c>
      <c r="K16" s="28" t="s">
        <v>361</v>
      </c>
      <c r="L16" s="28" t="s">
        <v>361</v>
      </c>
      <c r="M16" s="28">
        <v>1</v>
      </c>
      <c r="N16" s="28">
        <f t="shared" si="0"/>
        <v>781318941</v>
      </c>
      <c r="O16" s="28" t="str">
        <f t="shared" si="1"/>
        <v>Stanger, Joel_Aaron_Klassen</v>
      </c>
      <c r="P16" s="28" t="str">
        <f t="shared" si="2"/>
        <v>sta17013@byui.edu</v>
      </c>
      <c r="Q16" s="28" t="str">
        <f t="shared" si="3"/>
        <v>Male</v>
      </c>
      <c r="R16" s="28" t="str">
        <f t="shared" si="4"/>
        <v>Business Management</v>
      </c>
    </row>
    <row r="17" spans="1:18" ht="15">
      <c r="A17" s="34">
        <v>43.591450317271018</v>
      </c>
      <c r="B17">
        <v>145598873</v>
      </c>
      <c r="C17" t="s">
        <v>299</v>
      </c>
      <c r="D17" t="s">
        <v>9</v>
      </c>
      <c r="E17" t="s">
        <v>300</v>
      </c>
      <c r="G17" t="s">
        <v>19</v>
      </c>
      <c r="H17" t="s">
        <v>20</v>
      </c>
      <c r="I17" s="29" t="str">
        <f>VLOOKUP(B17,PBI!A:E,5,FALSE)</f>
        <v>Male</v>
      </c>
      <c r="J17" s="28" t="str">
        <f>IF(I17="female","Yes","No")</f>
        <v>No</v>
      </c>
      <c r="K17" s="28" t="s">
        <v>361</v>
      </c>
      <c r="L17" s="28" t="s">
        <v>361</v>
      </c>
      <c r="M17" s="28">
        <v>1</v>
      </c>
      <c r="N17" s="28">
        <f t="shared" si="0"/>
        <v>145598873</v>
      </c>
      <c r="O17" s="28" t="str">
        <f t="shared" si="1"/>
        <v>Story, Aaron</v>
      </c>
      <c r="P17" s="28" t="str">
        <f t="shared" si="2"/>
        <v>storya@byui.edu</v>
      </c>
      <c r="Q17" s="28" t="str">
        <f t="shared" si="3"/>
        <v>Male</v>
      </c>
      <c r="R17" s="28" t="str">
        <f t="shared" si="4"/>
        <v>Bus Mgmt Marketing</v>
      </c>
    </row>
    <row r="18" spans="1:18" ht="15">
      <c r="A18" s="34">
        <v>85.716855717058266</v>
      </c>
      <c r="B18">
        <v>972363058</v>
      </c>
      <c r="C18" t="s">
        <v>363</v>
      </c>
      <c r="D18" t="s">
        <v>364</v>
      </c>
      <c r="E18" t="s">
        <v>365</v>
      </c>
      <c r="G18" t="s">
        <v>19</v>
      </c>
      <c r="H18" t="s">
        <v>35</v>
      </c>
      <c r="I18" s="29" t="s">
        <v>366</v>
      </c>
      <c r="J18" s="28" t="str">
        <f>IF(I18="female","Yes","No")</f>
        <v>No</v>
      </c>
      <c r="K18" s="28" t="s">
        <v>361</v>
      </c>
      <c r="L18" s="28" t="s">
        <v>361</v>
      </c>
      <c r="M18" s="28">
        <v>1</v>
      </c>
      <c r="N18" s="28">
        <f t="shared" si="0"/>
        <v>972363058</v>
      </c>
      <c r="O18" s="28" t="str">
        <f t="shared" si="1"/>
        <v>Powell, Jacob</v>
      </c>
      <c r="P18" s="28" t="str">
        <f t="shared" si="2"/>
        <v>pow18005@byui.edu</v>
      </c>
      <c r="Q18" s="28" t="str">
        <f t="shared" si="3"/>
        <v>Male</v>
      </c>
      <c r="R18" s="28" t="str">
        <f t="shared" si="4"/>
        <v>Bus Mgmt Marketing</v>
      </c>
    </row>
    <row r="19" spans="1:18" ht="15">
      <c r="A19" s="34">
        <v>24.904717601577786</v>
      </c>
      <c r="B19">
        <v>281257120</v>
      </c>
      <c r="C19" t="s">
        <v>367</v>
      </c>
      <c r="D19" t="s">
        <v>368</v>
      </c>
      <c r="E19" t="s">
        <v>369</v>
      </c>
      <c r="G19" t="s">
        <v>29</v>
      </c>
      <c r="H19" t="s">
        <v>35</v>
      </c>
      <c r="I19" s="29" t="s">
        <v>366</v>
      </c>
      <c r="J19" s="28" t="str">
        <f>IF(I19="female","Yes","No")</f>
        <v>No</v>
      </c>
      <c r="K19" s="28" t="s">
        <v>362</v>
      </c>
      <c r="L19" s="28" t="s">
        <v>361</v>
      </c>
      <c r="M19">
        <v>1</v>
      </c>
      <c r="N19" s="28">
        <f t="shared" si="0"/>
        <v>281257120</v>
      </c>
      <c r="O19" s="28" t="str">
        <f t="shared" si="1"/>
        <v>Urling, Jacob</v>
      </c>
      <c r="P19" s="28" t="str">
        <f t="shared" si="2"/>
        <v>url20001@byui.edu</v>
      </c>
      <c r="Q19" s="28" t="str">
        <f t="shared" si="3"/>
        <v>Male</v>
      </c>
      <c r="R19" s="28" t="str">
        <f t="shared" si="4"/>
        <v>Business Finance</v>
      </c>
    </row>
    <row r="20" spans="1:18" ht="15">
      <c r="A20" s="34">
        <v>82.901136538881232</v>
      </c>
      <c r="B20">
        <v>581080630</v>
      </c>
      <c r="C20" t="s">
        <v>30</v>
      </c>
      <c r="D20" t="s">
        <v>22</v>
      </c>
      <c r="E20" t="s">
        <v>31</v>
      </c>
      <c r="G20" t="s">
        <v>11</v>
      </c>
      <c r="H20" t="s">
        <v>20</v>
      </c>
      <c r="I20" s="29" t="str">
        <f>VLOOKUP(B20,PBI!A:E,5,FALSE)</f>
        <v>Male</v>
      </c>
      <c r="J20" s="28" t="str">
        <f>IF(I20="female","Yes","No")</f>
        <v>No</v>
      </c>
      <c r="K20" s="28" t="s">
        <v>361</v>
      </c>
      <c r="L20" s="28" t="s">
        <v>361</v>
      </c>
      <c r="M20" s="28">
        <v>2</v>
      </c>
      <c r="N20" s="28">
        <f t="shared" si="0"/>
        <v>581080630</v>
      </c>
      <c r="O20" s="28" t="str">
        <f t="shared" si="1"/>
        <v>Andrus, Bradley_Shane</v>
      </c>
      <c r="P20" s="28" t="str">
        <f t="shared" si="2"/>
        <v>and16066@byui.edu</v>
      </c>
      <c r="Q20" s="28" t="str">
        <f t="shared" si="3"/>
        <v>Male</v>
      </c>
      <c r="R20" s="28" t="str">
        <f t="shared" si="4"/>
        <v>Business Management</v>
      </c>
    </row>
    <row r="21" spans="1:18" ht="15">
      <c r="A21" s="34">
        <v>23.12495416520246</v>
      </c>
      <c r="B21">
        <v>376388891</v>
      </c>
      <c r="C21" t="s">
        <v>65</v>
      </c>
      <c r="D21" t="s">
        <v>17</v>
      </c>
      <c r="E21" t="s">
        <v>66</v>
      </c>
      <c r="G21" t="s">
        <v>19</v>
      </c>
      <c r="H21" t="s">
        <v>20</v>
      </c>
      <c r="I21" s="29" t="str">
        <f>VLOOKUP(B21,PBI!A:E,5,FALSE)</f>
        <v>Male</v>
      </c>
      <c r="J21" s="28" t="str">
        <f>IF(I21="female","Yes","No")</f>
        <v>No</v>
      </c>
      <c r="K21" s="28" t="s">
        <v>361</v>
      </c>
      <c r="L21" s="28" t="s">
        <v>361</v>
      </c>
      <c r="M21" s="28">
        <v>2</v>
      </c>
      <c r="N21" s="28">
        <f t="shared" si="0"/>
        <v>376388891</v>
      </c>
      <c r="O21" s="28" t="str">
        <f t="shared" si="1"/>
        <v>Bostron, Brett_Ryan</v>
      </c>
      <c r="P21" s="28" t="str">
        <f t="shared" si="2"/>
        <v>bos17004@byui.edu</v>
      </c>
      <c r="Q21" s="28" t="str">
        <f t="shared" si="3"/>
        <v>Male</v>
      </c>
      <c r="R21" s="28" t="str">
        <f t="shared" si="4"/>
        <v>Bus Mgmt Marketing</v>
      </c>
    </row>
    <row r="22" spans="1:18" ht="15">
      <c r="A22" s="34">
        <v>73.267104445989801</v>
      </c>
      <c r="B22">
        <v>282996898</v>
      </c>
      <c r="C22" t="s">
        <v>76</v>
      </c>
      <c r="D22" t="s">
        <v>14</v>
      </c>
      <c r="E22" t="s">
        <v>77</v>
      </c>
      <c r="G22" t="s">
        <v>11</v>
      </c>
      <c r="H22" t="s">
        <v>20</v>
      </c>
      <c r="I22" s="29" t="str">
        <f>VLOOKUP(B22,PBI!A:E,5,FALSE)</f>
        <v>Male</v>
      </c>
      <c r="J22" s="28" t="str">
        <f>IF(I22="female","Yes","No")</f>
        <v>No</v>
      </c>
      <c r="K22" s="28" t="s">
        <v>361</v>
      </c>
      <c r="L22" s="28" t="s">
        <v>361</v>
      </c>
      <c r="M22" s="28">
        <v>2</v>
      </c>
      <c r="N22" s="28">
        <f t="shared" si="0"/>
        <v>282996898</v>
      </c>
      <c r="O22" s="28" t="str">
        <f t="shared" si="1"/>
        <v>Capson, Ryker_Mckade</v>
      </c>
      <c r="P22" s="28" t="str">
        <f t="shared" si="2"/>
        <v>cap17005@byui.edu</v>
      </c>
      <c r="Q22" s="28" t="str">
        <f t="shared" si="3"/>
        <v>Male</v>
      </c>
      <c r="R22" s="28" t="str">
        <f t="shared" si="4"/>
        <v>Business Management</v>
      </c>
    </row>
    <row r="23" spans="1:18" ht="15">
      <c r="A23" s="34">
        <v>43.802487914381935</v>
      </c>
      <c r="B23">
        <v>561611722</v>
      </c>
      <c r="C23" t="s">
        <v>135</v>
      </c>
      <c r="D23" t="s">
        <v>22</v>
      </c>
      <c r="E23" t="s">
        <v>136</v>
      </c>
      <c r="G23" t="s">
        <v>19</v>
      </c>
      <c r="H23" t="s">
        <v>20</v>
      </c>
      <c r="I23" s="29" t="str">
        <f>VLOOKUP(B23,PBI!A:E,5,FALSE)</f>
        <v>Male</v>
      </c>
      <c r="J23" s="28" t="str">
        <f>IF(I23="female","Yes","No")</f>
        <v>No</v>
      </c>
      <c r="K23" s="28" t="s">
        <v>361</v>
      </c>
      <c r="L23" s="28" t="s">
        <v>361</v>
      </c>
      <c r="M23" s="28">
        <v>2</v>
      </c>
      <c r="N23" s="28">
        <f t="shared" si="0"/>
        <v>561611722</v>
      </c>
      <c r="O23" s="28" t="str">
        <f t="shared" si="1"/>
        <v>Ernest, Tyson</v>
      </c>
      <c r="P23" s="28" t="str">
        <f t="shared" si="2"/>
        <v>ern17003@byui.edu</v>
      </c>
      <c r="Q23" s="28" t="str">
        <f t="shared" si="3"/>
        <v>Male</v>
      </c>
      <c r="R23" s="28" t="str">
        <f t="shared" si="4"/>
        <v>Bus Mgmt Marketing</v>
      </c>
    </row>
    <row r="24" spans="1:18" ht="15">
      <c r="A24" s="34">
        <v>31.120071301687403</v>
      </c>
      <c r="B24">
        <v>878974866</v>
      </c>
      <c r="C24" t="s">
        <v>157</v>
      </c>
      <c r="D24" t="s">
        <v>22</v>
      </c>
      <c r="E24" t="s">
        <v>158</v>
      </c>
      <c r="G24" t="s">
        <v>29</v>
      </c>
      <c r="H24" t="s">
        <v>35</v>
      </c>
      <c r="I24" s="29" t="str">
        <f>VLOOKUP(B24,PBI!A:E,5,FALSE)</f>
        <v>Female</v>
      </c>
      <c r="J24" s="28" t="str">
        <f>IF(I24="female","Yes","No")</f>
        <v>Yes</v>
      </c>
      <c r="K24" s="28" t="s">
        <v>362</v>
      </c>
      <c r="L24" s="28" t="s">
        <v>361</v>
      </c>
      <c r="M24" s="28">
        <v>2</v>
      </c>
      <c r="N24" s="28">
        <f t="shared" si="0"/>
        <v>878974866</v>
      </c>
      <c r="O24" s="28" t="str">
        <f t="shared" si="1"/>
        <v>Graham, Natalie_Christine</v>
      </c>
      <c r="P24" s="28" t="str">
        <f t="shared" si="2"/>
        <v>gra20066@byui.edu</v>
      </c>
      <c r="Q24" s="28" t="str">
        <f t="shared" si="3"/>
        <v>Female</v>
      </c>
      <c r="R24" s="28" t="str">
        <f t="shared" si="4"/>
        <v>Business Finance</v>
      </c>
    </row>
    <row r="25" spans="1:18" ht="15">
      <c r="A25" s="34">
        <v>41.319818280827405</v>
      </c>
      <c r="B25">
        <v>47573509</v>
      </c>
      <c r="C25" t="s">
        <v>180</v>
      </c>
      <c r="D25" t="s">
        <v>56</v>
      </c>
      <c r="E25" t="s">
        <v>181</v>
      </c>
      <c r="G25" t="s">
        <v>29</v>
      </c>
      <c r="H25" t="s">
        <v>12</v>
      </c>
      <c r="I25" s="29" t="str">
        <f>VLOOKUP(B25,PBI!A:E,5,FALSE)</f>
        <v>Male</v>
      </c>
      <c r="J25" s="28" t="str">
        <f>IF(I25="female","Yes","No")</f>
        <v>No</v>
      </c>
      <c r="K25" s="28" t="s">
        <v>362</v>
      </c>
      <c r="L25" s="28" t="s">
        <v>361</v>
      </c>
      <c r="M25" s="28">
        <v>2</v>
      </c>
      <c r="N25" s="28">
        <f t="shared" si="0"/>
        <v>47573509</v>
      </c>
      <c r="O25" s="28" t="str">
        <f t="shared" si="1"/>
        <v>Jensen, Isaac</v>
      </c>
      <c r="P25" s="28" t="str">
        <f t="shared" si="2"/>
        <v>jen18037@byui.edu</v>
      </c>
      <c r="Q25" s="28" t="str">
        <f t="shared" si="3"/>
        <v>Male</v>
      </c>
      <c r="R25" s="28" t="str">
        <f t="shared" si="4"/>
        <v>Business Finance</v>
      </c>
    </row>
    <row r="26" spans="1:18" ht="15">
      <c r="A26" s="34">
        <v>98.840353204636429</v>
      </c>
      <c r="B26">
        <v>179650488</v>
      </c>
      <c r="C26" t="s">
        <v>193</v>
      </c>
      <c r="D26" t="s">
        <v>17</v>
      </c>
      <c r="E26" t="s">
        <v>194</v>
      </c>
      <c r="G26" t="s">
        <v>195</v>
      </c>
      <c r="H26" t="s">
        <v>20</v>
      </c>
      <c r="I26" s="29" t="str">
        <f>VLOOKUP(B26,PBI!A:E,5,FALSE)</f>
        <v>Female</v>
      </c>
      <c r="J26" s="28" t="str">
        <f>IF(I26="female","Yes","No")</f>
        <v>Yes</v>
      </c>
      <c r="K26" s="28" t="s">
        <v>361</v>
      </c>
      <c r="L26" s="28" t="s">
        <v>362</v>
      </c>
      <c r="M26" s="28">
        <v>2</v>
      </c>
      <c r="N26" s="28">
        <f t="shared" si="0"/>
        <v>179650488</v>
      </c>
      <c r="O26" s="28" t="str">
        <f t="shared" si="1"/>
        <v>LaDow, Emily_Allison</v>
      </c>
      <c r="P26" s="28" t="str">
        <f t="shared" si="2"/>
        <v>lad18002@byui.edu</v>
      </c>
      <c r="Q26" s="28" t="str">
        <f t="shared" si="3"/>
        <v>Female</v>
      </c>
      <c r="R26" s="28" t="str">
        <f t="shared" si="4"/>
        <v>Professional Studies</v>
      </c>
    </row>
    <row r="27" spans="1:18" ht="15">
      <c r="A27" s="34">
        <v>2.8782014319753357</v>
      </c>
      <c r="B27">
        <v>232102192</v>
      </c>
      <c r="C27" t="s">
        <v>201</v>
      </c>
      <c r="D27" t="s">
        <v>48</v>
      </c>
      <c r="E27" t="s">
        <v>202</v>
      </c>
      <c r="G27" t="s">
        <v>203</v>
      </c>
      <c r="H27" t="s">
        <v>12</v>
      </c>
      <c r="I27" s="29" t="str">
        <f>VLOOKUP(B27,PBI!A:E,5,FALSE)</f>
        <v>Male</v>
      </c>
      <c r="J27" s="28" t="str">
        <f>IF(I27="female","Yes","No")</f>
        <v>No</v>
      </c>
      <c r="K27" s="28" t="s">
        <v>361</v>
      </c>
      <c r="L27" s="28" t="s">
        <v>362</v>
      </c>
      <c r="M27" s="28">
        <v>2</v>
      </c>
      <c r="N27" s="28">
        <f t="shared" si="0"/>
        <v>232102192</v>
      </c>
      <c r="O27" s="28" t="str">
        <f t="shared" si="1"/>
        <v>Leslie, Sayer_Brandt</v>
      </c>
      <c r="P27" s="28" t="str">
        <f t="shared" si="2"/>
        <v>say16003@byui.edu</v>
      </c>
      <c r="Q27" s="28" t="str">
        <f t="shared" si="3"/>
        <v>Male</v>
      </c>
      <c r="R27" s="28" t="str">
        <f t="shared" si="4"/>
        <v>Biomedical Science</v>
      </c>
    </row>
    <row r="28" spans="1:18" ht="15">
      <c r="A28" s="34">
        <v>21.508395104485412</v>
      </c>
      <c r="B28">
        <v>529202686</v>
      </c>
      <c r="C28" t="s">
        <v>223</v>
      </c>
      <c r="D28" t="s">
        <v>48</v>
      </c>
      <c r="E28" t="s">
        <v>224</v>
      </c>
      <c r="G28" t="s">
        <v>11</v>
      </c>
      <c r="H28" t="s">
        <v>12</v>
      </c>
      <c r="I28" s="29" t="str">
        <f>VLOOKUP(B28,PBI!A:E,5,FALSE)</f>
        <v>Female</v>
      </c>
      <c r="J28" s="28" t="str">
        <f>IF(I28="female","Yes","No")</f>
        <v>Yes</v>
      </c>
      <c r="K28" s="28" t="s">
        <v>361</v>
      </c>
      <c r="L28" s="28" t="s">
        <v>361</v>
      </c>
      <c r="M28" s="28">
        <v>2</v>
      </c>
      <c r="N28" s="28">
        <f t="shared" si="0"/>
        <v>529202686</v>
      </c>
      <c r="O28" s="28" t="str">
        <f t="shared" si="1"/>
        <v>Medeiros, Malea</v>
      </c>
      <c r="P28" s="28" t="str">
        <f t="shared" si="2"/>
        <v>med18002@byui.edu</v>
      </c>
      <c r="Q28" s="28" t="str">
        <f t="shared" si="3"/>
        <v>Female</v>
      </c>
      <c r="R28" s="28" t="str">
        <f t="shared" si="4"/>
        <v>Business Management</v>
      </c>
    </row>
    <row r="29" spans="1:18" ht="15">
      <c r="A29" s="34">
        <v>47.601683720714341</v>
      </c>
      <c r="B29">
        <v>156646050</v>
      </c>
      <c r="C29" t="s">
        <v>235</v>
      </c>
      <c r="D29" t="s">
        <v>22</v>
      </c>
      <c r="E29" t="s">
        <v>236</v>
      </c>
      <c r="G29" t="s">
        <v>11</v>
      </c>
      <c r="H29" t="s">
        <v>20</v>
      </c>
      <c r="I29" s="29" t="str">
        <f>VLOOKUP(B29,PBI!A:E,5,FALSE)</f>
        <v>Male</v>
      </c>
      <c r="J29" s="28" t="str">
        <f>IF(I29="female","Yes","No")</f>
        <v>No</v>
      </c>
      <c r="K29" s="28" t="s">
        <v>361</v>
      </c>
      <c r="L29" s="28" t="s">
        <v>361</v>
      </c>
      <c r="M29" s="28">
        <v>2</v>
      </c>
      <c r="N29" s="28">
        <f t="shared" si="0"/>
        <v>156646050</v>
      </c>
      <c r="O29" s="28" t="str">
        <f t="shared" si="1"/>
        <v>Murdock, Trenton_Ethan</v>
      </c>
      <c r="P29" s="28" t="str">
        <f t="shared" si="2"/>
        <v>mur17019@byui.edu</v>
      </c>
      <c r="Q29" s="28" t="str">
        <f t="shared" si="3"/>
        <v>Male</v>
      </c>
      <c r="R29" s="28" t="str">
        <f t="shared" si="4"/>
        <v>Business Management</v>
      </c>
    </row>
    <row r="30" spans="1:18" ht="15">
      <c r="A30" s="34">
        <v>91.739473040064055</v>
      </c>
      <c r="B30">
        <v>867690221</v>
      </c>
      <c r="C30" t="s">
        <v>237</v>
      </c>
      <c r="D30" t="s">
        <v>9</v>
      </c>
      <c r="E30" t="s">
        <v>238</v>
      </c>
      <c r="G30" t="s">
        <v>60</v>
      </c>
      <c r="H30" t="s">
        <v>20</v>
      </c>
      <c r="I30" s="29" t="str">
        <f>VLOOKUP(B30,PBI!A:E,5,FALSE)</f>
        <v>Male</v>
      </c>
      <c r="J30" s="28" t="str">
        <f>IF(I30="female","Yes","No")</f>
        <v>No</v>
      </c>
      <c r="K30" s="28" t="s">
        <v>361</v>
      </c>
      <c r="L30" s="28" t="s">
        <v>362</v>
      </c>
      <c r="M30" s="28">
        <v>2</v>
      </c>
      <c r="N30" s="28">
        <f t="shared" si="0"/>
        <v>867690221</v>
      </c>
      <c r="O30" s="28" t="str">
        <f t="shared" si="1"/>
        <v>Nelson, Call_Teancum</v>
      </c>
      <c r="P30" s="28" t="str">
        <f t="shared" si="2"/>
        <v>nel16009@byui.edu</v>
      </c>
      <c r="Q30" s="28" t="str">
        <f t="shared" si="3"/>
        <v>Male</v>
      </c>
      <c r="R30" s="28" t="str">
        <f t="shared" si="4"/>
        <v>Construction Management</v>
      </c>
    </row>
    <row r="31" spans="1:18" ht="15">
      <c r="A31" s="34">
        <v>99.702505223390119</v>
      </c>
      <c r="B31">
        <v>995467099</v>
      </c>
      <c r="C31" t="s">
        <v>277</v>
      </c>
      <c r="D31" t="s">
        <v>9</v>
      </c>
      <c r="E31" t="s">
        <v>278</v>
      </c>
      <c r="G31" t="s">
        <v>19</v>
      </c>
      <c r="H31" t="s">
        <v>20</v>
      </c>
      <c r="I31" s="29" t="str">
        <f>VLOOKUP(B31,PBI!A:E,5,FALSE)</f>
        <v>Male</v>
      </c>
      <c r="J31" s="28" t="str">
        <f>IF(I31="female","Yes","No")</f>
        <v>No</v>
      </c>
      <c r="K31" s="28" t="s">
        <v>361</v>
      </c>
      <c r="L31" s="28" t="s">
        <v>361</v>
      </c>
      <c r="M31" s="28">
        <v>2</v>
      </c>
      <c r="N31" s="28">
        <f t="shared" si="0"/>
        <v>995467099</v>
      </c>
      <c r="O31" s="28" t="str">
        <f t="shared" si="1"/>
        <v>Sanchez, Sebastian</v>
      </c>
      <c r="P31" s="28" t="str">
        <f t="shared" si="2"/>
        <v>san20018@byui.edu</v>
      </c>
      <c r="Q31" s="28" t="str">
        <f t="shared" si="3"/>
        <v>Male</v>
      </c>
      <c r="R31" s="28" t="str">
        <f t="shared" si="4"/>
        <v>Bus Mgmt Marketing</v>
      </c>
    </row>
    <row r="32" spans="1:18" ht="15">
      <c r="A32" s="34">
        <v>94.872219804460741</v>
      </c>
      <c r="B32">
        <v>516999866</v>
      </c>
      <c r="C32" t="s">
        <v>313</v>
      </c>
      <c r="D32" t="s">
        <v>9</v>
      </c>
      <c r="E32" t="s">
        <v>314</v>
      </c>
      <c r="G32" t="s">
        <v>19</v>
      </c>
      <c r="H32" t="s">
        <v>12</v>
      </c>
      <c r="I32" s="29" t="str">
        <f>VLOOKUP(B32,PBI!A:E,5,FALSE)</f>
        <v>Male</v>
      </c>
      <c r="J32" s="28" t="str">
        <f>IF(I32="female","Yes","No")</f>
        <v>No</v>
      </c>
      <c r="K32" s="28" t="s">
        <v>361</v>
      </c>
      <c r="L32" s="28" t="s">
        <v>361</v>
      </c>
      <c r="M32" s="28">
        <v>2</v>
      </c>
      <c r="N32" s="28">
        <f t="shared" si="0"/>
        <v>516999866</v>
      </c>
      <c r="O32" s="28" t="str">
        <f t="shared" si="1"/>
        <v>Walker, Jacob_Scott</v>
      </c>
      <c r="P32" s="28" t="str">
        <f t="shared" si="2"/>
        <v>wal15059@byui.edu</v>
      </c>
      <c r="Q32" s="28" t="str">
        <f t="shared" si="3"/>
        <v>Male</v>
      </c>
      <c r="R32" s="28" t="str">
        <f t="shared" si="4"/>
        <v>Bus Mgmt Marketing</v>
      </c>
    </row>
    <row r="33" spans="1:18" ht="15">
      <c r="A33" s="34">
        <v>68.210941326315506</v>
      </c>
      <c r="B33">
        <v>534442636</v>
      </c>
      <c r="C33" t="s">
        <v>315</v>
      </c>
      <c r="D33" t="s">
        <v>56</v>
      </c>
      <c r="E33" t="s">
        <v>316</v>
      </c>
      <c r="G33" t="s">
        <v>11</v>
      </c>
      <c r="H33" t="s">
        <v>20</v>
      </c>
      <c r="I33" s="29" t="str">
        <f>VLOOKUP(B33,PBI!A:E,5,FALSE)</f>
        <v>Male</v>
      </c>
      <c r="J33" s="28" t="str">
        <f>IF(I33="female","Yes","No")</f>
        <v>No</v>
      </c>
      <c r="K33" s="28" t="s">
        <v>361</v>
      </c>
      <c r="L33" s="28" t="s">
        <v>361</v>
      </c>
      <c r="M33" s="28">
        <v>2</v>
      </c>
      <c r="N33" s="28">
        <f t="shared" ref="N33:N61" si="5">B33</f>
        <v>534442636</v>
      </c>
      <c r="O33" s="28" t="str">
        <f t="shared" ref="O33:O61" si="6">C33</f>
        <v>Westerman, Braden_Brandon</v>
      </c>
      <c r="P33" s="28" t="str">
        <f t="shared" ref="P33:P61" si="7">E33</f>
        <v>wes19033@byui.edu</v>
      </c>
      <c r="Q33" s="28" t="str">
        <f t="shared" ref="Q33:Q61" si="8">I33</f>
        <v>Male</v>
      </c>
      <c r="R33" s="28" t="str">
        <f t="shared" ref="R33:R61" si="9">G33</f>
        <v>Business Management</v>
      </c>
    </row>
    <row r="34" spans="1:18" ht="15">
      <c r="A34" s="34">
        <v>4.6528246085305263</v>
      </c>
      <c r="B34">
        <v>455559198</v>
      </c>
      <c r="C34" t="s">
        <v>319</v>
      </c>
      <c r="D34" t="s">
        <v>9</v>
      </c>
      <c r="E34" t="s">
        <v>320</v>
      </c>
      <c r="G34" t="s">
        <v>11</v>
      </c>
      <c r="H34" t="s">
        <v>20</v>
      </c>
      <c r="I34" s="29" t="str">
        <f>VLOOKUP(B34,PBI!A:E,5,FALSE)</f>
        <v>Female</v>
      </c>
      <c r="J34" s="28" t="str">
        <f>IF(I34="female","Yes","No")</f>
        <v>Yes</v>
      </c>
      <c r="K34" s="28" t="s">
        <v>361</v>
      </c>
      <c r="L34" s="28" t="s">
        <v>361</v>
      </c>
      <c r="M34" s="28">
        <v>2</v>
      </c>
      <c r="N34" s="28">
        <f t="shared" si="5"/>
        <v>455559198</v>
      </c>
      <c r="O34" s="28" t="str">
        <f t="shared" si="6"/>
        <v>Whiteley-Ross, Rachel</v>
      </c>
      <c r="P34" s="28" t="str">
        <f t="shared" si="7"/>
        <v>whi17066@byui.edu</v>
      </c>
      <c r="Q34" s="28" t="str">
        <f t="shared" si="8"/>
        <v>Female</v>
      </c>
      <c r="R34" s="28" t="str">
        <f t="shared" si="9"/>
        <v>Business Management</v>
      </c>
    </row>
    <row r="35" spans="1:18" ht="15">
      <c r="A35" s="34">
        <v>43.221448422022981</v>
      </c>
      <c r="B35">
        <v>448341892</v>
      </c>
      <c r="C35" t="s">
        <v>317</v>
      </c>
      <c r="D35" t="s">
        <v>25</v>
      </c>
      <c r="E35" t="s">
        <v>318</v>
      </c>
      <c r="G35" t="s">
        <v>245</v>
      </c>
      <c r="H35" t="s">
        <v>12</v>
      </c>
      <c r="I35" s="29" t="str">
        <f>VLOOKUP(B35,PBI!A:E,5,FALSE)</f>
        <v>Male</v>
      </c>
      <c r="J35" s="28" t="str">
        <f>IF(I35="female","Yes","No")</f>
        <v>No</v>
      </c>
      <c r="K35" s="28" t="s">
        <v>361</v>
      </c>
      <c r="L35" s="28" t="s">
        <v>362</v>
      </c>
      <c r="M35" s="28">
        <v>2</v>
      </c>
      <c r="N35" s="28">
        <f t="shared" si="5"/>
        <v>448341892</v>
      </c>
      <c r="O35" s="28" t="str">
        <f t="shared" si="6"/>
        <v>Westover, James_Harrison</v>
      </c>
      <c r="P35" s="28" t="str">
        <f t="shared" si="7"/>
        <v>wes18019@byui.edu</v>
      </c>
      <c r="Q35" s="28" t="str">
        <f t="shared" si="8"/>
        <v>Male</v>
      </c>
      <c r="R35" s="28" t="str">
        <f t="shared" si="9"/>
        <v>Interdisciplinary</v>
      </c>
    </row>
    <row r="36" spans="1:18" ht="15">
      <c r="A36" s="34">
        <v>88.223879195584544</v>
      </c>
      <c r="B36">
        <v>597415116</v>
      </c>
      <c r="C36" t="s">
        <v>323</v>
      </c>
      <c r="D36" t="s">
        <v>171</v>
      </c>
      <c r="E36" t="s">
        <v>324</v>
      </c>
      <c r="G36" t="s">
        <v>19</v>
      </c>
      <c r="H36" t="s">
        <v>20</v>
      </c>
      <c r="I36" s="29" t="str">
        <f>VLOOKUP(B36,PBI!A:E,5,FALSE)</f>
        <v>Female</v>
      </c>
      <c r="J36" s="28" t="str">
        <f>IF(I36="female","Yes","No")</f>
        <v>Yes</v>
      </c>
      <c r="K36" s="28" t="s">
        <v>361</v>
      </c>
      <c r="L36" s="28" t="s">
        <v>361</v>
      </c>
      <c r="M36" s="28">
        <v>2</v>
      </c>
      <c r="N36" s="28">
        <f t="shared" si="5"/>
        <v>597415116</v>
      </c>
      <c r="O36" s="28" t="str">
        <f t="shared" si="6"/>
        <v>Withers, Rebekah_Anne</v>
      </c>
      <c r="P36" s="28" t="str">
        <f t="shared" si="7"/>
        <v>wit16001@byui.edu</v>
      </c>
      <c r="Q36" s="28" t="str">
        <f t="shared" si="8"/>
        <v>Female</v>
      </c>
      <c r="R36" s="28" t="str">
        <f t="shared" si="9"/>
        <v>Bus Mgmt Marketing</v>
      </c>
    </row>
    <row r="37" spans="1:18" ht="15">
      <c r="A37" s="34">
        <v>88.782960813399214</v>
      </c>
      <c r="B37">
        <v>652100308</v>
      </c>
      <c r="C37" t="s">
        <v>370</v>
      </c>
      <c r="D37" t="s">
        <v>371</v>
      </c>
      <c r="E37" t="s">
        <v>372</v>
      </c>
      <c r="G37" t="s">
        <v>11</v>
      </c>
      <c r="H37" t="s">
        <v>20</v>
      </c>
      <c r="I37" s="29" t="s">
        <v>373</v>
      </c>
      <c r="J37" s="28" t="str">
        <f>IF(I37="female","Yes","No")</f>
        <v>Yes</v>
      </c>
      <c r="K37" s="28" t="s">
        <v>361</v>
      </c>
      <c r="L37" s="28" t="s">
        <v>361</v>
      </c>
      <c r="M37" s="28">
        <v>2</v>
      </c>
      <c r="N37" s="28">
        <f t="shared" si="5"/>
        <v>652100308</v>
      </c>
      <c r="O37" s="28" t="str">
        <f t="shared" si="6"/>
        <v>Willis, Brooke</v>
      </c>
      <c r="P37" s="28" t="str">
        <f t="shared" si="7"/>
        <v>wil19027@byui.edu</v>
      </c>
      <c r="Q37" s="28" t="str">
        <f t="shared" si="8"/>
        <v>Female</v>
      </c>
      <c r="R37" s="28" t="str">
        <f t="shared" si="9"/>
        <v>Business Management</v>
      </c>
    </row>
    <row r="38" spans="1:18" ht="15">
      <c r="A38" s="34">
        <v>21.028040854730545</v>
      </c>
      <c r="B38">
        <v>719686871</v>
      </c>
      <c r="C38" t="s">
        <v>374</v>
      </c>
      <c r="D38" t="s">
        <v>375</v>
      </c>
      <c r="E38" t="s">
        <v>376</v>
      </c>
      <c r="G38" t="s">
        <v>377</v>
      </c>
      <c r="H38" t="s">
        <v>35</v>
      </c>
      <c r="I38" s="29" t="s">
        <v>366</v>
      </c>
      <c r="J38" s="28" t="str">
        <f>IF(I38="female","Yes","No")</f>
        <v>No</v>
      </c>
      <c r="K38" s="28" t="s">
        <v>361</v>
      </c>
      <c r="L38" s="28" t="s">
        <v>361</v>
      </c>
      <c r="M38">
        <v>2</v>
      </c>
      <c r="N38" s="28">
        <f t="shared" si="5"/>
        <v>719686871</v>
      </c>
      <c r="O38" s="28" t="str">
        <f t="shared" si="6"/>
        <v>Belanger, Joshua_Branden</v>
      </c>
      <c r="P38" s="28" t="str">
        <f t="shared" si="7"/>
        <v>bel16006@byui.edu</v>
      </c>
      <c r="Q38" s="28" t="str">
        <f t="shared" si="8"/>
        <v>Male</v>
      </c>
      <c r="R38" s="28" t="str">
        <f t="shared" si="9"/>
        <v>Economics</v>
      </c>
    </row>
    <row r="39" spans="1:18" ht="15">
      <c r="A39" s="34">
        <v>99.024933989199866</v>
      </c>
      <c r="B39">
        <v>598035184</v>
      </c>
      <c r="C39" t="s">
        <v>27</v>
      </c>
      <c r="D39" t="s">
        <v>22</v>
      </c>
      <c r="E39" t="s">
        <v>28</v>
      </c>
      <c r="G39" t="s">
        <v>29</v>
      </c>
      <c r="H39" t="s">
        <v>20</v>
      </c>
      <c r="I39" s="29" t="str">
        <f>VLOOKUP(B39,PBI!A:E,5,FALSE)</f>
        <v>Male</v>
      </c>
      <c r="J39" s="28" t="str">
        <f>IF(I39="female","Yes","No")</f>
        <v>No</v>
      </c>
      <c r="K39" s="28" t="s">
        <v>362</v>
      </c>
      <c r="L39" s="28" t="s">
        <v>361</v>
      </c>
      <c r="M39" s="28">
        <v>3</v>
      </c>
      <c r="N39" s="28">
        <f t="shared" si="5"/>
        <v>598035184</v>
      </c>
      <c r="O39" s="28" t="str">
        <f t="shared" si="6"/>
        <v>Anderson, Connor_Paul</v>
      </c>
      <c r="P39" s="28" t="str">
        <f t="shared" si="7"/>
        <v>and20027@byui.edu</v>
      </c>
      <c r="Q39" s="28" t="str">
        <f t="shared" si="8"/>
        <v>Male</v>
      </c>
      <c r="R39" s="28" t="str">
        <f t="shared" si="9"/>
        <v>Business Finance</v>
      </c>
    </row>
    <row r="40" spans="1:18" ht="15">
      <c r="A40" s="34">
        <v>44.685917516690274</v>
      </c>
      <c r="B40">
        <v>349431676</v>
      </c>
      <c r="C40" t="s">
        <v>74</v>
      </c>
      <c r="D40" t="s">
        <v>56</v>
      </c>
      <c r="E40" t="s">
        <v>75</v>
      </c>
      <c r="G40" t="s">
        <v>19</v>
      </c>
      <c r="H40" t="s">
        <v>12</v>
      </c>
      <c r="I40" s="29" t="str">
        <f>VLOOKUP(B40,PBI!A:E,5,FALSE)</f>
        <v>Female</v>
      </c>
      <c r="J40" s="28" t="str">
        <f>IF(I40="female","Yes","No")</f>
        <v>Yes</v>
      </c>
      <c r="K40" s="28" t="s">
        <v>361</v>
      </c>
      <c r="L40" s="28" t="s">
        <v>361</v>
      </c>
      <c r="M40" s="28">
        <v>3</v>
      </c>
      <c r="N40" s="28">
        <f t="shared" si="5"/>
        <v>349431676</v>
      </c>
      <c r="O40" s="28" t="str">
        <f t="shared" si="6"/>
        <v>Callahan, Carlie_Ann</v>
      </c>
      <c r="P40" s="28" t="str">
        <f t="shared" si="7"/>
        <v>cal16027@byui.edu</v>
      </c>
      <c r="Q40" s="28" t="str">
        <f t="shared" si="8"/>
        <v>Female</v>
      </c>
      <c r="R40" s="28" t="str">
        <f t="shared" si="9"/>
        <v>Bus Mgmt Marketing</v>
      </c>
    </row>
    <row r="41" spans="1:18" ht="15">
      <c r="A41" s="34">
        <v>83.889041614781206</v>
      </c>
      <c r="B41">
        <v>641252327</v>
      </c>
      <c r="C41" t="s">
        <v>92</v>
      </c>
      <c r="D41" t="s">
        <v>9</v>
      </c>
      <c r="E41" t="s">
        <v>93</v>
      </c>
      <c r="G41" t="s">
        <v>19</v>
      </c>
      <c r="H41" t="s">
        <v>12</v>
      </c>
      <c r="I41" s="29" t="str">
        <f>VLOOKUP(B41,PBI!A:E,5,FALSE)</f>
        <v>Male</v>
      </c>
      <c r="J41" s="28" t="str">
        <f>IF(I41="female","Yes","No")</f>
        <v>No</v>
      </c>
      <c r="K41" s="28" t="s">
        <v>361</v>
      </c>
      <c r="L41" s="28" t="s">
        <v>361</v>
      </c>
      <c r="M41" s="28">
        <v>3</v>
      </c>
      <c r="N41" s="28">
        <f t="shared" si="5"/>
        <v>641252327</v>
      </c>
      <c r="O41" s="28" t="str">
        <f t="shared" si="6"/>
        <v>Christensen, Nathan_Ray</v>
      </c>
      <c r="P41" s="28" t="str">
        <f t="shared" si="7"/>
        <v>chr17043@byui.edu</v>
      </c>
      <c r="Q41" s="28" t="str">
        <f t="shared" si="8"/>
        <v>Male</v>
      </c>
      <c r="R41" s="28" t="str">
        <f t="shared" si="9"/>
        <v>Bus Mgmt Marketing</v>
      </c>
    </row>
    <row r="42" spans="1:18" ht="15">
      <c r="A42" s="34">
        <v>60.653569007509091</v>
      </c>
      <c r="B42">
        <v>272754806</v>
      </c>
      <c r="C42" t="s">
        <v>116</v>
      </c>
      <c r="D42" t="s">
        <v>22</v>
      </c>
      <c r="E42" t="s">
        <v>117</v>
      </c>
      <c r="G42" t="s">
        <v>19</v>
      </c>
      <c r="H42" t="s">
        <v>20</v>
      </c>
      <c r="I42" s="29" t="str">
        <f>VLOOKUP(B42,PBI!A:E,5,FALSE)</f>
        <v>Male</v>
      </c>
      <c r="J42" s="28" t="str">
        <f>IF(I42="female","Yes","No")</f>
        <v>No</v>
      </c>
      <c r="K42" s="28" t="s">
        <v>361</v>
      </c>
      <c r="L42" s="28" t="s">
        <v>361</v>
      </c>
      <c r="M42" s="28">
        <v>3</v>
      </c>
      <c r="N42" s="28">
        <f t="shared" si="5"/>
        <v>272754806</v>
      </c>
      <c r="O42" s="28" t="str">
        <f t="shared" si="6"/>
        <v>Davis, Zachary_Todd</v>
      </c>
      <c r="P42" s="28" t="str">
        <f t="shared" si="7"/>
        <v>dav18016@byui.edu</v>
      </c>
      <c r="Q42" s="28" t="str">
        <f t="shared" si="8"/>
        <v>Male</v>
      </c>
      <c r="R42" s="28" t="str">
        <f t="shared" si="9"/>
        <v>Bus Mgmt Marketing</v>
      </c>
    </row>
    <row r="43" spans="1:18" ht="15">
      <c r="A43" s="34">
        <v>51.314800375308202</v>
      </c>
      <c r="B43">
        <v>780057728</v>
      </c>
      <c r="C43" t="s">
        <v>122</v>
      </c>
      <c r="D43" t="s">
        <v>17</v>
      </c>
      <c r="E43" t="s">
        <v>123</v>
      </c>
      <c r="G43" t="s">
        <v>11</v>
      </c>
      <c r="H43" t="s">
        <v>20</v>
      </c>
      <c r="I43" s="29" t="str">
        <f>VLOOKUP(B43,PBI!A:E,5,FALSE)</f>
        <v>Male</v>
      </c>
      <c r="J43" s="28" t="str">
        <f>IF(I43="female","Yes","No")</f>
        <v>No</v>
      </c>
      <c r="K43" s="28" t="s">
        <v>361</v>
      </c>
      <c r="L43" s="28" t="s">
        <v>361</v>
      </c>
      <c r="M43" s="28">
        <v>3</v>
      </c>
      <c r="N43" s="28">
        <f t="shared" si="5"/>
        <v>780057728</v>
      </c>
      <c r="O43" s="28" t="str">
        <f t="shared" si="6"/>
        <v>Detiege, Joseph_Michael</v>
      </c>
      <c r="P43" s="28" t="str">
        <f t="shared" si="7"/>
        <v>det18003@byui.edu</v>
      </c>
      <c r="Q43" s="28" t="str">
        <f t="shared" si="8"/>
        <v>Male</v>
      </c>
      <c r="R43" s="28" t="str">
        <f t="shared" si="9"/>
        <v>Business Management</v>
      </c>
    </row>
    <row r="44" spans="1:18" ht="15">
      <c r="A44" s="34">
        <v>53.693058540186264</v>
      </c>
      <c r="B44">
        <v>882012922</v>
      </c>
      <c r="C44" t="s">
        <v>131</v>
      </c>
      <c r="D44" t="s">
        <v>22</v>
      </c>
      <c r="E44" t="s">
        <v>132</v>
      </c>
      <c r="G44" t="s">
        <v>19</v>
      </c>
      <c r="H44" t="s">
        <v>20</v>
      </c>
      <c r="I44" s="29" t="str">
        <f>VLOOKUP(B44,PBI!A:E,5,FALSE)</f>
        <v>Female</v>
      </c>
      <c r="J44" s="28" t="str">
        <f>IF(I44="female","Yes","No")</f>
        <v>Yes</v>
      </c>
      <c r="K44" s="28" t="s">
        <v>361</v>
      </c>
      <c r="L44" s="28" t="s">
        <v>361</v>
      </c>
      <c r="M44" s="28">
        <v>3</v>
      </c>
      <c r="N44" s="28">
        <f t="shared" si="5"/>
        <v>882012922</v>
      </c>
      <c r="O44" s="28" t="str">
        <f t="shared" si="6"/>
        <v>Edwards, Annika_Layne</v>
      </c>
      <c r="P44" s="28" t="str">
        <f t="shared" si="7"/>
        <v>edw18001@byui.edu</v>
      </c>
      <c r="Q44" s="28" t="str">
        <f t="shared" si="8"/>
        <v>Female</v>
      </c>
      <c r="R44" s="28" t="str">
        <f t="shared" si="9"/>
        <v>Bus Mgmt Marketing</v>
      </c>
    </row>
    <row r="45" spans="1:18" ht="15">
      <c r="A45" s="34">
        <v>52.449427072604884</v>
      </c>
      <c r="B45">
        <v>941507159</v>
      </c>
      <c r="C45" t="s">
        <v>159</v>
      </c>
      <c r="D45" t="s">
        <v>14</v>
      </c>
      <c r="E45" t="s">
        <v>160</v>
      </c>
      <c r="G45" t="s">
        <v>73</v>
      </c>
      <c r="H45" t="s">
        <v>20</v>
      </c>
      <c r="I45" s="29" t="str">
        <f>VLOOKUP(B45,PBI!A:E,5,FALSE)</f>
        <v>Female</v>
      </c>
      <c r="J45" s="28" t="str">
        <f>IF(I45="female","Yes","No")</f>
        <v>Yes</v>
      </c>
      <c r="K45" s="28" t="s">
        <v>361</v>
      </c>
      <c r="L45" s="28" t="s">
        <v>362</v>
      </c>
      <c r="M45" s="28">
        <v>3</v>
      </c>
      <c r="N45" s="28">
        <f t="shared" si="5"/>
        <v>941507159</v>
      </c>
      <c r="O45" s="28" t="str">
        <f t="shared" si="6"/>
        <v>Hair, Amanda_Jane</v>
      </c>
      <c r="P45" s="28" t="str">
        <f t="shared" si="7"/>
        <v>hai17004@byui.edu</v>
      </c>
      <c r="Q45" s="28" t="str">
        <f t="shared" si="8"/>
        <v>Female</v>
      </c>
      <c r="R45" s="28" t="str">
        <f t="shared" si="9"/>
        <v>FCS Apparel Entrepreneur</v>
      </c>
    </row>
    <row r="46" spans="1:18" ht="15">
      <c r="A46" s="34">
        <v>77.023412571471908</v>
      </c>
      <c r="B46">
        <v>168906478</v>
      </c>
      <c r="C46" t="s">
        <v>161</v>
      </c>
      <c r="D46" t="s">
        <v>22</v>
      </c>
      <c r="E46" t="s">
        <v>162</v>
      </c>
      <c r="G46" t="s">
        <v>11</v>
      </c>
      <c r="H46" t="s">
        <v>20</v>
      </c>
      <c r="I46" s="29" t="str">
        <f>VLOOKUP(B46,PBI!A:E,5,FALSE)</f>
        <v>Male</v>
      </c>
      <c r="J46" s="28" t="str">
        <f>IF(I46="female","Yes","No")</f>
        <v>No</v>
      </c>
      <c r="K46" s="28" t="s">
        <v>361</v>
      </c>
      <c r="L46" s="28" t="s">
        <v>361</v>
      </c>
      <c r="M46" s="28">
        <v>3</v>
      </c>
      <c r="N46" s="28">
        <f t="shared" si="5"/>
        <v>168906478</v>
      </c>
      <c r="O46" s="28" t="str">
        <f t="shared" si="6"/>
        <v>Hatch, Benjamin_Robert</v>
      </c>
      <c r="P46" s="28" t="str">
        <f t="shared" si="7"/>
        <v>hat17010@byui.edu</v>
      </c>
      <c r="Q46" s="28" t="str">
        <f t="shared" si="8"/>
        <v>Male</v>
      </c>
      <c r="R46" s="28" t="str">
        <f t="shared" si="9"/>
        <v>Business Management</v>
      </c>
    </row>
    <row r="47" spans="1:18" ht="15">
      <c r="A47" s="34">
        <v>17.763823699721414</v>
      </c>
      <c r="B47">
        <v>14857258</v>
      </c>
      <c r="C47" t="s">
        <v>196</v>
      </c>
      <c r="D47" t="s">
        <v>197</v>
      </c>
      <c r="E47" t="s">
        <v>198</v>
      </c>
      <c r="G47" t="s">
        <v>11</v>
      </c>
      <c r="H47" t="s">
        <v>35</v>
      </c>
      <c r="I47" s="29" t="str">
        <f>VLOOKUP(B47,PBI!A:E,5,FALSE)</f>
        <v>Female</v>
      </c>
      <c r="J47" s="28" t="str">
        <f>IF(I47="female","Yes","No")</f>
        <v>Yes</v>
      </c>
      <c r="K47" s="28" t="s">
        <v>361</v>
      </c>
      <c r="L47" s="28" t="s">
        <v>361</v>
      </c>
      <c r="M47" s="28">
        <v>3</v>
      </c>
      <c r="N47" s="28">
        <f t="shared" si="5"/>
        <v>14857258</v>
      </c>
      <c r="O47" s="28" t="str">
        <f t="shared" si="6"/>
        <v>Ladle, Elisabeth</v>
      </c>
      <c r="P47" s="28" t="str">
        <f t="shared" si="7"/>
        <v>lad19002@byui.edu</v>
      </c>
      <c r="Q47" s="28" t="str">
        <f t="shared" si="8"/>
        <v>Female</v>
      </c>
      <c r="R47" s="28" t="str">
        <f t="shared" si="9"/>
        <v>Business Management</v>
      </c>
    </row>
    <row r="48" spans="1:18" ht="15">
      <c r="A48" s="34">
        <v>2.672307209701541</v>
      </c>
      <c r="B48">
        <v>849779964</v>
      </c>
      <c r="C48" t="s">
        <v>206</v>
      </c>
      <c r="D48" t="s">
        <v>9</v>
      </c>
      <c r="E48" t="s">
        <v>207</v>
      </c>
      <c r="G48" t="s">
        <v>19</v>
      </c>
      <c r="H48" t="s">
        <v>20</v>
      </c>
      <c r="I48" s="29" t="str">
        <f>VLOOKUP(B48,PBI!A:E,5,FALSE)</f>
        <v>Female</v>
      </c>
      <c r="J48" s="28" t="str">
        <f>IF(I48="female","Yes","No")</f>
        <v>Yes</v>
      </c>
      <c r="K48" s="28" t="s">
        <v>361</v>
      </c>
      <c r="L48" s="28" t="s">
        <v>361</v>
      </c>
      <c r="M48" s="28">
        <v>3</v>
      </c>
      <c r="N48" s="28">
        <f t="shared" si="5"/>
        <v>849779964</v>
      </c>
      <c r="O48" s="28" t="str">
        <f t="shared" si="6"/>
        <v>Loosli, Katelyn_Elizabeth</v>
      </c>
      <c r="P48" s="28" t="str">
        <f t="shared" si="7"/>
        <v>loo18002@byui.edu</v>
      </c>
      <c r="Q48" s="28" t="str">
        <f t="shared" si="8"/>
        <v>Female</v>
      </c>
      <c r="R48" s="28" t="str">
        <f t="shared" si="9"/>
        <v>Bus Mgmt Marketing</v>
      </c>
    </row>
    <row r="49" spans="1:18" ht="15">
      <c r="A49" s="34">
        <v>98.234260118677881</v>
      </c>
      <c r="B49">
        <v>941804322</v>
      </c>
      <c r="C49" t="s">
        <v>221</v>
      </c>
      <c r="D49" t="s">
        <v>14</v>
      </c>
      <c r="E49" t="s">
        <v>222</v>
      </c>
      <c r="G49" t="s">
        <v>19</v>
      </c>
      <c r="H49" t="s">
        <v>20</v>
      </c>
      <c r="I49" s="29" t="str">
        <f>VLOOKUP(B49,PBI!A:E,5,FALSE)</f>
        <v>Male</v>
      </c>
      <c r="J49" s="28" t="str">
        <f>IF(I49="female","Yes","No")</f>
        <v>No</v>
      </c>
      <c r="K49" s="28" t="s">
        <v>361</v>
      </c>
      <c r="L49" s="28" t="s">
        <v>361</v>
      </c>
      <c r="M49" s="28">
        <v>3</v>
      </c>
      <c r="N49" s="28">
        <f t="shared" si="5"/>
        <v>941804322</v>
      </c>
      <c r="O49" s="28" t="str">
        <f t="shared" si="6"/>
        <v>McOmber, Justin_Lloyd</v>
      </c>
      <c r="P49" s="28" t="str">
        <f t="shared" si="7"/>
        <v>mco15002@byui.edu</v>
      </c>
      <c r="Q49" s="28" t="str">
        <f t="shared" si="8"/>
        <v>Male</v>
      </c>
      <c r="R49" s="28" t="str">
        <f t="shared" si="9"/>
        <v>Bus Mgmt Marketing</v>
      </c>
    </row>
    <row r="50" spans="1:18" ht="15">
      <c r="A50" s="34">
        <v>40.753362222834532</v>
      </c>
      <c r="B50">
        <v>119480524</v>
      </c>
      <c r="C50" t="s">
        <v>227</v>
      </c>
      <c r="D50" t="s">
        <v>25</v>
      </c>
      <c r="E50" t="s">
        <v>228</v>
      </c>
      <c r="G50" t="s">
        <v>126</v>
      </c>
      <c r="H50" t="s">
        <v>12</v>
      </c>
      <c r="I50" s="29" t="str">
        <f>VLOOKUP(B50,PBI!A:E,5,FALSE)</f>
        <v>Female</v>
      </c>
      <c r="J50" s="28" t="str">
        <f>IF(I50="female","Yes","No")</f>
        <v>Yes</v>
      </c>
      <c r="K50" s="28" t="s">
        <v>361</v>
      </c>
      <c r="L50" s="28" t="s">
        <v>362</v>
      </c>
      <c r="M50" s="28">
        <v>3</v>
      </c>
      <c r="N50" s="28">
        <f t="shared" si="5"/>
        <v>119480524</v>
      </c>
      <c r="O50" s="28" t="str">
        <f t="shared" si="6"/>
        <v>Meyers, Savannah_Bailey</v>
      </c>
      <c r="P50" s="28" t="str">
        <f t="shared" si="7"/>
        <v>mey18005@byui.edu</v>
      </c>
      <c r="Q50" s="28" t="str">
        <f t="shared" si="8"/>
        <v>Female</v>
      </c>
      <c r="R50" s="28" t="str">
        <f t="shared" si="9"/>
        <v>Communication</v>
      </c>
    </row>
    <row r="51" spans="1:18" ht="15">
      <c r="A51" s="34">
        <v>0</v>
      </c>
      <c r="B51">
        <v>26992742</v>
      </c>
      <c r="C51" t="s">
        <v>258</v>
      </c>
      <c r="D51" t="s">
        <v>14</v>
      </c>
      <c r="E51" t="s">
        <v>259</v>
      </c>
      <c r="G51" t="s">
        <v>260</v>
      </c>
      <c r="H51" t="s">
        <v>12</v>
      </c>
      <c r="I51" s="29" t="str">
        <f>VLOOKUP(B51,PBI!A:E,5,FALSE)</f>
        <v>Male</v>
      </c>
      <c r="J51" s="28" t="str">
        <f>IF(I51="female","Yes","No")</f>
        <v>No</v>
      </c>
      <c r="K51" s="28" t="s">
        <v>361</v>
      </c>
      <c r="L51" s="28" t="s">
        <v>362</v>
      </c>
      <c r="M51" s="28">
        <v>3</v>
      </c>
      <c r="N51" s="28">
        <f t="shared" si="5"/>
        <v>26992742</v>
      </c>
      <c r="O51" s="28" t="str">
        <f t="shared" si="6"/>
        <v>Powell, Luke_Abraham</v>
      </c>
      <c r="P51" s="28" t="str">
        <f t="shared" si="7"/>
        <v>pow13007@byui.edu</v>
      </c>
      <c r="Q51" s="28" t="str">
        <f t="shared" si="8"/>
        <v>Male</v>
      </c>
      <c r="R51" s="28" t="str">
        <f t="shared" si="9"/>
        <v>Music</v>
      </c>
    </row>
    <row r="52" spans="1:18" ht="15">
      <c r="A52" s="34">
        <v>51.781129054931682</v>
      </c>
      <c r="B52">
        <v>894530069</v>
      </c>
      <c r="C52" t="s">
        <v>267</v>
      </c>
      <c r="D52" t="s">
        <v>22</v>
      </c>
      <c r="E52" t="s">
        <v>268</v>
      </c>
      <c r="G52" t="s">
        <v>19</v>
      </c>
      <c r="H52" t="s">
        <v>20</v>
      </c>
      <c r="I52" s="29" t="str">
        <f>VLOOKUP(B52,PBI!A:E,5,FALSE)</f>
        <v>Male</v>
      </c>
      <c r="J52" s="28" t="str">
        <f>IF(I52="female","Yes","No")</f>
        <v>No</v>
      </c>
      <c r="K52" s="28" t="s">
        <v>361</v>
      </c>
      <c r="L52" s="28" t="s">
        <v>361</v>
      </c>
      <c r="M52" s="28">
        <v>3</v>
      </c>
      <c r="N52" s="28">
        <f t="shared" si="5"/>
        <v>894530069</v>
      </c>
      <c r="O52" s="28" t="str">
        <f t="shared" si="6"/>
        <v>Ralph, Marcus_Gardner</v>
      </c>
      <c r="P52" s="28" t="str">
        <f t="shared" si="7"/>
        <v>ral16002@byui.edu</v>
      </c>
      <c r="Q52" s="28" t="str">
        <f t="shared" si="8"/>
        <v>Male</v>
      </c>
      <c r="R52" s="28" t="str">
        <f t="shared" si="9"/>
        <v>Bus Mgmt Marketing</v>
      </c>
    </row>
    <row r="53" spans="1:18" ht="15">
      <c r="A53" s="34">
        <v>62.291942555522127</v>
      </c>
      <c r="B53">
        <v>133276205</v>
      </c>
      <c r="C53" t="s">
        <v>287</v>
      </c>
      <c r="D53" t="s">
        <v>25</v>
      </c>
      <c r="E53" t="s">
        <v>288</v>
      </c>
      <c r="G53" t="s">
        <v>29</v>
      </c>
      <c r="H53" t="s">
        <v>12</v>
      </c>
      <c r="I53" s="29" t="str">
        <f>VLOOKUP(B53,PBI!A:E,5,FALSE)</f>
        <v>Male</v>
      </c>
      <c r="J53" s="28" t="str">
        <f>IF(I53="female","Yes","No")</f>
        <v>No</v>
      </c>
      <c r="K53" s="28" t="s">
        <v>362</v>
      </c>
      <c r="L53" s="28" t="s">
        <v>361</v>
      </c>
      <c r="M53" s="28">
        <v>3</v>
      </c>
      <c r="N53" s="28">
        <f t="shared" si="5"/>
        <v>133276205</v>
      </c>
      <c r="O53" s="28" t="str">
        <f t="shared" si="6"/>
        <v>Soto, Joshua_Juan</v>
      </c>
      <c r="P53" s="28" t="str">
        <f t="shared" si="7"/>
        <v>sot15003@byui.edu</v>
      </c>
      <c r="Q53" s="28" t="str">
        <f t="shared" si="8"/>
        <v>Male</v>
      </c>
      <c r="R53" s="28" t="str">
        <f t="shared" si="9"/>
        <v>Business Finance</v>
      </c>
    </row>
    <row r="54" spans="1:18" ht="15">
      <c r="A54" s="34">
        <v>26.705793713106917</v>
      </c>
      <c r="B54">
        <v>478664223</v>
      </c>
      <c r="C54" t="s">
        <v>307</v>
      </c>
      <c r="D54" t="s">
        <v>14</v>
      </c>
      <c r="E54" t="s">
        <v>308</v>
      </c>
      <c r="G54" t="s">
        <v>11</v>
      </c>
      <c r="H54" t="s">
        <v>20</v>
      </c>
      <c r="I54" s="29" t="str">
        <f>VLOOKUP(B54,PBI!A:E,5,FALSE)</f>
        <v>Male</v>
      </c>
      <c r="J54" s="28" t="str">
        <f>IF(I54="female","Yes","No")</f>
        <v>No</v>
      </c>
      <c r="K54" s="28" t="s">
        <v>361</v>
      </c>
      <c r="L54" s="28" t="s">
        <v>361</v>
      </c>
      <c r="M54" s="28">
        <v>3</v>
      </c>
      <c r="N54" s="28">
        <f t="shared" si="5"/>
        <v>478664223</v>
      </c>
      <c r="O54" s="28" t="str">
        <f t="shared" si="6"/>
        <v>Thomsen, Landon_Isaac</v>
      </c>
      <c r="P54" s="28" t="str">
        <f t="shared" si="7"/>
        <v>tho17013@byui.edu</v>
      </c>
      <c r="Q54" s="28" t="str">
        <f t="shared" si="8"/>
        <v>Male</v>
      </c>
      <c r="R54" s="28" t="str">
        <f t="shared" si="9"/>
        <v>Business Management</v>
      </c>
    </row>
    <row r="55" spans="1:18" ht="15">
      <c r="A55" s="34">
        <v>80.01653354079231</v>
      </c>
      <c r="B55">
        <v>344280811</v>
      </c>
      <c r="C55" t="s">
        <v>321</v>
      </c>
      <c r="D55" t="s">
        <v>17</v>
      </c>
      <c r="E55" t="s">
        <v>322</v>
      </c>
      <c r="G55" t="s">
        <v>11</v>
      </c>
      <c r="H55" t="s">
        <v>20</v>
      </c>
      <c r="I55" s="29" t="str">
        <f>VLOOKUP(B55,PBI!A:E,5,FALSE)</f>
        <v>Male</v>
      </c>
      <c r="J55" s="28" t="str">
        <f>IF(I55="female","Yes","No")</f>
        <v>No</v>
      </c>
      <c r="K55" s="28" t="s">
        <v>361</v>
      </c>
      <c r="L55" s="28" t="s">
        <v>361</v>
      </c>
      <c r="M55" s="28">
        <v>3</v>
      </c>
      <c r="N55" s="28">
        <f t="shared" si="5"/>
        <v>344280811</v>
      </c>
      <c r="O55" s="28" t="str">
        <f t="shared" si="6"/>
        <v>Wimsatt, Joshua_Craig</v>
      </c>
      <c r="P55" s="28" t="str">
        <f t="shared" si="7"/>
        <v>wim16001@byui.edu</v>
      </c>
      <c r="Q55" s="28" t="str">
        <f t="shared" si="8"/>
        <v>Male</v>
      </c>
      <c r="R55" s="28" t="str">
        <f t="shared" si="9"/>
        <v>Business Management</v>
      </c>
    </row>
    <row r="56" spans="1:18" ht="15">
      <c r="A56" s="34">
        <v>48.093165446300723</v>
      </c>
      <c r="B56">
        <v>150642156</v>
      </c>
      <c r="C56" t="s">
        <v>327</v>
      </c>
      <c r="D56" t="s">
        <v>22</v>
      </c>
      <c r="E56" t="s">
        <v>328</v>
      </c>
      <c r="G56" t="s">
        <v>11</v>
      </c>
      <c r="H56" t="s">
        <v>20</v>
      </c>
      <c r="I56" s="29" t="str">
        <f>VLOOKUP(B56,PBI!A:E,5,FALSE)</f>
        <v>Male</v>
      </c>
      <c r="J56" s="28" t="str">
        <f>IF(I56="female","Yes","No")</f>
        <v>No</v>
      </c>
      <c r="K56" s="28" t="s">
        <v>361</v>
      </c>
      <c r="L56" s="28" t="s">
        <v>361</v>
      </c>
      <c r="M56" s="28">
        <v>3</v>
      </c>
      <c r="N56" s="28">
        <f t="shared" si="5"/>
        <v>150642156</v>
      </c>
      <c r="O56" s="28" t="str">
        <f t="shared" si="6"/>
        <v>Young, Dominick_Alex</v>
      </c>
      <c r="P56" s="28" t="str">
        <f t="shared" si="7"/>
        <v>you17009@byui.edu</v>
      </c>
      <c r="Q56" s="28" t="str">
        <f t="shared" si="8"/>
        <v>Male</v>
      </c>
      <c r="R56" s="28" t="str">
        <f t="shared" si="9"/>
        <v>Business Management</v>
      </c>
    </row>
    <row r="57" spans="1:18" ht="15">
      <c r="A57" s="34">
        <v>55.20762006864598</v>
      </c>
      <c r="B57">
        <v>874662413</v>
      </c>
      <c r="C57" t="s">
        <v>378</v>
      </c>
      <c r="D57" t="s">
        <v>379</v>
      </c>
      <c r="E57" t="s">
        <v>380</v>
      </c>
      <c r="G57" t="s">
        <v>11</v>
      </c>
      <c r="H57" t="s">
        <v>12</v>
      </c>
      <c r="I57" s="29" t="s">
        <v>373</v>
      </c>
      <c r="J57" s="28" t="str">
        <f>IF(I57="female","Yes","No")</f>
        <v>Yes</v>
      </c>
      <c r="K57" s="28" t="s">
        <v>361</v>
      </c>
      <c r="L57" s="28" t="s">
        <v>361</v>
      </c>
      <c r="M57" s="28">
        <v>3</v>
      </c>
      <c r="N57" s="28">
        <f t="shared" si="5"/>
        <v>874662413</v>
      </c>
      <c r="O57" s="28" t="str">
        <f t="shared" si="6"/>
        <v>Franklin, Kaylee_Ann</v>
      </c>
      <c r="P57" s="28" t="str">
        <f t="shared" si="7"/>
        <v>fra19007@byui.edu</v>
      </c>
      <c r="Q57" s="28" t="str">
        <f t="shared" si="8"/>
        <v>Female</v>
      </c>
      <c r="R57" s="28" t="str">
        <f t="shared" si="9"/>
        <v>Business Management</v>
      </c>
    </row>
    <row r="58" spans="1:18" s="35" customFormat="1" ht="15">
      <c r="A58" s="34">
        <v>79.703387055713932</v>
      </c>
      <c r="B58">
        <v>691476373</v>
      </c>
      <c r="C58" t="s">
        <v>13</v>
      </c>
      <c r="D58" t="s">
        <v>14</v>
      </c>
      <c r="E58" t="s">
        <v>15</v>
      </c>
      <c r="F58"/>
      <c r="G58" t="s">
        <v>11</v>
      </c>
      <c r="H58" t="s">
        <v>12</v>
      </c>
      <c r="I58" s="29" t="str">
        <f>VLOOKUP(B58,PBI!A:E,5,FALSE)</f>
        <v>Male</v>
      </c>
      <c r="J58" s="28" t="str">
        <f>IF(I58="female","Yes","No")</f>
        <v>No</v>
      </c>
      <c r="K58" s="28" t="s">
        <v>361</v>
      </c>
      <c r="L58" s="28" t="s">
        <v>361</v>
      </c>
      <c r="M58" s="28">
        <v>4</v>
      </c>
      <c r="N58" s="28">
        <f t="shared" si="5"/>
        <v>691476373</v>
      </c>
      <c r="O58" s="28" t="str">
        <f t="shared" si="6"/>
        <v>Ainsworth, Kollin_Evan</v>
      </c>
      <c r="P58" s="28" t="str">
        <f t="shared" si="7"/>
        <v>ain13001@byui.edu</v>
      </c>
      <c r="Q58" s="28" t="str">
        <f t="shared" si="8"/>
        <v>Male</v>
      </c>
      <c r="R58" s="28" t="str">
        <f t="shared" si="9"/>
        <v>Business Management</v>
      </c>
    </row>
    <row r="59" spans="1:18" ht="15">
      <c r="A59" s="34">
        <v>96.973071524791152</v>
      </c>
      <c r="B59">
        <v>697615701</v>
      </c>
      <c r="C59" t="s">
        <v>43</v>
      </c>
      <c r="D59" t="s">
        <v>37</v>
      </c>
      <c r="E59" t="s">
        <v>44</v>
      </c>
      <c r="G59" t="s">
        <v>45</v>
      </c>
      <c r="H59" t="s">
        <v>46</v>
      </c>
      <c r="I59" s="29" t="str">
        <f>VLOOKUP(B59,PBI!A:E,5,FALSE)</f>
        <v>Male</v>
      </c>
      <c r="J59" s="28" t="str">
        <f>IF(I59="female","Yes","No")</f>
        <v>No</v>
      </c>
      <c r="K59" s="28" t="s">
        <v>361</v>
      </c>
      <c r="L59" s="28" t="s">
        <v>361</v>
      </c>
      <c r="M59" s="28">
        <v>4</v>
      </c>
      <c r="N59" s="28">
        <f t="shared" si="5"/>
        <v>697615701</v>
      </c>
      <c r="O59" s="28" t="str">
        <f t="shared" si="6"/>
        <v>Baumert, Caleb_Matthew</v>
      </c>
      <c r="P59" s="28" t="str">
        <f t="shared" si="7"/>
        <v>bau20018@byui.edu</v>
      </c>
      <c r="Q59" s="28" t="str">
        <f t="shared" si="8"/>
        <v>Male</v>
      </c>
      <c r="R59" s="28" t="str">
        <f t="shared" si="9"/>
        <v>Business Management Ops</v>
      </c>
    </row>
    <row r="60" spans="1:18" ht="15">
      <c r="A60" s="34">
        <v>27.462487175606555</v>
      </c>
      <c r="B60">
        <v>897113269</v>
      </c>
      <c r="C60" t="s">
        <v>47</v>
      </c>
      <c r="D60" t="s">
        <v>48</v>
      </c>
      <c r="E60" t="s">
        <v>49</v>
      </c>
      <c r="G60" t="s">
        <v>19</v>
      </c>
      <c r="H60" t="s">
        <v>12</v>
      </c>
      <c r="I60" s="29" t="str">
        <f>VLOOKUP(B60,PBI!A:E,5,FALSE)</f>
        <v>Male</v>
      </c>
      <c r="J60" s="28" t="str">
        <f>IF(I60="female","Yes","No")</f>
        <v>No</v>
      </c>
      <c r="K60" s="28" t="s">
        <v>361</v>
      </c>
      <c r="L60" s="28" t="s">
        <v>361</v>
      </c>
      <c r="M60" s="28">
        <v>4</v>
      </c>
      <c r="N60" s="28">
        <f t="shared" si="5"/>
        <v>897113269</v>
      </c>
      <c r="O60" s="28" t="str">
        <f t="shared" si="6"/>
        <v>Bennett, Jeffrey_scott</v>
      </c>
      <c r="P60" s="28" t="str">
        <f t="shared" si="7"/>
        <v>ben17027@byui.edu</v>
      </c>
      <c r="Q60" s="28" t="str">
        <f t="shared" si="8"/>
        <v>Male</v>
      </c>
      <c r="R60" s="28" t="str">
        <f t="shared" si="9"/>
        <v>Bus Mgmt Marketing</v>
      </c>
    </row>
    <row r="61" spans="1:18" ht="15">
      <c r="A61" s="34">
        <v>22.406390101875996</v>
      </c>
      <c r="B61">
        <v>404177052</v>
      </c>
      <c r="C61" t="s">
        <v>78</v>
      </c>
      <c r="D61" t="s">
        <v>22</v>
      </c>
      <c r="E61" t="s">
        <v>79</v>
      </c>
      <c r="G61" t="s">
        <v>19</v>
      </c>
      <c r="H61" t="s">
        <v>20</v>
      </c>
      <c r="I61" s="29" t="str">
        <f>VLOOKUP(B61,PBI!A:E,5,FALSE)</f>
        <v>Female</v>
      </c>
      <c r="J61" s="28" t="str">
        <f>IF(I61="female","Yes","No")</f>
        <v>Yes</v>
      </c>
      <c r="K61" s="28" t="s">
        <v>361</v>
      </c>
      <c r="L61" s="28" t="s">
        <v>361</v>
      </c>
      <c r="M61" s="28">
        <v>4</v>
      </c>
      <c r="N61" s="28">
        <f t="shared" si="5"/>
        <v>404177052</v>
      </c>
      <c r="O61" s="28" t="str">
        <f t="shared" si="6"/>
        <v>Cardon, Kenzy_Alisha</v>
      </c>
      <c r="P61" s="28" t="str">
        <f t="shared" si="7"/>
        <v>car19029@byui.edu</v>
      </c>
      <c r="Q61" s="28" t="str">
        <f t="shared" si="8"/>
        <v>Female</v>
      </c>
      <c r="R61" s="28" t="str">
        <f t="shared" si="9"/>
        <v>Bus Mgmt Marketing</v>
      </c>
    </row>
    <row r="62" spans="1:18" ht="15">
      <c r="A62" s="34">
        <v>60.815726403241996</v>
      </c>
      <c r="B62">
        <v>864062073</v>
      </c>
      <c r="C62" t="s">
        <v>80</v>
      </c>
      <c r="D62" t="s">
        <v>14</v>
      </c>
      <c r="E62" t="s">
        <v>81</v>
      </c>
      <c r="G62" t="s">
        <v>19</v>
      </c>
      <c r="H62" t="s">
        <v>20</v>
      </c>
      <c r="I62" s="29" t="str">
        <f>VLOOKUP(B62,PBI!A:E,5,FALSE)</f>
        <v>Male</v>
      </c>
      <c r="J62" s="28" t="str">
        <f>IF(I62="female","Yes","No")</f>
        <v>No</v>
      </c>
      <c r="K62" s="28" t="s">
        <v>361</v>
      </c>
      <c r="L62" s="28" t="s">
        <v>361</v>
      </c>
      <c r="M62" s="28">
        <v>4</v>
      </c>
      <c r="N62" s="28">
        <f t="shared" ref="N62:N90" si="10">B62</f>
        <v>864062073</v>
      </c>
      <c r="O62" s="28" t="str">
        <f t="shared" ref="O62:O90" si="11">C62</f>
        <v>Carvajal, Nicholas_D.</v>
      </c>
      <c r="P62" s="28" t="str">
        <f t="shared" ref="P62:P90" si="12">E62</f>
        <v>car16042@byui.edu</v>
      </c>
      <c r="Q62" s="28" t="str">
        <f t="shared" ref="Q62:Q90" si="13">I62</f>
        <v>Male</v>
      </c>
      <c r="R62" s="28" t="str">
        <f t="shared" ref="R62:R90" si="14">G62</f>
        <v>Bus Mgmt Marketing</v>
      </c>
    </row>
    <row r="63" spans="1:18" ht="15">
      <c r="A63" s="34">
        <v>96.670791541880675</v>
      </c>
      <c r="B63">
        <v>220437821</v>
      </c>
      <c r="C63" t="s">
        <v>94</v>
      </c>
      <c r="D63" t="s">
        <v>9</v>
      </c>
      <c r="E63" t="s">
        <v>95</v>
      </c>
      <c r="G63" t="s">
        <v>29</v>
      </c>
      <c r="H63" t="s">
        <v>12</v>
      </c>
      <c r="I63" s="29" t="str">
        <f>VLOOKUP(B63,PBI!A:E,5,FALSE)</f>
        <v>Male</v>
      </c>
      <c r="J63" s="28" t="str">
        <f>IF(I63="female","Yes","No")</f>
        <v>No</v>
      </c>
      <c r="K63" s="28" t="s">
        <v>362</v>
      </c>
      <c r="L63" s="28" t="s">
        <v>361</v>
      </c>
      <c r="M63" s="28">
        <v>4</v>
      </c>
      <c r="N63" s="28">
        <f t="shared" si="10"/>
        <v>220437821</v>
      </c>
      <c r="O63" s="28" t="str">
        <f t="shared" si="11"/>
        <v>Chu, Kwan_Long</v>
      </c>
      <c r="P63" s="28" t="str">
        <f t="shared" si="12"/>
        <v>chu18015@byui.edu</v>
      </c>
      <c r="Q63" s="28" t="str">
        <f t="shared" si="13"/>
        <v>Male</v>
      </c>
      <c r="R63" s="28" t="str">
        <f t="shared" si="14"/>
        <v>Business Finance</v>
      </c>
    </row>
    <row r="64" spans="1:18" ht="15">
      <c r="A64" s="34">
        <v>46.437340993073775</v>
      </c>
      <c r="B64">
        <v>951912839</v>
      </c>
      <c r="C64" t="s">
        <v>98</v>
      </c>
      <c r="D64" t="s">
        <v>9</v>
      </c>
      <c r="E64" t="s">
        <v>99</v>
      </c>
      <c r="G64" t="s">
        <v>45</v>
      </c>
      <c r="H64" t="s">
        <v>20</v>
      </c>
      <c r="I64" s="29" t="str">
        <f>VLOOKUP(B64,PBI!A:E,5,FALSE)</f>
        <v>Male</v>
      </c>
      <c r="J64" s="28" t="str">
        <f>IF(I64="female","Yes","No")</f>
        <v>No</v>
      </c>
      <c r="K64" s="28" t="s">
        <v>361</v>
      </c>
      <c r="L64" s="28" t="s">
        <v>361</v>
      </c>
      <c r="M64" s="28">
        <v>4</v>
      </c>
      <c r="N64" s="28">
        <f t="shared" si="10"/>
        <v>951912839</v>
      </c>
      <c r="O64" s="28" t="str">
        <f t="shared" si="11"/>
        <v>Claflin, Bret_Gunther</v>
      </c>
      <c r="P64" s="28" t="str">
        <f t="shared" si="12"/>
        <v>cla18041@byui.edu</v>
      </c>
      <c r="Q64" s="28" t="str">
        <f t="shared" si="13"/>
        <v>Male</v>
      </c>
      <c r="R64" s="28" t="str">
        <f t="shared" si="14"/>
        <v>Business Management Ops</v>
      </c>
    </row>
    <row r="65" spans="1:18" ht="15">
      <c r="A65" s="34">
        <v>47.068786006938225</v>
      </c>
      <c r="B65">
        <v>116020470</v>
      </c>
      <c r="C65" t="s">
        <v>146</v>
      </c>
      <c r="D65" t="s">
        <v>9</v>
      </c>
      <c r="E65" t="s">
        <v>147</v>
      </c>
      <c r="G65" t="s">
        <v>148</v>
      </c>
      <c r="H65" t="s">
        <v>12</v>
      </c>
      <c r="I65" s="29" t="str">
        <f>VLOOKUP(B65,PBI!A:E,5,FALSE)</f>
        <v>Female</v>
      </c>
      <c r="J65" s="28" t="str">
        <f>IF(I65="female","Yes","No")</f>
        <v>Yes</v>
      </c>
      <c r="K65" s="28" t="s">
        <v>361</v>
      </c>
      <c r="L65" s="28" t="s">
        <v>362</v>
      </c>
      <c r="M65" s="28">
        <v>4</v>
      </c>
      <c r="N65" s="28">
        <f t="shared" si="10"/>
        <v>116020470</v>
      </c>
      <c r="O65" s="28" t="str">
        <f t="shared" si="11"/>
        <v>Gardner, Maggie_Amelia</v>
      </c>
      <c r="P65" s="28" t="str">
        <f t="shared" si="12"/>
        <v>gar19017@byui.edu</v>
      </c>
      <c r="Q65" s="28" t="str">
        <f t="shared" si="13"/>
        <v>Female</v>
      </c>
      <c r="R65" s="28" t="str">
        <f t="shared" si="14"/>
        <v>Art</v>
      </c>
    </row>
    <row r="66" spans="1:18" ht="15">
      <c r="A66" s="34">
        <v>73.512554866695595</v>
      </c>
      <c r="B66">
        <v>343124553</v>
      </c>
      <c r="C66" t="s">
        <v>184</v>
      </c>
      <c r="D66" t="s">
        <v>185</v>
      </c>
      <c r="E66" t="s">
        <v>186</v>
      </c>
      <c r="G66" t="s">
        <v>19</v>
      </c>
      <c r="H66" t="s">
        <v>12</v>
      </c>
      <c r="I66" s="29" t="str">
        <f>VLOOKUP(B66,PBI!A:E,5,FALSE)</f>
        <v>Male</v>
      </c>
      <c r="J66" s="28" t="str">
        <f>IF(I66="female","Yes","No")</f>
        <v>No</v>
      </c>
      <c r="K66" s="28" t="s">
        <v>361</v>
      </c>
      <c r="L66" s="28" t="s">
        <v>361</v>
      </c>
      <c r="M66" s="28">
        <v>4</v>
      </c>
      <c r="N66" s="28">
        <f t="shared" si="10"/>
        <v>343124553</v>
      </c>
      <c r="O66" s="28" t="str">
        <f t="shared" si="11"/>
        <v>Johnson, Nathan_Michael</v>
      </c>
      <c r="P66" s="28" t="str">
        <f t="shared" si="12"/>
        <v>joh15068@byui.edu</v>
      </c>
      <c r="Q66" s="28" t="str">
        <f t="shared" si="13"/>
        <v>Male</v>
      </c>
      <c r="R66" s="28" t="str">
        <f t="shared" si="14"/>
        <v>Bus Mgmt Marketing</v>
      </c>
    </row>
    <row r="67" spans="1:18" ht="15">
      <c r="A67" s="34">
        <v>64.75514480870558</v>
      </c>
      <c r="B67">
        <v>34644928</v>
      </c>
      <c r="C67" t="s">
        <v>190</v>
      </c>
      <c r="D67" t="s">
        <v>191</v>
      </c>
      <c r="E67" t="s">
        <v>192</v>
      </c>
      <c r="G67" t="s">
        <v>11</v>
      </c>
      <c r="H67" t="s">
        <v>12</v>
      </c>
      <c r="I67" s="29" t="str">
        <f>VLOOKUP(B67,PBI!A:E,5,FALSE)</f>
        <v>Male</v>
      </c>
      <c r="J67" s="28" t="str">
        <f>IF(I67="female","Yes","No")</f>
        <v>No</v>
      </c>
      <c r="K67" s="28" t="s">
        <v>361</v>
      </c>
      <c r="L67" s="28" t="s">
        <v>361</v>
      </c>
      <c r="M67" s="28">
        <v>4</v>
      </c>
      <c r="N67" s="28">
        <f t="shared" si="10"/>
        <v>34644928</v>
      </c>
      <c r="O67" s="28" t="str">
        <f t="shared" si="11"/>
        <v>Kunz, Dallas_James</v>
      </c>
      <c r="P67" s="28" t="str">
        <f t="shared" si="12"/>
        <v>kun17005@byui.edu</v>
      </c>
      <c r="Q67" s="28" t="str">
        <f t="shared" si="13"/>
        <v>Male</v>
      </c>
      <c r="R67" s="28" t="str">
        <f t="shared" si="14"/>
        <v>Business Management</v>
      </c>
    </row>
    <row r="68" spans="1:18" ht="15">
      <c r="A68" s="34">
        <v>11.496274265817375</v>
      </c>
      <c r="B68">
        <v>648752195</v>
      </c>
      <c r="C68" t="s">
        <v>381</v>
      </c>
      <c r="D68" t="s">
        <v>382</v>
      </c>
      <c r="E68" t="s">
        <v>383</v>
      </c>
      <c r="G68" t="s">
        <v>384</v>
      </c>
      <c r="H68" t="s">
        <v>12</v>
      </c>
      <c r="I68" s="29" t="s">
        <v>373</v>
      </c>
      <c r="J68" s="28" t="str">
        <f>IF(I68="female","Yes","No")</f>
        <v>Yes</v>
      </c>
      <c r="K68" s="28" t="s">
        <v>361</v>
      </c>
      <c r="L68" s="28" t="s">
        <v>362</v>
      </c>
      <c r="M68" s="28">
        <v>4</v>
      </c>
      <c r="N68" s="28">
        <f t="shared" si="10"/>
        <v>648752195</v>
      </c>
      <c r="O68" s="28" t="str">
        <f t="shared" si="11"/>
        <v>Lambries, Gabrielle_Elise</v>
      </c>
      <c r="P68" s="28" t="str">
        <f t="shared" si="12"/>
        <v>lam18019@byui.edu</v>
      </c>
      <c r="Q68" s="28" t="str">
        <f t="shared" si="13"/>
        <v>Female</v>
      </c>
      <c r="R68" s="28" t="str">
        <f t="shared" si="14"/>
        <v>Exercise Physiology</v>
      </c>
    </row>
    <row r="69" spans="1:18" ht="15">
      <c r="A69" s="34">
        <v>44.274037738147889</v>
      </c>
      <c r="B69">
        <v>851917870</v>
      </c>
      <c r="C69" t="s">
        <v>214</v>
      </c>
      <c r="D69" t="s">
        <v>9</v>
      </c>
      <c r="E69" t="s">
        <v>215</v>
      </c>
      <c r="G69" t="s">
        <v>73</v>
      </c>
      <c r="H69" t="s">
        <v>12</v>
      </c>
      <c r="I69" s="29" t="str">
        <f>VLOOKUP(B69,PBI!A:E,5,FALSE)</f>
        <v>Female</v>
      </c>
      <c r="J69" s="28" t="str">
        <f>IF(I69="female","Yes","No")</f>
        <v>Yes</v>
      </c>
      <c r="K69" s="28" t="s">
        <v>361</v>
      </c>
      <c r="L69" s="28" t="s">
        <v>362</v>
      </c>
      <c r="M69" s="28">
        <v>4</v>
      </c>
      <c r="N69" s="28">
        <f t="shared" si="10"/>
        <v>851917870</v>
      </c>
      <c r="O69" s="28" t="str">
        <f t="shared" si="11"/>
        <v>Massey, Simren</v>
      </c>
      <c r="P69" s="28" t="str">
        <f t="shared" si="12"/>
        <v>mas15013@byui.edu</v>
      </c>
      <c r="Q69" s="28" t="str">
        <f t="shared" si="13"/>
        <v>Female</v>
      </c>
      <c r="R69" s="28" t="str">
        <f t="shared" si="14"/>
        <v>FCS Apparel Entrepreneur</v>
      </c>
    </row>
    <row r="70" spans="1:18" ht="15">
      <c r="A70" s="34">
        <v>11.429620401942852</v>
      </c>
      <c r="B70">
        <v>19017359</v>
      </c>
      <c r="C70" t="s">
        <v>256</v>
      </c>
      <c r="D70" t="s">
        <v>9</v>
      </c>
      <c r="E70" t="s">
        <v>257</v>
      </c>
      <c r="G70" t="s">
        <v>19</v>
      </c>
      <c r="H70" t="s">
        <v>20</v>
      </c>
      <c r="I70" s="29" t="str">
        <f>VLOOKUP(B70,PBI!A:E,5,FALSE)</f>
        <v>Female</v>
      </c>
      <c r="J70" s="28" t="str">
        <f>IF(I70="female","Yes","No")</f>
        <v>Yes</v>
      </c>
      <c r="K70" s="28" t="s">
        <v>361</v>
      </c>
      <c r="L70" s="28" t="s">
        <v>361</v>
      </c>
      <c r="M70" s="28">
        <v>4</v>
      </c>
      <c r="N70" s="28">
        <f t="shared" si="10"/>
        <v>19017359</v>
      </c>
      <c r="O70" s="28" t="str">
        <f t="shared" si="11"/>
        <v>Porter, Ashley</v>
      </c>
      <c r="P70" s="28" t="str">
        <f t="shared" si="12"/>
        <v>por18015@byui.edu</v>
      </c>
      <c r="Q70" s="28" t="str">
        <f t="shared" si="13"/>
        <v>Female</v>
      </c>
      <c r="R70" s="28" t="str">
        <f t="shared" si="14"/>
        <v>Bus Mgmt Marketing</v>
      </c>
    </row>
    <row r="71" spans="1:18" ht="15">
      <c r="A71" s="34">
        <v>24.294838979709223</v>
      </c>
      <c r="B71">
        <v>280125346</v>
      </c>
      <c r="C71" t="s">
        <v>261</v>
      </c>
      <c r="D71" t="s">
        <v>56</v>
      </c>
      <c r="E71" t="s">
        <v>262</v>
      </c>
      <c r="G71" t="s">
        <v>19</v>
      </c>
      <c r="H71" t="s">
        <v>12</v>
      </c>
      <c r="I71" s="29" t="str">
        <f>VLOOKUP(B71,PBI!A:E,5,FALSE)</f>
        <v>Female</v>
      </c>
      <c r="J71" s="28" t="str">
        <f>IF(I71="female","Yes","No")</f>
        <v>Yes</v>
      </c>
      <c r="K71" s="28" t="s">
        <v>361</v>
      </c>
      <c r="L71" s="28" t="s">
        <v>361</v>
      </c>
      <c r="M71" s="28">
        <v>4</v>
      </c>
      <c r="N71" s="28">
        <f t="shared" si="10"/>
        <v>280125346</v>
      </c>
      <c r="O71" s="28" t="str">
        <f t="shared" si="11"/>
        <v>Pulsipher, Kristen_Bailey</v>
      </c>
      <c r="P71" s="28" t="str">
        <f t="shared" si="12"/>
        <v>pul17006@byui.edu</v>
      </c>
      <c r="Q71" s="28" t="str">
        <f t="shared" si="13"/>
        <v>Female</v>
      </c>
      <c r="R71" s="28" t="str">
        <f t="shared" si="14"/>
        <v>Bus Mgmt Marketing</v>
      </c>
    </row>
    <row r="72" spans="1:18" ht="15">
      <c r="A72" s="34">
        <v>55.170488349759275</v>
      </c>
      <c r="B72">
        <v>156876889</v>
      </c>
      <c r="C72" t="s">
        <v>269</v>
      </c>
      <c r="D72" t="s">
        <v>22</v>
      </c>
      <c r="E72" t="s">
        <v>270</v>
      </c>
      <c r="G72" t="s">
        <v>60</v>
      </c>
      <c r="H72" t="s">
        <v>12</v>
      </c>
      <c r="I72" s="29" t="str">
        <f>VLOOKUP(B72,PBI!A:E,5,FALSE)</f>
        <v>Male</v>
      </c>
      <c r="J72" s="28" t="str">
        <f>IF(I72="female","Yes","No")</f>
        <v>No</v>
      </c>
      <c r="K72" s="28" t="s">
        <v>361</v>
      </c>
      <c r="L72" s="28" t="s">
        <v>362</v>
      </c>
      <c r="M72" s="28">
        <v>4</v>
      </c>
      <c r="N72" s="28">
        <f t="shared" si="10"/>
        <v>156876889</v>
      </c>
      <c r="O72" s="28" t="str">
        <f t="shared" si="11"/>
        <v>Ratliff, Robin_Niclas</v>
      </c>
      <c r="P72" s="28" t="str">
        <f t="shared" si="12"/>
        <v>rat18001@byui.edu</v>
      </c>
      <c r="Q72" s="28" t="str">
        <f t="shared" si="13"/>
        <v>Male</v>
      </c>
      <c r="R72" s="28" t="str">
        <f t="shared" si="14"/>
        <v>Construction Management</v>
      </c>
    </row>
    <row r="73" spans="1:18" ht="15">
      <c r="A73" s="34">
        <v>0</v>
      </c>
      <c r="B73">
        <v>445546456</v>
      </c>
      <c r="C73" t="s">
        <v>293</v>
      </c>
      <c r="D73" t="s">
        <v>171</v>
      </c>
      <c r="E73" t="s">
        <v>294</v>
      </c>
      <c r="G73" t="s">
        <v>11</v>
      </c>
      <c r="H73" t="s">
        <v>20</v>
      </c>
      <c r="I73" s="29" t="str">
        <f>VLOOKUP(B73,PBI!A:E,5,FALSE)</f>
        <v>Male</v>
      </c>
      <c r="J73" s="28" t="str">
        <f>IF(I73="female","Yes","No")</f>
        <v>No</v>
      </c>
      <c r="K73" s="28" t="s">
        <v>361</v>
      </c>
      <c r="L73" s="28" t="s">
        <v>361</v>
      </c>
      <c r="M73" s="28">
        <v>4</v>
      </c>
      <c r="N73" s="28">
        <f t="shared" si="10"/>
        <v>445546456</v>
      </c>
      <c r="O73" s="28" t="str">
        <f t="shared" si="11"/>
        <v>Stark, Jacob_Christopher</v>
      </c>
      <c r="P73" s="28" t="str">
        <f t="shared" si="12"/>
        <v>sta18016@byui.edu</v>
      </c>
      <c r="Q73" s="28" t="str">
        <f t="shared" si="13"/>
        <v>Male</v>
      </c>
      <c r="R73" s="28" t="str">
        <f t="shared" si="14"/>
        <v>Business Management</v>
      </c>
    </row>
    <row r="74" spans="1:18" ht="15">
      <c r="A74" s="34">
        <v>99.868805609463763</v>
      </c>
      <c r="B74">
        <v>8741906</v>
      </c>
      <c r="C74" t="s">
        <v>295</v>
      </c>
      <c r="D74" t="s">
        <v>17</v>
      </c>
      <c r="E74" t="s">
        <v>296</v>
      </c>
      <c r="G74" t="s">
        <v>19</v>
      </c>
      <c r="H74" t="s">
        <v>35</v>
      </c>
      <c r="I74" s="29" t="str">
        <f>VLOOKUP(B74,PBI!A:E,5,FALSE)</f>
        <v>Male</v>
      </c>
      <c r="J74" s="28" t="str">
        <f>IF(I74="female","Yes","No")</f>
        <v>No</v>
      </c>
      <c r="K74" s="28" t="s">
        <v>361</v>
      </c>
      <c r="L74" s="28" t="s">
        <v>361</v>
      </c>
      <c r="M74" s="28">
        <v>4</v>
      </c>
      <c r="N74" s="28">
        <f t="shared" si="10"/>
        <v>8741906</v>
      </c>
      <c r="O74" s="28" t="str">
        <f t="shared" si="11"/>
        <v>Steele, Nikolas_George</v>
      </c>
      <c r="P74" s="28" t="str">
        <f t="shared" si="12"/>
        <v>ste16021@byui.edu</v>
      </c>
      <c r="Q74" s="28" t="str">
        <f t="shared" si="13"/>
        <v>Male</v>
      </c>
      <c r="R74" s="28" t="str">
        <f t="shared" si="14"/>
        <v>Bus Mgmt Marketing</v>
      </c>
    </row>
    <row r="75" spans="1:18" ht="15">
      <c r="A75" s="34">
        <v>93.626860840338068</v>
      </c>
      <c r="B75" s="3">
        <v>842152460</v>
      </c>
      <c r="C75" s="3" t="s">
        <v>385</v>
      </c>
      <c r="D75" s="3" t="s">
        <v>386</v>
      </c>
      <c r="E75" s="3" t="s">
        <v>387</v>
      </c>
      <c r="F75" s="3"/>
      <c r="G75" s="3" t="s">
        <v>11</v>
      </c>
      <c r="H75" s="3" t="s">
        <v>12</v>
      </c>
      <c r="I75" s="29" t="s">
        <v>366</v>
      </c>
      <c r="J75" s="28" t="str">
        <f>IF(I75="female","Yes","No")</f>
        <v>No</v>
      </c>
      <c r="K75" s="28" t="s">
        <v>361</v>
      </c>
      <c r="L75" s="28" t="s">
        <v>361</v>
      </c>
      <c r="M75" s="28">
        <v>4</v>
      </c>
      <c r="N75" s="28">
        <f t="shared" si="10"/>
        <v>842152460</v>
      </c>
      <c r="O75" s="28" t="str">
        <f t="shared" si="11"/>
        <v>Tanner, Clayton_Quinn</v>
      </c>
      <c r="P75" s="28" t="str">
        <f t="shared" si="12"/>
        <v>tan17003@byui.edu</v>
      </c>
      <c r="Q75" s="28" t="str">
        <f t="shared" si="13"/>
        <v>Male</v>
      </c>
      <c r="R75" s="28" t="str">
        <f t="shared" si="14"/>
        <v>Business Management</v>
      </c>
    </row>
    <row r="76" spans="1:18" ht="15">
      <c r="A76" s="34">
        <v>88.351294971374656</v>
      </c>
      <c r="B76">
        <v>911229903</v>
      </c>
      <c r="C76" t="s">
        <v>388</v>
      </c>
      <c r="D76" t="s">
        <v>389</v>
      </c>
      <c r="E76" t="s">
        <v>390</v>
      </c>
      <c r="G76" t="s">
        <v>19</v>
      </c>
      <c r="H76" t="s">
        <v>35</v>
      </c>
      <c r="I76" s="29" t="s">
        <v>366</v>
      </c>
      <c r="J76" s="28" t="str">
        <f>IF(I76="female","Yes","No")</f>
        <v>No</v>
      </c>
      <c r="K76" s="28" t="s">
        <v>361</v>
      </c>
      <c r="L76" s="28" t="s">
        <v>361</v>
      </c>
      <c r="M76" s="28">
        <v>4</v>
      </c>
      <c r="N76" s="28">
        <f t="shared" si="10"/>
        <v>911229903</v>
      </c>
      <c r="O76" s="28" t="str">
        <f t="shared" si="11"/>
        <v>Hatch, Christion_David</v>
      </c>
      <c r="P76" s="28" t="str">
        <f t="shared" si="12"/>
        <v>hat18004@byui.edu</v>
      </c>
      <c r="Q76" s="28" t="str">
        <f t="shared" si="13"/>
        <v>Male</v>
      </c>
      <c r="R76" s="28" t="str">
        <f t="shared" si="14"/>
        <v>Bus Mgmt Marketing</v>
      </c>
    </row>
    <row r="77" spans="1:18" ht="15">
      <c r="A77" s="34">
        <v>24.913181638261971</v>
      </c>
      <c r="B77">
        <v>369882035</v>
      </c>
      <c r="C77" t="s">
        <v>52</v>
      </c>
      <c r="D77" t="s">
        <v>22</v>
      </c>
      <c r="E77" t="s">
        <v>53</v>
      </c>
      <c r="G77" t="s">
        <v>54</v>
      </c>
      <c r="H77" t="s">
        <v>20</v>
      </c>
      <c r="I77" s="29" t="str">
        <f>VLOOKUP(B77,PBI!A:E,5,FALSE)</f>
        <v>Male</v>
      </c>
      <c r="J77" s="28" t="str">
        <f>IF(I77="female","Yes","No")</f>
        <v>No</v>
      </c>
      <c r="K77" s="28" t="s">
        <v>362</v>
      </c>
      <c r="L77" s="28" t="s">
        <v>362</v>
      </c>
      <c r="M77" s="28">
        <v>5</v>
      </c>
      <c r="N77" s="28">
        <f t="shared" si="10"/>
        <v>369882035</v>
      </c>
      <c r="O77" s="28" t="str">
        <f t="shared" si="11"/>
        <v>Bertolli, Matthew</v>
      </c>
      <c r="P77" s="28" t="str">
        <f t="shared" si="12"/>
        <v>ber16008@byui.edu</v>
      </c>
      <c r="Q77" s="28" t="str">
        <f t="shared" si="13"/>
        <v>Male</v>
      </c>
      <c r="R77" s="28" t="str">
        <f t="shared" si="14"/>
        <v>Financial Economics</v>
      </c>
    </row>
    <row r="78" spans="1:18" ht="15">
      <c r="A78" s="34">
        <v>85.321383183137655</v>
      </c>
      <c r="B78">
        <v>585604003</v>
      </c>
      <c r="C78" t="s">
        <v>55</v>
      </c>
      <c r="D78" t="s">
        <v>56</v>
      </c>
      <c r="E78" t="s">
        <v>57</v>
      </c>
      <c r="G78" t="s">
        <v>11</v>
      </c>
      <c r="H78" t="s">
        <v>12</v>
      </c>
      <c r="I78" s="29" t="str">
        <f>VLOOKUP(B78,PBI!A:E,5,FALSE)</f>
        <v>Male</v>
      </c>
      <c r="J78" s="28" t="str">
        <f>IF(I78="female","Yes","No")</f>
        <v>No</v>
      </c>
      <c r="K78" s="28" t="s">
        <v>361</v>
      </c>
      <c r="L78" s="28" t="s">
        <v>361</v>
      </c>
      <c r="M78" s="28">
        <v>5</v>
      </c>
      <c r="N78" s="28">
        <f t="shared" si="10"/>
        <v>585604003</v>
      </c>
      <c r="O78" s="28" t="str">
        <f t="shared" si="11"/>
        <v>Bickmore, David_Kaden</v>
      </c>
      <c r="P78" s="28" t="str">
        <f t="shared" si="12"/>
        <v>bic19004@byui.edu</v>
      </c>
      <c r="Q78" s="28" t="str">
        <f t="shared" si="13"/>
        <v>Male</v>
      </c>
      <c r="R78" s="28" t="str">
        <f t="shared" si="14"/>
        <v>Business Management</v>
      </c>
    </row>
    <row r="79" spans="1:18" ht="15">
      <c r="A79" s="34">
        <v>57.670818241682433</v>
      </c>
      <c r="B79">
        <v>707775310</v>
      </c>
      <c r="C79" t="s">
        <v>61</v>
      </c>
      <c r="D79" t="s">
        <v>14</v>
      </c>
      <c r="E79" t="s">
        <v>62</v>
      </c>
      <c r="G79" t="s">
        <v>19</v>
      </c>
      <c r="H79" t="s">
        <v>35</v>
      </c>
      <c r="I79" s="29" t="str">
        <f>VLOOKUP(B79,PBI!A:E,5,FALSE)</f>
        <v>Male</v>
      </c>
      <c r="J79" s="28" t="str">
        <f>IF(I79="female","Yes","No")</f>
        <v>No</v>
      </c>
      <c r="K79" s="28" t="s">
        <v>361</v>
      </c>
      <c r="L79" s="28" t="s">
        <v>361</v>
      </c>
      <c r="M79" s="28">
        <v>5</v>
      </c>
      <c r="N79" s="28">
        <f t="shared" si="10"/>
        <v>707775310</v>
      </c>
      <c r="O79" s="28" t="str">
        <f t="shared" si="11"/>
        <v>Blomfield, Jakob_Levi</v>
      </c>
      <c r="P79" s="28" t="str">
        <f t="shared" si="12"/>
        <v>blo17005@byui.edu</v>
      </c>
      <c r="Q79" s="28" t="str">
        <f t="shared" si="13"/>
        <v>Male</v>
      </c>
      <c r="R79" s="28" t="str">
        <f t="shared" si="14"/>
        <v>Bus Mgmt Marketing</v>
      </c>
    </row>
    <row r="80" spans="1:18" ht="15">
      <c r="A80" s="34">
        <v>60.679606439983836</v>
      </c>
      <c r="B80">
        <v>418002211</v>
      </c>
      <c r="C80" t="s">
        <v>90</v>
      </c>
      <c r="D80" t="s">
        <v>9</v>
      </c>
      <c r="E80" t="s">
        <v>91</v>
      </c>
      <c r="G80" t="s">
        <v>29</v>
      </c>
      <c r="H80" t="s">
        <v>12</v>
      </c>
      <c r="I80" s="29" t="str">
        <f>VLOOKUP(B80,PBI!A:E,5,FALSE)</f>
        <v>Female</v>
      </c>
      <c r="J80" s="28" t="str">
        <f>IF(I80="female","Yes","No")</f>
        <v>Yes</v>
      </c>
      <c r="K80" s="28" t="s">
        <v>362</v>
      </c>
      <c r="L80" s="28" t="s">
        <v>361</v>
      </c>
      <c r="M80" s="28">
        <v>5</v>
      </c>
      <c r="N80" s="28">
        <f t="shared" si="10"/>
        <v>418002211</v>
      </c>
      <c r="O80" s="28" t="str">
        <f t="shared" si="11"/>
        <v>Christensen, Anna</v>
      </c>
      <c r="P80" s="28" t="str">
        <f t="shared" si="12"/>
        <v>christensenan@byui.edu</v>
      </c>
      <c r="Q80" s="28" t="str">
        <f t="shared" si="13"/>
        <v>Female</v>
      </c>
      <c r="R80" s="28" t="str">
        <f t="shared" si="14"/>
        <v>Business Finance</v>
      </c>
    </row>
    <row r="81" spans="1:18" ht="15">
      <c r="A81" s="34">
        <v>97.007001197905936</v>
      </c>
      <c r="B81">
        <v>663065765</v>
      </c>
      <c r="C81" t="s">
        <v>129</v>
      </c>
      <c r="D81" t="s">
        <v>56</v>
      </c>
      <c r="E81" t="s">
        <v>130</v>
      </c>
      <c r="G81" t="s">
        <v>19</v>
      </c>
      <c r="H81" t="s">
        <v>12</v>
      </c>
      <c r="I81" s="29" t="str">
        <f>VLOOKUP(B81,PBI!A:E,5,FALSE)</f>
        <v>Male</v>
      </c>
      <c r="J81" s="28" t="str">
        <f>IF(I81="female","Yes","No")</f>
        <v>No</v>
      </c>
      <c r="K81" s="28" t="s">
        <v>361</v>
      </c>
      <c r="L81" s="28" t="s">
        <v>361</v>
      </c>
      <c r="M81" s="28">
        <v>5</v>
      </c>
      <c r="N81" s="28">
        <f t="shared" si="10"/>
        <v>663065765</v>
      </c>
      <c r="O81" s="28" t="str">
        <f t="shared" si="11"/>
        <v>Edmond, Tanner</v>
      </c>
      <c r="P81" s="28" t="str">
        <f t="shared" si="12"/>
        <v>edm18002@byui.edu</v>
      </c>
      <c r="Q81" s="28" t="str">
        <f t="shared" si="13"/>
        <v>Male</v>
      </c>
      <c r="R81" s="28" t="str">
        <f t="shared" si="14"/>
        <v>Bus Mgmt Marketing</v>
      </c>
    </row>
    <row r="82" spans="1:18" ht="15">
      <c r="A82" s="34">
        <v>10.960124025093121</v>
      </c>
      <c r="B82">
        <v>28581439</v>
      </c>
      <c r="C82" t="s">
        <v>391</v>
      </c>
      <c r="D82" t="s">
        <v>371</v>
      </c>
      <c r="E82" t="s">
        <v>392</v>
      </c>
      <c r="G82" t="s">
        <v>11</v>
      </c>
      <c r="H82" t="s">
        <v>12</v>
      </c>
      <c r="I82" s="29" t="s">
        <v>366</v>
      </c>
      <c r="J82" s="28" t="str">
        <f>IF(I82="female","Yes","No")</f>
        <v>No</v>
      </c>
      <c r="K82" s="28" t="s">
        <v>361</v>
      </c>
      <c r="L82" s="28" t="s">
        <v>361</v>
      </c>
      <c r="M82" s="28">
        <v>5</v>
      </c>
      <c r="N82" s="28">
        <f t="shared" si="10"/>
        <v>28581439</v>
      </c>
      <c r="O82" s="28" t="str">
        <f t="shared" si="11"/>
        <v>Ferreira Guimaraes, Jean_Carlos</v>
      </c>
      <c r="P82" s="28" t="str">
        <f t="shared" si="12"/>
        <v>fer20013@byui.edu</v>
      </c>
      <c r="Q82" s="28" t="str">
        <f t="shared" si="13"/>
        <v>Male</v>
      </c>
      <c r="R82" s="28" t="str">
        <f t="shared" si="14"/>
        <v>Business Management</v>
      </c>
    </row>
    <row r="83" spans="1:18" ht="15">
      <c r="A83" s="34">
        <v>82.289050306488704</v>
      </c>
      <c r="B83">
        <v>923088941</v>
      </c>
      <c r="C83" t="s">
        <v>168</v>
      </c>
      <c r="D83" t="s">
        <v>22</v>
      </c>
      <c r="E83" t="s">
        <v>169</v>
      </c>
      <c r="G83" t="s">
        <v>11</v>
      </c>
      <c r="H83" t="s">
        <v>20</v>
      </c>
      <c r="I83" s="29" t="str">
        <f>VLOOKUP(B83,PBI!A:E,5,FALSE)</f>
        <v>Male</v>
      </c>
      <c r="J83" s="28" t="str">
        <f>IF(I83="female","Yes","No")</f>
        <v>No</v>
      </c>
      <c r="K83" s="28" t="s">
        <v>361</v>
      </c>
      <c r="L83" s="28" t="s">
        <v>361</v>
      </c>
      <c r="M83" s="28">
        <v>5</v>
      </c>
      <c r="N83" s="28">
        <f t="shared" si="10"/>
        <v>923088941</v>
      </c>
      <c r="O83" s="28" t="str">
        <f t="shared" si="11"/>
        <v>Hill, Koben_Dane</v>
      </c>
      <c r="P83" s="28" t="str">
        <f t="shared" si="12"/>
        <v>hil19031@byui.edu</v>
      </c>
      <c r="Q83" s="28" t="str">
        <f t="shared" si="13"/>
        <v>Male</v>
      </c>
      <c r="R83" s="28" t="str">
        <f t="shared" si="14"/>
        <v>Business Management</v>
      </c>
    </row>
    <row r="84" spans="1:18" ht="15">
      <c r="A84" s="34">
        <v>81.151467633993107</v>
      </c>
      <c r="B84">
        <v>595634729</v>
      </c>
      <c r="C84" t="s">
        <v>178</v>
      </c>
      <c r="D84" t="s">
        <v>14</v>
      </c>
      <c r="E84" t="s">
        <v>179</v>
      </c>
      <c r="G84" t="s">
        <v>11</v>
      </c>
      <c r="H84" t="s">
        <v>20</v>
      </c>
      <c r="I84" s="29" t="str">
        <f>VLOOKUP(B84,PBI!A:E,5,FALSE)</f>
        <v>Female</v>
      </c>
      <c r="J84" s="28" t="str">
        <f>IF(I84="female","Yes","No")</f>
        <v>Yes</v>
      </c>
      <c r="K84" s="28" t="s">
        <v>361</v>
      </c>
      <c r="L84" s="28" t="s">
        <v>361</v>
      </c>
      <c r="M84" s="28">
        <v>5</v>
      </c>
      <c r="N84" s="28">
        <f t="shared" si="10"/>
        <v>595634729</v>
      </c>
      <c r="O84" s="28" t="str">
        <f t="shared" si="11"/>
        <v>Jackson, Hannah</v>
      </c>
      <c r="P84" s="28" t="str">
        <f t="shared" si="12"/>
        <v>jac19015@byui.edu</v>
      </c>
      <c r="Q84" s="28" t="str">
        <f t="shared" si="13"/>
        <v>Female</v>
      </c>
      <c r="R84" s="28" t="str">
        <f t="shared" si="14"/>
        <v>Business Management</v>
      </c>
    </row>
    <row r="85" spans="1:18" ht="15">
      <c r="A85" s="34">
        <v>66.285752998663725</v>
      </c>
      <c r="B85">
        <v>675656087</v>
      </c>
      <c r="C85" t="s">
        <v>233</v>
      </c>
      <c r="D85" t="s">
        <v>25</v>
      </c>
      <c r="E85" t="s">
        <v>234</v>
      </c>
      <c r="G85" t="s">
        <v>73</v>
      </c>
      <c r="H85" t="s">
        <v>12</v>
      </c>
      <c r="I85" s="29" t="str">
        <f>VLOOKUP(B85,PBI!A:E,5,FALSE)</f>
        <v>Female</v>
      </c>
      <c r="J85" s="28" t="str">
        <f>IF(I85="female","Yes","No")</f>
        <v>Yes</v>
      </c>
      <c r="K85" s="28" t="s">
        <v>361</v>
      </c>
      <c r="L85" s="28" t="s">
        <v>362</v>
      </c>
      <c r="M85" s="28">
        <v>5</v>
      </c>
      <c r="N85" s="28">
        <f t="shared" si="10"/>
        <v>675656087</v>
      </c>
      <c r="O85" s="28" t="str">
        <f t="shared" si="11"/>
        <v>Morton, Margaret_Corey</v>
      </c>
      <c r="P85" s="28" t="str">
        <f t="shared" si="12"/>
        <v>mor17020@byui.edu</v>
      </c>
      <c r="Q85" s="28" t="str">
        <f t="shared" si="13"/>
        <v>Female</v>
      </c>
      <c r="R85" s="28" t="str">
        <f t="shared" si="14"/>
        <v>FCS Apparel Entrepreneur</v>
      </c>
    </row>
    <row r="86" spans="1:18" ht="15">
      <c r="A86" s="34">
        <v>50.344163426530187</v>
      </c>
      <c r="B86">
        <v>288480136</v>
      </c>
      <c r="C86" t="s">
        <v>239</v>
      </c>
      <c r="D86" t="s">
        <v>9</v>
      </c>
      <c r="E86" t="s">
        <v>240</v>
      </c>
      <c r="G86" t="s">
        <v>11</v>
      </c>
      <c r="H86" t="s">
        <v>20</v>
      </c>
      <c r="I86" s="29" t="str">
        <f>VLOOKUP(B86,PBI!A:E,5,FALSE)</f>
        <v>Male</v>
      </c>
      <c r="J86" s="28" t="str">
        <f>IF(I86="female","Yes","No")</f>
        <v>No</v>
      </c>
      <c r="K86" s="28" t="s">
        <v>361</v>
      </c>
      <c r="L86" s="28" t="s">
        <v>361</v>
      </c>
      <c r="M86" s="28">
        <v>5</v>
      </c>
      <c r="N86" s="28">
        <f t="shared" si="10"/>
        <v>288480136</v>
      </c>
      <c r="O86" s="28" t="str">
        <f t="shared" si="11"/>
        <v>Nelson, Kobe_Gene</v>
      </c>
      <c r="P86" s="28" t="str">
        <f t="shared" si="12"/>
        <v>nel20008@byui.edu</v>
      </c>
      <c r="Q86" s="28" t="str">
        <f t="shared" si="13"/>
        <v>Male</v>
      </c>
      <c r="R86" s="28" t="str">
        <f t="shared" si="14"/>
        <v>Business Management</v>
      </c>
    </row>
    <row r="87" spans="1:18" ht="15">
      <c r="A87" s="34">
        <v>98.896718443061644</v>
      </c>
      <c r="B87">
        <v>803407418</v>
      </c>
      <c r="C87" t="s">
        <v>246</v>
      </c>
      <c r="D87" t="s">
        <v>14</v>
      </c>
      <c r="E87" t="s">
        <v>247</v>
      </c>
      <c r="G87" t="s">
        <v>19</v>
      </c>
      <c r="H87" t="s">
        <v>20</v>
      </c>
      <c r="I87" s="29" t="str">
        <f>VLOOKUP(B87,PBI!A:E,5,FALSE)</f>
        <v>Female</v>
      </c>
      <c r="J87" s="28" t="str">
        <f>IF(I87="female","Yes","No")</f>
        <v>Yes</v>
      </c>
      <c r="K87" s="28" t="s">
        <v>361</v>
      </c>
      <c r="L87" s="28" t="s">
        <v>361</v>
      </c>
      <c r="M87" s="28">
        <v>5</v>
      </c>
      <c r="N87" s="28">
        <f t="shared" si="10"/>
        <v>803407418</v>
      </c>
      <c r="O87" s="28" t="str">
        <f t="shared" si="11"/>
        <v>Oliver, Carly_Marie</v>
      </c>
      <c r="P87" s="28" t="str">
        <f t="shared" si="12"/>
        <v>oli16008@byui.edu</v>
      </c>
      <c r="Q87" s="28" t="str">
        <f t="shared" si="13"/>
        <v>Female</v>
      </c>
      <c r="R87" s="28" t="str">
        <f t="shared" si="14"/>
        <v>Bus Mgmt Marketing</v>
      </c>
    </row>
    <row r="88" spans="1:18" ht="15">
      <c r="A88" s="34">
        <v>0</v>
      </c>
      <c r="B88">
        <v>510874722</v>
      </c>
      <c r="C88" t="s">
        <v>279</v>
      </c>
      <c r="D88" t="s">
        <v>25</v>
      </c>
      <c r="E88" t="s">
        <v>280</v>
      </c>
      <c r="G88" t="s">
        <v>60</v>
      </c>
      <c r="H88" t="s">
        <v>12</v>
      </c>
      <c r="I88" s="29" t="str">
        <f>VLOOKUP(B88,PBI!A:E,5,FALSE)</f>
        <v>Male</v>
      </c>
      <c r="J88" s="28" t="str">
        <f>IF(I88="female","Yes","No")</f>
        <v>No</v>
      </c>
      <c r="K88" s="28" t="s">
        <v>361</v>
      </c>
      <c r="L88" s="28" t="s">
        <v>362</v>
      </c>
      <c r="M88" s="28">
        <v>5</v>
      </c>
      <c r="N88" s="28">
        <f t="shared" si="10"/>
        <v>510874722</v>
      </c>
      <c r="O88" s="28" t="str">
        <f t="shared" si="11"/>
        <v>Savage, Ethan_Joseph</v>
      </c>
      <c r="P88" s="28" t="str">
        <f t="shared" si="12"/>
        <v>sav18002@byui.edu</v>
      </c>
      <c r="Q88" s="28" t="str">
        <f t="shared" si="13"/>
        <v>Male</v>
      </c>
      <c r="R88" s="28" t="str">
        <f t="shared" si="14"/>
        <v>Construction Management</v>
      </c>
    </row>
    <row r="89" spans="1:18" ht="15">
      <c r="A89" s="34">
        <v>0</v>
      </c>
      <c r="B89">
        <v>479039466</v>
      </c>
      <c r="C89" t="s">
        <v>283</v>
      </c>
      <c r="D89" t="s">
        <v>9</v>
      </c>
      <c r="E89" t="s">
        <v>284</v>
      </c>
      <c r="G89" t="s">
        <v>11</v>
      </c>
      <c r="H89" t="s">
        <v>20</v>
      </c>
      <c r="I89" s="29" t="str">
        <f>VLOOKUP(B89,PBI!A:E,5,FALSE)</f>
        <v>Male</v>
      </c>
      <c r="J89" s="28" t="str">
        <f>IF(I89="female","Yes","No")</f>
        <v>No</v>
      </c>
      <c r="K89" s="28" t="s">
        <v>361</v>
      </c>
      <c r="L89" s="28" t="s">
        <v>361</v>
      </c>
      <c r="M89" s="28">
        <v>5</v>
      </c>
      <c r="N89" s="28">
        <f t="shared" si="10"/>
        <v>479039466</v>
      </c>
      <c r="O89" s="28" t="str">
        <f t="shared" si="11"/>
        <v>Smith, Joshua_Robert</v>
      </c>
      <c r="P89" s="28" t="str">
        <f t="shared" si="12"/>
        <v>smi15034@byui.edu</v>
      </c>
      <c r="Q89" s="28" t="str">
        <f t="shared" si="13"/>
        <v>Male</v>
      </c>
      <c r="R89" s="28" t="str">
        <f t="shared" si="14"/>
        <v>Business Management</v>
      </c>
    </row>
    <row r="90" spans="1:18" ht="15">
      <c r="A90" s="34">
        <v>7.0170339503896066</v>
      </c>
      <c r="B90">
        <v>266164418</v>
      </c>
      <c r="C90" t="s">
        <v>289</v>
      </c>
      <c r="D90" t="s">
        <v>17</v>
      </c>
      <c r="E90" t="s">
        <v>290</v>
      </c>
      <c r="G90" t="s">
        <v>19</v>
      </c>
      <c r="H90" t="s">
        <v>20</v>
      </c>
      <c r="I90" s="29" t="str">
        <f>VLOOKUP(B90,PBI!A:E,5,FALSE)</f>
        <v>Male</v>
      </c>
      <c r="J90" s="28" t="str">
        <f>IF(I90="female","Yes","No")</f>
        <v>No</v>
      </c>
      <c r="K90" s="28" t="s">
        <v>361</v>
      </c>
      <c r="L90" s="28" t="s">
        <v>361</v>
      </c>
      <c r="M90" s="28">
        <v>5</v>
      </c>
      <c r="N90" s="28">
        <f t="shared" si="10"/>
        <v>266164418</v>
      </c>
      <c r="O90" s="28" t="str">
        <f t="shared" si="11"/>
        <v>St Louis, Jeff_Junior</v>
      </c>
      <c r="P90" s="28" t="str">
        <f t="shared" si="12"/>
        <v>stl17001@byui.edu</v>
      </c>
      <c r="Q90" s="28" t="str">
        <f t="shared" si="13"/>
        <v>Male</v>
      </c>
      <c r="R90" s="28" t="str">
        <f t="shared" si="14"/>
        <v>Bus Mgmt Marketing</v>
      </c>
    </row>
    <row r="91" spans="1:18" ht="15">
      <c r="A91" s="34">
        <v>52.792895367512202</v>
      </c>
      <c r="B91">
        <v>166375100</v>
      </c>
      <c r="C91" t="s">
        <v>303</v>
      </c>
      <c r="D91" t="s">
        <v>33</v>
      </c>
      <c r="E91" t="s">
        <v>304</v>
      </c>
      <c r="G91" t="s">
        <v>19</v>
      </c>
      <c r="H91" t="s">
        <v>20</v>
      </c>
      <c r="I91" s="29" t="str">
        <f>VLOOKUP(B91,PBI!A:E,5,FALSE)</f>
        <v>Male</v>
      </c>
      <c r="J91" s="28" t="str">
        <f>IF(I91="female","Yes","No")</f>
        <v>No</v>
      </c>
      <c r="K91" s="28" t="s">
        <v>361</v>
      </c>
      <c r="L91" s="28" t="s">
        <v>361</v>
      </c>
      <c r="M91" s="28">
        <v>5</v>
      </c>
      <c r="N91" s="28">
        <f t="shared" ref="N91:N122" si="15">B91</f>
        <v>166375100</v>
      </c>
      <c r="O91" s="28" t="str">
        <f t="shared" ref="O91:O122" si="16">C91</f>
        <v>Taylor, Kyle_Patton</v>
      </c>
      <c r="P91" s="28" t="str">
        <f t="shared" ref="P91:P122" si="17">E91</f>
        <v>tay18063@byui.edu</v>
      </c>
      <c r="Q91" s="28" t="str">
        <f t="shared" ref="Q91:Q122" si="18">I91</f>
        <v>Male</v>
      </c>
      <c r="R91" s="28" t="str">
        <f t="shared" ref="R91:R122" si="19">G91</f>
        <v>Bus Mgmt Marketing</v>
      </c>
    </row>
    <row r="92" spans="1:18" ht="15">
      <c r="A92" s="34">
        <v>63.302377872955041</v>
      </c>
      <c r="B92">
        <v>205486624</v>
      </c>
      <c r="C92" t="s">
        <v>325</v>
      </c>
      <c r="D92" t="s">
        <v>22</v>
      </c>
      <c r="E92" t="s">
        <v>326</v>
      </c>
      <c r="G92" t="s">
        <v>19</v>
      </c>
      <c r="H92" t="s">
        <v>20</v>
      </c>
      <c r="I92" s="29" t="str">
        <f>VLOOKUP(B92,PBI!A:E,5,FALSE)</f>
        <v>Female</v>
      </c>
      <c r="J92" s="28" t="str">
        <f>IF(I92="female","Yes","No")</f>
        <v>Yes</v>
      </c>
      <c r="K92" s="28" t="s">
        <v>361</v>
      </c>
      <c r="L92" s="28" t="s">
        <v>361</v>
      </c>
      <c r="M92" s="28">
        <v>5</v>
      </c>
      <c r="N92" s="28">
        <f t="shared" si="15"/>
        <v>205486624</v>
      </c>
      <c r="O92" s="28" t="str">
        <f t="shared" si="16"/>
        <v>Wonnacott, Samri</v>
      </c>
      <c r="P92" s="28" t="str">
        <f t="shared" si="17"/>
        <v>wonnacotts@byui.edu</v>
      </c>
      <c r="Q92" s="28" t="str">
        <f t="shared" si="18"/>
        <v>Female</v>
      </c>
      <c r="R92" s="28" t="str">
        <f t="shared" si="19"/>
        <v>Bus Mgmt Marketing</v>
      </c>
    </row>
    <row r="93" spans="1:18" ht="15">
      <c r="A93" s="34">
        <v>22.896879854825769</v>
      </c>
      <c r="B93">
        <v>955628807</v>
      </c>
      <c r="C93" t="s">
        <v>393</v>
      </c>
      <c r="D93" t="s">
        <v>375</v>
      </c>
      <c r="E93" t="s">
        <v>394</v>
      </c>
      <c r="G93" t="s">
        <v>11</v>
      </c>
      <c r="H93" t="s">
        <v>35</v>
      </c>
      <c r="I93" s="29" t="s">
        <v>366</v>
      </c>
      <c r="J93" s="28" t="str">
        <f>IF(I93="female","Yes","No")</f>
        <v>No</v>
      </c>
      <c r="K93" s="28" t="s">
        <v>361</v>
      </c>
      <c r="L93" s="28" t="s">
        <v>361</v>
      </c>
      <c r="M93">
        <v>5</v>
      </c>
      <c r="N93" s="28">
        <f t="shared" si="15"/>
        <v>955628807</v>
      </c>
      <c r="O93" s="28" t="str">
        <f t="shared" si="16"/>
        <v>Beck, Camdon_Erik</v>
      </c>
      <c r="P93" s="28" t="str">
        <f t="shared" si="17"/>
        <v>bec19017@byui.edu</v>
      </c>
      <c r="Q93" s="28" t="str">
        <f t="shared" si="18"/>
        <v>Male</v>
      </c>
      <c r="R93" s="28" t="str">
        <f t="shared" si="19"/>
        <v>Business Management</v>
      </c>
    </row>
    <row r="94" spans="1:18" ht="15">
      <c r="A94" s="34">
        <v>15.97825251226147</v>
      </c>
      <c r="B94">
        <v>820783445</v>
      </c>
      <c r="C94" t="s">
        <v>21</v>
      </c>
      <c r="D94" t="s">
        <v>22</v>
      </c>
      <c r="E94" t="s">
        <v>23</v>
      </c>
      <c r="G94" t="s">
        <v>11</v>
      </c>
      <c r="H94" t="s">
        <v>20</v>
      </c>
      <c r="I94" s="29" t="str">
        <f>VLOOKUP(B94,PBI!A:E,5,FALSE)</f>
        <v>Female</v>
      </c>
      <c r="J94" s="28" t="str">
        <f>IF(I94="female","Yes","No")</f>
        <v>Yes</v>
      </c>
      <c r="K94" s="28" t="s">
        <v>361</v>
      </c>
      <c r="L94" s="28" t="s">
        <v>361</v>
      </c>
      <c r="M94" s="28">
        <v>6</v>
      </c>
      <c r="N94" s="28">
        <f t="shared" si="15"/>
        <v>820783445</v>
      </c>
      <c r="O94" s="28" t="str">
        <f t="shared" si="16"/>
        <v>Alvarado Puerto, Lauren_Marcela</v>
      </c>
      <c r="P94" s="28" t="str">
        <f t="shared" si="17"/>
        <v>alv19019@byui.edu</v>
      </c>
      <c r="Q94" s="28" t="str">
        <f t="shared" si="18"/>
        <v>Female</v>
      </c>
      <c r="R94" s="28" t="str">
        <f t="shared" si="19"/>
        <v>Business Management</v>
      </c>
    </row>
    <row r="95" spans="1:18" ht="15">
      <c r="A95" s="34">
        <v>44.999130663832631</v>
      </c>
      <c r="B95">
        <v>627016647</v>
      </c>
      <c r="C95" t="s">
        <v>36</v>
      </c>
      <c r="D95" t="s">
        <v>37</v>
      </c>
      <c r="E95" t="s">
        <v>38</v>
      </c>
      <c r="G95" t="s">
        <v>19</v>
      </c>
      <c r="H95" t="s">
        <v>20</v>
      </c>
      <c r="I95" s="29" t="str">
        <f>VLOOKUP(B95,PBI!A:E,5,FALSE)</f>
        <v>Male</v>
      </c>
      <c r="J95" s="28" t="str">
        <f>IF(I95="female","Yes","No")</f>
        <v>No</v>
      </c>
      <c r="K95" s="28" t="s">
        <v>361</v>
      </c>
      <c r="L95" s="28" t="s">
        <v>361</v>
      </c>
      <c r="M95" s="28">
        <v>6</v>
      </c>
      <c r="N95" s="28">
        <f t="shared" si="15"/>
        <v>627016647</v>
      </c>
      <c r="O95" s="28" t="str">
        <f t="shared" si="16"/>
        <v>Bailey, Jordan</v>
      </c>
      <c r="P95" s="28" t="str">
        <f t="shared" si="17"/>
        <v>bai21005@byui.edu</v>
      </c>
      <c r="Q95" s="28" t="str">
        <f t="shared" si="18"/>
        <v>Male</v>
      </c>
      <c r="R95" s="28" t="str">
        <f t="shared" si="19"/>
        <v>Bus Mgmt Marketing</v>
      </c>
    </row>
    <row r="96" spans="1:18" ht="15">
      <c r="A96" s="34">
        <v>79.654108388384074</v>
      </c>
      <c r="B96">
        <v>167286345</v>
      </c>
      <c r="C96" t="s">
        <v>41</v>
      </c>
      <c r="D96" t="s">
        <v>17</v>
      </c>
      <c r="E96" t="s">
        <v>42</v>
      </c>
      <c r="G96" t="s">
        <v>19</v>
      </c>
      <c r="H96" t="s">
        <v>20</v>
      </c>
      <c r="I96" s="29" t="str">
        <f>VLOOKUP(B96,PBI!A:E,5,FALSE)</f>
        <v>Male</v>
      </c>
      <c r="J96" s="28" t="str">
        <f>IF(I96="female","Yes","No")</f>
        <v>No</v>
      </c>
      <c r="K96" s="28" t="s">
        <v>361</v>
      </c>
      <c r="L96" s="28" t="s">
        <v>361</v>
      </c>
      <c r="M96" s="28">
        <v>6</v>
      </c>
      <c r="N96" s="28">
        <f t="shared" si="15"/>
        <v>167286345</v>
      </c>
      <c r="O96" s="28" t="str">
        <f t="shared" si="16"/>
        <v>Batman, Isaac</v>
      </c>
      <c r="P96" s="28" t="str">
        <f t="shared" si="17"/>
        <v>bat18006@byui.edu</v>
      </c>
      <c r="Q96" s="28" t="str">
        <f t="shared" si="18"/>
        <v>Male</v>
      </c>
      <c r="R96" s="28" t="str">
        <f t="shared" si="19"/>
        <v>Bus Mgmt Marketing</v>
      </c>
    </row>
    <row r="97" spans="1:18" ht="15">
      <c r="A97" s="34">
        <v>52.425300282098256</v>
      </c>
      <c r="B97">
        <v>674513665</v>
      </c>
      <c r="C97" t="s">
        <v>50</v>
      </c>
      <c r="D97" t="s">
        <v>25</v>
      </c>
      <c r="E97" t="s">
        <v>51</v>
      </c>
      <c r="G97" t="s">
        <v>19</v>
      </c>
      <c r="H97" t="s">
        <v>12</v>
      </c>
      <c r="I97" s="29" t="str">
        <f>VLOOKUP(B97,PBI!A:E,5,FALSE)</f>
        <v>Female</v>
      </c>
      <c r="J97" s="28" t="str">
        <f>IF(I97="female","Yes","No")</f>
        <v>Yes</v>
      </c>
      <c r="K97" s="28" t="s">
        <v>361</v>
      </c>
      <c r="L97" s="28" t="s">
        <v>361</v>
      </c>
      <c r="M97" s="28">
        <v>6</v>
      </c>
      <c r="N97" s="28">
        <f t="shared" si="15"/>
        <v>674513665</v>
      </c>
      <c r="O97" s="28" t="str">
        <f t="shared" si="16"/>
        <v>Berrett, Cadee_Lyn</v>
      </c>
      <c r="P97" s="28" t="str">
        <f t="shared" si="17"/>
        <v>lyn18002@byui.edu</v>
      </c>
      <c r="Q97" s="28" t="str">
        <f t="shared" si="18"/>
        <v>Female</v>
      </c>
      <c r="R97" s="28" t="str">
        <f t="shared" si="19"/>
        <v>Bus Mgmt Marketing</v>
      </c>
    </row>
    <row r="98" spans="1:18" ht="15">
      <c r="A98" s="34">
        <v>21.134391520079689</v>
      </c>
      <c r="B98">
        <v>419427393</v>
      </c>
      <c r="C98" t="s">
        <v>58</v>
      </c>
      <c r="D98" t="s">
        <v>9</v>
      </c>
      <c r="E98" t="s">
        <v>59</v>
      </c>
      <c r="G98" t="s">
        <v>60</v>
      </c>
      <c r="H98" t="s">
        <v>20</v>
      </c>
      <c r="I98" s="29" t="str">
        <f>VLOOKUP(B98,PBI!A:E,5,FALSE)</f>
        <v>Male</v>
      </c>
      <c r="J98" s="28" t="str">
        <f>IF(I98="female","Yes","No")</f>
        <v>No</v>
      </c>
      <c r="K98" s="28" t="s">
        <v>361</v>
      </c>
      <c r="L98" s="28" t="s">
        <v>362</v>
      </c>
      <c r="M98" s="28">
        <v>6</v>
      </c>
      <c r="N98" s="28">
        <f t="shared" si="15"/>
        <v>419427393</v>
      </c>
      <c r="O98" s="28" t="str">
        <f t="shared" si="16"/>
        <v>Bingham, Kevin_Madsen</v>
      </c>
      <c r="P98" s="28" t="str">
        <f t="shared" si="17"/>
        <v>bin15006@byui.edu</v>
      </c>
      <c r="Q98" s="28" t="str">
        <f t="shared" si="18"/>
        <v>Male</v>
      </c>
      <c r="R98" s="28" t="str">
        <f t="shared" si="19"/>
        <v>Construction Management</v>
      </c>
    </row>
    <row r="99" spans="1:18" ht="15">
      <c r="A99" s="34">
        <v>13.818743998538574</v>
      </c>
      <c r="B99">
        <v>284774241</v>
      </c>
      <c r="C99" t="s">
        <v>69</v>
      </c>
      <c r="D99" t="s">
        <v>9</v>
      </c>
      <c r="E99" t="s">
        <v>70</v>
      </c>
      <c r="G99" t="s">
        <v>19</v>
      </c>
      <c r="H99" t="s">
        <v>12</v>
      </c>
      <c r="I99" s="29" t="str">
        <f>VLOOKUP(B99,PBI!A:E,5,FALSE)</f>
        <v>Female</v>
      </c>
      <c r="J99" s="28" t="str">
        <f>IF(I99="female","Yes","No")</f>
        <v>Yes</v>
      </c>
      <c r="K99" s="28" t="s">
        <v>361</v>
      </c>
      <c r="L99" s="28" t="s">
        <v>361</v>
      </c>
      <c r="M99" s="28">
        <v>6</v>
      </c>
      <c r="N99" s="28">
        <f t="shared" si="15"/>
        <v>284774241</v>
      </c>
      <c r="O99" s="28" t="str">
        <f t="shared" si="16"/>
        <v>Brandi, Kathryn_Louise</v>
      </c>
      <c r="P99" s="28" t="str">
        <f t="shared" si="17"/>
        <v>bra18011@byui.edu</v>
      </c>
      <c r="Q99" s="28" t="str">
        <f t="shared" si="18"/>
        <v>Female</v>
      </c>
      <c r="R99" s="28" t="str">
        <f t="shared" si="19"/>
        <v>Bus Mgmt Marketing</v>
      </c>
    </row>
    <row r="100" spans="1:18" ht="15">
      <c r="A100" s="34">
        <v>63.584111465059067</v>
      </c>
      <c r="B100">
        <v>290238062</v>
      </c>
      <c r="C100" t="s">
        <v>100</v>
      </c>
      <c r="D100" t="s">
        <v>22</v>
      </c>
      <c r="E100" t="s">
        <v>101</v>
      </c>
      <c r="G100" t="s">
        <v>29</v>
      </c>
      <c r="H100" t="s">
        <v>20</v>
      </c>
      <c r="I100" s="29" t="str">
        <f>VLOOKUP(B100,PBI!A:E,5,FALSE)</f>
        <v>Female</v>
      </c>
      <c r="J100" s="28" t="str">
        <f>IF(I100="female","Yes","No")</f>
        <v>Yes</v>
      </c>
      <c r="K100" s="28" t="s">
        <v>362</v>
      </c>
      <c r="L100" s="28" t="s">
        <v>361</v>
      </c>
      <c r="M100" s="28">
        <v>6</v>
      </c>
      <c r="N100" s="28">
        <f t="shared" si="15"/>
        <v>290238062</v>
      </c>
      <c r="O100" s="28" t="str">
        <f t="shared" si="16"/>
        <v>Clay, Karley_Nicolle</v>
      </c>
      <c r="P100" s="28" t="str">
        <f t="shared" si="17"/>
        <v>cla18023@byui.edu</v>
      </c>
      <c r="Q100" s="28" t="str">
        <f t="shared" si="18"/>
        <v>Female</v>
      </c>
      <c r="R100" s="28" t="str">
        <f t="shared" si="19"/>
        <v>Business Finance</v>
      </c>
    </row>
    <row r="101" spans="1:18" ht="15">
      <c r="A101" s="34">
        <v>31.892299805551406</v>
      </c>
      <c r="B101">
        <v>236727393</v>
      </c>
      <c r="C101" t="s">
        <v>108</v>
      </c>
      <c r="D101" t="s">
        <v>14</v>
      </c>
      <c r="E101" t="s">
        <v>109</v>
      </c>
      <c r="G101" t="s">
        <v>11</v>
      </c>
      <c r="H101" t="s">
        <v>20</v>
      </c>
      <c r="I101" s="29" t="str">
        <f>VLOOKUP(B101,PBI!A:E,5,FALSE)</f>
        <v>Male</v>
      </c>
      <c r="J101" s="28" t="str">
        <f>IF(I101="female","Yes","No")</f>
        <v>No</v>
      </c>
      <c r="K101" s="28" t="s">
        <v>361</v>
      </c>
      <c r="L101" s="28" t="s">
        <v>361</v>
      </c>
      <c r="M101" s="28">
        <v>6</v>
      </c>
      <c r="N101" s="28">
        <f t="shared" si="15"/>
        <v>236727393</v>
      </c>
      <c r="O101" s="28" t="str">
        <f t="shared" si="16"/>
        <v>Colvin, Brandon_Lark</v>
      </c>
      <c r="P101" s="28" t="str">
        <f t="shared" si="17"/>
        <v>col15025@byui.edu</v>
      </c>
      <c r="Q101" s="28" t="str">
        <f t="shared" si="18"/>
        <v>Male</v>
      </c>
      <c r="R101" s="28" t="str">
        <f t="shared" si="19"/>
        <v>Business Management</v>
      </c>
    </row>
    <row r="102" spans="1:18" ht="15">
      <c r="A102" s="34">
        <v>62.037850214466339</v>
      </c>
      <c r="B102">
        <v>908444760</v>
      </c>
      <c r="C102" t="s">
        <v>120</v>
      </c>
      <c r="D102" t="s">
        <v>33</v>
      </c>
      <c r="E102" t="s">
        <v>121</v>
      </c>
      <c r="G102" t="s">
        <v>45</v>
      </c>
      <c r="H102" t="s">
        <v>35</v>
      </c>
      <c r="I102" s="29" t="str">
        <f>VLOOKUP(B102,PBI!A:E,5,FALSE)</f>
        <v>Male</v>
      </c>
      <c r="J102" s="28" t="str">
        <f>IF(I102="female","Yes","No")</f>
        <v>No</v>
      </c>
      <c r="K102" s="28" t="s">
        <v>361</v>
      </c>
      <c r="L102" s="28" t="s">
        <v>361</v>
      </c>
      <c r="M102" s="28">
        <v>6</v>
      </c>
      <c r="N102" s="28">
        <f t="shared" si="15"/>
        <v>908444760</v>
      </c>
      <c r="O102" s="28" t="str">
        <f t="shared" si="16"/>
        <v>Despain, Joseph</v>
      </c>
      <c r="P102" s="28" t="str">
        <f t="shared" si="17"/>
        <v>despainjo@byui.edu</v>
      </c>
      <c r="Q102" s="28" t="str">
        <f t="shared" si="18"/>
        <v>Male</v>
      </c>
      <c r="R102" s="28" t="str">
        <f t="shared" si="19"/>
        <v>Business Management Ops</v>
      </c>
    </row>
    <row r="103" spans="1:18" ht="15">
      <c r="A103" s="34">
        <v>85.33516848806137</v>
      </c>
      <c r="B103">
        <v>47839105</v>
      </c>
      <c r="C103" t="s">
        <v>137</v>
      </c>
      <c r="D103" t="s">
        <v>14</v>
      </c>
      <c r="E103" t="s">
        <v>138</v>
      </c>
      <c r="G103" t="s">
        <v>11</v>
      </c>
      <c r="H103" t="s">
        <v>20</v>
      </c>
      <c r="I103" s="29" t="str">
        <f>VLOOKUP(B103,PBI!A:E,5,FALSE)</f>
        <v>Female</v>
      </c>
      <c r="J103" s="28" t="str">
        <f>IF(I103="female","Yes","No")</f>
        <v>Yes</v>
      </c>
      <c r="K103" s="28" t="s">
        <v>361</v>
      </c>
      <c r="L103" s="28" t="s">
        <v>361</v>
      </c>
      <c r="M103" s="28">
        <v>6</v>
      </c>
      <c r="N103" s="28">
        <f t="shared" si="15"/>
        <v>47839105</v>
      </c>
      <c r="O103" s="28" t="str">
        <f t="shared" si="16"/>
        <v>Eschmeyer, McKenzie_Dawn</v>
      </c>
      <c r="P103" s="28" t="str">
        <f t="shared" si="17"/>
        <v>esc17005@byui.edu</v>
      </c>
      <c r="Q103" s="28" t="str">
        <f t="shared" si="18"/>
        <v>Female</v>
      </c>
      <c r="R103" s="28" t="str">
        <f t="shared" si="19"/>
        <v>Business Management</v>
      </c>
    </row>
    <row r="104" spans="1:18" s="35" customFormat="1" ht="15">
      <c r="A104" s="34">
        <v>82.026554731786433</v>
      </c>
      <c r="B104">
        <v>860746873</v>
      </c>
      <c r="C104" t="s">
        <v>165</v>
      </c>
      <c r="D104" t="s">
        <v>22</v>
      </c>
      <c r="E104" t="s">
        <v>166</v>
      </c>
      <c r="F104"/>
      <c r="G104" t="s">
        <v>167</v>
      </c>
      <c r="H104" t="s">
        <v>20</v>
      </c>
      <c r="I104" s="29" t="str">
        <f>VLOOKUP(B104,PBI!A:E,5,FALSE)</f>
        <v>Male</v>
      </c>
      <c r="J104" s="28" t="str">
        <f>IF(I104="female","Yes","No")</f>
        <v>No</v>
      </c>
      <c r="K104" s="28" t="s">
        <v>361</v>
      </c>
      <c r="L104" s="28" t="s">
        <v>362</v>
      </c>
      <c r="M104" s="28">
        <v>6</v>
      </c>
      <c r="N104" s="28">
        <f t="shared" si="15"/>
        <v>860746873</v>
      </c>
      <c r="O104" s="28" t="str">
        <f t="shared" si="16"/>
        <v>Heywood, Josh_Nathan</v>
      </c>
      <c r="P104" s="28" t="str">
        <f t="shared" si="17"/>
        <v>hey18002@byui.edu</v>
      </c>
      <c r="Q104" s="28" t="str">
        <f t="shared" si="18"/>
        <v>Male</v>
      </c>
      <c r="R104" s="28" t="str">
        <f t="shared" si="19"/>
        <v>Automotive Tech Mgmt</v>
      </c>
    </row>
    <row r="105" spans="1:18" ht="15">
      <c r="A105" s="34">
        <v>96.60647984908384</v>
      </c>
      <c r="B105">
        <v>406751718</v>
      </c>
      <c r="C105" t="s">
        <v>187</v>
      </c>
      <c r="D105" t="s">
        <v>25</v>
      </c>
      <c r="E105" t="s">
        <v>188</v>
      </c>
      <c r="G105" t="s">
        <v>189</v>
      </c>
      <c r="H105" t="s">
        <v>12</v>
      </c>
      <c r="I105" s="29" t="str">
        <f>VLOOKUP(B105,PBI!A:E,5,FALSE)</f>
        <v>Male</v>
      </c>
      <c r="J105" s="28" t="str">
        <f>IF(I105="female","Yes","No")</f>
        <v>No</v>
      </c>
      <c r="K105" s="28" t="s">
        <v>361</v>
      </c>
      <c r="L105" s="28" t="s">
        <v>362</v>
      </c>
      <c r="M105" s="28">
        <v>6</v>
      </c>
      <c r="N105" s="28">
        <f t="shared" si="15"/>
        <v>406751718</v>
      </c>
      <c r="O105" s="28" t="str">
        <f t="shared" si="16"/>
        <v>Kelley, Kalvin_John</v>
      </c>
      <c r="P105" s="28" t="str">
        <f t="shared" si="17"/>
        <v>kel17034@byui.edu</v>
      </c>
      <c r="Q105" s="28" t="str">
        <f t="shared" si="18"/>
        <v>Male</v>
      </c>
      <c r="R105" s="28" t="str">
        <f t="shared" si="19"/>
        <v>Advanced Vehicle Systems</v>
      </c>
    </row>
    <row r="106" spans="1:18" ht="15">
      <c r="A106" s="34">
        <v>6.2990572259113309</v>
      </c>
      <c r="B106">
        <v>225060320</v>
      </c>
      <c r="C106" t="s">
        <v>204</v>
      </c>
      <c r="D106" t="s">
        <v>9</v>
      </c>
      <c r="E106" t="s">
        <v>205</v>
      </c>
      <c r="G106" t="s">
        <v>19</v>
      </c>
      <c r="H106" t="s">
        <v>12</v>
      </c>
      <c r="I106" s="29" t="str">
        <f>VLOOKUP(B106,PBI!A:E,5,FALSE)</f>
        <v>Male</v>
      </c>
      <c r="J106" s="28" t="str">
        <f>IF(I106="female","Yes","No")</f>
        <v>No</v>
      </c>
      <c r="K106" s="28" t="s">
        <v>361</v>
      </c>
      <c r="L106" s="28" t="s">
        <v>361</v>
      </c>
      <c r="M106" s="28">
        <v>6</v>
      </c>
      <c r="N106" s="28">
        <f t="shared" si="15"/>
        <v>225060320</v>
      </c>
      <c r="O106" s="28" t="str">
        <f t="shared" si="16"/>
        <v>Lomax, Bryson_Ray</v>
      </c>
      <c r="P106" s="28" t="str">
        <f t="shared" si="17"/>
        <v>lom17002@byui.edu</v>
      </c>
      <c r="Q106" s="28" t="str">
        <f t="shared" si="18"/>
        <v>Male</v>
      </c>
      <c r="R106" s="28" t="str">
        <f t="shared" si="19"/>
        <v>Bus Mgmt Marketing</v>
      </c>
    </row>
    <row r="107" spans="1:18" ht="15">
      <c r="A107" s="34">
        <v>73.87100061590327</v>
      </c>
      <c r="B107">
        <v>773453668</v>
      </c>
      <c r="C107" t="s">
        <v>248</v>
      </c>
      <c r="D107" t="s">
        <v>25</v>
      </c>
      <c r="E107" t="s">
        <v>249</v>
      </c>
      <c r="G107" t="s">
        <v>19</v>
      </c>
      <c r="H107" t="s">
        <v>12</v>
      </c>
      <c r="I107" s="29" t="str">
        <f>VLOOKUP(B107,PBI!A:E,5,FALSE)</f>
        <v>Male</v>
      </c>
      <c r="J107" s="28" t="str">
        <f>IF(I107="female","Yes","No")</f>
        <v>No</v>
      </c>
      <c r="K107" s="28" t="s">
        <v>361</v>
      </c>
      <c r="L107" s="28" t="s">
        <v>361</v>
      </c>
      <c r="M107" s="28">
        <v>6</v>
      </c>
      <c r="N107" s="28">
        <f t="shared" si="15"/>
        <v>773453668</v>
      </c>
      <c r="O107" s="28" t="str">
        <f t="shared" si="16"/>
        <v>Ordonez, Hernan_Felipe</v>
      </c>
      <c r="P107" s="28" t="str">
        <f t="shared" si="17"/>
        <v>ord17002@byui.edu</v>
      </c>
      <c r="Q107" s="28" t="str">
        <f t="shared" si="18"/>
        <v>Male</v>
      </c>
      <c r="R107" s="28" t="str">
        <f t="shared" si="19"/>
        <v>Bus Mgmt Marketing</v>
      </c>
    </row>
    <row r="108" spans="1:18" ht="15">
      <c r="A108" s="34">
        <v>23.280302213721495</v>
      </c>
      <c r="B108">
        <v>645959353</v>
      </c>
      <c r="C108" t="s">
        <v>254</v>
      </c>
      <c r="D108" t="s">
        <v>14</v>
      </c>
      <c r="E108" t="s">
        <v>255</v>
      </c>
      <c r="G108" t="s">
        <v>11</v>
      </c>
      <c r="H108" t="s">
        <v>20</v>
      </c>
      <c r="I108" s="29" t="str">
        <f>VLOOKUP(B108,PBI!A:E,5,FALSE)</f>
        <v>Male</v>
      </c>
      <c r="J108" s="28" t="str">
        <f>IF(I108="female","Yes","No")</f>
        <v>No</v>
      </c>
      <c r="K108" s="28" t="s">
        <v>361</v>
      </c>
      <c r="L108" s="28" t="s">
        <v>361</v>
      </c>
      <c r="M108" s="28">
        <v>6</v>
      </c>
      <c r="N108" s="28">
        <f t="shared" si="15"/>
        <v>645959353</v>
      </c>
      <c r="O108" s="28" t="str">
        <f t="shared" si="16"/>
        <v>Perry, Jacob</v>
      </c>
      <c r="P108" s="28" t="str">
        <f t="shared" si="17"/>
        <v>per16043@byui.edu</v>
      </c>
      <c r="Q108" s="28" t="str">
        <f t="shared" si="18"/>
        <v>Male</v>
      </c>
      <c r="R108" s="28" t="str">
        <f t="shared" si="19"/>
        <v>Business Management</v>
      </c>
    </row>
    <row r="109" spans="1:18" ht="15">
      <c r="A109" s="34">
        <v>64.599993846445642</v>
      </c>
      <c r="B109">
        <v>183549263</v>
      </c>
      <c r="C109" t="s">
        <v>281</v>
      </c>
      <c r="D109" t="s">
        <v>22</v>
      </c>
      <c r="E109" t="s">
        <v>282</v>
      </c>
      <c r="G109" t="s">
        <v>11</v>
      </c>
      <c r="H109" t="s">
        <v>20</v>
      </c>
      <c r="I109" s="29" t="str">
        <f>VLOOKUP(B109,PBI!A:E,5,FALSE)</f>
        <v>Male</v>
      </c>
      <c r="J109" s="28" t="str">
        <f>IF(I109="female","Yes","No")</f>
        <v>No</v>
      </c>
      <c r="K109" s="28" t="s">
        <v>361</v>
      </c>
      <c r="L109" s="28" t="s">
        <v>361</v>
      </c>
      <c r="M109" s="28">
        <v>6</v>
      </c>
      <c r="N109" s="28">
        <f t="shared" si="15"/>
        <v>183549263</v>
      </c>
      <c r="O109" s="28" t="str">
        <f t="shared" si="16"/>
        <v>Saxton, Brock_James</v>
      </c>
      <c r="P109" s="28" t="str">
        <f t="shared" si="17"/>
        <v>sax20001@byui.edu</v>
      </c>
      <c r="Q109" s="28" t="str">
        <f t="shared" si="18"/>
        <v>Male</v>
      </c>
      <c r="R109" s="28" t="str">
        <f t="shared" si="19"/>
        <v>Business Management</v>
      </c>
    </row>
    <row r="110" spans="1:18" ht="15">
      <c r="A110" s="34">
        <v>61.389310001854788</v>
      </c>
      <c r="B110">
        <v>667852466</v>
      </c>
      <c r="C110" t="s">
        <v>309</v>
      </c>
      <c r="D110" t="s">
        <v>14</v>
      </c>
      <c r="E110" t="s">
        <v>310</v>
      </c>
      <c r="G110" t="s">
        <v>11</v>
      </c>
      <c r="H110" t="s">
        <v>20</v>
      </c>
      <c r="I110" s="29" t="str">
        <f>VLOOKUP(B110,PBI!A:E,5,FALSE)</f>
        <v>Male</v>
      </c>
      <c r="J110" s="28" t="str">
        <f>IF(I110="female","Yes","No")</f>
        <v>No</v>
      </c>
      <c r="K110" s="28" t="s">
        <v>361</v>
      </c>
      <c r="L110" s="28" t="s">
        <v>361</v>
      </c>
      <c r="M110" s="28">
        <v>6</v>
      </c>
      <c r="N110" s="28">
        <f t="shared" si="15"/>
        <v>667852466</v>
      </c>
      <c r="O110" s="28" t="str">
        <f t="shared" si="16"/>
        <v>Thomsen, Logan_Cornell</v>
      </c>
      <c r="P110" s="28" t="str">
        <f t="shared" si="17"/>
        <v>tho17055@byui.edu</v>
      </c>
      <c r="Q110" s="28" t="str">
        <f t="shared" si="18"/>
        <v>Male</v>
      </c>
      <c r="R110" s="28" t="str">
        <f t="shared" si="19"/>
        <v>Business Management</v>
      </c>
    </row>
    <row r="111" spans="1:18" ht="15">
      <c r="A111" s="34">
        <v>85.262369123294661</v>
      </c>
      <c r="B111">
        <v>613388198</v>
      </c>
      <c r="C111" t="s">
        <v>311</v>
      </c>
      <c r="D111" t="s">
        <v>191</v>
      </c>
      <c r="E111" t="s">
        <v>312</v>
      </c>
      <c r="G111" t="s">
        <v>11</v>
      </c>
      <c r="H111" t="s">
        <v>20</v>
      </c>
      <c r="I111" s="29" t="str">
        <f>VLOOKUP(B111,PBI!A:E,5,FALSE)</f>
        <v>Male</v>
      </c>
      <c r="J111" s="28" t="str">
        <f>IF(I111="female","Yes","No")</f>
        <v>No</v>
      </c>
      <c r="K111" s="28" t="s">
        <v>361</v>
      </c>
      <c r="L111" s="28" t="s">
        <v>361</v>
      </c>
      <c r="M111" s="28">
        <v>6</v>
      </c>
      <c r="N111" s="28">
        <f t="shared" si="15"/>
        <v>613388198</v>
      </c>
      <c r="O111" s="28" t="str">
        <f t="shared" si="16"/>
        <v>Traveller, Cooper</v>
      </c>
      <c r="P111" s="28" t="str">
        <f t="shared" si="17"/>
        <v>tra20014@byui.edu</v>
      </c>
      <c r="Q111" s="28" t="str">
        <f t="shared" si="18"/>
        <v>Male</v>
      </c>
      <c r="R111" s="28" t="str">
        <f t="shared" si="19"/>
        <v>Business Management</v>
      </c>
    </row>
    <row r="112" spans="1:18" ht="15">
      <c r="A112" s="34">
        <v>36.44476247789158</v>
      </c>
      <c r="B112">
        <v>6206113</v>
      </c>
      <c r="C112" t="s">
        <v>395</v>
      </c>
      <c r="D112" t="s">
        <v>375</v>
      </c>
      <c r="E112" t="s">
        <v>396</v>
      </c>
      <c r="G112" t="s">
        <v>11</v>
      </c>
      <c r="H112" t="s">
        <v>20</v>
      </c>
      <c r="I112" s="29" t="s">
        <v>373</v>
      </c>
      <c r="J112" s="28" t="str">
        <f>IF(I112="female","Yes","No")</f>
        <v>Yes</v>
      </c>
      <c r="K112" s="28" t="s">
        <v>361</v>
      </c>
      <c r="L112" s="28" t="s">
        <v>361</v>
      </c>
      <c r="M112" s="28">
        <v>6</v>
      </c>
      <c r="N112" s="28">
        <f t="shared" si="15"/>
        <v>6206113</v>
      </c>
      <c r="O112" s="28" t="str">
        <f t="shared" si="16"/>
        <v>Majhi, Mukta</v>
      </c>
      <c r="P112" s="28" t="str">
        <f t="shared" si="17"/>
        <v>maj20005@byui.edu</v>
      </c>
      <c r="Q112" s="28" t="str">
        <f t="shared" si="18"/>
        <v>Female</v>
      </c>
      <c r="R112" s="28" t="str">
        <f t="shared" si="19"/>
        <v>Business Management</v>
      </c>
    </row>
    <row r="113" spans="1:18" ht="15">
      <c r="A113" s="34">
        <v>0</v>
      </c>
      <c r="B113">
        <v>982945227</v>
      </c>
      <c r="C113" t="s">
        <v>16</v>
      </c>
      <c r="D113" t="s">
        <v>17</v>
      </c>
      <c r="E113" t="s">
        <v>18</v>
      </c>
      <c r="G113" t="s">
        <v>19</v>
      </c>
      <c r="H113" t="s">
        <v>20</v>
      </c>
      <c r="I113" s="29" t="str">
        <f>VLOOKUP(B113,PBI!A:E,5,FALSE)</f>
        <v>Female</v>
      </c>
      <c r="J113" s="28" t="str">
        <f>IF(I113="female","Yes","No")</f>
        <v>Yes</v>
      </c>
      <c r="K113" s="28" t="s">
        <v>361</v>
      </c>
      <c r="L113" s="28" t="s">
        <v>361</v>
      </c>
      <c r="M113" s="28">
        <v>7</v>
      </c>
      <c r="N113" s="28">
        <f t="shared" si="15"/>
        <v>982945227</v>
      </c>
      <c r="O113" s="28" t="str">
        <f t="shared" si="16"/>
        <v>Allen, Sarah_Margaret</v>
      </c>
      <c r="P113" s="28" t="str">
        <f t="shared" si="17"/>
        <v>all17009@byui.edu</v>
      </c>
      <c r="Q113" s="28" t="str">
        <f t="shared" si="18"/>
        <v>Female</v>
      </c>
      <c r="R113" s="28" t="str">
        <f t="shared" si="19"/>
        <v>Bus Mgmt Marketing</v>
      </c>
    </row>
    <row r="114" spans="1:18" ht="15">
      <c r="A114" s="34">
        <v>70.047490445166503</v>
      </c>
      <c r="B114">
        <v>391623204</v>
      </c>
      <c r="C114" t="s">
        <v>32</v>
      </c>
      <c r="D114" t="s">
        <v>33</v>
      </c>
      <c r="E114" t="s">
        <v>34</v>
      </c>
      <c r="G114" t="s">
        <v>11</v>
      </c>
      <c r="H114" t="s">
        <v>35</v>
      </c>
      <c r="I114" s="29" t="str">
        <f>VLOOKUP(B114,PBI!A:E,5,FALSE)</f>
        <v>Male</v>
      </c>
      <c r="J114" s="28" t="str">
        <f>IF(I114="female","Yes","No")</f>
        <v>No</v>
      </c>
      <c r="K114" s="28" t="s">
        <v>361</v>
      </c>
      <c r="L114" s="28" t="s">
        <v>361</v>
      </c>
      <c r="M114" s="28">
        <v>7</v>
      </c>
      <c r="N114" s="28">
        <f t="shared" si="15"/>
        <v>391623204</v>
      </c>
      <c r="O114" s="28" t="str">
        <f t="shared" si="16"/>
        <v>Azzarella, Dylan</v>
      </c>
      <c r="P114" s="28" t="str">
        <f t="shared" si="17"/>
        <v>azz19001@byui.edu</v>
      </c>
      <c r="Q114" s="28" t="str">
        <f t="shared" si="18"/>
        <v>Male</v>
      </c>
      <c r="R114" s="28" t="str">
        <f t="shared" si="19"/>
        <v>Business Management</v>
      </c>
    </row>
    <row r="115" spans="1:18" ht="15">
      <c r="A115" s="34">
        <v>72.700018609217338</v>
      </c>
      <c r="B115">
        <v>104617000</v>
      </c>
      <c r="C115" t="s">
        <v>71</v>
      </c>
      <c r="D115" t="s">
        <v>25</v>
      </c>
      <c r="E115" t="s">
        <v>72</v>
      </c>
      <c r="G115" t="s">
        <v>73</v>
      </c>
      <c r="H115" t="s">
        <v>12</v>
      </c>
      <c r="I115" s="29" t="str">
        <f>VLOOKUP(B115,PBI!A:E,5,FALSE)</f>
        <v>Female</v>
      </c>
      <c r="J115" s="28" t="str">
        <f>IF(I115="female","Yes","No")</f>
        <v>Yes</v>
      </c>
      <c r="K115" s="28" t="s">
        <v>361</v>
      </c>
      <c r="L115" s="28" t="s">
        <v>362</v>
      </c>
      <c r="M115" s="28">
        <v>7</v>
      </c>
      <c r="N115" s="28">
        <f t="shared" si="15"/>
        <v>104617000</v>
      </c>
      <c r="O115" s="28" t="str">
        <f t="shared" si="16"/>
        <v>Bush, Malleri</v>
      </c>
      <c r="P115" s="28" t="str">
        <f t="shared" si="17"/>
        <v>nut18004@byui.edu</v>
      </c>
      <c r="Q115" s="28" t="str">
        <f t="shared" si="18"/>
        <v>Female</v>
      </c>
      <c r="R115" s="28" t="str">
        <f t="shared" si="19"/>
        <v>FCS Apparel Entrepreneur</v>
      </c>
    </row>
    <row r="116" spans="1:18" ht="15">
      <c r="A116" s="34">
        <v>32.633570357159577</v>
      </c>
      <c r="B116">
        <v>785266871</v>
      </c>
      <c r="C116" t="s">
        <v>82</v>
      </c>
      <c r="D116" t="s">
        <v>14</v>
      </c>
      <c r="E116" t="s">
        <v>83</v>
      </c>
      <c r="G116" t="s">
        <v>19</v>
      </c>
      <c r="H116" t="s">
        <v>20</v>
      </c>
      <c r="I116" s="29" t="str">
        <f>VLOOKUP(B116,PBI!A:E,5,FALSE)</f>
        <v>Female</v>
      </c>
      <c r="J116" s="28" t="str">
        <f>IF(I116="female","Yes","No")</f>
        <v>Yes</v>
      </c>
      <c r="K116" s="28" t="s">
        <v>361</v>
      </c>
      <c r="L116" s="28" t="s">
        <v>361</v>
      </c>
      <c r="M116" s="28">
        <v>7</v>
      </c>
      <c r="N116" s="28">
        <f t="shared" si="15"/>
        <v>785266871</v>
      </c>
      <c r="O116" s="28" t="str">
        <f t="shared" si="16"/>
        <v>Chadwick, Hayley_June</v>
      </c>
      <c r="P116" s="28" t="str">
        <f t="shared" si="17"/>
        <v>cha17025@byui.edu</v>
      </c>
      <c r="Q116" s="28" t="str">
        <f t="shared" si="18"/>
        <v>Female</v>
      </c>
      <c r="R116" s="28" t="str">
        <f t="shared" si="19"/>
        <v>Bus Mgmt Marketing</v>
      </c>
    </row>
    <row r="117" spans="1:18" ht="15">
      <c r="A117" s="34">
        <v>15.001298330998104</v>
      </c>
      <c r="B117">
        <v>618017727</v>
      </c>
      <c r="C117" t="s">
        <v>104</v>
      </c>
      <c r="D117" t="s">
        <v>17</v>
      </c>
      <c r="E117" t="s">
        <v>105</v>
      </c>
      <c r="G117" t="s">
        <v>11</v>
      </c>
      <c r="H117" t="s">
        <v>20</v>
      </c>
      <c r="I117" s="29" t="str">
        <f>VLOOKUP(B117,PBI!A:E,5,FALSE)</f>
        <v>Male</v>
      </c>
      <c r="J117" s="28" t="str">
        <f>IF(I117="female","Yes","No")</f>
        <v>No</v>
      </c>
      <c r="K117" s="28" t="s">
        <v>361</v>
      </c>
      <c r="L117" s="28" t="s">
        <v>361</v>
      </c>
      <c r="M117" s="28">
        <v>7</v>
      </c>
      <c r="N117" s="28">
        <f t="shared" si="15"/>
        <v>618017727</v>
      </c>
      <c r="O117" s="28" t="str">
        <f t="shared" si="16"/>
        <v>Coberly, Aaron</v>
      </c>
      <c r="P117" s="28" t="str">
        <f t="shared" si="17"/>
        <v>cob16004@byui.edu</v>
      </c>
      <c r="Q117" s="28" t="str">
        <f t="shared" si="18"/>
        <v>Male</v>
      </c>
      <c r="R117" s="28" t="str">
        <f t="shared" si="19"/>
        <v>Business Management</v>
      </c>
    </row>
    <row r="118" spans="1:18" ht="15">
      <c r="A118" s="34">
        <v>33.04426444172276</v>
      </c>
      <c r="B118">
        <v>359066171</v>
      </c>
      <c r="C118" t="s">
        <v>110</v>
      </c>
      <c r="D118" t="s">
        <v>14</v>
      </c>
      <c r="E118" t="s">
        <v>111</v>
      </c>
      <c r="G118" t="s">
        <v>11</v>
      </c>
      <c r="H118" t="s">
        <v>20</v>
      </c>
      <c r="I118" s="29" t="str">
        <f>VLOOKUP(B118,PBI!A:E,5,FALSE)</f>
        <v>Male</v>
      </c>
      <c r="J118" s="28" t="str">
        <f>IF(I118="female","Yes","No")</f>
        <v>No</v>
      </c>
      <c r="K118" s="28" t="s">
        <v>361</v>
      </c>
      <c r="L118" s="28" t="s">
        <v>361</v>
      </c>
      <c r="M118" s="28">
        <v>7</v>
      </c>
      <c r="N118" s="28">
        <f t="shared" si="15"/>
        <v>359066171</v>
      </c>
      <c r="O118" s="28" t="str">
        <f t="shared" si="16"/>
        <v>Connor, Cristian_Gideon</v>
      </c>
      <c r="P118" s="28" t="str">
        <f t="shared" si="17"/>
        <v>con19003@byui.edu</v>
      </c>
      <c r="Q118" s="28" t="str">
        <f t="shared" si="18"/>
        <v>Male</v>
      </c>
      <c r="R118" s="28" t="str">
        <f t="shared" si="19"/>
        <v>Business Management</v>
      </c>
    </row>
    <row r="119" spans="1:18" ht="15">
      <c r="A119" s="34">
        <v>48.465815574647266</v>
      </c>
      <c r="B119">
        <v>352241637</v>
      </c>
      <c r="C119" t="s">
        <v>141</v>
      </c>
      <c r="D119" t="s">
        <v>14</v>
      </c>
      <c r="E119" t="s">
        <v>142</v>
      </c>
      <c r="G119" t="s">
        <v>11</v>
      </c>
      <c r="H119" t="s">
        <v>20</v>
      </c>
      <c r="I119" s="29" t="str">
        <f>VLOOKUP(B119,PBI!A:E,5,FALSE)</f>
        <v>Male</v>
      </c>
      <c r="J119" s="28" t="str">
        <f>IF(I119="female","Yes","No")</f>
        <v>No</v>
      </c>
      <c r="K119" s="28" t="s">
        <v>361</v>
      </c>
      <c r="L119" s="28" t="s">
        <v>361</v>
      </c>
      <c r="M119" s="28">
        <v>7</v>
      </c>
      <c r="N119" s="28">
        <f t="shared" si="15"/>
        <v>352241637</v>
      </c>
      <c r="O119" s="28" t="str">
        <f t="shared" si="16"/>
        <v>Francom, Hyrum_Rowland</v>
      </c>
      <c r="P119" s="28" t="str">
        <f t="shared" si="17"/>
        <v>fra16016@byui.edu</v>
      </c>
      <c r="Q119" s="28" t="str">
        <f t="shared" si="18"/>
        <v>Male</v>
      </c>
      <c r="R119" s="28" t="str">
        <f t="shared" si="19"/>
        <v>Business Management</v>
      </c>
    </row>
    <row r="120" spans="1:18" ht="15">
      <c r="A120" s="34">
        <v>75.021187839050924</v>
      </c>
      <c r="B120">
        <v>247120229</v>
      </c>
      <c r="C120" t="s">
        <v>155</v>
      </c>
      <c r="D120" t="s">
        <v>25</v>
      </c>
      <c r="E120" t="s">
        <v>156</v>
      </c>
      <c r="G120" t="s">
        <v>11</v>
      </c>
      <c r="H120" t="s">
        <v>12</v>
      </c>
      <c r="I120" s="29" t="str">
        <f>VLOOKUP(B120,PBI!A:E,5,FALSE)</f>
        <v>Male</v>
      </c>
      <c r="J120" s="28" t="str">
        <f>IF(I120="female","Yes","No")</f>
        <v>No</v>
      </c>
      <c r="K120" s="28" t="s">
        <v>361</v>
      </c>
      <c r="L120" s="28" t="s">
        <v>361</v>
      </c>
      <c r="M120" s="28">
        <v>7</v>
      </c>
      <c r="N120" s="28">
        <f t="shared" si="15"/>
        <v>247120229</v>
      </c>
      <c r="O120" s="28" t="str">
        <f t="shared" si="16"/>
        <v>Gorman, Marcus_Alexander</v>
      </c>
      <c r="P120" s="28" t="str">
        <f t="shared" si="17"/>
        <v>gor15005@byui.edu</v>
      </c>
      <c r="Q120" s="28" t="str">
        <f t="shared" si="18"/>
        <v>Male</v>
      </c>
      <c r="R120" s="28" t="str">
        <f t="shared" si="19"/>
        <v>Business Management</v>
      </c>
    </row>
    <row r="121" spans="1:18" ht="15">
      <c r="A121" s="34">
        <v>76.025319212147707</v>
      </c>
      <c r="B121">
        <v>781105296</v>
      </c>
      <c r="C121" t="s">
        <v>173</v>
      </c>
      <c r="D121" t="s">
        <v>22</v>
      </c>
      <c r="E121" t="s">
        <v>174</v>
      </c>
      <c r="G121" t="s">
        <v>167</v>
      </c>
      <c r="H121" t="s">
        <v>20</v>
      </c>
      <c r="I121" s="29" t="str">
        <f>VLOOKUP(B121,PBI!A:E,5,FALSE)</f>
        <v>Male</v>
      </c>
      <c r="J121" s="28" t="str">
        <f>IF(I121="female","Yes","No")</f>
        <v>No</v>
      </c>
      <c r="K121" s="28" t="s">
        <v>361</v>
      </c>
      <c r="L121" s="28" t="s">
        <v>362</v>
      </c>
      <c r="M121" s="28">
        <v>7</v>
      </c>
      <c r="N121" s="28">
        <f t="shared" si="15"/>
        <v>781105296</v>
      </c>
      <c r="O121" s="28" t="str">
        <f t="shared" si="16"/>
        <v>Hsu, Wei-Pin</v>
      </c>
      <c r="P121" s="28" t="str">
        <f t="shared" si="17"/>
        <v>hsu18002@byui.edu</v>
      </c>
      <c r="Q121" s="28" t="str">
        <f t="shared" si="18"/>
        <v>Male</v>
      </c>
      <c r="R121" s="28" t="str">
        <f t="shared" si="19"/>
        <v>Automotive Tech Mgmt</v>
      </c>
    </row>
    <row r="122" spans="1:18" ht="15">
      <c r="A122" s="34">
        <v>3.8901154431679408</v>
      </c>
      <c r="B122">
        <v>264795967</v>
      </c>
      <c r="C122" t="s">
        <v>199</v>
      </c>
      <c r="D122" t="s">
        <v>56</v>
      </c>
      <c r="E122" t="s">
        <v>200</v>
      </c>
      <c r="G122" t="s">
        <v>19</v>
      </c>
      <c r="H122" t="s">
        <v>12</v>
      </c>
      <c r="I122" s="29" t="str">
        <f>VLOOKUP(B122,PBI!A:E,5,FALSE)</f>
        <v>Male</v>
      </c>
      <c r="J122" s="28" t="str">
        <f>IF(I122="female","Yes","No")</f>
        <v>No</v>
      </c>
      <c r="K122" s="28" t="s">
        <v>361</v>
      </c>
      <c r="L122" s="28" t="s">
        <v>361</v>
      </c>
      <c r="M122" s="28">
        <v>7</v>
      </c>
      <c r="N122" s="28">
        <f t="shared" si="15"/>
        <v>264795967</v>
      </c>
      <c r="O122" s="28" t="str">
        <f t="shared" si="16"/>
        <v>Lamb, Tristan_Michael</v>
      </c>
      <c r="P122" s="28" t="str">
        <f t="shared" si="17"/>
        <v>lam16010@byui.edu</v>
      </c>
      <c r="Q122" s="28" t="str">
        <f t="shared" si="18"/>
        <v>Male</v>
      </c>
      <c r="R122" s="28" t="str">
        <f t="shared" si="19"/>
        <v>Bus Mgmt Marketing</v>
      </c>
    </row>
    <row r="123" spans="1:18" ht="15">
      <c r="A123" s="34">
        <v>98.875412218869585</v>
      </c>
      <c r="B123">
        <v>455953226</v>
      </c>
      <c r="C123" t="s">
        <v>212</v>
      </c>
      <c r="D123" t="s">
        <v>22</v>
      </c>
      <c r="E123" t="s">
        <v>213</v>
      </c>
      <c r="G123" t="s">
        <v>19</v>
      </c>
      <c r="H123" t="s">
        <v>20</v>
      </c>
      <c r="I123" s="29" t="str">
        <f>VLOOKUP(B123,PBI!A:E,5,FALSE)</f>
        <v>Male</v>
      </c>
      <c r="J123" s="28" t="str">
        <f>IF(I123="female","Yes","No")</f>
        <v>No</v>
      </c>
      <c r="K123" s="28" t="s">
        <v>361</v>
      </c>
      <c r="L123" s="28" t="s">
        <v>361</v>
      </c>
      <c r="M123" s="28">
        <v>7</v>
      </c>
      <c r="N123" s="28">
        <f t="shared" ref="N123:N138" si="20">B123</f>
        <v>455953226</v>
      </c>
      <c r="O123" s="28" t="str">
        <f t="shared" ref="O123:O138" si="21">C123</f>
        <v>Magnusson, Levi_Ravindra</v>
      </c>
      <c r="P123" s="28" t="str">
        <f t="shared" ref="P123:P138" si="22">E123</f>
        <v>mag15003@byui.edu</v>
      </c>
      <c r="Q123" s="28" t="str">
        <f t="shared" ref="Q123:Q138" si="23">I123</f>
        <v>Male</v>
      </c>
      <c r="R123" s="28" t="str">
        <f t="shared" ref="R123:R138" si="24">G123</f>
        <v>Bus Mgmt Marketing</v>
      </c>
    </row>
    <row r="124" spans="1:18" ht="15">
      <c r="A124" s="34">
        <v>0</v>
      </c>
      <c r="B124">
        <v>13095249</v>
      </c>
      <c r="C124" t="s">
        <v>397</v>
      </c>
      <c r="D124" t="s">
        <v>398</v>
      </c>
      <c r="E124" t="s">
        <v>399</v>
      </c>
      <c r="G124" t="s">
        <v>19</v>
      </c>
      <c r="H124" t="s">
        <v>12</v>
      </c>
      <c r="I124" s="29" t="s">
        <v>373</v>
      </c>
      <c r="J124" s="28" t="str">
        <f>IF(I124="female","Yes","No")</f>
        <v>Yes</v>
      </c>
      <c r="K124" s="28" t="s">
        <v>361</v>
      </c>
      <c r="L124" s="28" t="s">
        <v>361</v>
      </c>
      <c r="M124" s="28">
        <v>7</v>
      </c>
      <c r="N124" s="28">
        <f t="shared" si="20"/>
        <v>13095249</v>
      </c>
      <c r="O124" s="28" t="str">
        <f t="shared" si="21"/>
        <v>Nash, Summer_Paige</v>
      </c>
      <c r="P124" s="28" t="str">
        <f t="shared" si="22"/>
        <v>nas20009@byui.edu</v>
      </c>
      <c r="Q124" s="28" t="str">
        <f t="shared" si="23"/>
        <v>Female</v>
      </c>
      <c r="R124" s="28" t="str">
        <f t="shared" si="24"/>
        <v>Bus Mgmt Marketing</v>
      </c>
    </row>
    <row r="125" spans="1:18" ht="15">
      <c r="A125" s="34">
        <v>89.203489772892553</v>
      </c>
      <c r="B125">
        <v>186020946</v>
      </c>
      <c r="C125" t="s">
        <v>273</v>
      </c>
      <c r="D125" t="s">
        <v>14</v>
      </c>
      <c r="E125" t="s">
        <v>274</v>
      </c>
      <c r="G125" t="s">
        <v>19</v>
      </c>
      <c r="H125" t="s">
        <v>12</v>
      </c>
      <c r="I125" s="29" t="str">
        <f>VLOOKUP(B125,PBI!A:E,5,FALSE)</f>
        <v>Female</v>
      </c>
      <c r="J125" s="28" t="str">
        <f>IF(I125="female","Yes","No")</f>
        <v>Yes</v>
      </c>
      <c r="K125" s="28" t="s">
        <v>361</v>
      </c>
      <c r="L125" s="28" t="s">
        <v>361</v>
      </c>
      <c r="M125" s="28">
        <v>7</v>
      </c>
      <c r="N125" s="28">
        <f t="shared" si="20"/>
        <v>186020946</v>
      </c>
      <c r="O125" s="28" t="str">
        <f t="shared" si="21"/>
        <v>Romero, Jazmin_Marlene</v>
      </c>
      <c r="P125" s="28" t="str">
        <f t="shared" si="22"/>
        <v>rom18003@byui.edu</v>
      </c>
      <c r="Q125" s="28" t="str">
        <f t="shared" si="23"/>
        <v>Female</v>
      </c>
      <c r="R125" s="28" t="str">
        <f t="shared" si="24"/>
        <v>Bus Mgmt Marketing</v>
      </c>
    </row>
    <row r="126" spans="1:18" ht="15">
      <c r="A126" s="34">
        <v>75.407729778345953</v>
      </c>
      <c r="B126">
        <v>847592776</v>
      </c>
      <c r="C126" t="s">
        <v>275</v>
      </c>
      <c r="D126" t="s">
        <v>25</v>
      </c>
      <c r="E126" t="s">
        <v>276</v>
      </c>
      <c r="G126" t="s">
        <v>19</v>
      </c>
      <c r="H126" t="s">
        <v>12</v>
      </c>
      <c r="I126" s="29" t="str">
        <f>VLOOKUP(B126,PBI!A:E,5,FALSE)</f>
        <v>Male</v>
      </c>
      <c r="J126" s="28" t="str">
        <f>IF(I126="female","Yes","No")</f>
        <v>No</v>
      </c>
      <c r="K126" s="28" t="s">
        <v>361</v>
      </c>
      <c r="L126" s="28" t="s">
        <v>361</v>
      </c>
      <c r="M126" s="28">
        <v>7</v>
      </c>
      <c r="N126" s="28">
        <f t="shared" si="20"/>
        <v>847592776</v>
      </c>
      <c r="O126" s="28" t="str">
        <f t="shared" si="21"/>
        <v>Rozsa, Jeremy</v>
      </c>
      <c r="P126" s="28" t="str">
        <f t="shared" si="22"/>
        <v>roz14001@byui.edu</v>
      </c>
      <c r="Q126" s="28" t="str">
        <f t="shared" si="23"/>
        <v>Male</v>
      </c>
      <c r="R126" s="28" t="str">
        <f t="shared" si="24"/>
        <v>Bus Mgmt Marketing</v>
      </c>
    </row>
    <row r="127" spans="1:18" ht="15">
      <c r="A127" s="34">
        <v>22.994485378798903</v>
      </c>
      <c r="B127">
        <v>239044602</v>
      </c>
      <c r="C127" t="s">
        <v>285</v>
      </c>
      <c r="D127" t="s">
        <v>14</v>
      </c>
      <c r="E127" t="s">
        <v>286</v>
      </c>
      <c r="G127" t="s">
        <v>29</v>
      </c>
      <c r="H127" t="s">
        <v>20</v>
      </c>
      <c r="I127" s="29" t="str">
        <f>VLOOKUP(B127,PBI!A:E,5,FALSE)</f>
        <v>Male</v>
      </c>
      <c r="J127" s="28" t="str">
        <f>IF(I127="female","Yes","No")</f>
        <v>No</v>
      </c>
      <c r="K127" s="28" t="s">
        <v>362</v>
      </c>
      <c r="L127" s="28" t="s">
        <v>361</v>
      </c>
      <c r="M127" s="28">
        <v>7</v>
      </c>
      <c r="N127" s="28">
        <f t="shared" si="20"/>
        <v>239044602</v>
      </c>
      <c r="O127" s="28" t="str">
        <f t="shared" si="21"/>
        <v>Smith, Kevin_Charles</v>
      </c>
      <c r="P127" s="28" t="str">
        <f t="shared" si="22"/>
        <v>smi18050@byui.edu</v>
      </c>
      <c r="Q127" s="28" t="str">
        <f t="shared" si="23"/>
        <v>Male</v>
      </c>
      <c r="R127" s="28" t="str">
        <f t="shared" si="24"/>
        <v>Business Finance</v>
      </c>
    </row>
    <row r="128" spans="1:18" ht="15">
      <c r="A128" s="34">
        <v>34.186266458748605</v>
      </c>
      <c r="B128">
        <v>722563905</v>
      </c>
      <c r="C128" t="s">
        <v>301</v>
      </c>
      <c r="D128" t="s">
        <v>22</v>
      </c>
      <c r="E128" t="s">
        <v>302</v>
      </c>
      <c r="G128" t="s">
        <v>11</v>
      </c>
      <c r="H128" t="s">
        <v>20</v>
      </c>
      <c r="I128" s="29" t="str">
        <f>VLOOKUP(B128,PBI!A:E,5,FALSE)</f>
        <v>Male</v>
      </c>
      <c r="J128" s="28" t="str">
        <f>IF(I128="female","Yes","No")</f>
        <v>No</v>
      </c>
      <c r="K128" s="28" t="s">
        <v>361</v>
      </c>
      <c r="L128" s="28" t="s">
        <v>361</v>
      </c>
      <c r="M128" s="28">
        <v>7</v>
      </c>
      <c r="N128" s="28">
        <f t="shared" si="20"/>
        <v>722563905</v>
      </c>
      <c r="O128" s="28" t="str">
        <f t="shared" si="21"/>
        <v>Sugar, Bradly</v>
      </c>
      <c r="P128" s="28" t="str">
        <f t="shared" si="22"/>
        <v>sug20001@byui.edu</v>
      </c>
      <c r="Q128" s="28" t="str">
        <f t="shared" si="23"/>
        <v>Male</v>
      </c>
      <c r="R128" s="28" t="str">
        <f t="shared" si="24"/>
        <v>Business Management</v>
      </c>
    </row>
    <row r="129" spans="1:18" ht="15">
      <c r="A129" s="34">
        <v>57.106623769103933</v>
      </c>
      <c r="B129">
        <v>70537868</v>
      </c>
      <c r="C129" t="s">
        <v>8</v>
      </c>
      <c r="D129" t="s">
        <v>9</v>
      </c>
      <c r="E129" t="s">
        <v>10</v>
      </c>
      <c r="G129" t="s">
        <v>11</v>
      </c>
      <c r="H129" t="s">
        <v>12</v>
      </c>
      <c r="I129" s="29" t="str">
        <f>VLOOKUP(B129,PBI!A:E,5,FALSE)</f>
        <v>Male</v>
      </c>
      <c r="J129" s="28" t="str">
        <f>IF(I129="female","Yes","No")</f>
        <v>No</v>
      </c>
      <c r="K129" s="28" t="s">
        <v>361</v>
      </c>
      <c r="L129" s="28" t="s">
        <v>361</v>
      </c>
      <c r="M129" s="28">
        <v>8</v>
      </c>
      <c r="N129" s="28">
        <f t="shared" si="20"/>
        <v>70537868</v>
      </c>
      <c r="O129" s="28" t="str">
        <f t="shared" si="21"/>
        <v>Aguirre, Christian_John</v>
      </c>
      <c r="P129" s="28" t="str">
        <f t="shared" si="22"/>
        <v>agu18011@byui.edu</v>
      </c>
      <c r="Q129" s="28" t="str">
        <f t="shared" si="23"/>
        <v>Male</v>
      </c>
      <c r="R129" s="28" t="str">
        <f t="shared" si="24"/>
        <v>Business Management</v>
      </c>
    </row>
    <row r="130" spans="1:18" ht="15">
      <c r="A130" s="34">
        <v>4.3676692760923563</v>
      </c>
      <c r="B130">
        <v>961018679</v>
      </c>
      <c r="C130" t="s">
        <v>88</v>
      </c>
      <c r="D130" t="s">
        <v>14</v>
      </c>
      <c r="E130" t="s">
        <v>89</v>
      </c>
      <c r="G130" t="s">
        <v>11</v>
      </c>
      <c r="H130" t="s">
        <v>20</v>
      </c>
      <c r="I130" s="29" t="str">
        <f>VLOOKUP(B130,PBI!A:E,5,FALSE)</f>
        <v>Male</v>
      </c>
      <c r="J130" s="28" t="str">
        <f>IF(I130="female","Yes","No")</f>
        <v>No</v>
      </c>
      <c r="K130" s="28" t="s">
        <v>361</v>
      </c>
      <c r="L130" s="28" t="s">
        <v>361</v>
      </c>
      <c r="M130" s="28">
        <v>8</v>
      </c>
      <c r="N130" s="28">
        <f t="shared" si="20"/>
        <v>961018679</v>
      </c>
      <c r="O130" s="28" t="str">
        <f t="shared" si="21"/>
        <v>Chiek, Andrew</v>
      </c>
      <c r="P130" s="28" t="str">
        <f t="shared" si="22"/>
        <v>chi16040@byui.edu</v>
      </c>
      <c r="Q130" s="28" t="str">
        <f t="shared" si="23"/>
        <v>Male</v>
      </c>
      <c r="R130" s="28" t="str">
        <f t="shared" si="24"/>
        <v>Business Management</v>
      </c>
    </row>
    <row r="131" spans="1:18" ht="15">
      <c r="A131" s="34">
        <v>1.5451998941188427</v>
      </c>
      <c r="B131">
        <v>835351843</v>
      </c>
      <c r="C131" t="s">
        <v>96</v>
      </c>
      <c r="D131" t="s">
        <v>22</v>
      </c>
      <c r="E131" t="s">
        <v>97</v>
      </c>
      <c r="G131" t="s">
        <v>11</v>
      </c>
      <c r="H131" t="s">
        <v>12</v>
      </c>
      <c r="I131" s="29" t="str">
        <f>VLOOKUP(B131,PBI!A:E,5,FALSE)</f>
        <v>Male</v>
      </c>
      <c r="J131" s="28" t="str">
        <f>IF(I131="female","Yes","No")</f>
        <v>No</v>
      </c>
      <c r="K131" s="28" t="s">
        <v>361</v>
      </c>
      <c r="L131" s="28" t="s">
        <v>361</v>
      </c>
      <c r="M131" s="28">
        <v>8</v>
      </c>
      <c r="N131" s="28">
        <f t="shared" si="20"/>
        <v>835351843</v>
      </c>
      <c r="O131" s="28" t="str">
        <f t="shared" si="21"/>
        <v>Cienfuegos, Sergio</v>
      </c>
      <c r="P131" s="28" t="str">
        <f t="shared" si="22"/>
        <v>cie21001@byui.edu</v>
      </c>
      <c r="Q131" s="28" t="str">
        <f t="shared" si="23"/>
        <v>Male</v>
      </c>
      <c r="R131" s="28" t="str">
        <f t="shared" si="24"/>
        <v>Business Management</v>
      </c>
    </row>
    <row r="132" spans="1:18" ht="15">
      <c r="A132" s="34">
        <v>62.795507067643626</v>
      </c>
      <c r="B132">
        <v>461005770</v>
      </c>
      <c r="C132" t="s">
        <v>106</v>
      </c>
      <c r="D132" t="s">
        <v>56</v>
      </c>
      <c r="E132" t="s">
        <v>107</v>
      </c>
      <c r="G132" t="s">
        <v>11</v>
      </c>
      <c r="H132" t="s">
        <v>12</v>
      </c>
      <c r="I132" s="29" t="str">
        <f>VLOOKUP(B132,PBI!A:E,5,FALSE)</f>
        <v>Male</v>
      </c>
      <c r="J132" s="28" t="str">
        <f>IF(I132="female","Yes","No")</f>
        <v>No</v>
      </c>
      <c r="K132" s="28" t="s">
        <v>361</v>
      </c>
      <c r="L132" s="28" t="s">
        <v>361</v>
      </c>
      <c r="M132" s="28">
        <v>8</v>
      </c>
      <c r="N132" s="28">
        <f t="shared" si="20"/>
        <v>461005770</v>
      </c>
      <c r="O132" s="28" t="str">
        <f t="shared" si="21"/>
        <v>Cole, Justin_Michael</v>
      </c>
      <c r="P132" s="28" t="str">
        <f t="shared" si="22"/>
        <v>col16011@byui.edu</v>
      </c>
      <c r="Q132" s="28" t="str">
        <f t="shared" si="23"/>
        <v>Male</v>
      </c>
      <c r="R132" s="28" t="str">
        <f t="shared" si="24"/>
        <v>Business Management</v>
      </c>
    </row>
    <row r="133" spans="1:18" ht="15">
      <c r="A133" s="34">
        <v>45.447442286707698</v>
      </c>
      <c r="B133">
        <v>890220517</v>
      </c>
      <c r="C133" t="s">
        <v>118</v>
      </c>
      <c r="D133" t="s">
        <v>14</v>
      </c>
      <c r="E133" t="s">
        <v>119</v>
      </c>
      <c r="G133" t="s">
        <v>19</v>
      </c>
      <c r="H133" t="s">
        <v>20</v>
      </c>
      <c r="I133" s="29" t="str">
        <f>VLOOKUP(B133,PBI!A:E,5,FALSE)</f>
        <v>Male</v>
      </c>
      <c r="J133" s="28" t="str">
        <f>IF(I133="female","Yes","No")</f>
        <v>No</v>
      </c>
      <c r="K133" s="28" t="s">
        <v>361</v>
      </c>
      <c r="L133" s="28" t="s">
        <v>361</v>
      </c>
      <c r="M133" s="28">
        <v>8</v>
      </c>
      <c r="N133" s="28">
        <f t="shared" si="20"/>
        <v>890220517</v>
      </c>
      <c r="O133" s="28" t="str">
        <f t="shared" si="21"/>
        <v>Dearden, Samuel_Rex</v>
      </c>
      <c r="P133" s="28" t="str">
        <f t="shared" si="22"/>
        <v>dea16011@byui.edu</v>
      </c>
      <c r="Q133" s="28" t="str">
        <f t="shared" si="23"/>
        <v>Male</v>
      </c>
      <c r="R133" s="28" t="str">
        <f t="shared" si="24"/>
        <v>Bus Mgmt Marketing</v>
      </c>
    </row>
    <row r="134" spans="1:18" ht="15">
      <c r="A134" s="34">
        <v>80.510184042824434</v>
      </c>
      <c r="B134">
        <v>420267898</v>
      </c>
      <c r="C134" t="s">
        <v>163</v>
      </c>
      <c r="D134" t="s">
        <v>14</v>
      </c>
      <c r="E134" t="s">
        <v>164</v>
      </c>
      <c r="G134" t="s">
        <v>11</v>
      </c>
      <c r="H134" t="s">
        <v>20</v>
      </c>
      <c r="I134" s="29" t="str">
        <f>VLOOKUP(B134,PBI!A:E,5,FALSE)</f>
        <v>Male</v>
      </c>
      <c r="J134" s="28" t="str">
        <f>IF(I134="female","Yes","No")</f>
        <v>No</v>
      </c>
      <c r="K134" s="28" t="s">
        <v>361</v>
      </c>
      <c r="L134" s="28" t="s">
        <v>361</v>
      </c>
      <c r="M134" s="28">
        <v>8</v>
      </c>
      <c r="N134" s="28">
        <f t="shared" si="20"/>
        <v>420267898</v>
      </c>
      <c r="O134" s="28" t="str">
        <f t="shared" si="21"/>
        <v>Heck, Trey_Scott</v>
      </c>
      <c r="P134" s="28" t="str">
        <f t="shared" si="22"/>
        <v>hec17002@byui.edu</v>
      </c>
      <c r="Q134" s="28" t="str">
        <f t="shared" si="23"/>
        <v>Male</v>
      </c>
      <c r="R134" s="28" t="str">
        <f t="shared" si="24"/>
        <v>Business Management</v>
      </c>
    </row>
    <row r="135" spans="1:18" ht="15">
      <c r="A135" s="34">
        <v>71.863986933510517</v>
      </c>
      <c r="B135">
        <v>537676341</v>
      </c>
      <c r="C135" t="s">
        <v>170</v>
      </c>
      <c r="D135" t="s">
        <v>171</v>
      </c>
      <c r="E135" t="s">
        <v>172</v>
      </c>
      <c r="G135" t="s">
        <v>19</v>
      </c>
      <c r="H135" t="s">
        <v>12</v>
      </c>
      <c r="I135" s="29" t="str">
        <f>VLOOKUP(B135,PBI!A:E,5,FALSE)</f>
        <v>Female</v>
      </c>
      <c r="J135" s="28" t="str">
        <f>IF(I135="female","Yes","No")</f>
        <v>Yes</v>
      </c>
      <c r="K135" s="28" t="s">
        <v>361</v>
      </c>
      <c r="L135" s="28" t="s">
        <v>361</v>
      </c>
      <c r="M135" s="28">
        <v>8</v>
      </c>
      <c r="N135" s="28">
        <f t="shared" si="20"/>
        <v>537676341</v>
      </c>
      <c r="O135" s="28" t="str">
        <f t="shared" si="21"/>
        <v>Howard, Jessiny_Mikay</v>
      </c>
      <c r="P135" s="28" t="str">
        <f t="shared" si="22"/>
        <v>how19010@byui.edu</v>
      </c>
      <c r="Q135" s="28" t="str">
        <f t="shared" si="23"/>
        <v>Female</v>
      </c>
      <c r="R135" s="28" t="str">
        <f t="shared" si="24"/>
        <v>Bus Mgmt Marketing</v>
      </c>
    </row>
    <row r="136" spans="1:18" ht="15">
      <c r="A136" s="34">
        <v>42.450840964616113</v>
      </c>
      <c r="B136">
        <v>805684092</v>
      </c>
      <c r="C136" t="s">
        <v>182</v>
      </c>
      <c r="D136" t="s">
        <v>22</v>
      </c>
      <c r="E136" t="s">
        <v>183</v>
      </c>
      <c r="G136" t="s">
        <v>19</v>
      </c>
      <c r="H136" t="s">
        <v>20</v>
      </c>
      <c r="I136" s="29" t="str">
        <f>VLOOKUP(B136,PBI!A:E,5,FALSE)</f>
        <v>Male</v>
      </c>
      <c r="J136" s="28" t="str">
        <f>IF(I136="female","Yes","No")</f>
        <v>No</v>
      </c>
      <c r="K136" s="28" t="s">
        <v>361</v>
      </c>
      <c r="L136" s="28" t="s">
        <v>361</v>
      </c>
      <c r="M136" s="28">
        <v>8</v>
      </c>
      <c r="N136" s="28">
        <f t="shared" si="20"/>
        <v>805684092</v>
      </c>
      <c r="O136" s="28" t="str">
        <f t="shared" si="21"/>
        <v>Johns, Joshua_Robert</v>
      </c>
      <c r="P136" s="28" t="str">
        <f t="shared" si="22"/>
        <v>joh16073@byui.edu</v>
      </c>
      <c r="Q136" s="28" t="str">
        <f t="shared" si="23"/>
        <v>Male</v>
      </c>
      <c r="R136" s="28" t="str">
        <f t="shared" si="24"/>
        <v>Bus Mgmt Marketing</v>
      </c>
    </row>
    <row r="137" spans="1:18" ht="15">
      <c r="A137" s="34">
        <v>0</v>
      </c>
      <c r="B137">
        <v>826554357</v>
      </c>
      <c r="C137" t="s">
        <v>225</v>
      </c>
      <c r="D137" t="s">
        <v>14</v>
      </c>
      <c r="E137" t="s">
        <v>226</v>
      </c>
      <c r="G137" t="s">
        <v>19</v>
      </c>
      <c r="H137" t="s">
        <v>12</v>
      </c>
      <c r="I137" s="29" t="str">
        <f>VLOOKUP(B137,PBI!A:E,5,FALSE)</f>
        <v>Male</v>
      </c>
      <c r="J137" s="28" t="str">
        <f>IF(I137="female","Yes","No")</f>
        <v>No</v>
      </c>
      <c r="K137" s="28" t="s">
        <v>361</v>
      </c>
      <c r="L137" s="28" t="s">
        <v>361</v>
      </c>
      <c r="M137" s="28">
        <v>8</v>
      </c>
      <c r="N137" s="28">
        <f t="shared" si="20"/>
        <v>826554357</v>
      </c>
      <c r="O137" s="28" t="str">
        <f t="shared" si="21"/>
        <v>Merchen, Wesley_Lane</v>
      </c>
      <c r="P137" s="28" t="str">
        <f t="shared" si="22"/>
        <v>mer18041@byui.edu</v>
      </c>
      <c r="Q137" s="28" t="str">
        <f t="shared" si="23"/>
        <v>Male</v>
      </c>
      <c r="R137" s="28" t="str">
        <f t="shared" si="24"/>
        <v>Bus Mgmt Marketing</v>
      </c>
    </row>
    <row r="138" spans="1:18" ht="15">
      <c r="A138" s="34">
        <v>0.17233241568025415</v>
      </c>
      <c r="B138">
        <v>791146449</v>
      </c>
      <c r="C138" t="s">
        <v>231</v>
      </c>
      <c r="D138" t="s">
        <v>22</v>
      </c>
      <c r="E138" t="s">
        <v>232</v>
      </c>
      <c r="G138" t="s">
        <v>19</v>
      </c>
      <c r="H138" t="s">
        <v>20</v>
      </c>
      <c r="I138" s="29" t="str">
        <f>VLOOKUP(B138,PBI!A:E,5,FALSE)</f>
        <v>Male</v>
      </c>
      <c r="J138" s="28" t="str">
        <f>IF(I138="female","Yes","No")</f>
        <v>No</v>
      </c>
      <c r="K138" s="28" t="s">
        <v>361</v>
      </c>
      <c r="L138" s="28" t="s">
        <v>361</v>
      </c>
      <c r="M138" s="28">
        <v>8</v>
      </c>
      <c r="N138" s="28">
        <f t="shared" si="20"/>
        <v>791146449</v>
      </c>
      <c r="O138" s="28" t="str">
        <f t="shared" si="21"/>
        <v>Moon, Harrison_B</v>
      </c>
      <c r="P138" s="28" t="str">
        <f t="shared" si="22"/>
        <v>moo18027@byui.edu</v>
      </c>
      <c r="Q138" s="28" t="str">
        <f t="shared" si="23"/>
        <v>Male</v>
      </c>
      <c r="R138" s="28" t="str">
        <f t="shared" si="24"/>
        <v>Bus Mgmt Marketing</v>
      </c>
    </row>
    <row r="139" spans="1:18" ht="15">
      <c r="A139" s="34">
        <v>0</v>
      </c>
      <c r="B139">
        <v>637576945</v>
      </c>
      <c r="C139" t="s">
        <v>400</v>
      </c>
      <c r="D139" t="s">
        <v>398</v>
      </c>
      <c r="E139" t="s">
        <v>401</v>
      </c>
      <c r="G139" t="s">
        <v>19</v>
      </c>
      <c r="H139" t="s">
        <v>12</v>
      </c>
      <c r="I139" s="29" t="s">
        <v>373</v>
      </c>
      <c r="J139" s="28" t="str">
        <f>IF(I139="female","Yes","No")</f>
        <v>Yes</v>
      </c>
      <c r="K139" s="28" t="s">
        <v>361</v>
      </c>
      <c r="L139" s="28" t="s">
        <v>361</v>
      </c>
      <c r="M139" s="28">
        <v>8</v>
      </c>
      <c r="N139" s="28">
        <f t="shared" ref="N139" si="25">B139</f>
        <v>637576945</v>
      </c>
      <c r="O139" s="28" t="str">
        <f t="shared" ref="O139" si="26">C139</f>
        <v>Navas Barrera, Dulce_Deseret</v>
      </c>
      <c r="P139" s="28" t="str">
        <f t="shared" ref="P139" si="27">E139</f>
        <v>nav20001@byui.edu</v>
      </c>
      <c r="Q139" s="28" t="str">
        <f t="shared" ref="Q139" si="28">I139</f>
        <v>Female</v>
      </c>
      <c r="R139" s="28" t="str">
        <f t="shared" ref="R139" si="29">G139</f>
        <v>Bus Mgmt Marketing</v>
      </c>
    </row>
    <row r="140" spans="1:18" ht="15">
      <c r="A140" s="34">
        <v>0</v>
      </c>
      <c r="B140">
        <v>924669995</v>
      </c>
      <c r="C140" t="s">
        <v>243</v>
      </c>
      <c r="D140" t="s">
        <v>22</v>
      </c>
      <c r="E140" t="s">
        <v>244</v>
      </c>
      <c r="G140" t="s">
        <v>245</v>
      </c>
      <c r="H140" t="s">
        <v>20</v>
      </c>
      <c r="I140" s="29" t="str">
        <f>VLOOKUP(B140,PBI!A:E,5,FALSE)</f>
        <v>Female</v>
      </c>
      <c r="J140" s="28" t="str">
        <f>IF(I140="female","Yes","No")</f>
        <v>Yes</v>
      </c>
      <c r="K140" s="28" t="s">
        <v>361</v>
      </c>
      <c r="L140" s="28" t="s">
        <v>362</v>
      </c>
      <c r="M140" s="28">
        <v>8</v>
      </c>
      <c r="N140" s="28">
        <f t="shared" ref="N140:N142" si="30">B140</f>
        <v>924669995</v>
      </c>
      <c r="O140" s="28" t="str">
        <f t="shared" ref="O140:O142" si="31">C140</f>
        <v>Nielson, Colette_Noel</v>
      </c>
      <c r="P140" s="28" t="str">
        <f t="shared" ref="P140:P142" si="32">E140</f>
        <v>nie17003@byui.edu</v>
      </c>
      <c r="Q140" s="28" t="str">
        <f t="shared" ref="Q140:Q142" si="33">I140</f>
        <v>Female</v>
      </c>
      <c r="R140" s="28" t="str">
        <f t="shared" ref="R140:R142" si="34">G140</f>
        <v>Interdisciplinary</v>
      </c>
    </row>
    <row r="141" spans="1:18" ht="15">
      <c r="A141" s="34">
        <v>0</v>
      </c>
      <c r="B141">
        <v>418187493</v>
      </c>
      <c r="C141" t="s">
        <v>250</v>
      </c>
      <c r="D141" t="s">
        <v>14</v>
      </c>
      <c r="E141" t="s">
        <v>251</v>
      </c>
      <c r="G141" t="s">
        <v>19</v>
      </c>
      <c r="H141" t="s">
        <v>35</v>
      </c>
      <c r="I141" s="29" t="str">
        <f>VLOOKUP(B141,PBI!A:E,5,FALSE)</f>
        <v>Male</v>
      </c>
      <c r="J141" s="28" t="str">
        <f>IF(I141="female","Yes","No")</f>
        <v>No</v>
      </c>
      <c r="K141" s="28" t="s">
        <v>361</v>
      </c>
      <c r="L141" s="28" t="s">
        <v>361</v>
      </c>
      <c r="M141" s="28">
        <v>8</v>
      </c>
      <c r="N141" s="28">
        <f t="shared" si="30"/>
        <v>418187493</v>
      </c>
      <c r="O141" s="28" t="str">
        <f t="shared" si="31"/>
        <v>Orton, Seth</v>
      </c>
      <c r="P141" s="28" t="str">
        <f t="shared" si="32"/>
        <v>ort19011@byui.edu</v>
      </c>
      <c r="Q141" s="28" t="str">
        <f t="shared" si="33"/>
        <v>Male</v>
      </c>
      <c r="R141" s="28" t="str">
        <f t="shared" si="34"/>
        <v>Bus Mgmt Marketing</v>
      </c>
    </row>
    <row r="142" spans="1:18" ht="15">
      <c r="A142" s="34">
        <v>0</v>
      </c>
      <c r="B142">
        <v>825555805</v>
      </c>
      <c r="C142" t="s">
        <v>265</v>
      </c>
      <c r="D142" t="s">
        <v>22</v>
      </c>
      <c r="E142" t="s">
        <v>266</v>
      </c>
      <c r="G142" t="s">
        <v>29</v>
      </c>
      <c r="H142" t="s">
        <v>20</v>
      </c>
      <c r="I142" s="29" t="str">
        <f>VLOOKUP(B142,PBI!A:E,5,FALSE)</f>
        <v>Female</v>
      </c>
      <c r="J142" s="28" t="str">
        <f>IF(I142="female","Yes","No")</f>
        <v>Yes</v>
      </c>
      <c r="K142" s="28" t="s">
        <v>362</v>
      </c>
      <c r="L142" s="28" t="s">
        <v>361</v>
      </c>
      <c r="M142" s="28">
        <v>8</v>
      </c>
      <c r="N142" s="28">
        <f t="shared" si="30"/>
        <v>825555805</v>
      </c>
      <c r="O142" s="28" t="str">
        <f t="shared" si="31"/>
        <v>Rabago, Paola</v>
      </c>
      <c r="P142" s="28" t="str">
        <f t="shared" si="32"/>
        <v>rab17002@byui.edu</v>
      </c>
      <c r="Q142" s="28" t="str">
        <f t="shared" si="33"/>
        <v>Female</v>
      </c>
      <c r="R142" s="28" t="str">
        <f t="shared" si="34"/>
        <v>Business Finance</v>
      </c>
    </row>
    <row r="143" spans="1:18" ht="15">
      <c r="A143">
        <v>0</v>
      </c>
      <c r="B143">
        <v>10939043</v>
      </c>
      <c r="C143" t="s">
        <v>402</v>
      </c>
      <c r="D143" t="s">
        <v>403</v>
      </c>
      <c r="E143" t="s">
        <v>404</v>
      </c>
      <c r="G143" t="s">
        <v>195</v>
      </c>
      <c r="H143" t="s">
        <v>20</v>
      </c>
      <c r="I143" s="29" t="s">
        <v>366</v>
      </c>
      <c r="J143" s="28" t="str">
        <f>IF(I143="female","Yes","No")</f>
        <v>No</v>
      </c>
      <c r="K143" s="28" t="s">
        <v>361</v>
      </c>
      <c r="L143" s="28" t="s">
        <v>362</v>
      </c>
      <c r="M143" s="28">
        <v>8</v>
      </c>
      <c r="N143" s="28">
        <f t="shared" ref="N143" si="35">B143</f>
        <v>10939043</v>
      </c>
      <c r="O143" s="28" t="str">
        <f t="shared" ref="O143" si="36">C143</f>
        <v>Scarr, Eric_Allen</v>
      </c>
      <c r="P143" s="28" t="str">
        <f t="shared" ref="P143" si="37">E143</f>
        <v>sca19005@byui.edu</v>
      </c>
      <c r="Q143" s="28" t="str">
        <f t="shared" ref="Q143" si="38">I143</f>
        <v>Male</v>
      </c>
      <c r="R143" s="28" t="str">
        <f t="shared" ref="R143" si="39">G143</f>
        <v>Professional Studies</v>
      </c>
    </row>
    <row r="144" spans="1:18" ht="15">
      <c r="A144" s="34">
        <v>0</v>
      </c>
      <c r="B144">
        <v>104912881</v>
      </c>
      <c r="C144" t="s">
        <v>297</v>
      </c>
      <c r="D144" t="s">
        <v>17</v>
      </c>
      <c r="E144" t="s">
        <v>298</v>
      </c>
      <c r="G144" t="s">
        <v>11</v>
      </c>
      <c r="H144" t="s">
        <v>20</v>
      </c>
      <c r="I144" s="29" t="str">
        <f>VLOOKUP(B144,PBI!A:E,5,FALSE)</f>
        <v>Female</v>
      </c>
      <c r="J144" s="28" t="str">
        <f>IF(I144="female","Yes","No")</f>
        <v>Yes</v>
      </c>
      <c r="K144" s="28" t="s">
        <v>361</v>
      </c>
      <c r="L144" s="28" t="s">
        <v>361</v>
      </c>
      <c r="M144" s="28">
        <v>8</v>
      </c>
      <c r="N144" s="28">
        <f t="shared" ref="N144" si="40">B144</f>
        <v>104912881</v>
      </c>
      <c r="O144" s="28" t="str">
        <f t="shared" ref="O144" si="41">C144</f>
        <v>Stephens, Maliana_Ealohaiaanaoei</v>
      </c>
      <c r="P144" s="28" t="str">
        <f t="shared" ref="P144" si="42">E144</f>
        <v>ste17090@byui.edu</v>
      </c>
      <c r="Q144" s="28" t="str">
        <f t="shared" ref="Q144" si="43">I144</f>
        <v>Female</v>
      </c>
      <c r="R144" s="28" t="str">
        <f t="shared" ref="R144" si="44">G144</f>
        <v>Business Management</v>
      </c>
    </row>
    <row r="145" spans="1:18" ht="15">
      <c r="A145" s="34">
        <v>0</v>
      </c>
      <c r="B145">
        <v>536503118</v>
      </c>
      <c r="C145" t="s">
        <v>305</v>
      </c>
      <c r="D145" t="s">
        <v>25</v>
      </c>
      <c r="E145" t="s">
        <v>306</v>
      </c>
      <c r="G145" t="s">
        <v>177</v>
      </c>
      <c r="H145" t="s">
        <v>12</v>
      </c>
      <c r="I145" s="29" t="str">
        <f>VLOOKUP(B145,PBI!A:E,5,FALSE)</f>
        <v>Female</v>
      </c>
      <c r="J145" s="28" t="str">
        <f>IF(I145="female","Yes","No")</f>
        <v>Yes</v>
      </c>
      <c r="K145" s="28" t="s">
        <v>361</v>
      </c>
      <c r="L145" s="28" t="s">
        <v>362</v>
      </c>
      <c r="M145" s="28">
        <v>8</v>
      </c>
      <c r="N145" s="28">
        <f t="shared" ref="N145:N146" si="45">B145</f>
        <v>536503118</v>
      </c>
      <c r="O145" s="28" t="str">
        <f t="shared" ref="O145:O146" si="46">C145</f>
        <v>Taylor, Lindsey_Kate</v>
      </c>
      <c r="P145" s="28" t="str">
        <f t="shared" ref="P145:P146" si="47">E145</f>
        <v>mic20004@byui.edu</v>
      </c>
      <c r="Q145" s="28" t="str">
        <f t="shared" ref="Q145:Q146" si="48">I145</f>
        <v>Female</v>
      </c>
      <c r="R145" s="28" t="str">
        <f t="shared" ref="R145:R146" si="49">G145</f>
        <v>International Studies</v>
      </c>
    </row>
    <row r="146" spans="1:18" ht="15">
      <c r="A146" s="34">
        <v>0</v>
      </c>
      <c r="B146">
        <v>731970523</v>
      </c>
      <c r="C146" t="s">
        <v>405</v>
      </c>
      <c r="D146" t="s">
        <v>375</v>
      </c>
      <c r="E146" t="s">
        <v>406</v>
      </c>
      <c r="G146" t="s">
        <v>29</v>
      </c>
      <c r="H146" t="s">
        <v>35</v>
      </c>
      <c r="I146" s="29" t="s">
        <v>366</v>
      </c>
      <c r="J146" s="28" t="str">
        <f>IF(I146="female","Yes","No")</f>
        <v>No</v>
      </c>
      <c r="K146" s="28" t="s">
        <v>362</v>
      </c>
      <c r="L146" s="28" t="s">
        <v>361</v>
      </c>
      <c r="M146" s="28">
        <v>8</v>
      </c>
      <c r="N146" s="28">
        <f t="shared" si="45"/>
        <v>731970523</v>
      </c>
      <c r="O146" s="28" t="str">
        <f t="shared" si="46"/>
        <v>Beaman, Jonathan_Franklin</v>
      </c>
      <c r="P146" s="28" t="str">
        <f t="shared" si="47"/>
        <v>bea19019@byui.edu</v>
      </c>
      <c r="Q146" s="28" t="str">
        <f t="shared" si="48"/>
        <v>Male</v>
      </c>
      <c r="R146" s="28" t="str">
        <f t="shared" si="49"/>
        <v>Business Finance</v>
      </c>
    </row>
  </sheetData>
  <autoFilter ref="B1:M146" xr:uid="{A43EE3F5-29B1-4021-9EF8-1F875DDECA56}">
    <sortState xmlns:xlrd2="http://schemas.microsoft.com/office/spreadsheetml/2017/richdata2" ref="B2:M146">
      <sortCondition ref="M1:M146"/>
    </sortState>
  </autoFilter>
  <sortState xmlns:xlrd2="http://schemas.microsoft.com/office/spreadsheetml/2017/richdata2" ref="A2:R138">
    <sortCondition ref="C3:C139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801A8-C6F4-4A58-9489-028DF8F0DDA4}">
  <dimension ref="A1:I144"/>
  <sheetViews>
    <sheetView topLeftCell="A76" workbookViewId="0">
      <selection activeCell="F136" sqref="F136"/>
    </sheetView>
  </sheetViews>
  <sheetFormatPr defaultColWidth="46.140625" defaultRowHeight="14.45"/>
  <cols>
    <col min="1" max="1" width="7.140625" bestFit="1" customWidth="1"/>
    <col min="2" max="2" width="19.85546875" bestFit="1" customWidth="1"/>
    <col min="3" max="3" width="10.7109375" bestFit="1" customWidth="1"/>
    <col min="4" max="4" width="14.42578125" bestFit="1" customWidth="1"/>
    <col min="5" max="5" width="5.42578125" bestFit="1" customWidth="1"/>
    <col min="6" max="6" width="14.28515625" bestFit="1" customWidth="1"/>
    <col min="7" max="7" width="8.42578125" bestFit="1" customWidth="1"/>
    <col min="8" max="8" width="8.85546875" bestFit="1" customWidth="1"/>
    <col min="9" max="9" width="29.5703125" bestFit="1" customWidth="1"/>
  </cols>
  <sheetData>
    <row r="1" spans="1:9">
      <c r="A1" s="30" t="s">
        <v>407</v>
      </c>
      <c r="B1" s="30" t="s">
        <v>408</v>
      </c>
      <c r="C1" s="30" t="s">
        <v>409</v>
      </c>
      <c r="D1" s="30" t="s">
        <v>360</v>
      </c>
      <c r="E1" s="30" t="s">
        <v>353</v>
      </c>
      <c r="F1" s="30" t="s">
        <v>410</v>
      </c>
      <c r="G1" s="30" t="s">
        <v>411</v>
      </c>
      <c r="H1" s="30" t="s">
        <v>412</v>
      </c>
      <c r="I1" s="30" t="s">
        <v>6</v>
      </c>
    </row>
    <row r="2" spans="1:9">
      <c r="A2" s="31">
        <v>70537868</v>
      </c>
      <c r="B2" s="31" t="s">
        <v>413</v>
      </c>
      <c r="C2" s="31" t="s">
        <v>414</v>
      </c>
      <c r="D2" s="31" t="s">
        <v>10</v>
      </c>
      <c r="E2" s="31" t="s">
        <v>366</v>
      </c>
      <c r="F2" s="31" t="s">
        <v>415</v>
      </c>
      <c r="G2" s="31" t="s">
        <v>416</v>
      </c>
      <c r="H2" s="31" t="s">
        <v>417</v>
      </c>
      <c r="I2" s="31" t="s">
        <v>11</v>
      </c>
    </row>
    <row r="3" spans="1:9">
      <c r="A3" s="32">
        <v>691476373</v>
      </c>
      <c r="B3" s="32" t="s">
        <v>418</v>
      </c>
      <c r="C3" s="32" t="s">
        <v>419</v>
      </c>
      <c r="D3" s="32" t="s">
        <v>15</v>
      </c>
      <c r="E3" s="32" t="s">
        <v>366</v>
      </c>
      <c r="F3" s="32" t="s">
        <v>415</v>
      </c>
      <c r="G3" s="32" t="s">
        <v>420</v>
      </c>
      <c r="H3" s="32" t="s">
        <v>417</v>
      </c>
      <c r="I3" s="32" t="s">
        <v>11</v>
      </c>
    </row>
    <row r="4" spans="1:9">
      <c r="A4" s="31">
        <v>982945227</v>
      </c>
      <c r="B4" s="31" t="s">
        <v>421</v>
      </c>
      <c r="C4" s="31" t="s">
        <v>422</v>
      </c>
      <c r="D4" s="31" t="s">
        <v>18</v>
      </c>
      <c r="E4" s="31" t="s">
        <v>373</v>
      </c>
      <c r="F4" s="31" t="s">
        <v>415</v>
      </c>
      <c r="G4" s="31" t="s">
        <v>420</v>
      </c>
      <c r="H4" s="31" t="s">
        <v>423</v>
      </c>
      <c r="I4" s="31" t="s">
        <v>424</v>
      </c>
    </row>
    <row r="5" spans="1:9">
      <c r="A5" s="32">
        <v>820783445</v>
      </c>
      <c r="B5" s="32" t="s">
        <v>425</v>
      </c>
      <c r="C5" s="32" t="s">
        <v>426</v>
      </c>
      <c r="D5" s="32" t="s">
        <v>23</v>
      </c>
      <c r="E5" s="32" t="s">
        <v>373</v>
      </c>
      <c r="F5" s="32" t="s">
        <v>415</v>
      </c>
      <c r="G5" s="32" t="s">
        <v>416</v>
      </c>
      <c r="H5" s="32" t="s">
        <v>423</v>
      </c>
      <c r="I5" s="32" t="s">
        <v>11</v>
      </c>
    </row>
    <row r="6" spans="1:9">
      <c r="A6" s="31">
        <v>746999788</v>
      </c>
      <c r="B6" s="31" t="s">
        <v>427</v>
      </c>
      <c r="C6" s="31" t="s">
        <v>428</v>
      </c>
      <c r="D6" s="31" t="s">
        <v>26</v>
      </c>
      <c r="E6" s="31" t="s">
        <v>373</v>
      </c>
      <c r="F6" s="31" t="s">
        <v>415</v>
      </c>
      <c r="G6" s="31" t="s">
        <v>420</v>
      </c>
      <c r="H6" s="31" t="s">
        <v>417</v>
      </c>
      <c r="I6" s="31" t="s">
        <v>11</v>
      </c>
    </row>
    <row r="7" spans="1:9">
      <c r="A7" s="32">
        <v>598035184</v>
      </c>
      <c r="B7" s="32" t="s">
        <v>429</v>
      </c>
      <c r="C7" s="32" t="s">
        <v>430</v>
      </c>
      <c r="D7" s="32" t="s">
        <v>28</v>
      </c>
      <c r="E7" s="32" t="s">
        <v>366</v>
      </c>
      <c r="F7" s="32" t="s">
        <v>415</v>
      </c>
      <c r="G7" s="32" t="s">
        <v>420</v>
      </c>
      <c r="H7" s="32" t="s">
        <v>423</v>
      </c>
      <c r="I7" s="32" t="s">
        <v>29</v>
      </c>
    </row>
    <row r="8" spans="1:9">
      <c r="A8" s="31">
        <v>581080630</v>
      </c>
      <c r="B8" s="31" t="s">
        <v>431</v>
      </c>
      <c r="C8" s="31" t="s">
        <v>432</v>
      </c>
      <c r="D8" s="31" t="s">
        <v>31</v>
      </c>
      <c r="E8" s="31" t="s">
        <v>366</v>
      </c>
      <c r="F8" s="31" t="s">
        <v>415</v>
      </c>
      <c r="G8" s="31" t="s">
        <v>416</v>
      </c>
      <c r="H8" s="31" t="s">
        <v>423</v>
      </c>
      <c r="I8" s="31" t="s">
        <v>11</v>
      </c>
    </row>
    <row r="9" spans="1:9">
      <c r="A9" s="32">
        <v>391623204</v>
      </c>
      <c r="B9" s="32" t="s">
        <v>32</v>
      </c>
      <c r="C9" s="32" t="s">
        <v>433</v>
      </c>
      <c r="D9" s="32" t="s">
        <v>34</v>
      </c>
      <c r="E9" s="32" t="s">
        <v>366</v>
      </c>
      <c r="F9" s="32" t="s">
        <v>415</v>
      </c>
      <c r="G9" s="32" t="s">
        <v>420</v>
      </c>
      <c r="H9" s="32" t="s">
        <v>434</v>
      </c>
      <c r="I9" s="32" t="s">
        <v>11</v>
      </c>
    </row>
    <row r="10" spans="1:9">
      <c r="A10" s="31">
        <v>627016647</v>
      </c>
      <c r="B10" s="31" t="s">
        <v>36</v>
      </c>
      <c r="C10" s="31" t="s">
        <v>435</v>
      </c>
      <c r="D10" s="31" t="s">
        <v>38</v>
      </c>
      <c r="E10" s="31" t="s">
        <v>366</v>
      </c>
      <c r="F10" s="31" t="s">
        <v>415</v>
      </c>
      <c r="G10" s="31" t="s">
        <v>420</v>
      </c>
      <c r="H10" s="31" t="s">
        <v>423</v>
      </c>
      <c r="I10" s="31" t="s">
        <v>424</v>
      </c>
    </row>
    <row r="11" spans="1:9">
      <c r="A11" s="32">
        <v>905460415</v>
      </c>
      <c r="B11" s="32" t="s">
        <v>436</v>
      </c>
      <c r="C11" s="32" t="s">
        <v>437</v>
      </c>
      <c r="D11" s="32" t="s">
        <v>40</v>
      </c>
      <c r="E11" s="32" t="s">
        <v>366</v>
      </c>
      <c r="F11" s="32" t="s">
        <v>415</v>
      </c>
      <c r="G11" s="32" t="s">
        <v>416</v>
      </c>
      <c r="H11" s="32" t="s">
        <v>417</v>
      </c>
      <c r="I11" s="32" t="s">
        <v>424</v>
      </c>
    </row>
    <row r="12" spans="1:9">
      <c r="A12" s="31">
        <v>167286345</v>
      </c>
      <c r="B12" s="31" t="s">
        <v>41</v>
      </c>
      <c r="C12" s="31" t="s">
        <v>438</v>
      </c>
      <c r="D12" s="31" t="s">
        <v>42</v>
      </c>
      <c r="E12" s="31" t="s">
        <v>366</v>
      </c>
      <c r="F12" s="31" t="s">
        <v>415</v>
      </c>
      <c r="G12" s="31" t="s">
        <v>439</v>
      </c>
      <c r="H12" s="31" t="s">
        <v>423</v>
      </c>
      <c r="I12" s="31" t="s">
        <v>424</v>
      </c>
    </row>
    <row r="13" spans="1:9">
      <c r="A13" s="32">
        <v>697615701</v>
      </c>
      <c r="B13" s="32" t="s">
        <v>440</v>
      </c>
      <c r="C13" s="32" t="s">
        <v>441</v>
      </c>
      <c r="D13" s="32" t="s">
        <v>44</v>
      </c>
      <c r="E13" s="32" t="s">
        <v>366</v>
      </c>
      <c r="F13" s="32" t="s">
        <v>415</v>
      </c>
      <c r="G13" s="32" t="s">
        <v>420</v>
      </c>
      <c r="H13" s="32" t="s">
        <v>442</v>
      </c>
      <c r="I13" s="32" t="s">
        <v>443</v>
      </c>
    </row>
    <row r="14" spans="1:9">
      <c r="A14" s="31">
        <v>897113269</v>
      </c>
      <c r="B14" s="31" t="s">
        <v>444</v>
      </c>
      <c r="C14" s="31" t="s">
        <v>445</v>
      </c>
      <c r="D14" s="31" t="s">
        <v>49</v>
      </c>
      <c r="E14" s="31" t="s">
        <v>366</v>
      </c>
      <c r="F14" s="31" t="s">
        <v>415</v>
      </c>
      <c r="G14" s="31" t="s">
        <v>420</v>
      </c>
      <c r="H14" s="31" t="s">
        <v>417</v>
      </c>
      <c r="I14" s="31" t="s">
        <v>424</v>
      </c>
    </row>
    <row r="15" spans="1:9">
      <c r="A15" s="32">
        <v>674513665</v>
      </c>
      <c r="B15" s="32" t="s">
        <v>446</v>
      </c>
      <c r="C15" s="32" t="s">
        <v>447</v>
      </c>
      <c r="D15" s="32" t="s">
        <v>51</v>
      </c>
      <c r="E15" s="32" t="s">
        <v>373</v>
      </c>
      <c r="F15" s="32" t="s">
        <v>415</v>
      </c>
      <c r="G15" s="32" t="s">
        <v>439</v>
      </c>
      <c r="H15" s="32" t="s">
        <v>417</v>
      </c>
      <c r="I15" s="32" t="s">
        <v>424</v>
      </c>
    </row>
    <row r="16" spans="1:9">
      <c r="A16" s="31">
        <v>369882035</v>
      </c>
      <c r="B16" s="31" t="s">
        <v>448</v>
      </c>
      <c r="C16" s="31" t="s">
        <v>449</v>
      </c>
      <c r="D16" s="31" t="s">
        <v>53</v>
      </c>
      <c r="E16" s="31" t="s">
        <v>366</v>
      </c>
      <c r="F16" s="31" t="s">
        <v>415</v>
      </c>
      <c r="G16" s="31" t="s">
        <v>439</v>
      </c>
      <c r="H16" s="31" t="s">
        <v>423</v>
      </c>
      <c r="I16" s="31" t="s">
        <v>54</v>
      </c>
    </row>
    <row r="17" spans="1:9">
      <c r="A17" s="32">
        <v>585604003</v>
      </c>
      <c r="B17" s="32" t="s">
        <v>450</v>
      </c>
      <c r="C17" s="32" t="s">
        <v>451</v>
      </c>
      <c r="D17" s="32" t="s">
        <v>57</v>
      </c>
      <c r="E17" s="32" t="s">
        <v>366</v>
      </c>
      <c r="F17" s="32" t="s">
        <v>415</v>
      </c>
      <c r="G17" s="32" t="s">
        <v>416</v>
      </c>
      <c r="H17" s="32" t="s">
        <v>417</v>
      </c>
      <c r="I17" s="32" t="s">
        <v>11</v>
      </c>
    </row>
    <row r="18" spans="1:9">
      <c r="A18" s="31">
        <v>419427393</v>
      </c>
      <c r="B18" s="31" t="s">
        <v>452</v>
      </c>
      <c r="C18" s="31" t="s">
        <v>453</v>
      </c>
      <c r="D18" s="31" t="s">
        <v>59</v>
      </c>
      <c r="E18" s="31" t="s">
        <v>366</v>
      </c>
      <c r="F18" s="31" t="s">
        <v>415</v>
      </c>
      <c r="G18" s="31" t="s">
        <v>416</v>
      </c>
      <c r="H18" s="31" t="s">
        <v>423</v>
      </c>
      <c r="I18" s="31" t="s">
        <v>60</v>
      </c>
    </row>
    <row r="19" spans="1:9">
      <c r="A19" s="32">
        <v>707775310</v>
      </c>
      <c r="B19" s="32" t="s">
        <v>454</v>
      </c>
      <c r="C19" s="32" t="s">
        <v>455</v>
      </c>
      <c r="D19" s="32" t="s">
        <v>62</v>
      </c>
      <c r="E19" s="32" t="s">
        <v>366</v>
      </c>
      <c r="F19" s="32" t="s">
        <v>415</v>
      </c>
      <c r="G19" s="32" t="s">
        <v>420</v>
      </c>
      <c r="H19" s="32" t="s">
        <v>434</v>
      </c>
      <c r="I19" s="32" t="s">
        <v>424</v>
      </c>
    </row>
    <row r="20" spans="1:9">
      <c r="A20" s="31">
        <v>541029513</v>
      </c>
      <c r="B20" s="31" t="s">
        <v>456</v>
      </c>
      <c r="C20" s="31" t="s">
        <v>457</v>
      </c>
      <c r="D20" s="31" t="s">
        <v>64</v>
      </c>
      <c r="E20" s="31" t="s">
        <v>373</v>
      </c>
      <c r="F20" s="31" t="s">
        <v>415</v>
      </c>
      <c r="G20" s="31" t="s">
        <v>420</v>
      </c>
      <c r="H20" s="31" t="s">
        <v>423</v>
      </c>
      <c r="I20" s="31" t="s">
        <v>11</v>
      </c>
    </row>
    <row r="21" spans="1:9">
      <c r="A21" s="32">
        <v>376388891</v>
      </c>
      <c r="B21" s="32" t="s">
        <v>458</v>
      </c>
      <c r="C21" s="32" t="s">
        <v>459</v>
      </c>
      <c r="D21" s="32" t="s">
        <v>66</v>
      </c>
      <c r="E21" s="32" t="s">
        <v>366</v>
      </c>
      <c r="F21" s="32" t="s">
        <v>415</v>
      </c>
      <c r="G21" s="32" t="s">
        <v>420</v>
      </c>
      <c r="H21" s="32" t="s">
        <v>423</v>
      </c>
      <c r="I21" s="32" t="s">
        <v>424</v>
      </c>
    </row>
    <row r="22" spans="1:9">
      <c r="A22" s="31">
        <v>285165401</v>
      </c>
      <c r="B22" s="31" t="s">
        <v>460</v>
      </c>
      <c r="C22" s="31" t="s">
        <v>461</v>
      </c>
      <c r="D22" s="31" t="s">
        <v>68</v>
      </c>
      <c r="E22" s="31" t="s">
        <v>373</v>
      </c>
      <c r="F22" s="31" t="s">
        <v>415</v>
      </c>
      <c r="G22" s="31" t="s">
        <v>416</v>
      </c>
      <c r="H22" s="31" t="s">
        <v>423</v>
      </c>
      <c r="I22" s="31" t="s">
        <v>424</v>
      </c>
    </row>
    <row r="23" spans="1:9">
      <c r="A23" s="32">
        <v>284774241</v>
      </c>
      <c r="B23" s="32" t="s">
        <v>462</v>
      </c>
      <c r="C23" s="32" t="s">
        <v>463</v>
      </c>
      <c r="D23" s="32" t="s">
        <v>70</v>
      </c>
      <c r="E23" s="32" t="s">
        <v>373</v>
      </c>
      <c r="F23" s="32" t="s">
        <v>415</v>
      </c>
      <c r="G23" s="32" t="s">
        <v>439</v>
      </c>
      <c r="H23" s="32" t="s">
        <v>417</v>
      </c>
      <c r="I23" s="32" t="s">
        <v>424</v>
      </c>
    </row>
    <row r="24" spans="1:9">
      <c r="A24" s="31">
        <v>104617000</v>
      </c>
      <c r="B24" s="31" t="s">
        <v>71</v>
      </c>
      <c r="C24" s="31" t="s">
        <v>464</v>
      </c>
      <c r="D24" s="31" t="s">
        <v>72</v>
      </c>
      <c r="E24" s="31" t="s">
        <v>373</v>
      </c>
      <c r="F24" s="31" t="s">
        <v>415</v>
      </c>
      <c r="G24" s="31" t="s">
        <v>439</v>
      </c>
      <c r="H24" s="31" t="s">
        <v>417</v>
      </c>
      <c r="I24" s="31" t="s">
        <v>465</v>
      </c>
    </row>
    <row r="25" spans="1:9">
      <c r="A25" s="32">
        <v>349431676</v>
      </c>
      <c r="B25" s="32" t="s">
        <v>466</v>
      </c>
      <c r="C25" s="32" t="s">
        <v>467</v>
      </c>
      <c r="D25" s="32" t="s">
        <v>75</v>
      </c>
      <c r="E25" s="32" t="s">
        <v>373</v>
      </c>
      <c r="F25" s="32" t="s">
        <v>415</v>
      </c>
      <c r="G25" s="32" t="s">
        <v>439</v>
      </c>
      <c r="H25" s="32" t="s">
        <v>417</v>
      </c>
      <c r="I25" s="32" t="s">
        <v>424</v>
      </c>
    </row>
    <row r="26" spans="1:9">
      <c r="A26" s="31">
        <v>282996898</v>
      </c>
      <c r="B26" s="31" t="s">
        <v>468</v>
      </c>
      <c r="C26" s="31" t="s">
        <v>469</v>
      </c>
      <c r="D26" s="31" t="s">
        <v>77</v>
      </c>
      <c r="E26" s="31" t="s">
        <v>366</v>
      </c>
      <c r="F26" s="31" t="s">
        <v>415</v>
      </c>
      <c r="G26" s="31" t="s">
        <v>420</v>
      </c>
      <c r="H26" s="31" t="s">
        <v>423</v>
      </c>
      <c r="I26" s="31" t="s">
        <v>11</v>
      </c>
    </row>
    <row r="27" spans="1:9">
      <c r="A27" s="32">
        <v>404177052</v>
      </c>
      <c r="B27" s="32" t="s">
        <v>470</v>
      </c>
      <c r="C27" s="32" t="s">
        <v>471</v>
      </c>
      <c r="D27" s="32" t="s">
        <v>79</v>
      </c>
      <c r="E27" s="32" t="s">
        <v>373</v>
      </c>
      <c r="F27" s="32" t="s">
        <v>415</v>
      </c>
      <c r="G27" s="32" t="s">
        <v>439</v>
      </c>
      <c r="H27" s="32" t="s">
        <v>423</v>
      </c>
      <c r="I27" s="32" t="s">
        <v>424</v>
      </c>
    </row>
    <row r="28" spans="1:9">
      <c r="A28" s="31">
        <v>864062073</v>
      </c>
      <c r="B28" s="31" t="s">
        <v>472</v>
      </c>
      <c r="C28" s="31" t="s">
        <v>473</v>
      </c>
      <c r="D28" s="31" t="s">
        <v>81</v>
      </c>
      <c r="E28" s="31" t="s">
        <v>366</v>
      </c>
      <c r="F28" s="31" t="s">
        <v>415</v>
      </c>
      <c r="G28" s="31" t="s">
        <v>420</v>
      </c>
      <c r="H28" s="31" t="s">
        <v>423</v>
      </c>
      <c r="I28" s="31" t="s">
        <v>424</v>
      </c>
    </row>
    <row r="29" spans="1:9">
      <c r="A29" s="32">
        <v>785266871</v>
      </c>
      <c r="B29" s="32" t="s">
        <v>474</v>
      </c>
      <c r="C29" s="32" t="s">
        <v>475</v>
      </c>
      <c r="D29" s="32" t="s">
        <v>83</v>
      </c>
      <c r="E29" s="32" t="s">
        <v>373</v>
      </c>
      <c r="F29" s="32" t="s">
        <v>415</v>
      </c>
      <c r="G29" s="32" t="s">
        <v>439</v>
      </c>
      <c r="H29" s="32" t="s">
        <v>423</v>
      </c>
      <c r="I29" s="32" t="s">
        <v>424</v>
      </c>
    </row>
    <row r="30" spans="1:9">
      <c r="A30" s="31">
        <v>940618491</v>
      </c>
      <c r="B30" s="31" t="s">
        <v>476</v>
      </c>
      <c r="C30" s="31" t="s">
        <v>477</v>
      </c>
      <c r="D30" s="31" t="s">
        <v>85</v>
      </c>
      <c r="E30" s="31" t="s">
        <v>366</v>
      </c>
      <c r="F30" s="31" t="s">
        <v>415</v>
      </c>
      <c r="G30" s="31" t="s">
        <v>439</v>
      </c>
      <c r="H30" s="31" t="s">
        <v>417</v>
      </c>
      <c r="I30" s="31" t="s">
        <v>60</v>
      </c>
    </row>
    <row r="31" spans="1:9">
      <c r="A31" s="32">
        <v>144411760</v>
      </c>
      <c r="B31" s="32" t="s">
        <v>478</v>
      </c>
      <c r="C31" s="32" t="s">
        <v>479</v>
      </c>
      <c r="D31" s="32" t="s">
        <v>87</v>
      </c>
      <c r="E31" s="32" t="s">
        <v>373</v>
      </c>
      <c r="F31" s="32" t="s">
        <v>415</v>
      </c>
      <c r="G31" s="32" t="s">
        <v>439</v>
      </c>
      <c r="H31" s="32" t="s">
        <v>423</v>
      </c>
      <c r="I31" s="32" t="s">
        <v>424</v>
      </c>
    </row>
    <row r="32" spans="1:9">
      <c r="A32" s="31">
        <v>961018679</v>
      </c>
      <c r="B32" s="31" t="s">
        <v>88</v>
      </c>
      <c r="C32" s="31" t="s">
        <v>480</v>
      </c>
      <c r="D32" s="31" t="s">
        <v>89</v>
      </c>
      <c r="E32" s="31" t="s">
        <v>366</v>
      </c>
      <c r="F32" s="31" t="s">
        <v>415</v>
      </c>
      <c r="G32" s="31" t="s">
        <v>439</v>
      </c>
      <c r="H32" s="31" t="s">
        <v>423</v>
      </c>
      <c r="I32" s="31" t="s">
        <v>11</v>
      </c>
    </row>
    <row r="33" spans="1:9">
      <c r="A33" s="32">
        <v>418002211</v>
      </c>
      <c r="B33" s="32" t="s">
        <v>90</v>
      </c>
      <c r="C33" s="32" t="s">
        <v>481</v>
      </c>
      <c r="D33" s="32" t="s">
        <v>91</v>
      </c>
      <c r="E33" s="32" t="s">
        <v>373</v>
      </c>
      <c r="F33" s="32" t="s">
        <v>415</v>
      </c>
      <c r="G33" s="32" t="s">
        <v>416</v>
      </c>
      <c r="H33" s="32" t="s">
        <v>417</v>
      </c>
      <c r="I33" s="32" t="s">
        <v>29</v>
      </c>
    </row>
    <row r="34" spans="1:9">
      <c r="A34" s="31">
        <v>641252327</v>
      </c>
      <c r="B34" s="31" t="s">
        <v>482</v>
      </c>
      <c r="C34" s="31" t="s">
        <v>483</v>
      </c>
      <c r="D34" s="31" t="s">
        <v>93</v>
      </c>
      <c r="E34" s="31" t="s">
        <v>366</v>
      </c>
      <c r="F34" s="31" t="s">
        <v>415</v>
      </c>
      <c r="G34" s="31" t="s">
        <v>439</v>
      </c>
      <c r="H34" s="31" t="s">
        <v>417</v>
      </c>
      <c r="I34" s="31" t="s">
        <v>424</v>
      </c>
    </row>
    <row r="35" spans="1:9">
      <c r="A35" s="32">
        <v>220437821</v>
      </c>
      <c r="B35" s="32" t="s">
        <v>484</v>
      </c>
      <c r="C35" s="32" t="s">
        <v>485</v>
      </c>
      <c r="D35" s="32" t="s">
        <v>95</v>
      </c>
      <c r="E35" s="32" t="s">
        <v>366</v>
      </c>
      <c r="F35" s="32" t="s">
        <v>415</v>
      </c>
      <c r="G35" s="32" t="s">
        <v>416</v>
      </c>
      <c r="H35" s="32" t="s">
        <v>417</v>
      </c>
      <c r="I35" s="32" t="s">
        <v>29</v>
      </c>
    </row>
    <row r="36" spans="1:9">
      <c r="A36" s="31">
        <v>835351843</v>
      </c>
      <c r="B36" s="31" t="s">
        <v>96</v>
      </c>
      <c r="C36" s="31" t="s">
        <v>486</v>
      </c>
      <c r="D36" s="31" t="s">
        <v>97</v>
      </c>
      <c r="E36" s="31" t="s">
        <v>366</v>
      </c>
      <c r="F36" s="31" t="s">
        <v>415</v>
      </c>
      <c r="G36" s="31" t="s">
        <v>416</v>
      </c>
      <c r="H36" s="31" t="s">
        <v>417</v>
      </c>
      <c r="I36" s="31" t="s">
        <v>11</v>
      </c>
    </row>
    <row r="37" spans="1:9">
      <c r="A37" s="32">
        <v>951912839</v>
      </c>
      <c r="B37" s="32" t="s">
        <v>487</v>
      </c>
      <c r="C37" s="32" t="s">
        <v>488</v>
      </c>
      <c r="D37" s="32" t="s">
        <v>99</v>
      </c>
      <c r="E37" s="32" t="s">
        <v>366</v>
      </c>
      <c r="F37" s="32" t="s">
        <v>415</v>
      </c>
      <c r="G37" s="32" t="s">
        <v>420</v>
      </c>
      <c r="H37" s="32" t="s">
        <v>423</v>
      </c>
      <c r="I37" s="32" t="s">
        <v>443</v>
      </c>
    </row>
    <row r="38" spans="1:9">
      <c r="A38" s="31">
        <v>290238062</v>
      </c>
      <c r="B38" s="31" t="s">
        <v>489</v>
      </c>
      <c r="C38" s="31" t="s">
        <v>490</v>
      </c>
      <c r="D38" s="31" t="s">
        <v>101</v>
      </c>
      <c r="E38" s="31" t="s">
        <v>373</v>
      </c>
      <c r="F38" s="31" t="s">
        <v>415</v>
      </c>
      <c r="G38" s="31" t="s">
        <v>439</v>
      </c>
      <c r="H38" s="31" t="s">
        <v>423</v>
      </c>
      <c r="I38" s="31" t="s">
        <v>29</v>
      </c>
    </row>
    <row r="39" spans="1:9">
      <c r="A39" s="32">
        <v>649074224</v>
      </c>
      <c r="B39" s="32" t="s">
        <v>491</v>
      </c>
      <c r="C39" s="32" t="s">
        <v>492</v>
      </c>
      <c r="D39" s="32" t="s">
        <v>103</v>
      </c>
      <c r="E39" s="32" t="s">
        <v>373</v>
      </c>
      <c r="F39" s="32" t="s">
        <v>415</v>
      </c>
      <c r="G39" s="32" t="s">
        <v>420</v>
      </c>
      <c r="H39" s="32" t="s">
        <v>423</v>
      </c>
      <c r="I39" s="32" t="s">
        <v>11</v>
      </c>
    </row>
    <row r="40" spans="1:9">
      <c r="A40" s="31">
        <v>618017727</v>
      </c>
      <c r="B40" s="31" t="s">
        <v>104</v>
      </c>
      <c r="C40" s="31" t="s">
        <v>493</v>
      </c>
      <c r="D40" s="31" t="s">
        <v>105</v>
      </c>
      <c r="E40" s="31" t="s">
        <v>366</v>
      </c>
      <c r="F40" s="31" t="s">
        <v>415</v>
      </c>
      <c r="G40" s="31" t="s">
        <v>439</v>
      </c>
      <c r="H40" s="31" t="s">
        <v>423</v>
      </c>
      <c r="I40" s="31" t="s">
        <v>11</v>
      </c>
    </row>
    <row r="41" spans="1:9">
      <c r="A41" s="32">
        <v>461005770</v>
      </c>
      <c r="B41" s="32" t="s">
        <v>494</v>
      </c>
      <c r="C41" s="32" t="s">
        <v>495</v>
      </c>
      <c r="D41" s="32" t="s">
        <v>107</v>
      </c>
      <c r="E41" s="32" t="s">
        <v>366</v>
      </c>
      <c r="F41" s="32" t="s">
        <v>415</v>
      </c>
      <c r="G41" s="32" t="s">
        <v>439</v>
      </c>
      <c r="H41" s="32" t="s">
        <v>417</v>
      </c>
      <c r="I41" s="32" t="s">
        <v>11</v>
      </c>
    </row>
    <row r="42" spans="1:9">
      <c r="A42" s="31">
        <v>236727393</v>
      </c>
      <c r="B42" s="31" t="s">
        <v>496</v>
      </c>
      <c r="C42" s="31" t="s">
        <v>497</v>
      </c>
      <c r="D42" s="31" t="s">
        <v>109</v>
      </c>
      <c r="E42" s="31" t="s">
        <v>366</v>
      </c>
      <c r="F42" s="31" t="s">
        <v>415</v>
      </c>
      <c r="G42" s="31" t="s">
        <v>420</v>
      </c>
      <c r="H42" s="31" t="s">
        <v>423</v>
      </c>
      <c r="I42" s="31" t="s">
        <v>11</v>
      </c>
    </row>
    <row r="43" spans="1:9">
      <c r="A43" s="32">
        <v>359066171</v>
      </c>
      <c r="B43" s="32" t="s">
        <v>498</v>
      </c>
      <c r="C43" s="32" t="s">
        <v>499</v>
      </c>
      <c r="D43" s="32" t="s">
        <v>111</v>
      </c>
      <c r="E43" s="32" t="s">
        <v>366</v>
      </c>
      <c r="F43" s="32" t="s">
        <v>415</v>
      </c>
      <c r="G43" s="32" t="s">
        <v>420</v>
      </c>
      <c r="H43" s="32" t="s">
        <v>423</v>
      </c>
      <c r="I43" s="32" t="s">
        <v>11</v>
      </c>
    </row>
    <row r="44" spans="1:9">
      <c r="A44" s="31">
        <v>953543186</v>
      </c>
      <c r="B44" s="31" t="s">
        <v>500</v>
      </c>
      <c r="C44" s="31" t="s">
        <v>501</v>
      </c>
      <c r="D44" s="31" t="s">
        <v>113</v>
      </c>
      <c r="E44" s="31" t="s">
        <v>366</v>
      </c>
      <c r="F44" s="31" t="s">
        <v>415</v>
      </c>
      <c r="G44" s="31" t="s">
        <v>439</v>
      </c>
      <c r="H44" s="31" t="s">
        <v>434</v>
      </c>
      <c r="I44" s="31" t="s">
        <v>11</v>
      </c>
    </row>
    <row r="45" spans="1:9">
      <c r="A45" s="32">
        <v>491790401</v>
      </c>
      <c r="B45" s="32" t="s">
        <v>502</v>
      </c>
      <c r="C45" s="32" t="s">
        <v>503</v>
      </c>
      <c r="D45" s="32" t="s">
        <v>115</v>
      </c>
      <c r="E45" s="32" t="s">
        <v>366</v>
      </c>
      <c r="F45" s="32" t="s">
        <v>415</v>
      </c>
      <c r="G45" s="32" t="s">
        <v>439</v>
      </c>
      <c r="H45" s="32" t="s">
        <v>423</v>
      </c>
      <c r="I45" s="32" t="s">
        <v>424</v>
      </c>
    </row>
    <row r="46" spans="1:9">
      <c r="A46" s="31">
        <v>272754806</v>
      </c>
      <c r="B46" s="31" t="s">
        <v>504</v>
      </c>
      <c r="C46" s="31" t="s">
        <v>505</v>
      </c>
      <c r="D46" s="31" t="s">
        <v>117</v>
      </c>
      <c r="E46" s="31" t="s">
        <v>366</v>
      </c>
      <c r="F46" s="31" t="s">
        <v>415</v>
      </c>
      <c r="G46" s="31" t="s">
        <v>420</v>
      </c>
      <c r="H46" s="31" t="s">
        <v>423</v>
      </c>
      <c r="I46" s="31" t="s">
        <v>424</v>
      </c>
    </row>
    <row r="47" spans="1:9">
      <c r="A47" s="32">
        <v>890220517</v>
      </c>
      <c r="B47" s="32" t="s">
        <v>506</v>
      </c>
      <c r="C47" s="32" t="s">
        <v>507</v>
      </c>
      <c r="D47" s="32" t="s">
        <v>119</v>
      </c>
      <c r="E47" s="32" t="s">
        <v>366</v>
      </c>
      <c r="F47" s="32" t="s">
        <v>415</v>
      </c>
      <c r="G47" s="32" t="s">
        <v>439</v>
      </c>
      <c r="H47" s="32" t="s">
        <v>423</v>
      </c>
      <c r="I47" s="32" t="s">
        <v>424</v>
      </c>
    </row>
    <row r="48" spans="1:9">
      <c r="A48" s="31">
        <v>908444760</v>
      </c>
      <c r="B48" s="31" t="s">
        <v>120</v>
      </c>
      <c r="C48" s="31" t="s">
        <v>508</v>
      </c>
      <c r="D48" s="31" t="s">
        <v>121</v>
      </c>
      <c r="E48" s="31" t="s">
        <v>366</v>
      </c>
      <c r="F48" s="31" t="s">
        <v>415</v>
      </c>
      <c r="G48" s="31" t="s">
        <v>420</v>
      </c>
      <c r="H48" s="31" t="s">
        <v>434</v>
      </c>
      <c r="I48" s="31" t="s">
        <v>443</v>
      </c>
    </row>
    <row r="49" spans="1:9">
      <c r="A49" s="32">
        <v>780057728</v>
      </c>
      <c r="B49" s="32" t="s">
        <v>509</v>
      </c>
      <c r="C49" s="32" t="s">
        <v>508</v>
      </c>
      <c r="D49" s="32" t="s">
        <v>123</v>
      </c>
      <c r="E49" s="32" t="s">
        <v>366</v>
      </c>
      <c r="F49" s="32" t="s">
        <v>415</v>
      </c>
      <c r="G49" s="32" t="s">
        <v>416</v>
      </c>
      <c r="H49" s="32" t="s">
        <v>423</v>
      </c>
      <c r="I49" s="32" t="s">
        <v>11</v>
      </c>
    </row>
    <row r="50" spans="1:9">
      <c r="A50" s="31">
        <v>916483430</v>
      </c>
      <c r="B50" s="31" t="s">
        <v>510</v>
      </c>
      <c r="C50" s="31" t="s">
        <v>511</v>
      </c>
      <c r="D50" s="31" t="s">
        <v>125</v>
      </c>
      <c r="E50" s="31" t="s">
        <v>366</v>
      </c>
      <c r="F50" s="31" t="s">
        <v>415</v>
      </c>
      <c r="G50" s="31" t="s">
        <v>416</v>
      </c>
      <c r="H50" s="31" t="s">
        <v>423</v>
      </c>
      <c r="I50" s="31" t="s">
        <v>126</v>
      </c>
    </row>
    <row r="51" spans="1:9">
      <c r="A51" s="32">
        <v>640579417</v>
      </c>
      <c r="B51" s="32" t="s">
        <v>512</v>
      </c>
      <c r="C51" s="32" t="s">
        <v>513</v>
      </c>
      <c r="D51" s="32" t="s">
        <v>128</v>
      </c>
      <c r="E51" s="32" t="s">
        <v>366</v>
      </c>
      <c r="F51" s="32" t="s">
        <v>415</v>
      </c>
      <c r="G51" s="32" t="s">
        <v>439</v>
      </c>
      <c r="H51" s="32" t="s">
        <v>417</v>
      </c>
      <c r="I51" s="32" t="s">
        <v>443</v>
      </c>
    </row>
    <row r="52" spans="1:9">
      <c r="A52" s="31">
        <v>663065765</v>
      </c>
      <c r="B52" s="31" t="s">
        <v>129</v>
      </c>
      <c r="C52" s="31" t="s">
        <v>514</v>
      </c>
      <c r="D52" s="31" t="s">
        <v>130</v>
      </c>
      <c r="E52" s="31" t="s">
        <v>366</v>
      </c>
      <c r="F52" s="31" t="s">
        <v>415</v>
      </c>
      <c r="G52" s="31" t="s">
        <v>439</v>
      </c>
      <c r="H52" s="31" t="s">
        <v>417</v>
      </c>
      <c r="I52" s="31" t="s">
        <v>424</v>
      </c>
    </row>
    <row r="53" spans="1:9">
      <c r="A53" s="32">
        <v>882012922</v>
      </c>
      <c r="B53" s="32" t="s">
        <v>515</v>
      </c>
      <c r="C53" s="32" t="s">
        <v>516</v>
      </c>
      <c r="D53" s="32" t="s">
        <v>132</v>
      </c>
      <c r="E53" s="32" t="s">
        <v>373</v>
      </c>
      <c r="F53" s="32" t="s">
        <v>415</v>
      </c>
      <c r="G53" s="32" t="s">
        <v>420</v>
      </c>
      <c r="H53" s="32" t="s">
        <v>423</v>
      </c>
      <c r="I53" s="32" t="s">
        <v>424</v>
      </c>
    </row>
    <row r="54" spans="1:9">
      <c r="A54" s="31">
        <v>288298120</v>
      </c>
      <c r="B54" s="31" t="s">
        <v>517</v>
      </c>
      <c r="C54" s="31" t="s">
        <v>518</v>
      </c>
      <c r="D54" s="31" t="s">
        <v>134</v>
      </c>
      <c r="E54" s="31" t="s">
        <v>366</v>
      </c>
      <c r="F54" s="31" t="s">
        <v>415</v>
      </c>
      <c r="G54" s="31" t="s">
        <v>420</v>
      </c>
      <c r="H54" s="31" t="s">
        <v>417</v>
      </c>
      <c r="I54" s="31" t="s">
        <v>11</v>
      </c>
    </row>
    <row r="55" spans="1:9">
      <c r="A55" s="32">
        <v>561611722</v>
      </c>
      <c r="B55" s="32" t="s">
        <v>135</v>
      </c>
      <c r="C55" s="32" t="s">
        <v>519</v>
      </c>
      <c r="D55" s="32" t="s">
        <v>136</v>
      </c>
      <c r="E55" s="32" t="s">
        <v>366</v>
      </c>
      <c r="F55" s="32" t="s">
        <v>415</v>
      </c>
      <c r="G55" s="32" t="s">
        <v>420</v>
      </c>
      <c r="H55" s="32" t="s">
        <v>423</v>
      </c>
      <c r="I55" s="32" t="s">
        <v>424</v>
      </c>
    </row>
    <row r="56" spans="1:9">
      <c r="A56" s="31">
        <v>47839105</v>
      </c>
      <c r="B56" s="31" t="s">
        <v>520</v>
      </c>
      <c r="C56" s="31" t="s">
        <v>521</v>
      </c>
      <c r="D56" s="31" t="s">
        <v>138</v>
      </c>
      <c r="E56" s="31" t="s">
        <v>373</v>
      </c>
      <c r="F56" s="31" t="s">
        <v>415</v>
      </c>
      <c r="G56" s="31" t="s">
        <v>420</v>
      </c>
      <c r="H56" s="31" t="s">
        <v>423</v>
      </c>
      <c r="I56" s="31" t="s">
        <v>11</v>
      </c>
    </row>
    <row r="57" spans="1:9">
      <c r="A57" s="32">
        <v>407936241</v>
      </c>
      <c r="B57" s="32" t="s">
        <v>522</v>
      </c>
      <c r="C57" s="32" t="s">
        <v>523</v>
      </c>
      <c r="D57" s="32" t="s">
        <v>140</v>
      </c>
      <c r="E57" s="32" t="s">
        <v>366</v>
      </c>
      <c r="F57" s="32" t="s">
        <v>415</v>
      </c>
      <c r="G57" s="32" t="s">
        <v>416</v>
      </c>
      <c r="H57" s="32" t="s">
        <v>417</v>
      </c>
      <c r="I57" s="32" t="s">
        <v>11</v>
      </c>
    </row>
    <row r="58" spans="1:9">
      <c r="A58" s="31">
        <v>352241637</v>
      </c>
      <c r="B58" s="31" t="s">
        <v>524</v>
      </c>
      <c r="C58" s="31" t="s">
        <v>525</v>
      </c>
      <c r="D58" s="31" t="s">
        <v>142</v>
      </c>
      <c r="E58" s="31" t="s">
        <v>366</v>
      </c>
      <c r="F58" s="31" t="s">
        <v>415</v>
      </c>
      <c r="G58" s="31" t="s">
        <v>416</v>
      </c>
      <c r="H58" s="31" t="s">
        <v>423</v>
      </c>
      <c r="I58" s="31" t="s">
        <v>11</v>
      </c>
    </row>
    <row r="59" spans="1:9">
      <c r="A59" s="32">
        <v>803535891</v>
      </c>
      <c r="B59" s="32" t="s">
        <v>526</v>
      </c>
      <c r="C59" s="32" t="s">
        <v>519</v>
      </c>
      <c r="D59" s="32" t="s">
        <v>145</v>
      </c>
      <c r="E59" s="32" t="s">
        <v>366</v>
      </c>
      <c r="F59" s="32" t="s">
        <v>415</v>
      </c>
      <c r="G59" s="32" t="s">
        <v>420</v>
      </c>
      <c r="H59" s="32" t="s">
        <v>442</v>
      </c>
      <c r="I59" s="32" t="s">
        <v>29</v>
      </c>
    </row>
    <row r="60" spans="1:9">
      <c r="A60" s="31">
        <v>116020470</v>
      </c>
      <c r="B60" s="31" t="s">
        <v>527</v>
      </c>
      <c r="C60" s="31" t="s">
        <v>528</v>
      </c>
      <c r="D60" s="31" t="s">
        <v>147</v>
      </c>
      <c r="E60" s="31" t="s">
        <v>373</v>
      </c>
      <c r="F60" s="31" t="s">
        <v>415</v>
      </c>
      <c r="G60" s="31" t="s">
        <v>420</v>
      </c>
      <c r="H60" s="31" t="s">
        <v>417</v>
      </c>
      <c r="I60" s="31" t="s">
        <v>148</v>
      </c>
    </row>
    <row r="61" spans="1:9">
      <c r="A61" s="32">
        <v>844296515</v>
      </c>
      <c r="B61" s="32" t="s">
        <v>529</v>
      </c>
      <c r="C61" s="32" t="s">
        <v>530</v>
      </c>
      <c r="D61" s="32" t="s">
        <v>150</v>
      </c>
      <c r="E61" s="32" t="s">
        <v>373</v>
      </c>
      <c r="F61" s="32" t="s">
        <v>415</v>
      </c>
      <c r="G61" s="32" t="s">
        <v>439</v>
      </c>
      <c r="H61" s="32" t="s">
        <v>417</v>
      </c>
      <c r="I61" s="32" t="s">
        <v>465</v>
      </c>
    </row>
    <row r="62" spans="1:9">
      <c r="A62" s="31">
        <v>628726457</v>
      </c>
      <c r="B62" s="31" t="s">
        <v>531</v>
      </c>
      <c r="C62" s="31" t="s">
        <v>532</v>
      </c>
      <c r="D62" s="31" t="s">
        <v>152</v>
      </c>
      <c r="E62" s="31" t="s">
        <v>366</v>
      </c>
      <c r="F62" s="31" t="s">
        <v>415</v>
      </c>
      <c r="G62" s="31" t="s">
        <v>420</v>
      </c>
      <c r="H62" s="31" t="s">
        <v>423</v>
      </c>
      <c r="I62" s="31" t="s">
        <v>424</v>
      </c>
    </row>
    <row r="63" spans="1:9">
      <c r="A63" s="32">
        <v>733868417</v>
      </c>
      <c r="B63" s="32" t="s">
        <v>153</v>
      </c>
      <c r="C63" s="32" t="s">
        <v>533</v>
      </c>
      <c r="D63" s="32" t="s">
        <v>154</v>
      </c>
      <c r="E63" s="32" t="s">
        <v>373</v>
      </c>
      <c r="F63" s="32" t="s">
        <v>415</v>
      </c>
      <c r="G63" s="32" t="s">
        <v>420</v>
      </c>
      <c r="H63" s="32" t="s">
        <v>442</v>
      </c>
      <c r="I63" s="32" t="s">
        <v>424</v>
      </c>
    </row>
    <row r="64" spans="1:9">
      <c r="A64" s="31">
        <v>247120229</v>
      </c>
      <c r="B64" s="31" t="s">
        <v>534</v>
      </c>
      <c r="C64" s="31" t="s">
        <v>535</v>
      </c>
      <c r="D64" s="31" t="s">
        <v>156</v>
      </c>
      <c r="E64" s="31" t="s">
        <v>366</v>
      </c>
      <c r="F64" s="31" t="s">
        <v>415</v>
      </c>
      <c r="G64" s="31" t="s">
        <v>439</v>
      </c>
      <c r="H64" s="31" t="s">
        <v>417</v>
      </c>
      <c r="I64" s="31" t="s">
        <v>11</v>
      </c>
    </row>
    <row r="65" spans="1:9">
      <c r="A65" s="32">
        <v>878974866</v>
      </c>
      <c r="B65" s="32" t="s">
        <v>536</v>
      </c>
      <c r="C65" s="32" t="s">
        <v>537</v>
      </c>
      <c r="D65" s="32" t="s">
        <v>158</v>
      </c>
      <c r="E65" s="32" t="s">
        <v>373</v>
      </c>
      <c r="F65" s="32" t="s">
        <v>415</v>
      </c>
      <c r="G65" s="32" t="s">
        <v>416</v>
      </c>
      <c r="H65" s="32" t="s">
        <v>434</v>
      </c>
      <c r="I65" s="32" t="s">
        <v>29</v>
      </c>
    </row>
    <row r="66" spans="1:9">
      <c r="A66" s="31">
        <v>941507159</v>
      </c>
      <c r="B66" s="31" t="s">
        <v>538</v>
      </c>
      <c r="C66" s="31" t="s">
        <v>539</v>
      </c>
      <c r="D66" s="31" t="s">
        <v>160</v>
      </c>
      <c r="E66" s="31" t="s">
        <v>373</v>
      </c>
      <c r="F66" s="31" t="s">
        <v>415</v>
      </c>
      <c r="G66" s="31" t="s">
        <v>420</v>
      </c>
      <c r="H66" s="31" t="s">
        <v>423</v>
      </c>
      <c r="I66" s="31" t="s">
        <v>465</v>
      </c>
    </row>
    <row r="67" spans="1:9">
      <c r="A67" s="32">
        <v>168906478</v>
      </c>
      <c r="B67" s="32" t="s">
        <v>540</v>
      </c>
      <c r="C67" s="32" t="s">
        <v>541</v>
      </c>
      <c r="D67" s="32" t="s">
        <v>162</v>
      </c>
      <c r="E67" s="32" t="s">
        <v>366</v>
      </c>
      <c r="F67" s="32" t="s">
        <v>415</v>
      </c>
      <c r="G67" s="32" t="s">
        <v>420</v>
      </c>
      <c r="H67" s="32" t="s">
        <v>423</v>
      </c>
      <c r="I67" s="32" t="s">
        <v>11</v>
      </c>
    </row>
    <row r="68" spans="1:9">
      <c r="A68" s="31">
        <v>420267898</v>
      </c>
      <c r="B68" s="31" t="s">
        <v>542</v>
      </c>
      <c r="C68" s="31" t="s">
        <v>543</v>
      </c>
      <c r="D68" s="31" t="s">
        <v>164</v>
      </c>
      <c r="E68" s="31" t="s">
        <v>366</v>
      </c>
      <c r="F68" s="31" t="s">
        <v>415</v>
      </c>
      <c r="G68" s="31" t="s">
        <v>439</v>
      </c>
      <c r="H68" s="31" t="s">
        <v>423</v>
      </c>
      <c r="I68" s="31" t="s">
        <v>11</v>
      </c>
    </row>
    <row r="69" spans="1:9">
      <c r="A69" s="32">
        <v>860746873</v>
      </c>
      <c r="B69" s="32" t="s">
        <v>544</v>
      </c>
      <c r="C69" s="32" t="s">
        <v>545</v>
      </c>
      <c r="D69" s="32" t="s">
        <v>166</v>
      </c>
      <c r="E69" s="32" t="s">
        <v>366</v>
      </c>
      <c r="F69" s="32" t="s">
        <v>415</v>
      </c>
      <c r="G69" s="32" t="s">
        <v>420</v>
      </c>
      <c r="H69" s="32" t="s">
        <v>423</v>
      </c>
      <c r="I69" s="32" t="s">
        <v>546</v>
      </c>
    </row>
    <row r="70" spans="1:9">
      <c r="A70" s="31">
        <v>923088941</v>
      </c>
      <c r="B70" s="31" t="s">
        <v>547</v>
      </c>
      <c r="C70" s="31" t="s">
        <v>548</v>
      </c>
      <c r="D70" s="31" t="s">
        <v>169</v>
      </c>
      <c r="E70" s="31" t="s">
        <v>366</v>
      </c>
      <c r="F70" s="31" t="s">
        <v>415</v>
      </c>
      <c r="G70" s="31" t="s">
        <v>420</v>
      </c>
      <c r="H70" s="31" t="s">
        <v>423</v>
      </c>
      <c r="I70" s="31" t="s">
        <v>11</v>
      </c>
    </row>
    <row r="71" spans="1:9">
      <c r="A71" s="32">
        <v>537676341</v>
      </c>
      <c r="B71" s="32" t="s">
        <v>549</v>
      </c>
      <c r="C71" s="32" t="s">
        <v>550</v>
      </c>
      <c r="D71" s="32" t="s">
        <v>172</v>
      </c>
      <c r="E71" s="32" t="s">
        <v>373</v>
      </c>
      <c r="F71" s="32" t="s">
        <v>415</v>
      </c>
      <c r="G71" s="32" t="s">
        <v>420</v>
      </c>
      <c r="H71" s="32" t="s">
        <v>417</v>
      </c>
      <c r="I71" s="32" t="s">
        <v>424</v>
      </c>
    </row>
    <row r="72" spans="1:9">
      <c r="A72" s="31">
        <v>781105296</v>
      </c>
      <c r="B72" s="31" t="s">
        <v>551</v>
      </c>
      <c r="C72" s="31" t="s">
        <v>453</v>
      </c>
      <c r="D72" s="31" t="s">
        <v>174</v>
      </c>
      <c r="E72" s="31" t="s">
        <v>366</v>
      </c>
      <c r="F72" s="31" t="s">
        <v>415</v>
      </c>
      <c r="G72" s="31" t="s">
        <v>416</v>
      </c>
      <c r="H72" s="31" t="s">
        <v>423</v>
      </c>
      <c r="I72" s="31" t="s">
        <v>546</v>
      </c>
    </row>
    <row r="73" spans="1:9">
      <c r="A73" s="32">
        <v>435993079</v>
      </c>
      <c r="B73" s="32" t="s">
        <v>552</v>
      </c>
      <c r="C73" s="32" t="s">
        <v>553</v>
      </c>
      <c r="D73" s="32" t="s">
        <v>176</v>
      </c>
      <c r="E73" s="32" t="s">
        <v>366</v>
      </c>
      <c r="F73" s="32" t="s">
        <v>415</v>
      </c>
      <c r="G73" s="32" t="s">
        <v>420</v>
      </c>
      <c r="H73" s="32" t="s">
        <v>434</v>
      </c>
      <c r="I73" s="32" t="s">
        <v>177</v>
      </c>
    </row>
    <row r="74" spans="1:9">
      <c r="A74" s="31">
        <v>595634729</v>
      </c>
      <c r="B74" s="31" t="s">
        <v>178</v>
      </c>
      <c r="C74" s="31" t="s">
        <v>554</v>
      </c>
      <c r="D74" s="31" t="s">
        <v>179</v>
      </c>
      <c r="E74" s="31" t="s">
        <v>373</v>
      </c>
      <c r="F74" s="31" t="s">
        <v>415</v>
      </c>
      <c r="G74" s="31" t="s">
        <v>420</v>
      </c>
      <c r="H74" s="31" t="s">
        <v>423</v>
      </c>
      <c r="I74" s="31" t="s">
        <v>11</v>
      </c>
    </row>
    <row r="75" spans="1:9">
      <c r="A75" s="32">
        <v>47573509</v>
      </c>
      <c r="B75" s="32" t="s">
        <v>180</v>
      </c>
      <c r="C75" s="32" t="s">
        <v>438</v>
      </c>
      <c r="D75" s="32" t="s">
        <v>181</v>
      </c>
      <c r="E75" s="32" t="s">
        <v>366</v>
      </c>
      <c r="F75" s="32" t="s">
        <v>415</v>
      </c>
      <c r="G75" s="32" t="s">
        <v>420</v>
      </c>
      <c r="H75" s="32" t="s">
        <v>417</v>
      </c>
      <c r="I75" s="32" t="s">
        <v>29</v>
      </c>
    </row>
    <row r="76" spans="1:9">
      <c r="A76" s="31">
        <v>805684092</v>
      </c>
      <c r="B76" s="31" t="s">
        <v>555</v>
      </c>
      <c r="C76" s="31" t="s">
        <v>545</v>
      </c>
      <c r="D76" s="31" t="s">
        <v>183</v>
      </c>
      <c r="E76" s="31" t="s">
        <v>366</v>
      </c>
      <c r="F76" s="31" t="s">
        <v>415</v>
      </c>
      <c r="G76" s="31" t="s">
        <v>439</v>
      </c>
      <c r="H76" s="31" t="s">
        <v>423</v>
      </c>
      <c r="I76" s="31" t="s">
        <v>424</v>
      </c>
    </row>
    <row r="77" spans="1:9">
      <c r="A77" s="32">
        <v>343124553</v>
      </c>
      <c r="B77" s="32" t="s">
        <v>556</v>
      </c>
      <c r="C77" s="32" t="s">
        <v>483</v>
      </c>
      <c r="D77" s="32" t="s">
        <v>186</v>
      </c>
      <c r="E77" s="32" t="s">
        <v>366</v>
      </c>
      <c r="F77" s="32" t="s">
        <v>415</v>
      </c>
      <c r="G77" s="32" t="s">
        <v>439</v>
      </c>
      <c r="H77" s="32" t="s">
        <v>417</v>
      </c>
      <c r="I77" s="32" t="s">
        <v>424</v>
      </c>
    </row>
    <row r="78" spans="1:9">
      <c r="A78" s="31">
        <v>406751718</v>
      </c>
      <c r="B78" s="31" t="s">
        <v>557</v>
      </c>
      <c r="C78" s="31" t="s">
        <v>558</v>
      </c>
      <c r="D78" s="31" t="s">
        <v>188</v>
      </c>
      <c r="E78" s="31" t="s">
        <v>366</v>
      </c>
      <c r="F78" s="31" t="s">
        <v>415</v>
      </c>
      <c r="G78" s="31" t="s">
        <v>416</v>
      </c>
      <c r="H78" s="31" t="s">
        <v>417</v>
      </c>
      <c r="I78" s="31" t="s">
        <v>189</v>
      </c>
    </row>
    <row r="79" spans="1:9">
      <c r="A79" s="32">
        <v>34644928</v>
      </c>
      <c r="B79" s="32" t="s">
        <v>559</v>
      </c>
      <c r="C79" s="32" t="s">
        <v>560</v>
      </c>
      <c r="D79" s="32" t="s">
        <v>192</v>
      </c>
      <c r="E79" s="32" t="s">
        <v>366</v>
      </c>
      <c r="F79" s="32" t="s">
        <v>415</v>
      </c>
      <c r="G79" s="32" t="s">
        <v>439</v>
      </c>
      <c r="H79" s="32" t="s">
        <v>417</v>
      </c>
      <c r="I79" s="32" t="s">
        <v>11</v>
      </c>
    </row>
    <row r="80" spans="1:9">
      <c r="A80" s="31">
        <v>14857258</v>
      </c>
      <c r="B80" s="31" t="s">
        <v>196</v>
      </c>
      <c r="C80" s="31" t="s">
        <v>561</v>
      </c>
      <c r="D80" s="31" t="s">
        <v>198</v>
      </c>
      <c r="E80" s="31" t="s">
        <v>373</v>
      </c>
      <c r="F80" s="31" t="s">
        <v>415</v>
      </c>
      <c r="G80" s="31" t="s">
        <v>420</v>
      </c>
      <c r="H80" s="31" t="s">
        <v>434</v>
      </c>
      <c r="I80" s="31" t="s">
        <v>11</v>
      </c>
    </row>
    <row r="81" spans="1:9">
      <c r="A81" s="32">
        <v>179650488</v>
      </c>
      <c r="B81" s="32" t="s">
        <v>562</v>
      </c>
      <c r="C81" s="32" t="s">
        <v>563</v>
      </c>
      <c r="D81" s="32" t="s">
        <v>194</v>
      </c>
      <c r="E81" s="32" t="s">
        <v>373</v>
      </c>
      <c r="F81" s="32" t="s">
        <v>415</v>
      </c>
      <c r="G81" s="32" t="s">
        <v>416</v>
      </c>
      <c r="H81" s="32" t="s">
        <v>423</v>
      </c>
      <c r="I81" s="32" t="s">
        <v>195</v>
      </c>
    </row>
    <row r="82" spans="1:9">
      <c r="A82" s="31">
        <v>264795967</v>
      </c>
      <c r="B82" s="31" t="s">
        <v>564</v>
      </c>
      <c r="C82" s="31" t="s">
        <v>565</v>
      </c>
      <c r="D82" s="31" t="s">
        <v>200</v>
      </c>
      <c r="E82" s="31" t="s">
        <v>366</v>
      </c>
      <c r="F82" s="31" t="s">
        <v>415</v>
      </c>
      <c r="G82" s="31" t="s">
        <v>420</v>
      </c>
      <c r="H82" s="31" t="s">
        <v>417</v>
      </c>
      <c r="I82" s="31" t="s">
        <v>424</v>
      </c>
    </row>
    <row r="83" spans="1:9">
      <c r="A83" s="32">
        <v>232102192</v>
      </c>
      <c r="B83" s="32" t="s">
        <v>566</v>
      </c>
      <c r="C83" s="32" t="s">
        <v>567</v>
      </c>
      <c r="D83" s="32" t="s">
        <v>202</v>
      </c>
      <c r="E83" s="32" t="s">
        <v>366</v>
      </c>
      <c r="F83" s="32" t="s">
        <v>415</v>
      </c>
      <c r="G83" s="32" t="s">
        <v>439</v>
      </c>
      <c r="H83" s="32" t="s">
        <v>417</v>
      </c>
      <c r="I83" s="32" t="s">
        <v>203</v>
      </c>
    </row>
    <row r="84" spans="1:9">
      <c r="A84" s="31">
        <v>225060320</v>
      </c>
      <c r="B84" s="31" t="s">
        <v>568</v>
      </c>
      <c r="C84" s="31" t="s">
        <v>569</v>
      </c>
      <c r="D84" s="31" t="s">
        <v>205</v>
      </c>
      <c r="E84" s="31" t="s">
        <v>366</v>
      </c>
      <c r="F84" s="31" t="s">
        <v>415</v>
      </c>
      <c r="G84" s="31" t="s">
        <v>420</v>
      </c>
      <c r="H84" s="31" t="s">
        <v>417</v>
      </c>
      <c r="I84" s="31" t="s">
        <v>424</v>
      </c>
    </row>
    <row r="85" spans="1:9">
      <c r="A85" s="32">
        <v>849779964</v>
      </c>
      <c r="B85" s="32" t="s">
        <v>570</v>
      </c>
      <c r="C85" s="32" t="s">
        <v>571</v>
      </c>
      <c r="D85" s="32" t="s">
        <v>207</v>
      </c>
      <c r="E85" s="32" t="s">
        <v>373</v>
      </c>
      <c r="F85" s="32" t="s">
        <v>415</v>
      </c>
      <c r="G85" s="32" t="s">
        <v>439</v>
      </c>
      <c r="H85" s="32" t="s">
        <v>423</v>
      </c>
      <c r="I85" s="32" t="s">
        <v>424</v>
      </c>
    </row>
    <row r="86" spans="1:9">
      <c r="A86" s="31">
        <v>39674688</v>
      </c>
      <c r="B86" s="31" t="s">
        <v>572</v>
      </c>
      <c r="C86" s="31" t="s">
        <v>573</v>
      </c>
      <c r="D86" s="31" t="s">
        <v>209</v>
      </c>
      <c r="E86" s="31" t="s">
        <v>366</v>
      </c>
      <c r="F86" s="31" t="s">
        <v>415</v>
      </c>
      <c r="G86" s="31" t="s">
        <v>439</v>
      </c>
      <c r="H86" s="31" t="s">
        <v>417</v>
      </c>
      <c r="I86" s="31" t="s">
        <v>424</v>
      </c>
    </row>
    <row r="87" spans="1:9">
      <c r="A87" s="32">
        <v>497108846</v>
      </c>
      <c r="B87" s="32" t="s">
        <v>210</v>
      </c>
      <c r="C87" s="32" t="s">
        <v>574</v>
      </c>
      <c r="D87" s="32" t="s">
        <v>211</v>
      </c>
      <c r="E87" s="32" t="s">
        <v>373</v>
      </c>
      <c r="F87" s="32" t="s">
        <v>415</v>
      </c>
      <c r="G87" s="32" t="s">
        <v>439</v>
      </c>
      <c r="H87" s="32" t="s">
        <v>423</v>
      </c>
      <c r="I87" s="32" t="s">
        <v>424</v>
      </c>
    </row>
    <row r="88" spans="1:9">
      <c r="A88" s="31">
        <v>455953226</v>
      </c>
      <c r="B88" s="31" t="s">
        <v>575</v>
      </c>
      <c r="C88" s="31" t="s">
        <v>576</v>
      </c>
      <c r="D88" s="31" t="s">
        <v>213</v>
      </c>
      <c r="E88" s="31" t="s">
        <v>366</v>
      </c>
      <c r="F88" s="31" t="s">
        <v>415</v>
      </c>
      <c r="G88" s="31" t="s">
        <v>420</v>
      </c>
      <c r="H88" s="31" t="s">
        <v>423</v>
      </c>
      <c r="I88" s="31" t="s">
        <v>424</v>
      </c>
    </row>
    <row r="89" spans="1:9">
      <c r="A89" s="32">
        <v>851917870</v>
      </c>
      <c r="B89" s="32" t="s">
        <v>214</v>
      </c>
      <c r="C89" s="32" t="s">
        <v>577</v>
      </c>
      <c r="D89" s="32" t="s">
        <v>215</v>
      </c>
      <c r="E89" s="32" t="s">
        <v>373</v>
      </c>
      <c r="F89" s="32" t="s">
        <v>415</v>
      </c>
      <c r="G89" s="32" t="s">
        <v>416</v>
      </c>
      <c r="H89" s="32" t="s">
        <v>417</v>
      </c>
      <c r="I89" s="32" t="s">
        <v>465</v>
      </c>
    </row>
    <row r="90" spans="1:9">
      <c r="A90" s="31">
        <v>623469942</v>
      </c>
      <c r="B90" s="31" t="s">
        <v>578</v>
      </c>
      <c r="C90" s="31" t="s">
        <v>579</v>
      </c>
      <c r="D90" s="31" t="s">
        <v>218</v>
      </c>
      <c r="E90" s="31" t="s">
        <v>366</v>
      </c>
      <c r="F90" s="31" t="s">
        <v>415</v>
      </c>
      <c r="G90" s="31" t="s">
        <v>416</v>
      </c>
      <c r="H90" s="31" t="s">
        <v>417</v>
      </c>
      <c r="I90" s="31" t="s">
        <v>29</v>
      </c>
    </row>
    <row r="91" spans="1:9">
      <c r="A91" s="32">
        <v>37205719</v>
      </c>
      <c r="B91" s="32" t="s">
        <v>219</v>
      </c>
      <c r="C91" s="32" t="s">
        <v>580</v>
      </c>
      <c r="D91" s="32" t="s">
        <v>220</v>
      </c>
      <c r="E91" s="32" t="s">
        <v>373</v>
      </c>
      <c r="F91" s="32" t="s">
        <v>415</v>
      </c>
      <c r="G91" s="32" t="s">
        <v>420</v>
      </c>
      <c r="H91" s="32" t="s">
        <v>417</v>
      </c>
      <c r="I91" s="32" t="s">
        <v>424</v>
      </c>
    </row>
    <row r="92" spans="1:9">
      <c r="A92" s="31">
        <v>941804322</v>
      </c>
      <c r="B92" s="31" t="s">
        <v>581</v>
      </c>
      <c r="C92" s="31" t="s">
        <v>495</v>
      </c>
      <c r="D92" s="31" t="s">
        <v>222</v>
      </c>
      <c r="E92" s="31" t="s">
        <v>366</v>
      </c>
      <c r="F92" s="31" t="s">
        <v>415</v>
      </c>
      <c r="G92" s="31" t="s">
        <v>439</v>
      </c>
      <c r="H92" s="31" t="s">
        <v>423</v>
      </c>
      <c r="I92" s="31" t="s">
        <v>424</v>
      </c>
    </row>
    <row r="93" spans="1:9">
      <c r="A93" s="32">
        <v>529202686</v>
      </c>
      <c r="B93" s="32" t="s">
        <v>223</v>
      </c>
      <c r="C93" s="32" t="s">
        <v>582</v>
      </c>
      <c r="D93" s="32" t="s">
        <v>224</v>
      </c>
      <c r="E93" s="32" t="s">
        <v>373</v>
      </c>
      <c r="F93" s="32" t="s">
        <v>415</v>
      </c>
      <c r="G93" s="32" t="s">
        <v>420</v>
      </c>
      <c r="H93" s="32" t="s">
        <v>417</v>
      </c>
      <c r="I93" s="32" t="s">
        <v>11</v>
      </c>
    </row>
    <row r="94" spans="1:9">
      <c r="A94" s="31">
        <v>826554357</v>
      </c>
      <c r="B94" s="31" t="s">
        <v>583</v>
      </c>
      <c r="C94" s="31" t="s">
        <v>584</v>
      </c>
      <c r="D94" s="31" t="s">
        <v>226</v>
      </c>
      <c r="E94" s="31" t="s">
        <v>366</v>
      </c>
      <c r="F94" s="31" t="s">
        <v>415</v>
      </c>
      <c r="G94" s="31" t="s">
        <v>416</v>
      </c>
      <c r="H94" s="31" t="s">
        <v>417</v>
      </c>
      <c r="I94" s="31" t="s">
        <v>424</v>
      </c>
    </row>
    <row r="95" spans="1:9">
      <c r="A95" s="32">
        <v>119480524</v>
      </c>
      <c r="B95" s="32" t="s">
        <v>585</v>
      </c>
      <c r="C95" s="32" t="s">
        <v>586</v>
      </c>
      <c r="D95" s="32" t="s">
        <v>228</v>
      </c>
      <c r="E95" s="32" t="s">
        <v>373</v>
      </c>
      <c r="F95" s="32" t="s">
        <v>415</v>
      </c>
      <c r="G95" s="32" t="s">
        <v>439</v>
      </c>
      <c r="H95" s="32" t="s">
        <v>417</v>
      </c>
      <c r="I95" s="32" t="s">
        <v>126</v>
      </c>
    </row>
    <row r="96" spans="1:9">
      <c r="A96" s="31">
        <v>875615010</v>
      </c>
      <c r="B96" s="31" t="s">
        <v>587</v>
      </c>
      <c r="C96" s="31" t="s">
        <v>588</v>
      </c>
      <c r="D96" s="31" t="s">
        <v>230</v>
      </c>
      <c r="E96" s="31" t="s">
        <v>366</v>
      </c>
      <c r="F96" s="31" t="s">
        <v>415</v>
      </c>
      <c r="G96" s="31" t="s">
        <v>416</v>
      </c>
      <c r="H96" s="31" t="s">
        <v>423</v>
      </c>
      <c r="I96" s="31" t="s">
        <v>424</v>
      </c>
    </row>
    <row r="97" spans="1:9">
      <c r="A97" s="32">
        <v>791146449</v>
      </c>
      <c r="B97" s="32" t="s">
        <v>589</v>
      </c>
      <c r="C97" s="32" t="s">
        <v>590</v>
      </c>
      <c r="D97" s="32" t="s">
        <v>232</v>
      </c>
      <c r="E97" s="32" t="s">
        <v>366</v>
      </c>
      <c r="F97" s="32" t="s">
        <v>415</v>
      </c>
      <c r="G97" s="32" t="s">
        <v>416</v>
      </c>
      <c r="H97" s="32" t="s">
        <v>423</v>
      </c>
      <c r="I97" s="32" t="s">
        <v>424</v>
      </c>
    </row>
    <row r="98" spans="1:9">
      <c r="A98" s="31">
        <v>675656087</v>
      </c>
      <c r="B98" s="31" t="s">
        <v>591</v>
      </c>
      <c r="C98" s="31" t="s">
        <v>592</v>
      </c>
      <c r="D98" s="31" t="s">
        <v>234</v>
      </c>
      <c r="E98" s="31" t="s">
        <v>373</v>
      </c>
      <c r="F98" s="31" t="s">
        <v>415</v>
      </c>
      <c r="G98" s="31" t="s">
        <v>420</v>
      </c>
      <c r="H98" s="31" t="s">
        <v>417</v>
      </c>
      <c r="I98" s="31" t="s">
        <v>465</v>
      </c>
    </row>
    <row r="99" spans="1:9">
      <c r="A99" s="32">
        <v>156646050</v>
      </c>
      <c r="B99" s="32" t="s">
        <v>593</v>
      </c>
      <c r="C99" s="32" t="s">
        <v>594</v>
      </c>
      <c r="D99" s="32" t="s">
        <v>236</v>
      </c>
      <c r="E99" s="32" t="s">
        <v>366</v>
      </c>
      <c r="F99" s="32" t="s">
        <v>415</v>
      </c>
      <c r="G99" s="32" t="s">
        <v>439</v>
      </c>
      <c r="H99" s="32" t="s">
        <v>423</v>
      </c>
      <c r="I99" s="32" t="s">
        <v>11</v>
      </c>
    </row>
    <row r="100" spans="1:9">
      <c r="A100" s="31">
        <v>867690221</v>
      </c>
      <c r="B100" s="31" t="s">
        <v>595</v>
      </c>
      <c r="C100" s="31" t="s">
        <v>596</v>
      </c>
      <c r="D100" s="31" t="s">
        <v>238</v>
      </c>
      <c r="E100" s="31" t="s">
        <v>366</v>
      </c>
      <c r="F100" s="31" t="s">
        <v>415</v>
      </c>
      <c r="G100" s="31" t="s">
        <v>439</v>
      </c>
      <c r="H100" s="31" t="s">
        <v>423</v>
      </c>
      <c r="I100" s="31" t="s">
        <v>60</v>
      </c>
    </row>
    <row r="101" spans="1:9">
      <c r="A101" s="32">
        <v>288480136</v>
      </c>
      <c r="B101" s="32" t="s">
        <v>597</v>
      </c>
      <c r="C101" s="32" t="s">
        <v>598</v>
      </c>
      <c r="D101" s="32" t="s">
        <v>240</v>
      </c>
      <c r="E101" s="32" t="s">
        <v>366</v>
      </c>
      <c r="F101" s="32" t="s">
        <v>415</v>
      </c>
      <c r="G101" s="32" t="s">
        <v>439</v>
      </c>
      <c r="H101" s="32" t="s">
        <v>423</v>
      </c>
      <c r="I101" s="32" t="s">
        <v>11</v>
      </c>
    </row>
    <row r="102" spans="1:9">
      <c r="A102" s="31">
        <v>649795841</v>
      </c>
      <c r="B102" s="31" t="s">
        <v>599</v>
      </c>
      <c r="C102" s="31" t="s">
        <v>600</v>
      </c>
      <c r="D102" s="31" t="s">
        <v>242</v>
      </c>
      <c r="E102" s="31" t="s">
        <v>366</v>
      </c>
      <c r="F102" s="31" t="s">
        <v>415</v>
      </c>
      <c r="G102" s="31" t="s">
        <v>439</v>
      </c>
      <c r="H102" s="31" t="s">
        <v>423</v>
      </c>
      <c r="I102" s="31" t="s">
        <v>11</v>
      </c>
    </row>
    <row r="103" spans="1:9">
      <c r="A103" s="32">
        <v>924669995</v>
      </c>
      <c r="B103" s="32" t="s">
        <v>601</v>
      </c>
      <c r="C103" s="32" t="s">
        <v>602</v>
      </c>
      <c r="D103" s="32" t="s">
        <v>244</v>
      </c>
      <c r="E103" s="32" t="s">
        <v>373</v>
      </c>
      <c r="F103" s="32" t="s">
        <v>415</v>
      </c>
      <c r="G103" s="32" t="s">
        <v>420</v>
      </c>
      <c r="H103" s="32" t="s">
        <v>423</v>
      </c>
      <c r="I103" s="32" t="s">
        <v>603</v>
      </c>
    </row>
    <row r="104" spans="1:9">
      <c r="A104" s="31">
        <v>803407418</v>
      </c>
      <c r="B104" s="31" t="s">
        <v>604</v>
      </c>
      <c r="C104" s="31" t="s">
        <v>605</v>
      </c>
      <c r="D104" s="31" t="s">
        <v>247</v>
      </c>
      <c r="E104" s="31" t="s">
        <v>373</v>
      </c>
      <c r="F104" s="31" t="s">
        <v>415</v>
      </c>
      <c r="G104" s="31" t="s">
        <v>439</v>
      </c>
      <c r="H104" s="31" t="s">
        <v>423</v>
      </c>
      <c r="I104" s="31" t="s">
        <v>424</v>
      </c>
    </row>
    <row r="105" spans="1:9">
      <c r="A105" s="32">
        <v>773453668</v>
      </c>
      <c r="B105" s="32" t="s">
        <v>606</v>
      </c>
      <c r="C105" s="32" t="s">
        <v>607</v>
      </c>
      <c r="D105" s="32" t="s">
        <v>249</v>
      </c>
      <c r="E105" s="32" t="s">
        <v>366</v>
      </c>
      <c r="F105" s="32" t="s">
        <v>415</v>
      </c>
      <c r="G105" s="32" t="s">
        <v>420</v>
      </c>
      <c r="H105" s="32" t="s">
        <v>417</v>
      </c>
      <c r="I105" s="32" t="s">
        <v>424</v>
      </c>
    </row>
    <row r="106" spans="1:9">
      <c r="A106" s="31">
        <v>418187493</v>
      </c>
      <c r="B106" s="31" t="s">
        <v>250</v>
      </c>
      <c r="C106" s="31" t="s">
        <v>608</v>
      </c>
      <c r="D106" s="31" t="s">
        <v>251</v>
      </c>
      <c r="E106" s="31" t="s">
        <v>366</v>
      </c>
      <c r="F106" s="31" t="s">
        <v>415</v>
      </c>
      <c r="G106" s="31" t="s">
        <v>439</v>
      </c>
      <c r="H106" s="31" t="s">
        <v>434</v>
      </c>
      <c r="I106" s="31" t="s">
        <v>424</v>
      </c>
    </row>
    <row r="107" spans="1:9">
      <c r="A107" s="32">
        <v>922024147</v>
      </c>
      <c r="B107" s="32" t="s">
        <v>609</v>
      </c>
      <c r="C107" s="32" t="s">
        <v>576</v>
      </c>
      <c r="D107" s="32" t="s">
        <v>253</v>
      </c>
      <c r="E107" s="32" t="s">
        <v>366</v>
      </c>
      <c r="F107" s="32" t="s">
        <v>415</v>
      </c>
      <c r="G107" s="32" t="s">
        <v>439</v>
      </c>
      <c r="H107" s="32" t="s">
        <v>423</v>
      </c>
      <c r="I107" s="32" t="s">
        <v>11</v>
      </c>
    </row>
    <row r="108" spans="1:9">
      <c r="A108" s="31">
        <v>645959353</v>
      </c>
      <c r="B108" s="31" t="s">
        <v>254</v>
      </c>
      <c r="C108" s="31" t="s">
        <v>610</v>
      </c>
      <c r="D108" s="31" t="s">
        <v>255</v>
      </c>
      <c r="E108" s="31" t="s">
        <v>366</v>
      </c>
      <c r="F108" s="31" t="s">
        <v>415</v>
      </c>
      <c r="G108" s="31" t="s">
        <v>420</v>
      </c>
      <c r="H108" s="31" t="s">
        <v>423</v>
      </c>
      <c r="I108" s="31" t="s">
        <v>11</v>
      </c>
    </row>
    <row r="109" spans="1:9">
      <c r="A109" s="32">
        <v>19017359</v>
      </c>
      <c r="B109" s="32" t="s">
        <v>256</v>
      </c>
      <c r="C109" s="32" t="s">
        <v>611</v>
      </c>
      <c r="D109" s="32" t="s">
        <v>257</v>
      </c>
      <c r="E109" s="32" t="s">
        <v>373</v>
      </c>
      <c r="F109" s="32" t="s">
        <v>415</v>
      </c>
      <c r="G109" s="32" t="s">
        <v>439</v>
      </c>
      <c r="H109" s="32" t="s">
        <v>423</v>
      </c>
      <c r="I109" s="32" t="s">
        <v>424</v>
      </c>
    </row>
    <row r="110" spans="1:9">
      <c r="A110" s="31">
        <v>26992742</v>
      </c>
      <c r="B110" s="31" t="s">
        <v>612</v>
      </c>
      <c r="C110" s="31" t="s">
        <v>613</v>
      </c>
      <c r="D110" s="31" t="s">
        <v>259</v>
      </c>
      <c r="E110" s="31" t="s">
        <v>366</v>
      </c>
      <c r="F110" s="31" t="s">
        <v>415</v>
      </c>
      <c r="G110" s="31" t="s">
        <v>420</v>
      </c>
      <c r="H110" s="31" t="s">
        <v>417</v>
      </c>
      <c r="I110" s="31" t="s">
        <v>260</v>
      </c>
    </row>
    <row r="111" spans="1:9">
      <c r="A111" s="32">
        <v>280125346</v>
      </c>
      <c r="B111" s="32" t="s">
        <v>614</v>
      </c>
      <c r="C111" s="32" t="s">
        <v>615</v>
      </c>
      <c r="D111" s="32" t="s">
        <v>262</v>
      </c>
      <c r="E111" s="32" t="s">
        <v>373</v>
      </c>
      <c r="F111" s="32" t="s">
        <v>415</v>
      </c>
      <c r="G111" s="32" t="s">
        <v>420</v>
      </c>
      <c r="H111" s="32" t="s">
        <v>417</v>
      </c>
      <c r="I111" s="32" t="s">
        <v>424</v>
      </c>
    </row>
    <row r="112" spans="1:9">
      <c r="A112" s="31">
        <v>258026960</v>
      </c>
      <c r="B112" s="31" t="s">
        <v>616</v>
      </c>
      <c r="C112" s="31" t="s">
        <v>508</v>
      </c>
      <c r="D112" s="31" t="s">
        <v>264</v>
      </c>
      <c r="E112" s="31" t="s">
        <v>366</v>
      </c>
      <c r="F112" s="31" t="s">
        <v>415</v>
      </c>
      <c r="G112" s="31" t="s">
        <v>420</v>
      </c>
      <c r="H112" s="31" t="s">
        <v>423</v>
      </c>
      <c r="I112" s="31" t="s">
        <v>443</v>
      </c>
    </row>
    <row r="113" spans="1:9">
      <c r="A113" s="32">
        <v>825555805</v>
      </c>
      <c r="B113" s="32" t="s">
        <v>265</v>
      </c>
      <c r="C113" s="32" t="s">
        <v>617</v>
      </c>
      <c r="D113" s="32" t="s">
        <v>266</v>
      </c>
      <c r="E113" s="32" t="s">
        <v>373</v>
      </c>
      <c r="F113" s="32" t="s">
        <v>415</v>
      </c>
      <c r="G113" s="32" t="s">
        <v>416</v>
      </c>
      <c r="H113" s="32" t="s">
        <v>423</v>
      </c>
      <c r="I113" s="32" t="s">
        <v>29</v>
      </c>
    </row>
    <row r="114" spans="1:9">
      <c r="A114" s="31">
        <v>894530069</v>
      </c>
      <c r="B114" s="31" t="s">
        <v>618</v>
      </c>
      <c r="C114" s="31" t="s">
        <v>535</v>
      </c>
      <c r="D114" s="31" t="s">
        <v>268</v>
      </c>
      <c r="E114" s="31" t="s">
        <v>366</v>
      </c>
      <c r="F114" s="31" t="s">
        <v>415</v>
      </c>
      <c r="G114" s="31" t="s">
        <v>439</v>
      </c>
      <c r="H114" s="31" t="s">
        <v>423</v>
      </c>
      <c r="I114" s="31" t="s">
        <v>424</v>
      </c>
    </row>
    <row r="115" spans="1:9">
      <c r="A115" s="32">
        <v>156876889</v>
      </c>
      <c r="B115" s="32" t="s">
        <v>619</v>
      </c>
      <c r="C115" s="32" t="s">
        <v>620</v>
      </c>
      <c r="D115" s="32" t="s">
        <v>270</v>
      </c>
      <c r="E115" s="32" t="s">
        <v>366</v>
      </c>
      <c r="F115" s="32" t="s">
        <v>415</v>
      </c>
      <c r="G115" s="32" t="s">
        <v>439</v>
      </c>
      <c r="H115" s="32" t="s">
        <v>417</v>
      </c>
      <c r="I115" s="32" t="s">
        <v>60</v>
      </c>
    </row>
    <row r="116" spans="1:9">
      <c r="A116" s="31">
        <v>176182808</v>
      </c>
      <c r="B116" s="31" t="s">
        <v>621</v>
      </c>
      <c r="C116" s="31" t="s">
        <v>539</v>
      </c>
      <c r="D116" s="31" t="s">
        <v>272</v>
      </c>
      <c r="E116" s="31" t="s">
        <v>373</v>
      </c>
      <c r="F116" s="31" t="s">
        <v>415</v>
      </c>
      <c r="G116" s="31" t="s">
        <v>439</v>
      </c>
      <c r="H116" s="31" t="s">
        <v>423</v>
      </c>
      <c r="I116" s="31" t="s">
        <v>465</v>
      </c>
    </row>
    <row r="117" spans="1:9">
      <c r="A117" s="32">
        <v>186020946</v>
      </c>
      <c r="B117" s="32" t="s">
        <v>622</v>
      </c>
      <c r="C117" s="32" t="s">
        <v>623</v>
      </c>
      <c r="D117" s="32" t="s">
        <v>274</v>
      </c>
      <c r="E117" s="32" t="s">
        <v>373</v>
      </c>
      <c r="F117" s="32" t="s">
        <v>415</v>
      </c>
      <c r="G117" s="32" t="s">
        <v>439</v>
      </c>
      <c r="H117" s="32" t="s">
        <v>417</v>
      </c>
      <c r="I117" s="32" t="s">
        <v>424</v>
      </c>
    </row>
    <row r="118" spans="1:9">
      <c r="A118" s="31">
        <v>847592776</v>
      </c>
      <c r="B118" s="31" t="s">
        <v>275</v>
      </c>
      <c r="C118" s="31" t="s">
        <v>624</v>
      </c>
      <c r="D118" s="31" t="s">
        <v>276</v>
      </c>
      <c r="E118" s="31" t="s">
        <v>366</v>
      </c>
      <c r="F118" s="31" t="s">
        <v>415</v>
      </c>
      <c r="G118" s="31" t="s">
        <v>420</v>
      </c>
      <c r="H118" s="31" t="s">
        <v>417</v>
      </c>
      <c r="I118" s="31" t="s">
        <v>424</v>
      </c>
    </row>
    <row r="119" spans="1:9">
      <c r="A119" s="32">
        <v>995467099</v>
      </c>
      <c r="B119" s="32" t="s">
        <v>277</v>
      </c>
      <c r="C119" s="32" t="s">
        <v>625</v>
      </c>
      <c r="D119" s="32" t="s">
        <v>278</v>
      </c>
      <c r="E119" s="32" t="s">
        <v>366</v>
      </c>
      <c r="F119" s="32" t="s">
        <v>415</v>
      </c>
      <c r="G119" s="32" t="s">
        <v>420</v>
      </c>
      <c r="H119" s="32" t="s">
        <v>423</v>
      </c>
      <c r="I119" s="32" t="s">
        <v>424</v>
      </c>
    </row>
    <row r="120" spans="1:9">
      <c r="A120" s="31">
        <v>510874722</v>
      </c>
      <c r="B120" s="31" t="s">
        <v>626</v>
      </c>
      <c r="C120" s="31" t="s">
        <v>627</v>
      </c>
      <c r="D120" s="31" t="s">
        <v>280</v>
      </c>
      <c r="E120" s="31" t="s">
        <v>366</v>
      </c>
      <c r="F120" s="31" t="s">
        <v>415</v>
      </c>
      <c r="G120" s="31" t="s">
        <v>420</v>
      </c>
      <c r="H120" s="31" t="s">
        <v>417</v>
      </c>
      <c r="I120" s="31" t="s">
        <v>60</v>
      </c>
    </row>
    <row r="121" spans="1:9">
      <c r="A121" s="32">
        <v>183549263</v>
      </c>
      <c r="B121" s="32" t="s">
        <v>628</v>
      </c>
      <c r="C121" s="32" t="s">
        <v>629</v>
      </c>
      <c r="D121" s="32" t="s">
        <v>282</v>
      </c>
      <c r="E121" s="32" t="s">
        <v>366</v>
      </c>
      <c r="F121" s="32" t="s">
        <v>415</v>
      </c>
      <c r="G121" s="32" t="s">
        <v>420</v>
      </c>
      <c r="H121" s="32" t="s">
        <v>423</v>
      </c>
      <c r="I121" s="32" t="s">
        <v>11</v>
      </c>
    </row>
    <row r="122" spans="1:9">
      <c r="A122" s="31">
        <v>479039466</v>
      </c>
      <c r="B122" s="31" t="s">
        <v>630</v>
      </c>
      <c r="C122" s="31" t="s">
        <v>545</v>
      </c>
      <c r="D122" s="31" t="s">
        <v>284</v>
      </c>
      <c r="E122" s="31" t="s">
        <v>366</v>
      </c>
      <c r="F122" s="31" t="s">
        <v>415</v>
      </c>
      <c r="G122" s="31" t="s">
        <v>439</v>
      </c>
      <c r="H122" s="31" t="s">
        <v>423</v>
      </c>
      <c r="I122" s="31" t="s">
        <v>11</v>
      </c>
    </row>
    <row r="123" spans="1:9">
      <c r="A123" s="32">
        <v>239044602</v>
      </c>
      <c r="B123" s="32" t="s">
        <v>631</v>
      </c>
      <c r="C123" s="32" t="s">
        <v>453</v>
      </c>
      <c r="D123" s="32" t="s">
        <v>286</v>
      </c>
      <c r="E123" s="32" t="s">
        <v>366</v>
      </c>
      <c r="F123" s="32" t="s">
        <v>415</v>
      </c>
      <c r="G123" s="32" t="s">
        <v>420</v>
      </c>
      <c r="H123" s="32" t="s">
        <v>423</v>
      </c>
      <c r="I123" s="32" t="s">
        <v>29</v>
      </c>
    </row>
    <row r="124" spans="1:9">
      <c r="A124" s="31">
        <v>133276205</v>
      </c>
      <c r="B124" s="31" t="s">
        <v>632</v>
      </c>
      <c r="C124" s="31" t="s">
        <v>633</v>
      </c>
      <c r="D124" s="31" t="s">
        <v>288</v>
      </c>
      <c r="E124" s="31" t="s">
        <v>366</v>
      </c>
      <c r="F124" s="31" t="s">
        <v>415</v>
      </c>
      <c r="G124" s="31" t="s">
        <v>439</v>
      </c>
      <c r="H124" s="31" t="s">
        <v>417</v>
      </c>
      <c r="I124" s="31" t="s">
        <v>29</v>
      </c>
    </row>
    <row r="125" spans="1:9">
      <c r="A125" s="32">
        <v>266164418</v>
      </c>
      <c r="B125" s="32" t="s">
        <v>634</v>
      </c>
      <c r="C125" s="32" t="s">
        <v>635</v>
      </c>
      <c r="D125" s="32" t="s">
        <v>290</v>
      </c>
      <c r="E125" s="32" t="s">
        <v>366</v>
      </c>
      <c r="F125" s="32" t="s">
        <v>415</v>
      </c>
      <c r="G125" s="32" t="s">
        <v>420</v>
      </c>
      <c r="H125" s="32" t="s">
        <v>423</v>
      </c>
      <c r="I125" s="32" t="s">
        <v>424</v>
      </c>
    </row>
    <row r="126" spans="1:9">
      <c r="A126" s="31">
        <v>781318941</v>
      </c>
      <c r="B126" s="31" t="s">
        <v>636</v>
      </c>
      <c r="C126" s="31" t="s">
        <v>637</v>
      </c>
      <c r="D126" s="31" t="s">
        <v>292</v>
      </c>
      <c r="E126" s="31" t="s">
        <v>366</v>
      </c>
      <c r="F126" s="31" t="s">
        <v>415</v>
      </c>
      <c r="G126" s="31" t="s">
        <v>420</v>
      </c>
      <c r="H126" s="31" t="s">
        <v>417</v>
      </c>
      <c r="I126" s="31" t="s">
        <v>11</v>
      </c>
    </row>
    <row r="127" spans="1:9">
      <c r="A127" s="32">
        <v>445546456</v>
      </c>
      <c r="B127" s="32" t="s">
        <v>638</v>
      </c>
      <c r="C127" s="32" t="s">
        <v>610</v>
      </c>
      <c r="D127" s="32" t="s">
        <v>294</v>
      </c>
      <c r="E127" s="32" t="s">
        <v>366</v>
      </c>
      <c r="F127" s="32" t="s">
        <v>415</v>
      </c>
      <c r="G127" s="32" t="s">
        <v>439</v>
      </c>
      <c r="H127" s="32" t="s">
        <v>423</v>
      </c>
      <c r="I127" s="32" t="s">
        <v>11</v>
      </c>
    </row>
    <row r="128" spans="1:9">
      <c r="A128" s="31">
        <v>8741906</v>
      </c>
      <c r="B128" s="31" t="s">
        <v>639</v>
      </c>
      <c r="C128" s="31" t="s">
        <v>640</v>
      </c>
      <c r="D128" s="31" t="s">
        <v>296</v>
      </c>
      <c r="E128" s="31" t="s">
        <v>366</v>
      </c>
      <c r="F128" s="31" t="s">
        <v>415</v>
      </c>
      <c r="G128" s="31" t="s">
        <v>439</v>
      </c>
      <c r="H128" s="31" t="s">
        <v>434</v>
      </c>
      <c r="I128" s="31" t="s">
        <v>424</v>
      </c>
    </row>
    <row r="129" spans="1:9" ht="18">
      <c r="A129" s="32">
        <v>104912881</v>
      </c>
      <c r="B129" s="32" t="s">
        <v>641</v>
      </c>
      <c r="C129" s="32" t="s">
        <v>642</v>
      </c>
      <c r="D129" s="32" t="s">
        <v>298</v>
      </c>
      <c r="E129" s="32" t="s">
        <v>373</v>
      </c>
      <c r="F129" s="32" t="s">
        <v>415</v>
      </c>
      <c r="G129" s="32" t="s">
        <v>416</v>
      </c>
      <c r="H129" s="32" t="s">
        <v>423</v>
      </c>
      <c r="I129" s="32" t="s">
        <v>11</v>
      </c>
    </row>
    <row r="130" spans="1:9">
      <c r="A130" s="31">
        <v>145598873</v>
      </c>
      <c r="B130" s="31" t="s">
        <v>299</v>
      </c>
      <c r="C130" s="31" t="s">
        <v>493</v>
      </c>
      <c r="D130" s="31" t="s">
        <v>300</v>
      </c>
      <c r="E130" s="31" t="s">
        <v>366</v>
      </c>
      <c r="F130" s="31" t="s">
        <v>415</v>
      </c>
      <c r="G130" s="31" t="s">
        <v>439</v>
      </c>
      <c r="H130" s="31" t="s">
        <v>423</v>
      </c>
      <c r="I130" s="31" t="s">
        <v>424</v>
      </c>
    </row>
    <row r="131" spans="1:9">
      <c r="A131" s="32">
        <v>722563905</v>
      </c>
      <c r="B131" s="32" t="s">
        <v>301</v>
      </c>
      <c r="C131" s="32" t="s">
        <v>643</v>
      </c>
      <c r="D131" s="32" t="s">
        <v>302</v>
      </c>
      <c r="E131" s="32" t="s">
        <v>366</v>
      </c>
      <c r="F131" s="32" t="s">
        <v>415</v>
      </c>
      <c r="G131" s="32" t="s">
        <v>439</v>
      </c>
      <c r="H131" s="32" t="s">
        <v>423</v>
      </c>
      <c r="I131" s="32" t="s">
        <v>11</v>
      </c>
    </row>
    <row r="132" spans="1:9" ht="18">
      <c r="A132" s="31">
        <v>166375100</v>
      </c>
      <c r="B132" s="31" t="s">
        <v>644</v>
      </c>
      <c r="C132" s="31" t="s">
        <v>645</v>
      </c>
      <c r="D132" s="31" t="s">
        <v>304</v>
      </c>
      <c r="E132" s="31" t="s">
        <v>366</v>
      </c>
      <c r="F132" s="31" t="s">
        <v>415</v>
      </c>
      <c r="G132" s="31" t="s">
        <v>416</v>
      </c>
      <c r="H132" s="31" t="s">
        <v>423</v>
      </c>
      <c r="I132" s="31" t="s">
        <v>424</v>
      </c>
    </row>
    <row r="133" spans="1:9">
      <c r="A133" s="32">
        <v>536503118</v>
      </c>
      <c r="B133" s="32" t="s">
        <v>646</v>
      </c>
      <c r="C133" s="32" t="s">
        <v>647</v>
      </c>
      <c r="D133" s="32" t="s">
        <v>306</v>
      </c>
      <c r="E133" s="32" t="s">
        <v>373</v>
      </c>
      <c r="F133" s="32" t="s">
        <v>415</v>
      </c>
      <c r="G133" s="32" t="s">
        <v>420</v>
      </c>
      <c r="H133" s="32" t="s">
        <v>417</v>
      </c>
      <c r="I133" s="32" t="s">
        <v>177</v>
      </c>
    </row>
    <row r="134" spans="1:9">
      <c r="A134" s="31">
        <v>478664223</v>
      </c>
      <c r="B134" s="31" t="s">
        <v>648</v>
      </c>
      <c r="C134" s="31" t="s">
        <v>579</v>
      </c>
      <c r="D134" s="31" t="s">
        <v>308</v>
      </c>
      <c r="E134" s="31" t="s">
        <v>366</v>
      </c>
      <c r="F134" s="31" t="s">
        <v>415</v>
      </c>
      <c r="G134" s="31" t="s">
        <v>420</v>
      </c>
      <c r="H134" s="31" t="s">
        <v>423</v>
      </c>
      <c r="I134" s="31" t="s">
        <v>11</v>
      </c>
    </row>
    <row r="135" spans="1:9">
      <c r="A135" s="32">
        <v>667852466</v>
      </c>
      <c r="B135" s="32" t="s">
        <v>649</v>
      </c>
      <c r="C135" s="32" t="s">
        <v>650</v>
      </c>
      <c r="D135" s="32" t="s">
        <v>310</v>
      </c>
      <c r="E135" s="32" t="s">
        <v>366</v>
      </c>
      <c r="F135" s="32" t="s">
        <v>415</v>
      </c>
      <c r="G135" s="32" t="s">
        <v>420</v>
      </c>
      <c r="H135" s="32" t="s">
        <v>423</v>
      </c>
      <c r="I135" s="32" t="s">
        <v>11</v>
      </c>
    </row>
    <row r="136" spans="1:9">
      <c r="A136" s="31">
        <v>613388198</v>
      </c>
      <c r="B136" s="31" t="s">
        <v>311</v>
      </c>
      <c r="C136" s="31" t="s">
        <v>651</v>
      </c>
      <c r="D136" s="31" t="s">
        <v>312</v>
      </c>
      <c r="E136" s="31" t="s">
        <v>366</v>
      </c>
      <c r="F136" s="31" t="s">
        <v>415</v>
      </c>
      <c r="G136" s="31" t="s">
        <v>420</v>
      </c>
      <c r="H136" s="31" t="s">
        <v>423</v>
      </c>
      <c r="I136" s="31" t="s">
        <v>11</v>
      </c>
    </row>
    <row r="137" spans="1:9">
      <c r="A137" s="32">
        <v>516999866</v>
      </c>
      <c r="B137" s="32" t="s">
        <v>652</v>
      </c>
      <c r="C137" s="32" t="s">
        <v>610</v>
      </c>
      <c r="D137" s="32" t="s">
        <v>314</v>
      </c>
      <c r="E137" s="32" t="s">
        <v>366</v>
      </c>
      <c r="F137" s="32" t="s">
        <v>415</v>
      </c>
      <c r="G137" s="32" t="s">
        <v>439</v>
      </c>
      <c r="H137" s="32" t="s">
        <v>417</v>
      </c>
      <c r="I137" s="32" t="s">
        <v>424</v>
      </c>
    </row>
    <row r="138" spans="1:9">
      <c r="A138" s="31">
        <v>534442636</v>
      </c>
      <c r="B138" s="31" t="s">
        <v>653</v>
      </c>
      <c r="C138" s="31" t="s">
        <v>654</v>
      </c>
      <c r="D138" s="31" t="s">
        <v>316</v>
      </c>
      <c r="E138" s="31" t="s">
        <v>366</v>
      </c>
      <c r="F138" s="31" t="s">
        <v>415</v>
      </c>
      <c r="G138" s="31" t="s">
        <v>439</v>
      </c>
      <c r="H138" s="31" t="s">
        <v>423</v>
      </c>
      <c r="I138" s="31" t="s">
        <v>11</v>
      </c>
    </row>
    <row r="139" spans="1:9">
      <c r="A139" s="32">
        <v>448341892</v>
      </c>
      <c r="B139" s="32" t="s">
        <v>655</v>
      </c>
      <c r="C139" s="32" t="s">
        <v>656</v>
      </c>
      <c r="D139" s="32" t="s">
        <v>318</v>
      </c>
      <c r="E139" s="32" t="s">
        <v>366</v>
      </c>
      <c r="F139" s="32" t="s">
        <v>415</v>
      </c>
      <c r="G139" s="32" t="s">
        <v>439</v>
      </c>
      <c r="H139" s="32" t="s">
        <v>417</v>
      </c>
      <c r="I139" s="32" t="s">
        <v>603</v>
      </c>
    </row>
    <row r="140" spans="1:9" ht="18">
      <c r="A140" s="31">
        <v>455559198</v>
      </c>
      <c r="B140" s="31" t="s">
        <v>319</v>
      </c>
      <c r="C140" s="31" t="s">
        <v>657</v>
      </c>
      <c r="D140" s="31" t="s">
        <v>320</v>
      </c>
      <c r="E140" s="31" t="s">
        <v>373</v>
      </c>
      <c r="F140" s="31" t="s">
        <v>415</v>
      </c>
      <c r="G140" s="31" t="s">
        <v>416</v>
      </c>
      <c r="H140" s="31" t="s">
        <v>423</v>
      </c>
      <c r="I140" s="31" t="s">
        <v>11</v>
      </c>
    </row>
    <row r="141" spans="1:9" ht="18">
      <c r="A141" s="32">
        <v>344280811</v>
      </c>
      <c r="B141" s="32" t="s">
        <v>658</v>
      </c>
      <c r="C141" s="32" t="s">
        <v>545</v>
      </c>
      <c r="D141" s="32" t="s">
        <v>322</v>
      </c>
      <c r="E141" s="32" t="s">
        <v>366</v>
      </c>
      <c r="F141" s="32" t="s">
        <v>415</v>
      </c>
      <c r="G141" s="32" t="s">
        <v>416</v>
      </c>
      <c r="H141" s="32" t="s">
        <v>423</v>
      </c>
      <c r="I141" s="32" t="s">
        <v>11</v>
      </c>
    </row>
    <row r="142" spans="1:9">
      <c r="A142" s="31">
        <v>597415116</v>
      </c>
      <c r="B142" s="31" t="s">
        <v>659</v>
      </c>
      <c r="C142" s="31" t="s">
        <v>660</v>
      </c>
      <c r="D142" s="31" t="s">
        <v>324</v>
      </c>
      <c r="E142" s="31" t="s">
        <v>373</v>
      </c>
      <c r="F142" s="31" t="s">
        <v>415</v>
      </c>
      <c r="G142" s="31" t="s">
        <v>420</v>
      </c>
      <c r="H142" s="31" t="s">
        <v>423</v>
      </c>
      <c r="I142" s="31" t="s">
        <v>424</v>
      </c>
    </row>
    <row r="143" spans="1:9">
      <c r="A143" s="32">
        <v>205486624</v>
      </c>
      <c r="B143" s="32" t="s">
        <v>325</v>
      </c>
      <c r="C143" s="32" t="s">
        <v>661</v>
      </c>
      <c r="D143" s="32" t="s">
        <v>326</v>
      </c>
      <c r="E143" s="32" t="s">
        <v>373</v>
      </c>
      <c r="F143" s="32" t="s">
        <v>415</v>
      </c>
      <c r="G143" s="32" t="s">
        <v>439</v>
      </c>
      <c r="H143" s="32" t="s">
        <v>423</v>
      </c>
      <c r="I143" s="32" t="s">
        <v>424</v>
      </c>
    </row>
    <row r="144" spans="1:9">
      <c r="A144" s="31">
        <v>150642156</v>
      </c>
      <c r="B144" s="31" t="s">
        <v>662</v>
      </c>
      <c r="C144" s="31" t="s">
        <v>663</v>
      </c>
      <c r="D144" s="31" t="s">
        <v>328</v>
      </c>
      <c r="E144" s="31" t="s">
        <v>366</v>
      </c>
      <c r="F144" s="31" t="s">
        <v>415</v>
      </c>
      <c r="G144" s="31" t="s">
        <v>420</v>
      </c>
      <c r="H144" s="31" t="s">
        <v>423</v>
      </c>
      <c r="I144" s="31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D8092-16CC-4DC2-8581-5815BD04A0FC}">
  <sheetPr>
    <tabColor theme="9" tint="-0.249977111117893"/>
  </sheetPr>
  <dimension ref="A1:H12"/>
  <sheetViews>
    <sheetView showGridLines="0" workbookViewId="0">
      <selection activeCell="F12" sqref="F12"/>
    </sheetView>
  </sheetViews>
  <sheetFormatPr defaultRowHeight="14.45"/>
  <cols>
    <col min="1" max="1" width="7.42578125" style="17" bestFit="1" customWidth="1"/>
    <col min="2" max="2" width="15.5703125" bestFit="1" customWidth="1"/>
    <col min="3" max="3" width="14" style="17" bestFit="1" customWidth="1"/>
    <col min="4" max="4" width="9" style="17" bestFit="1" customWidth="1"/>
    <col min="5" max="5" width="9.5703125" style="17" bestFit="1" customWidth="1"/>
    <col min="6" max="6" width="9.42578125" style="17" customWidth="1"/>
    <col min="7" max="7" width="14.5703125" style="17" customWidth="1"/>
    <col min="8" max="8" width="15.140625" style="17" bestFit="1" customWidth="1"/>
  </cols>
  <sheetData>
    <row r="1" spans="1:8" ht="15.6">
      <c r="A1" s="9" t="s">
        <v>330</v>
      </c>
      <c r="B1" s="9" t="s">
        <v>331</v>
      </c>
      <c r="C1" s="9" t="s">
        <v>664</v>
      </c>
      <c r="D1" s="9" t="s">
        <v>665</v>
      </c>
      <c r="E1" s="9" t="s">
        <v>666</v>
      </c>
      <c r="F1" s="9" t="s">
        <v>667</v>
      </c>
      <c r="G1" s="9" t="s">
        <v>668</v>
      </c>
      <c r="H1" s="9" t="s">
        <v>669</v>
      </c>
    </row>
    <row r="2" spans="1:8">
      <c r="A2" s="15">
        <v>1</v>
      </c>
      <c r="B2" s="14" t="str">
        <f>VLOOKUP(A2,Faculty!B:C,2,FALSE)</f>
        <v>Kent Lundin</v>
      </c>
      <c r="C2" s="15">
        <f>COUNTIF(Data!$M:$M,Reporting!$A2)</f>
        <v>18</v>
      </c>
      <c r="D2" s="15">
        <f>COUNTIFS(Data!$M:$M,Reporting!$A2,Data!$J:$J,"Yes")</f>
        <v>6</v>
      </c>
      <c r="E2" s="16">
        <f t="shared" ref="E2:E12" si="0">D2/C2</f>
        <v>0.33333333333333331</v>
      </c>
      <c r="F2" s="15">
        <f>COUNTIFS(Data!$M:$M,Reporting!$A2,Data!$K:$K,"Yes")</f>
        <v>2</v>
      </c>
      <c r="G2" s="15">
        <f>COUNTIFS(Data!$M:$M,Reporting!$A2,Data!$L:$L,"Yes")</f>
        <v>3</v>
      </c>
      <c r="H2" s="16">
        <f t="shared" ref="H2:H12" si="1">G2/C2</f>
        <v>0.16666666666666666</v>
      </c>
    </row>
    <row r="3" spans="1:8">
      <c r="A3" s="15">
        <v>2</v>
      </c>
      <c r="B3" s="14" t="str">
        <f>VLOOKUP(A3,Faculty!B:C,2,FALSE)</f>
        <v>Rob Tietjen</v>
      </c>
      <c r="C3" s="15">
        <f>COUNTIF(Data!$M:$M,Reporting!$A3)</f>
        <v>19</v>
      </c>
      <c r="D3" s="15">
        <f>COUNTIFS(Data!$M:$M,Reporting!$A3,Data!$J:$J,"Yes")</f>
        <v>6</v>
      </c>
      <c r="E3" s="16">
        <f t="shared" si="0"/>
        <v>0.31578947368421051</v>
      </c>
      <c r="F3" s="15">
        <f>COUNTIFS(Data!$M:$M,Reporting!$A3,Data!$K:$K,"Yes")</f>
        <v>2</v>
      </c>
      <c r="G3" s="15">
        <f>COUNTIFS(Data!$M:$M,Reporting!$A3,Data!$L:$L,"Yes")</f>
        <v>4</v>
      </c>
      <c r="H3" s="16">
        <f t="shared" si="1"/>
        <v>0.21052631578947367</v>
      </c>
    </row>
    <row r="4" spans="1:8">
      <c r="A4" s="15">
        <v>3</v>
      </c>
      <c r="B4" s="14" t="str">
        <f>VLOOKUP(A4,Faculty!B:C,2,FALSE)</f>
        <v>Scott Pope</v>
      </c>
      <c r="C4" s="15">
        <f>COUNTIF(Data!$M:$M,Reporting!$A4)</f>
        <v>19</v>
      </c>
      <c r="D4" s="15">
        <f>COUNTIFS(Data!$M:$M,Reporting!$A4,Data!$J:$J,"Yes")</f>
        <v>7</v>
      </c>
      <c r="E4" s="16">
        <f t="shared" si="0"/>
        <v>0.36842105263157893</v>
      </c>
      <c r="F4" s="15">
        <f>COUNTIFS(Data!$M:$M,Reporting!$A4,Data!$K:$K,"Yes")</f>
        <v>2</v>
      </c>
      <c r="G4" s="15">
        <f>COUNTIFS(Data!$M:$M,Reporting!$A4,Data!$L:$L,"Yes")</f>
        <v>3</v>
      </c>
      <c r="H4" s="16">
        <f t="shared" si="1"/>
        <v>0.15789473684210525</v>
      </c>
    </row>
    <row r="5" spans="1:8">
      <c r="A5" s="15">
        <v>4</v>
      </c>
      <c r="B5" s="14" t="str">
        <f>VLOOKUP(A5,Faculty!B:C,2,FALSE)</f>
        <v>Mary Maroon</v>
      </c>
      <c r="C5" s="15">
        <f>COUNTIF(Data!$M:$M,Reporting!$A5)</f>
        <v>19</v>
      </c>
      <c r="D5" s="15">
        <f>COUNTIFS(Data!$M:$M,Reporting!$A5,Data!$J:$J,"Yes")</f>
        <v>6</v>
      </c>
      <c r="E5" s="16">
        <f t="shared" si="0"/>
        <v>0.31578947368421051</v>
      </c>
      <c r="F5" s="15">
        <f>COUNTIFS(Data!$M:$M,Reporting!$A5,Data!$K:$K,"Yes")</f>
        <v>1</v>
      </c>
      <c r="G5" s="15">
        <f>COUNTIFS(Data!$M:$M,Reporting!$A5,Data!$L:$L,"Yes")</f>
        <v>4</v>
      </c>
      <c r="H5" s="16">
        <f t="shared" si="1"/>
        <v>0.21052631578947367</v>
      </c>
    </row>
    <row r="6" spans="1:8">
      <c r="A6" s="15">
        <v>5</v>
      </c>
      <c r="B6" s="14" t="str">
        <f>VLOOKUP(A6,Faculty!B:C,2,FALSE)</f>
        <v>Dean Coleman</v>
      </c>
      <c r="C6" s="15">
        <f>COUNTIF(Data!$M:$M,Reporting!$A6)</f>
        <v>17</v>
      </c>
      <c r="D6" s="15">
        <f>COUNTIFS(Data!$M:$M,Reporting!$A6,Data!$J:$J,"Yes")</f>
        <v>5</v>
      </c>
      <c r="E6" s="16">
        <f t="shared" si="0"/>
        <v>0.29411764705882354</v>
      </c>
      <c r="F6" s="15">
        <f>COUNTIFS(Data!$M:$M,Reporting!$A6,Data!$K:$K,"Yes")</f>
        <v>2</v>
      </c>
      <c r="G6" s="15">
        <f>COUNTIFS(Data!$M:$M,Reporting!$A6,Data!$L:$L,"Yes")</f>
        <v>3</v>
      </c>
      <c r="H6" s="16">
        <f t="shared" si="1"/>
        <v>0.17647058823529413</v>
      </c>
    </row>
    <row r="7" spans="1:8">
      <c r="A7" s="15">
        <v>6</v>
      </c>
      <c r="B7" s="14" t="str">
        <f>VLOOKUP(A7,Faculty!B:C,2,FALSE)</f>
        <v>Bob Morley</v>
      </c>
      <c r="C7" s="15">
        <f>COUNTIF(Data!$M:$M,Reporting!$A7)</f>
        <v>19</v>
      </c>
      <c r="D7" s="15">
        <f>COUNTIFS(Data!$M:$M,Reporting!$A7,Data!$J:$J,"Yes")</f>
        <v>6</v>
      </c>
      <c r="E7" s="16">
        <f t="shared" si="0"/>
        <v>0.31578947368421051</v>
      </c>
      <c r="F7" s="15">
        <f>COUNTIFS(Data!$M:$M,Reporting!$A7,Data!$K:$K,"Yes")</f>
        <v>1</v>
      </c>
      <c r="G7" s="15">
        <f>COUNTIFS(Data!$M:$M,Reporting!$A7,Data!$L:$L,"Yes")</f>
        <v>3</v>
      </c>
      <c r="H7" s="16">
        <f t="shared" si="1"/>
        <v>0.15789473684210525</v>
      </c>
    </row>
    <row r="8" spans="1:8">
      <c r="A8" s="15">
        <v>7</v>
      </c>
      <c r="B8" s="14" t="str">
        <f>VLOOKUP(A8,Faculty!B:C,2,FALSE)</f>
        <v>Charlie Crump</v>
      </c>
      <c r="C8" s="15">
        <f>COUNTIF(Data!$M:$M,Reporting!$A8)</f>
        <v>16</v>
      </c>
      <c r="D8" s="15">
        <f>COUNTIFS(Data!$M:$M,Reporting!$A8,Data!$J:$J,"Yes")</f>
        <v>5</v>
      </c>
      <c r="E8" s="16">
        <f t="shared" si="0"/>
        <v>0.3125</v>
      </c>
      <c r="F8" s="15">
        <f>COUNTIFS(Data!$M:$M,Reporting!$A8,Data!$K:$K,"Yes")</f>
        <v>1</v>
      </c>
      <c r="G8" s="15">
        <f>COUNTIFS(Data!$M:$M,Reporting!$A8,Data!$L:$L,"Yes")</f>
        <v>2</v>
      </c>
      <c r="H8" s="16">
        <f t="shared" si="1"/>
        <v>0.125</v>
      </c>
    </row>
    <row r="9" spans="1:8">
      <c r="A9" s="15">
        <v>8</v>
      </c>
      <c r="B9" s="14" t="str">
        <f>VLOOKUP(A9,Faculty!B:C,2,FALSE)</f>
        <v>Luke Alley</v>
      </c>
      <c r="C9" s="15">
        <f>COUNTIF(Data!$M:$M,Reporting!$A9)</f>
        <v>18</v>
      </c>
      <c r="D9" s="15">
        <f>COUNTIFS(Data!$M:$M,Reporting!$A9,Data!$J:$J,"Yes")</f>
        <v>6</v>
      </c>
      <c r="E9" s="16">
        <f t="shared" si="0"/>
        <v>0.33333333333333331</v>
      </c>
      <c r="F9" s="15">
        <f>COUNTIFS(Data!$M:$M,Reporting!$A9,Data!$K:$K,"Yes")</f>
        <v>2</v>
      </c>
      <c r="G9" s="15">
        <f>COUNTIFS(Data!$M:$M,Reporting!$A9,Data!$L:$L,"Yes")</f>
        <v>3</v>
      </c>
      <c r="H9" s="16">
        <f t="shared" si="1"/>
        <v>0.16666666666666666</v>
      </c>
    </row>
    <row r="10" spans="1:8" hidden="1">
      <c r="A10" s="17">
        <v>9</v>
      </c>
      <c r="C10" s="17">
        <f>COUNTIF(Data!$M:$M,Reporting!$A10)</f>
        <v>0</v>
      </c>
      <c r="D10" s="17">
        <f>COUNTIFS(Data!$M:$M,Reporting!$A10,Data!$J:$J,"Yes")</f>
        <v>0</v>
      </c>
      <c r="E10" s="18" t="e">
        <f t="shared" si="0"/>
        <v>#DIV/0!</v>
      </c>
      <c r="F10" s="17">
        <f>COUNTIFS(Data!$M:$M,Reporting!$A10,Data!$K:$K,"Yes")</f>
        <v>0</v>
      </c>
      <c r="G10" s="17">
        <f>COUNTIFS(Data!$M:$M,Reporting!$A10,Data!$L:$L,"Yes")</f>
        <v>0</v>
      </c>
      <c r="H10" s="18" t="e">
        <f t="shared" si="1"/>
        <v>#DIV/0!</v>
      </c>
    </row>
    <row r="11" spans="1:8" ht="6" customHeight="1" thickBot="1">
      <c r="A11" s="19"/>
      <c r="B11" s="12"/>
      <c r="C11" s="19"/>
      <c r="D11" s="19"/>
      <c r="E11" s="19"/>
      <c r="F11" s="19"/>
      <c r="G11" s="19"/>
      <c r="H11" s="19"/>
    </row>
    <row r="12" spans="1:8" s="13" customFormat="1" ht="15.95" thickTop="1">
      <c r="A12" s="26"/>
      <c r="B12" s="25" t="s">
        <v>670</v>
      </c>
      <c r="C12" s="26">
        <f>SUM(C2:C10)</f>
        <v>145</v>
      </c>
      <c r="D12" s="26">
        <f>SUM(D2:D10)</f>
        <v>47</v>
      </c>
      <c r="E12" s="24">
        <f t="shared" si="0"/>
        <v>0.32413793103448274</v>
      </c>
      <c r="F12" s="26">
        <f>SUM(F2:F10)</f>
        <v>13</v>
      </c>
      <c r="G12" s="26">
        <f>SUM(G2:G10)</f>
        <v>25</v>
      </c>
      <c r="H12" s="24">
        <f t="shared" si="1"/>
        <v>0.17241379310344829</v>
      </c>
    </row>
  </sheetData>
  <pageMargins left="0.7" right="0.7" top="0.75" bottom="0.75" header="0.3" footer="0.3"/>
  <pageSetup orientation="portrait" r:id="rId1"/>
  <ignoredErrors>
    <ignoredError sqref="E12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99477-52A2-46AD-97CD-FE8B6F301F56}">
  <dimension ref="A1:G143"/>
  <sheetViews>
    <sheetView workbookViewId="0">
      <selection activeCell="D8" sqref="D8"/>
    </sheetView>
  </sheetViews>
  <sheetFormatPr defaultRowHeight="14.45"/>
  <cols>
    <col min="1" max="1" width="13.42578125" customWidth="1"/>
    <col min="2" max="2" width="9.7109375" bestFit="1" customWidth="1"/>
    <col min="3" max="3" width="10.28515625" customWidth="1"/>
    <col min="4" max="4" width="9.7109375" customWidth="1"/>
    <col min="5" max="6" width="31.140625" bestFit="1" customWidth="1"/>
    <col min="7" max="7" width="11.140625" customWidth="1"/>
  </cols>
  <sheetData>
    <row r="1" spans="1:7" ht="30.95">
      <c r="A1" s="20" t="s">
        <v>671</v>
      </c>
      <c r="B1" s="21" t="s">
        <v>672</v>
      </c>
      <c r="C1" s="20" t="s">
        <v>673</v>
      </c>
      <c r="D1" s="20" t="s">
        <v>674</v>
      </c>
      <c r="E1" s="21" t="s">
        <v>675</v>
      </c>
      <c r="F1" s="21" t="s">
        <v>676</v>
      </c>
      <c r="G1" s="22" t="s">
        <v>677</v>
      </c>
    </row>
    <row r="2" spans="1:7">
      <c r="A2" t="s">
        <v>363</v>
      </c>
      <c r="B2">
        <v>972363058</v>
      </c>
      <c r="C2" s="17">
        <v>3</v>
      </c>
      <c r="D2" s="17">
        <v>1</v>
      </c>
      <c r="E2" t="str">
        <f t="shared" ref="E2:E3" si="0">"BUS 300-0"&amp;C2&amp;", BUS 302-0"&amp;C2&amp;", MKT 301-0"&amp;C2</f>
        <v>BUS 300-03, BUS 302-03, MKT 301-03</v>
      </c>
      <c r="F2" t="str">
        <f t="shared" ref="F2:F3" si="1">"BUS 300-0"&amp;D2&amp;", BUS 302-0"&amp;D2&amp;", MKT 301-0"&amp;D2</f>
        <v>BUS 300-01, BUS 302-01, MKT 301-01</v>
      </c>
      <c r="G2" s="17"/>
    </row>
    <row r="3" spans="1:7">
      <c r="A3" t="s">
        <v>367</v>
      </c>
      <c r="B3">
        <v>281257120</v>
      </c>
      <c r="C3" s="17">
        <v>3</v>
      </c>
      <c r="D3" s="17">
        <v>1</v>
      </c>
      <c r="E3" t="str">
        <f t="shared" si="0"/>
        <v>BUS 300-03, BUS 302-03, MKT 301-03</v>
      </c>
      <c r="F3" t="str">
        <f t="shared" si="1"/>
        <v>BUS 300-01, BUS 302-01, MKT 301-01</v>
      </c>
      <c r="G3" s="17"/>
    </row>
    <row r="4" spans="1:7">
      <c r="C4" s="17"/>
      <c r="D4" s="17"/>
      <c r="G4" s="17"/>
    </row>
    <row r="5" spans="1:7">
      <c r="C5" s="17"/>
      <c r="D5" s="17"/>
      <c r="G5" s="17"/>
    </row>
    <row r="6" spans="1:7">
      <c r="C6" s="17"/>
      <c r="D6" s="17"/>
      <c r="G6" s="17"/>
    </row>
    <row r="7" spans="1:7">
      <c r="C7" s="17"/>
      <c r="D7" s="17"/>
      <c r="G7" s="17"/>
    </row>
    <row r="8" spans="1:7">
      <c r="C8" s="17"/>
      <c r="D8" s="17"/>
      <c r="G8" s="17"/>
    </row>
    <row r="9" spans="1:7">
      <c r="C9" s="17"/>
      <c r="D9" s="17"/>
      <c r="G9" s="17"/>
    </row>
    <row r="10" spans="1:7">
      <c r="C10" s="17"/>
      <c r="D10" s="17"/>
      <c r="G10" s="17"/>
    </row>
    <row r="11" spans="1:7">
      <c r="C11" s="17"/>
      <c r="D11" s="17"/>
      <c r="G11" s="17"/>
    </row>
    <row r="12" spans="1:7">
      <c r="C12" s="17"/>
      <c r="D12" s="17"/>
      <c r="G12" s="17"/>
    </row>
    <row r="13" spans="1:7">
      <c r="C13" s="17"/>
      <c r="D13" s="17"/>
      <c r="G13" s="17"/>
    </row>
    <row r="14" spans="1:7">
      <c r="C14" s="17"/>
      <c r="D14" s="17"/>
      <c r="G14" s="17"/>
    </row>
    <row r="15" spans="1:7">
      <c r="C15" s="17"/>
      <c r="D15" s="17"/>
      <c r="G15" s="17"/>
    </row>
    <row r="16" spans="1:7">
      <c r="C16" s="17"/>
      <c r="D16" s="17"/>
      <c r="G16" s="17"/>
    </row>
    <row r="17" spans="3:7">
      <c r="C17" s="17"/>
      <c r="D17" s="17"/>
      <c r="G17" s="17"/>
    </row>
    <row r="18" spans="3:7">
      <c r="C18" s="17"/>
      <c r="D18" s="17"/>
      <c r="G18" s="17"/>
    </row>
    <row r="19" spans="3:7">
      <c r="C19" s="17"/>
      <c r="D19" s="17"/>
      <c r="G19" s="17"/>
    </row>
    <row r="20" spans="3:7">
      <c r="C20" s="17"/>
      <c r="D20" s="17"/>
      <c r="G20" s="17"/>
    </row>
    <row r="21" spans="3:7">
      <c r="C21" s="17"/>
      <c r="D21" s="17"/>
      <c r="G21" s="17"/>
    </row>
    <row r="22" spans="3:7">
      <c r="C22" s="17"/>
      <c r="D22" s="17"/>
      <c r="G22" s="17"/>
    </row>
    <row r="23" spans="3:7">
      <c r="C23" s="17"/>
      <c r="D23" s="17"/>
      <c r="G23" s="17"/>
    </row>
    <row r="24" spans="3:7">
      <c r="C24" s="17"/>
      <c r="D24" s="17"/>
      <c r="G24" s="17"/>
    </row>
    <row r="25" spans="3:7">
      <c r="C25" s="17"/>
      <c r="D25" s="17"/>
      <c r="G25" s="17"/>
    </row>
    <row r="26" spans="3:7">
      <c r="C26" s="17"/>
      <c r="D26" s="17"/>
      <c r="G26" s="17"/>
    </row>
    <row r="27" spans="3:7">
      <c r="C27" s="17"/>
      <c r="D27" s="17"/>
      <c r="G27" s="17"/>
    </row>
    <row r="28" spans="3:7">
      <c r="C28" s="17"/>
      <c r="D28" s="17"/>
      <c r="G28" s="17"/>
    </row>
    <row r="29" spans="3:7">
      <c r="C29" s="17"/>
      <c r="D29" s="17"/>
      <c r="G29" s="17"/>
    </row>
    <row r="30" spans="3:7">
      <c r="C30" s="17"/>
      <c r="D30" s="17"/>
      <c r="G30" s="17"/>
    </row>
    <row r="31" spans="3:7">
      <c r="C31" s="17"/>
      <c r="D31" s="17"/>
      <c r="G31" s="17"/>
    </row>
    <row r="32" spans="3:7">
      <c r="C32" s="17"/>
      <c r="D32" s="17"/>
      <c r="G32" s="17"/>
    </row>
    <row r="33" spans="3:7">
      <c r="C33" s="17"/>
      <c r="D33" s="17"/>
      <c r="G33" s="17"/>
    </row>
    <row r="34" spans="3:7">
      <c r="C34" s="17"/>
      <c r="D34" s="17"/>
      <c r="G34" s="17"/>
    </row>
    <row r="35" spans="3:7">
      <c r="C35" s="17"/>
      <c r="D35" s="17"/>
      <c r="G35" s="17"/>
    </row>
    <row r="36" spans="3:7">
      <c r="C36" s="17"/>
      <c r="D36" s="17"/>
      <c r="G36" s="17"/>
    </row>
    <row r="37" spans="3:7">
      <c r="C37" s="17"/>
      <c r="D37" s="17"/>
      <c r="G37" s="17"/>
    </row>
    <row r="38" spans="3:7">
      <c r="C38" s="17"/>
      <c r="D38" s="17"/>
      <c r="G38" s="17"/>
    </row>
    <row r="39" spans="3:7">
      <c r="C39" s="17"/>
      <c r="D39" s="17"/>
      <c r="G39" s="17"/>
    </row>
    <row r="40" spans="3:7">
      <c r="C40" s="17"/>
      <c r="D40" s="17"/>
      <c r="G40" s="17"/>
    </row>
    <row r="41" spans="3:7">
      <c r="C41" s="17"/>
      <c r="D41" s="17"/>
      <c r="G41" s="17"/>
    </row>
    <row r="42" spans="3:7">
      <c r="C42" s="17"/>
      <c r="D42" s="17"/>
      <c r="G42" s="17"/>
    </row>
    <row r="43" spans="3:7">
      <c r="C43" s="17"/>
      <c r="D43" s="17"/>
      <c r="G43" s="17"/>
    </row>
    <row r="44" spans="3:7">
      <c r="C44" s="17"/>
      <c r="D44" s="17"/>
      <c r="G44" s="17"/>
    </row>
    <row r="45" spans="3:7">
      <c r="C45" s="17"/>
      <c r="D45" s="17"/>
      <c r="G45" s="17"/>
    </row>
    <row r="46" spans="3:7">
      <c r="C46" s="17"/>
      <c r="D46" s="17"/>
      <c r="G46" s="17"/>
    </row>
    <row r="47" spans="3:7">
      <c r="C47" s="17"/>
      <c r="D47" s="17"/>
      <c r="G47" s="17"/>
    </row>
    <row r="48" spans="3:7">
      <c r="C48" s="17"/>
      <c r="D48" s="17"/>
      <c r="G48" s="17"/>
    </row>
    <row r="49" spans="3:7">
      <c r="C49" s="17"/>
      <c r="D49" s="17"/>
      <c r="G49" s="17"/>
    </row>
    <row r="50" spans="3:7">
      <c r="C50" s="17"/>
      <c r="D50" s="17"/>
      <c r="G50" s="17"/>
    </row>
    <row r="51" spans="3:7">
      <c r="C51" s="17"/>
      <c r="D51" s="17"/>
      <c r="G51" s="17"/>
    </row>
    <row r="52" spans="3:7">
      <c r="C52" s="17"/>
      <c r="D52" s="17"/>
      <c r="G52" s="17"/>
    </row>
    <row r="53" spans="3:7">
      <c r="C53" s="17"/>
      <c r="D53" s="17"/>
      <c r="G53" s="17"/>
    </row>
    <row r="54" spans="3:7">
      <c r="C54" s="17"/>
      <c r="D54" s="17"/>
      <c r="G54" s="17"/>
    </row>
    <row r="55" spans="3:7">
      <c r="C55" s="17"/>
      <c r="D55" s="17"/>
      <c r="G55" s="17"/>
    </row>
    <row r="56" spans="3:7">
      <c r="C56" s="17"/>
      <c r="D56" s="17"/>
      <c r="G56" s="17"/>
    </row>
    <row r="57" spans="3:7">
      <c r="C57" s="17"/>
      <c r="D57" s="17"/>
      <c r="G57" s="17"/>
    </row>
    <row r="58" spans="3:7">
      <c r="C58" s="17"/>
      <c r="D58" s="17"/>
      <c r="G58" s="17"/>
    </row>
    <row r="59" spans="3:7">
      <c r="C59" s="17"/>
      <c r="D59" s="17"/>
      <c r="G59" s="17"/>
    </row>
    <row r="60" spans="3:7">
      <c r="C60" s="17"/>
      <c r="D60" s="17"/>
      <c r="G60" s="17"/>
    </row>
    <row r="61" spans="3:7">
      <c r="C61" s="17"/>
      <c r="D61" s="17"/>
      <c r="G61" s="17"/>
    </row>
    <row r="62" spans="3:7">
      <c r="C62" s="17"/>
      <c r="D62" s="17"/>
      <c r="G62" s="17"/>
    </row>
    <row r="63" spans="3:7">
      <c r="C63" s="17"/>
      <c r="D63" s="17"/>
      <c r="G63" s="17"/>
    </row>
    <row r="64" spans="3:7">
      <c r="C64" s="17"/>
      <c r="D64" s="17"/>
      <c r="G64" s="17"/>
    </row>
    <row r="65" spans="3:7">
      <c r="C65" s="17"/>
      <c r="D65" s="17"/>
      <c r="G65" s="17"/>
    </row>
    <row r="66" spans="3:7">
      <c r="C66" s="17"/>
      <c r="D66" s="17"/>
      <c r="G66" s="17"/>
    </row>
    <row r="67" spans="3:7">
      <c r="C67" s="17"/>
      <c r="D67" s="17"/>
      <c r="G67" s="17"/>
    </row>
    <row r="68" spans="3:7">
      <c r="C68" s="17"/>
      <c r="D68" s="17"/>
      <c r="G68" s="17"/>
    </row>
    <row r="69" spans="3:7">
      <c r="C69" s="17"/>
      <c r="D69" s="17"/>
      <c r="G69" s="17"/>
    </row>
    <row r="70" spans="3:7">
      <c r="C70" s="17"/>
      <c r="D70" s="17"/>
      <c r="G70" s="17"/>
    </row>
    <row r="71" spans="3:7">
      <c r="C71" s="17"/>
      <c r="D71" s="17"/>
      <c r="G71" s="17"/>
    </row>
    <row r="72" spans="3:7">
      <c r="C72" s="17"/>
      <c r="D72" s="17"/>
      <c r="G72" s="17"/>
    </row>
    <row r="73" spans="3:7">
      <c r="C73" s="17"/>
      <c r="D73" s="17"/>
      <c r="G73" s="17"/>
    </row>
    <row r="74" spans="3:7">
      <c r="C74" s="17"/>
      <c r="D74" s="17"/>
      <c r="G74" s="17"/>
    </row>
    <row r="75" spans="3:7">
      <c r="C75" s="17"/>
      <c r="D75" s="17"/>
      <c r="G75" s="17"/>
    </row>
    <row r="76" spans="3:7">
      <c r="C76" s="17"/>
      <c r="D76" s="17"/>
      <c r="G76" s="17"/>
    </row>
    <row r="77" spans="3:7">
      <c r="C77" s="17"/>
      <c r="D77" s="17"/>
      <c r="G77" s="17"/>
    </row>
    <row r="78" spans="3:7">
      <c r="C78" s="17"/>
      <c r="D78" s="17"/>
      <c r="G78" s="17"/>
    </row>
    <row r="79" spans="3:7">
      <c r="C79" s="17"/>
      <c r="D79" s="17"/>
      <c r="G79" s="17"/>
    </row>
    <row r="80" spans="3:7">
      <c r="C80" s="17"/>
      <c r="D80" s="17"/>
      <c r="G80" s="17"/>
    </row>
    <row r="81" spans="3:7">
      <c r="C81" s="17"/>
      <c r="D81" s="17"/>
      <c r="G81" s="17"/>
    </row>
    <row r="82" spans="3:7">
      <c r="C82" s="17"/>
      <c r="D82" s="17"/>
      <c r="G82" s="17"/>
    </row>
    <row r="83" spans="3:7">
      <c r="C83" s="17"/>
      <c r="D83" s="17"/>
      <c r="G83" s="17"/>
    </row>
    <row r="84" spans="3:7">
      <c r="C84" s="17"/>
      <c r="D84" s="17"/>
      <c r="G84" s="17"/>
    </row>
    <row r="85" spans="3:7">
      <c r="C85" s="17"/>
      <c r="D85" s="17"/>
      <c r="G85" s="17"/>
    </row>
    <row r="86" spans="3:7">
      <c r="C86" s="17"/>
      <c r="D86" s="17"/>
      <c r="G86" s="17"/>
    </row>
    <row r="87" spans="3:7">
      <c r="C87" s="17"/>
      <c r="D87" s="17"/>
      <c r="G87" s="17"/>
    </row>
    <row r="88" spans="3:7">
      <c r="C88" s="17"/>
      <c r="D88" s="17"/>
      <c r="G88" s="17"/>
    </row>
    <row r="89" spans="3:7">
      <c r="C89" s="17"/>
      <c r="D89" s="17"/>
      <c r="G89" s="17"/>
    </row>
    <row r="90" spans="3:7">
      <c r="C90" s="17"/>
      <c r="D90" s="17"/>
      <c r="G90" s="17"/>
    </row>
    <row r="91" spans="3:7">
      <c r="C91" s="17"/>
      <c r="D91" s="17"/>
      <c r="G91" s="17"/>
    </row>
    <row r="92" spans="3:7">
      <c r="C92" s="17"/>
      <c r="D92" s="17"/>
      <c r="G92" s="17"/>
    </row>
    <row r="93" spans="3:7">
      <c r="C93" s="17"/>
      <c r="D93" s="17"/>
      <c r="G93" s="17"/>
    </row>
    <row r="94" spans="3:7">
      <c r="C94" s="17"/>
      <c r="D94" s="17"/>
      <c r="G94" s="17"/>
    </row>
    <row r="95" spans="3:7">
      <c r="C95" s="17"/>
      <c r="D95" s="17"/>
      <c r="G95" s="17"/>
    </row>
    <row r="96" spans="3:7">
      <c r="C96" s="17"/>
      <c r="D96" s="17"/>
      <c r="G96" s="17"/>
    </row>
    <row r="97" spans="3:7">
      <c r="C97" s="17"/>
      <c r="D97" s="17"/>
      <c r="G97" s="17"/>
    </row>
    <row r="98" spans="3:7">
      <c r="C98" s="17"/>
      <c r="D98" s="17"/>
      <c r="G98" s="17"/>
    </row>
    <row r="99" spans="3:7">
      <c r="C99" s="17"/>
      <c r="D99" s="17"/>
      <c r="G99" s="17"/>
    </row>
    <row r="100" spans="3:7">
      <c r="C100" s="17"/>
      <c r="D100" s="17"/>
      <c r="G100" s="17"/>
    </row>
    <row r="101" spans="3:7">
      <c r="C101" s="17"/>
      <c r="D101" s="17"/>
      <c r="G101" s="17"/>
    </row>
    <row r="102" spans="3:7">
      <c r="C102" s="17"/>
      <c r="D102" s="17"/>
      <c r="G102" s="17"/>
    </row>
    <row r="103" spans="3:7">
      <c r="C103" s="17"/>
      <c r="D103" s="17"/>
      <c r="G103" s="17"/>
    </row>
    <row r="104" spans="3:7">
      <c r="C104" s="17"/>
      <c r="D104" s="17"/>
      <c r="G104" s="17"/>
    </row>
    <row r="105" spans="3:7">
      <c r="C105" s="17"/>
      <c r="D105" s="17"/>
      <c r="G105" s="17"/>
    </row>
    <row r="106" spans="3:7">
      <c r="C106" s="17"/>
      <c r="D106" s="17"/>
      <c r="G106" s="17"/>
    </row>
    <row r="107" spans="3:7">
      <c r="C107" s="17"/>
      <c r="D107" s="17"/>
      <c r="G107" s="17"/>
    </row>
    <row r="108" spans="3:7">
      <c r="C108" s="17"/>
      <c r="D108" s="17"/>
      <c r="G108" s="17"/>
    </row>
    <row r="109" spans="3:7">
      <c r="C109" s="17"/>
      <c r="D109" s="17"/>
      <c r="G109" s="17"/>
    </row>
    <row r="110" spans="3:7">
      <c r="C110" s="17"/>
      <c r="D110" s="17"/>
      <c r="G110" s="17"/>
    </row>
    <row r="111" spans="3:7">
      <c r="C111" s="17"/>
      <c r="D111" s="17"/>
      <c r="G111" s="17"/>
    </row>
    <row r="112" spans="3:7">
      <c r="C112" s="17"/>
      <c r="D112" s="17"/>
      <c r="G112" s="17"/>
    </row>
    <row r="113" spans="3:7">
      <c r="C113" s="17"/>
      <c r="D113" s="17"/>
      <c r="G113" s="17"/>
    </row>
    <row r="114" spans="3:7">
      <c r="C114" s="17"/>
      <c r="D114" s="17"/>
      <c r="G114" s="17"/>
    </row>
    <row r="115" spans="3:7">
      <c r="C115" s="17"/>
      <c r="D115" s="17"/>
      <c r="G115" s="17"/>
    </row>
    <row r="116" spans="3:7">
      <c r="C116" s="17"/>
      <c r="D116" s="17"/>
      <c r="G116" s="17"/>
    </row>
    <row r="117" spans="3:7">
      <c r="C117" s="17"/>
      <c r="D117" s="17"/>
      <c r="G117" s="17"/>
    </row>
    <row r="118" spans="3:7">
      <c r="C118" s="17"/>
      <c r="D118" s="17"/>
      <c r="G118" s="17"/>
    </row>
    <row r="119" spans="3:7">
      <c r="C119" s="17"/>
      <c r="D119" s="17"/>
      <c r="G119" s="17"/>
    </row>
    <row r="120" spans="3:7">
      <c r="C120" s="17"/>
      <c r="D120" s="17"/>
      <c r="G120" s="17"/>
    </row>
    <row r="121" spans="3:7">
      <c r="C121" s="17"/>
      <c r="D121" s="17"/>
      <c r="G121" s="17"/>
    </row>
    <row r="122" spans="3:7">
      <c r="C122" s="17"/>
      <c r="D122" s="17"/>
      <c r="G122" s="17"/>
    </row>
    <row r="123" spans="3:7">
      <c r="C123" s="17"/>
      <c r="D123" s="17"/>
      <c r="G123" s="17"/>
    </row>
    <row r="124" spans="3:7">
      <c r="C124" s="17"/>
      <c r="D124" s="17"/>
      <c r="G124" s="17"/>
    </row>
    <row r="125" spans="3:7">
      <c r="C125" s="17"/>
      <c r="D125" s="17"/>
      <c r="G125" s="17"/>
    </row>
    <row r="126" spans="3:7">
      <c r="C126" s="17"/>
      <c r="D126" s="17"/>
      <c r="G126" s="17"/>
    </row>
    <row r="127" spans="3:7">
      <c r="C127" s="17"/>
      <c r="D127" s="17"/>
      <c r="G127" s="17"/>
    </row>
    <row r="128" spans="3:7">
      <c r="C128" s="17"/>
      <c r="D128" s="17"/>
      <c r="G128" s="17"/>
    </row>
    <row r="129" spans="3:7">
      <c r="C129" s="17"/>
      <c r="D129" s="17"/>
      <c r="G129" s="17"/>
    </row>
    <row r="130" spans="3:7">
      <c r="C130" s="17"/>
      <c r="D130" s="17"/>
      <c r="G130" s="17"/>
    </row>
    <row r="131" spans="3:7">
      <c r="C131" s="17"/>
      <c r="D131" s="17"/>
      <c r="G131" s="17"/>
    </row>
    <row r="132" spans="3:7">
      <c r="C132" s="17"/>
      <c r="D132" s="17"/>
      <c r="G132" s="17"/>
    </row>
    <row r="133" spans="3:7">
      <c r="C133" s="17"/>
      <c r="D133" s="17"/>
      <c r="G133" s="17"/>
    </row>
    <row r="134" spans="3:7">
      <c r="C134" s="17"/>
      <c r="D134" s="17"/>
      <c r="G134" s="17"/>
    </row>
    <row r="135" spans="3:7">
      <c r="C135" s="17"/>
      <c r="D135" s="17"/>
      <c r="G135" s="17"/>
    </row>
    <row r="136" spans="3:7">
      <c r="C136" s="17"/>
      <c r="D136" s="17"/>
      <c r="G136" s="17"/>
    </row>
    <row r="137" spans="3:7">
      <c r="C137" s="17"/>
      <c r="D137" s="17"/>
      <c r="G137" s="17"/>
    </row>
    <row r="138" spans="3:7">
      <c r="C138" s="17"/>
      <c r="D138" s="17"/>
      <c r="G138" s="17"/>
    </row>
    <row r="139" spans="3:7">
      <c r="C139" s="17"/>
      <c r="D139" s="17"/>
      <c r="G139" s="17"/>
    </row>
    <row r="140" spans="3:7">
      <c r="C140" s="17"/>
      <c r="D140" s="17"/>
      <c r="G140" s="17"/>
    </row>
    <row r="141" spans="3:7">
      <c r="C141" s="17"/>
      <c r="D141" s="17"/>
      <c r="G141" s="17"/>
    </row>
    <row r="142" spans="3:7">
      <c r="C142" s="17"/>
      <c r="D142" s="17"/>
      <c r="G142" s="17"/>
    </row>
    <row r="143" spans="3:7">
      <c r="C143" s="17"/>
      <c r="D143" s="17"/>
      <c r="G143" s="17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CCF22-D737-4ADB-A4B4-758EC1BF3FA9}">
  <dimension ref="A1:D25"/>
  <sheetViews>
    <sheetView workbookViewId="0">
      <selection activeCell="C5" sqref="C5"/>
    </sheetView>
  </sheetViews>
  <sheetFormatPr defaultRowHeight="14.45"/>
  <cols>
    <col min="3" max="3" width="10.5703125" bestFit="1" customWidth="1"/>
    <col min="4" max="4" width="15.5703125" bestFit="1" customWidth="1"/>
  </cols>
  <sheetData>
    <row r="1" spans="1:4" ht="18.600000000000001">
      <c r="A1" s="27" t="s">
        <v>678</v>
      </c>
      <c r="B1" s="27" t="s">
        <v>330</v>
      </c>
      <c r="C1" s="27" t="s">
        <v>679</v>
      </c>
      <c r="D1" s="27" t="s">
        <v>331</v>
      </c>
    </row>
    <row r="2" spans="1:4">
      <c r="A2" s="17" t="s">
        <v>680</v>
      </c>
      <c r="B2" s="17">
        <v>1</v>
      </c>
      <c r="C2" s="17" t="str">
        <f>A2&amp;"-0"&amp;B2</f>
        <v>BUS 300-01</v>
      </c>
      <c r="D2" s="17" t="str">
        <f>VLOOKUP(RegistrationFaculty!B2,Faculty!B:C,2,FALSE)</f>
        <v>Kent Lundin</v>
      </c>
    </row>
    <row r="3" spans="1:4">
      <c r="A3" s="17" t="s">
        <v>680</v>
      </c>
      <c r="B3" s="17">
        <v>2</v>
      </c>
      <c r="C3" s="17" t="str">
        <f t="shared" ref="C3:C9" si="0">A3&amp;"-0"&amp;B3</f>
        <v>BUS 300-02</v>
      </c>
      <c r="D3" s="17" t="str">
        <f>VLOOKUP(RegistrationFaculty!B3,Faculty!B:C,2,FALSE)</f>
        <v>Rob Tietjen</v>
      </c>
    </row>
    <row r="4" spans="1:4">
      <c r="A4" s="17" t="s">
        <v>680</v>
      </c>
      <c r="B4" s="17">
        <v>3</v>
      </c>
      <c r="C4" s="17" t="str">
        <f t="shared" si="0"/>
        <v>BUS 300-03</v>
      </c>
      <c r="D4" s="17" t="str">
        <f>VLOOKUP(RegistrationFaculty!B4,Faculty!B:C,2,FALSE)</f>
        <v>Scott Pope</v>
      </c>
    </row>
    <row r="5" spans="1:4">
      <c r="A5" s="17" t="s">
        <v>680</v>
      </c>
      <c r="B5" s="17">
        <v>4</v>
      </c>
      <c r="C5" s="17" t="str">
        <f t="shared" si="0"/>
        <v>BUS 300-04</v>
      </c>
      <c r="D5" s="17" t="str">
        <f>VLOOKUP(RegistrationFaculty!B5,Faculty!B:C,2,FALSE)</f>
        <v>Mary Maroon</v>
      </c>
    </row>
    <row r="6" spans="1:4">
      <c r="A6" s="17" t="s">
        <v>680</v>
      </c>
      <c r="B6" s="17">
        <v>5</v>
      </c>
      <c r="C6" s="17" t="str">
        <f t="shared" si="0"/>
        <v>BUS 300-05</v>
      </c>
      <c r="D6" s="17" t="str">
        <f>VLOOKUP(RegistrationFaculty!B6,Faculty!B:C,2,FALSE)</f>
        <v>Dean Coleman</v>
      </c>
    </row>
    <row r="7" spans="1:4">
      <c r="A7" s="17" t="s">
        <v>680</v>
      </c>
      <c r="B7" s="17">
        <v>6</v>
      </c>
      <c r="C7" s="17" t="str">
        <f t="shared" si="0"/>
        <v>BUS 300-06</v>
      </c>
      <c r="D7" s="17" t="str">
        <f>VLOOKUP(RegistrationFaculty!B7,Faculty!B:C,2,FALSE)</f>
        <v>Bob Morley</v>
      </c>
    </row>
    <row r="8" spans="1:4">
      <c r="A8" s="17" t="s">
        <v>680</v>
      </c>
      <c r="B8" s="17">
        <v>7</v>
      </c>
      <c r="C8" s="17" t="str">
        <f t="shared" si="0"/>
        <v>BUS 300-07</v>
      </c>
      <c r="D8" s="17" t="str">
        <f>VLOOKUP(RegistrationFaculty!B8,Faculty!B:C,2,FALSE)</f>
        <v>Charlie Crump</v>
      </c>
    </row>
    <row r="9" spans="1:4">
      <c r="A9" s="17" t="s">
        <v>680</v>
      </c>
      <c r="B9" s="17">
        <v>8</v>
      </c>
      <c r="C9" s="17" t="str">
        <f t="shared" si="0"/>
        <v>BUS 300-08</v>
      </c>
      <c r="D9" s="17" t="str">
        <f>VLOOKUP(RegistrationFaculty!B9,Faculty!B:C,2,FALSE)</f>
        <v>Luke Alley</v>
      </c>
    </row>
    <row r="10" spans="1:4">
      <c r="A10" s="17" t="s">
        <v>681</v>
      </c>
      <c r="B10" s="17">
        <v>1</v>
      </c>
      <c r="C10" s="17" t="str">
        <f>A10&amp;"-0"&amp;B10</f>
        <v>BUS 302-01</v>
      </c>
      <c r="D10" s="17" t="str">
        <f>VLOOKUP(RegistrationFaculty!B10,Faculty!B:C,2,FALSE)</f>
        <v>Kent Lundin</v>
      </c>
    </row>
    <row r="11" spans="1:4">
      <c r="A11" s="17" t="s">
        <v>681</v>
      </c>
      <c r="B11" s="17">
        <v>2</v>
      </c>
      <c r="C11" s="17" t="str">
        <f t="shared" ref="C11:C17" si="1">A11&amp;"-0"&amp;B11</f>
        <v>BUS 302-02</v>
      </c>
      <c r="D11" s="17" t="str">
        <f>VLOOKUP(RegistrationFaculty!B11,Faculty!B:C,2,FALSE)</f>
        <v>Rob Tietjen</v>
      </c>
    </row>
    <row r="12" spans="1:4">
      <c r="A12" s="17" t="s">
        <v>681</v>
      </c>
      <c r="B12" s="17">
        <v>3</v>
      </c>
      <c r="C12" s="17" t="str">
        <f t="shared" si="1"/>
        <v>BUS 302-03</v>
      </c>
      <c r="D12" s="17" t="str">
        <f>VLOOKUP(RegistrationFaculty!B12,Faculty!B:C,2,FALSE)</f>
        <v>Scott Pope</v>
      </c>
    </row>
    <row r="13" spans="1:4">
      <c r="A13" s="17" t="s">
        <v>681</v>
      </c>
      <c r="B13" s="17">
        <v>4</v>
      </c>
      <c r="C13" s="17" t="str">
        <f t="shared" si="1"/>
        <v>BUS 302-04</v>
      </c>
      <c r="D13" s="17" t="str">
        <f>VLOOKUP(RegistrationFaculty!B13,Faculty!B:C,2,FALSE)</f>
        <v>Mary Maroon</v>
      </c>
    </row>
    <row r="14" spans="1:4">
      <c r="A14" s="17" t="s">
        <v>681</v>
      </c>
      <c r="B14" s="17">
        <v>5</v>
      </c>
      <c r="C14" s="17" t="str">
        <f t="shared" si="1"/>
        <v>BUS 302-05</v>
      </c>
      <c r="D14" s="17" t="str">
        <f>VLOOKUP(RegistrationFaculty!B14,Faculty!B:C,2,FALSE)</f>
        <v>Dean Coleman</v>
      </c>
    </row>
    <row r="15" spans="1:4">
      <c r="A15" s="17" t="s">
        <v>681</v>
      </c>
      <c r="B15" s="17">
        <v>6</v>
      </c>
      <c r="C15" s="17" t="str">
        <f t="shared" si="1"/>
        <v>BUS 302-06</v>
      </c>
      <c r="D15" s="17" t="str">
        <f>VLOOKUP(RegistrationFaculty!B15,Faculty!B:C,2,FALSE)</f>
        <v>Bob Morley</v>
      </c>
    </row>
    <row r="16" spans="1:4">
      <c r="A16" s="17" t="s">
        <v>681</v>
      </c>
      <c r="B16" s="17">
        <v>7</v>
      </c>
      <c r="C16" s="17" t="str">
        <f t="shared" si="1"/>
        <v>BUS 302-07</v>
      </c>
      <c r="D16" s="17" t="str">
        <f>VLOOKUP(RegistrationFaculty!B16,Faculty!B:C,2,FALSE)</f>
        <v>Charlie Crump</v>
      </c>
    </row>
    <row r="17" spans="1:4">
      <c r="A17" s="17" t="s">
        <v>681</v>
      </c>
      <c r="B17" s="17">
        <v>8</v>
      </c>
      <c r="C17" s="17" t="str">
        <f t="shared" si="1"/>
        <v>BUS 302-08</v>
      </c>
      <c r="D17" s="17" t="str">
        <f>VLOOKUP(RegistrationFaculty!B17,Faculty!B:C,2,FALSE)</f>
        <v>Luke Alley</v>
      </c>
    </row>
    <row r="18" spans="1:4">
      <c r="A18" s="17" t="s">
        <v>682</v>
      </c>
      <c r="B18" s="17">
        <v>1</v>
      </c>
      <c r="C18" s="17" t="str">
        <f>A18&amp;"-0"&amp;B18</f>
        <v>MKT 301-01</v>
      </c>
      <c r="D18" s="17" t="str">
        <f>VLOOKUP(RegistrationFaculty!B18,Faculty!B:C,2,FALSE)</f>
        <v>Kent Lundin</v>
      </c>
    </row>
    <row r="19" spans="1:4">
      <c r="A19" s="17" t="s">
        <v>682</v>
      </c>
      <c r="B19" s="17">
        <v>2</v>
      </c>
      <c r="C19" s="17" t="str">
        <f t="shared" ref="C19:C25" si="2">A19&amp;"-0"&amp;B19</f>
        <v>MKT 301-02</v>
      </c>
      <c r="D19" s="17" t="str">
        <f>VLOOKUP(RegistrationFaculty!B19,Faculty!B:C,2,FALSE)</f>
        <v>Rob Tietjen</v>
      </c>
    </row>
    <row r="20" spans="1:4">
      <c r="A20" s="17" t="s">
        <v>682</v>
      </c>
      <c r="B20" s="17">
        <v>3</v>
      </c>
      <c r="C20" s="17" t="str">
        <f t="shared" si="2"/>
        <v>MKT 301-03</v>
      </c>
      <c r="D20" s="17" t="str">
        <f>VLOOKUP(RegistrationFaculty!B20,Faculty!B:C,2,FALSE)</f>
        <v>Scott Pope</v>
      </c>
    </row>
    <row r="21" spans="1:4">
      <c r="A21" s="17" t="s">
        <v>682</v>
      </c>
      <c r="B21" s="17">
        <v>4</v>
      </c>
      <c r="C21" s="17" t="str">
        <f t="shared" si="2"/>
        <v>MKT 301-04</v>
      </c>
      <c r="D21" s="17" t="str">
        <f>VLOOKUP(RegistrationFaculty!B21,Faculty!B:C,2,FALSE)</f>
        <v>Mary Maroon</v>
      </c>
    </row>
    <row r="22" spans="1:4">
      <c r="A22" s="17" t="s">
        <v>682</v>
      </c>
      <c r="B22" s="17">
        <v>5</v>
      </c>
      <c r="C22" s="17" t="str">
        <f t="shared" si="2"/>
        <v>MKT 301-05</v>
      </c>
      <c r="D22" s="17" t="str">
        <f>VLOOKUP(RegistrationFaculty!B22,Faculty!B:C,2,FALSE)</f>
        <v>Dean Coleman</v>
      </c>
    </row>
    <row r="23" spans="1:4">
      <c r="A23" s="17" t="s">
        <v>682</v>
      </c>
      <c r="B23" s="17">
        <v>6</v>
      </c>
      <c r="C23" s="17" t="str">
        <f t="shared" si="2"/>
        <v>MKT 301-06</v>
      </c>
      <c r="D23" s="17" t="str">
        <f>VLOOKUP(RegistrationFaculty!B23,Faculty!B:C,2,FALSE)</f>
        <v>Bob Morley</v>
      </c>
    </row>
    <row r="24" spans="1:4">
      <c r="A24" s="17" t="s">
        <v>682</v>
      </c>
      <c r="B24" s="17">
        <v>7</v>
      </c>
      <c r="C24" s="17" t="str">
        <f t="shared" si="2"/>
        <v>MKT 301-07</v>
      </c>
      <c r="D24" s="17" t="str">
        <f>VLOOKUP(RegistrationFaculty!B24,Faculty!B:C,2,FALSE)</f>
        <v>Charlie Crump</v>
      </c>
    </row>
    <row r="25" spans="1:4">
      <c r="A25" s="17" t="s">
        <v>682</v>
      </c>
      <c r="B25" s="17">
        <v>8</v>
      </c>
      <c r="C25" s="17" t="str">
        <f t="shared" si="2"/>
        <v>MKT 301-08</v>
      </c>
      <c r="D25" s="17" t="str">
        <f>VLOOKUP(RegistrationFaculty!B25,Faculty!B:C,2,FALSE)</f>
        <v>Luke Alley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Pope, Scott</dc:creator>
  <cp:keywords/>
  <dc:description/>
  <cp:lastModifiedBy>Seeley, John</cp:lastModifiedBy>
  <cp:revision/>
  <dcterms:created xsi:type="dcterms:W3CDTF">2021-03-18T20:40:51Z</dcterms:created>
  <dcterms:modified xsi:type="dcterms:W3CDTF">2024-04-07T17:49:50Z</dcterms:modified>
  <cp:category/>
  <cp:contentStatus/>
</cp:coreProperties>
</file>