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scottwpope_byui_edu/Documents/IBC/Winter 2021 Registration/"/>
    </mc:Choice>
  </mc:AlternateContent>
  <xr:revisionPtr revIDLastSave="910" documentId="8_{35F61142-E95D-4A70-BF49-25AD39246335}" xr6:coauthVersionLast="47" xr6:coauthVersionMax="47" xr10:uidLastSave="{69AD2C0B-2697-4171-9C54-37956B54ABB9}"/>
  <bookViews>
    <workbookView xWindow="-110" yWindow="-110" windowWidth="19420" windowHeight="10420" firstSheet="5" activeTab="5" xr2:uid="{1388A9EB-F5E6-4998-AAD3-87BC3F1A68D0}"/>
  </bookViews>
  <sheets>
    <sheet name="Students" sheetId="1" r:id="rId1"/>
    <sheet name="Faculty" sheetId="2" r:id="rId2"/>
    <sheet name="RemoteData" sheetId="5" r:id="rId3"/>
    <sheet name="OnCampusData" sheetId="7" r:id="rId4"/>
    <sheet name="Reporting" sheetId="6" r:id="rId5"/>
    <sheet name="Class List" sheetId="4" r:id="rId6"/>
    <sheet name="REF" sheetId="3" r:id="rId7"/>
  </sheets>
  <definedNames>
    <definedName name="_xlnm._FilterDatabase" localSheetId="3" hidden="1">OnCampusData!$A$1:$O$66</definedName>
    <definedName name="_xlnm._FilterDatabase" localSheetId="2" hidden="1">RemoteData!$A$1:$O$30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M10" i="5"/>
  <c r="A8" i="1" l="1"/>
  <c r="B8" i="1"/>
  <c r="C8" i="1"/>
  <c r="E8" i="1" s="1"/>
  <c r="D8" i="1"/>
  <c r="F8" i="1" s="1"/>
  <c r="A9" i="1"/>
  <c r="B9" i="1"/>
  <c r="E9" i="1"/>
  <c r="D9" i="1"/>
  <c r="F9" i="1" s="1"/>
  <c r="D7" i="1"/>
  <c r="C7" i="1"/>
  <c r="B7" i="1"/>
  <c r="A7" i="1"/>
  <c r="A3" i="1"/>
  <c r="B3" i="1"/>
  <c r="C3" i="1"/>
  <c r="E3" i="1" s="1"/>
  <c r="D3" i="1"/>
  <c r="F3" i="1" s="1"/>
  <c r="A4" i="1"/>
  <c r="B4" i="1"/>
  <c r="C4" i="1"/>
  <c r="E4" i="1" s="1"/>
  <c r="D4" i="1"/>
  <c r="F4" i="1" s="1"/>
  <c r="A5" i="1"/>
  <c r="B5" i="1"/>
  <c r="C5" i="1"/>
  <c r="E5" i="1" s="1"/>
  <c r="D5" i="1"/>
  <c r="F5" i="1" s="1"/>
  <c r="A6" i="1"/>
  <c r="B6" i="1"/>
  <c r="C6" i="1"/>
  <c r="E6" i="1" s="1"/>
  <c r="D6" i="1"/>
  <c r="F6" i="1" s="1"/>
  <c r="D2" i="1"/>
  <c r="F2" i="1" s="1"/>
  <c r="C2" i="1"/>
  <c r="E2" i="1" s="1"/>
  <c r="B2" i="1"/>
  <c r="A2" i="1"/>
  <c r="G9" i="1" l="1"/>
  <c r="G8" i="1"/>
  <c r="M3" i="5" l="1"/>
  <c r="M48" i="7" l="1"/>
  <c r="M60" i="7"/>
  <c r="M7" i="5"/>
  <c r="M6" i="5"/>
  <c r="M12" i="5"/>
  <c r="E7" i="1" l="1"/>
  <c r="F7" i="1"/>
  <c r="G5" i="1" l="1"/>
  <c r="G3" i="1"/>
  <c r="G6" i="1"/>
  <c r="G4" i="1"/>
  <c r="G7" i="1"/>
  <c r="G2" i="1" l="1"/>
  <c r="F9" i="6"/>
  <c r="F8" i="6"/>
  <c r="F7" i="6"/>
  <c r="F6" i="6"/>
  <c r="F5" i="6"/>
  <c r="F3" i="6"/>
  <c r="F4" i="6"/>
  <c r="F2" i="6"/>
  <c r="M2" i="5"/>
  <c r="M39" i="7" l="1"/>
  <c r="M46" i="7"/>
  <c r="M61" i="7"/>
  <c r="M64" i="7"/>
  <c r="E9" i="6"/>
  <c r="B9" i="6"/>
  <c r="E8" i="6"/>
  <c r="B8" i="6"/>
  <c r="E7" i="6"/>
  <c r="B7" i="6"/>
  <c r="E6" i="6"/>
  <c r="B6" i="6"/>
  <c r="E5" i="6"/>
  <c r="B5" i="6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40" i="7"/>
  <c r="M41" i="7"/>
  <c r="M42" i="7"/>
  <c r="M43" i="7"/>
  <c r="M44" i="7"/>
  <c r="M45" i="7"/>
  <c r="M47" i="7"/>
  <c r="M49" i="7"/>
  <c r="M50" i="7"/>
  <c r="M51" i="7"/>
  <c r="M52" i="7"/>
  <c r="M53" i="7"/>
  <c r="M54" i="7"/>
  <c r="M55" i="7"/>
  <c r="M56" i="7"/>
  <c r="M57" i="7"/>
  <c r="M58" i="7"/>
  <c r="M59" i="7"/>
  <c r="M62" i="7"/>
  <c r="M63" i="7"/>
  <c r="M65" i="7"/>
  <c r="M66" i="7"/>
  <c r="M2" i="7"/>
  <c r="E3" i="6"/>
  <c r="E4" i="6"/>
  <c r="E2" i="6"/>
  <c r="B3" i="6"/>
  <c r="B4" i="6"/>
  <c r="B2" i="6"/>
  <c r="M18" i="5"/>
  <c r="M4" i="5"/>
  <c r="M5" i="5"/>
  <c r="M19" i="5"/>
  <c r="M33" i="5"/>
  <c r="M20" i="5"/>
  <c r="M21" i="5"/>
  <c r="M22" i="5"/>
  <c r="M23" i="5"/>
  <c r="M8" i="5"/>
  <c r="M9" i="5"/>
  <c r="M24" i="5"/>
  <c r="M25" i="5"/>
  <c r="M26" i="5"/>
  <c r="M27" i="5"/>
  <c r="M11" i="5"/>
  <c r="M28" i="5"/>
  <c r="M29" i="5"/>
  <c r="M30" i="5"/>
  <c r="M31" i="5"/>
  <c r="M13" i="5"/>
  <c r="M14" i="5"/>
  <c r="M15" i="5"/>
  <c r="M16" i="5"/>
  <c r="M32" i="5"/>
  <c r="M17" i="5"/>
  <c r="D3" i="2"/>
  <c r="E3" i="2"/>
  <c r="D4" i="2"/>
  <c r="E4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E2" i="2"/>
  <c r="D2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3" i="2"/>
  <c r="C4" i="2"/>
  <c r="C5" i="2"/>
  <c r="C6" i="2"/>
  <c r="C7" i="2"/>
  <c r="C8" i="2"/>
  <c r="C9" i="2"/>
  <c r="C2" i="2"/>
  <c r="C4" i="6" l="1"/>
  <c r="D4" i="6" s="1"/>
  <c r="C6" i="6"/>
  <c r="D6" i="6" s="1"/>
  <c r="C7" i="6"/>
  <c r="D7" i="6" s="1"/>
  <c r="C9" i="6"/>
  <c r="D9" i="6" s="1"/>
  <c r="C5" i="6"/>
  <c r="D5" i="6" s="1"/>
  <c r="C8" i="6"/>
  <c r="D8" i="6" s="1"/>
  <c r="C2" i="6"/>
  <c r="D2" i="6" s="1"/>
  <c r="C3" i="6"/>
  <c r="D3" i="6" s="1"/>
  <c r="G2" i="6"/>
  <c r="G8" i="6"/>
  <c r="G3" i="6"/>
  <c r="G6" i="6"/>
  <c r="G5" i="6"/>
  <c r="G7" i="6"/>
  <c r="G9" i="6"/>
  <c r="G4" i="6"/>
</calcChain>
</file>

<file path=xl/sharedStrings.xml><?xml version="1.0" encoding="utf-8"?>
<sst xmlns="http://schemas.openxmlformats.org/spreadsheetml/2006/main" count="1748" uniqueCount="501">
  <si>
    <t xml:space="preserve">Name </t>
  </si>
  <si>
    <t>I Number</t>
  </si>
  <si>
    <t>Old Section</t>
  </si>
  <si>
    <t>New Section</t>
  </si>
  <si>
    <t>Move From</t>
  </si>
  <si>
    <t>Move To</t>
  </si>
  <si>
    <t>No Change</t>
  </si>
  <si>
    <t>Course</t>
  </si>
  <si>
    <t>Section</t>
  </si>
  <si>
    <t>Combo</t>
  </si>
  <si>
    <t>Faculty</t>
  </si>
  <si>
    <t>Modality</t>
  </si>
  <si>
    <t>BUS 300</t>
  </si>
  <si>
    <t>BUS 302</t>
  </si>
  <si>
    <t>MKT 301</t>
  </si>
  <si>
    <t>I-Number</t>
  </si>
  <si>
    <t>Student Name</t>
  </si>
  <si>
    <t>Preferred Name</t>
  </si>
  <si>
    <t>Email</t>
  </si>
  <si>
    <t>Gender</t>
  </si>
  <si>
    <t>Track</t>
  </si>
  <si>
    <t>Student Subprogram</t>
  </si>
  <si>
    <t>Privacy</t>
  </si>
  <si>
    <t>Classification</t>
  </si>
  <si>
    <t>Major</t>
  </si>
  <si>
    <t>Finance?</t>
  </si>
  <si>
    <t>Female?</t>
  </si>
  <si>
    <t>Non Business</t>
  </si>
  <si>
    <t>560924128</t>
  </si>
  <si>
    <t>Abbott, Jordan</t>
  </si>
  <si>
    <t>Jordan</t>
  </si>
  <si>
    <t>abb16005@byui.edu</t>
  </si>
  <si>
    <t>Female</t>
  </si>
  <si>
    <t>Fall/Winter</t>
  </si>
  <si>
    <t>Day School (DAY)</t>
  </si>
  <si>
    <t>-</t>
  </si>
  <si>
    <t>Junior</t>
  </si>
  <si>
    <t>415 - Business Management</t>
  </si>
  <si>
    <t>O</t>
  </si>
  <si>
    <t>776516498</t>
  </si>
  <si>
    <t>Bennett, Parker</t>
  </si>
  <si>
    <t>Parker</t>
  </si>
  <si>
    <t>ben15035@byui.edu</t>
  </si>
  <si>
    <t>Male</t>
  </si>
  <si>
    <t>426 - Business Management Ops</t>
  </si>
  <si>
    <t>365753326</t>
  </si>
  <si>
    <t>Cardon, William</t>
  </si>
  <si>
    <t>William</t>
  </si>
  <si>
    <t>car16066@byui.edu</t>
  </si>
  <si>
    <t>Spring/Fall</t>
  </si>
  <si>
    <t>445397738</t>
  </si>
  <si>
    <t>Cisneros, Noah</t>
  </si>
  <si>
    <t>Noah</t>
  </si>
  <si>
    <t>cis16001@byui.edu</t>
  </si>
  <si>
    <t>428 - Bus Mgmt Marketing</t>
  </si>
  <si>
    <t>Collins, Chris-Anthony</t>
  </si>
  <si>
    <t>Chris</t>
  </si>
  <si>
    <t>col18038@byui.edu</t>
  </si>
  <si>
    <t>Hunter, Christina</t>
  </si>
  <si>
    <t>Christina</t>
  </si>
  <si>
    <t>hun19008@byui.edu</t>
  </si>
  <si>
    <t>Mechanical Engineering</t>
  </si>
  <si>
    <t>X</t>
  </si>
  <si>
    <t>903883737</t>
  </si>
  <si>
    <t>Larsen, Caden</t>
  </si>
  <si>
    <t>Caden</t>
  </si>
  <si>
    <t>lar16035@byui.edu</t>
  </si>
  <si>
    <t>413 - Automotive Tech Mgmt</t>
  </si>
  <si>
    <t>697200484</t>
  </si>
  <si>
    <t>Lee, Jiwoo</t>
  </si>
  <si>
    <t>Jiwoo</t>
  </si>
  <si>
    <t>lee19028@byui.edu</t>
  </si>
  <si>
    <t>Winter/Spring</t>
  </si>
  <si>
    <t>Okon, Otuekong</t>
  </si>
  <si>
    <t>Okon</t>
  </si>
  <si>
    <t>oko18001@byui.edu</t>
  </si>
  <si>
    <t>NEW</t>
  </si>
  <si>
    <t>571966853</t>
  </si>
  <si>
    <t>Perez, Nichole</t>
  </si>
  <si>
    <t>Nichole</t>
  </si>
  <si>
    <t>per18009@byui.edu</t>
  </si>
  <si>
    <t>427 - Business Finance</t>
  </si>
  <si>
    <t>Rigby, Tyler</t>
  </si>
  <si>
    <t>Tyler</t>
  </si>
  <si>
    <t>rig15003@byui.edu</t>
  </si>
  <si>
    <t>602235778</t>
  </si>
  <si>
    <t>Ross, Aaron</t>
  </si>
  <si>
    <t>Aaron</t>
  </si>
  <si>
    <t>ros19015@byui.edu</t>
  </si>
  <si>
    <t>498812206</t>
  </si>
  <si>
    <t>Thompson, Ben</t>
  </si>
  <si>
    <t>Ben</t>
  </si>
  <si>
    <t>tho13033@byui.edu</t>
  </si>
  <si>
    <t>515563350</t>
  </si>
  <si>
    <t>Tong, Leo</t>
  </si>
  <si>
    <t>Leo</t>
  </si>
  <si>
    <t>ton17006@byui.edu</t>
  </si>
  <si>
    <t>399753468</t>
  </si>
  <si>
    <t>Urrutia, Mitchell</t>
  </si>
  <si>
    <t>Mitchell</t>
  </si>
  <si>
    <t>urr16003@byui.edu</t>
  </si>
  <si>
    <t>616357750</t>
  </si>
  <si>
    <t>Wright, Bret Keith</t>
  </si>
  <si>
    <t>Bret Keith</t>
  </si>
  <si>
    <t>wri18020@byui.edu</t>
  </si>
  <si>
    <t>544140617</t>
  </si>
  <si>
    <t>Biggs, Devon</t>
  </si>
  <si>
    <t>Devon</t>
  </si>
  <si>
    <t>big18001@byui.edu</t>
  </si>
  <si>
    <t>Senior</t>
  </si>
  <si>
    <t>625656230</t>
  </si>
  <si>
    <t>Collado Silva, David</t>
  </si>
  <si>
    <t>David</t>
  </si>
  <si>
    <t>col17056@byui.edu</t>
  </si>
  <si>
    <t>249774623</t>
  </si>
  <si>
    <t>Ham, Kati</t>
  </si>
  <si>
    <t>Kati</t>
  </si>
  <si>
    <t>ham17005@byui.edu</t>
  </si>
  <si>
    <t>730 - Child Development</t>
  </si>
  <si>
    <t>167743075</t>
  </si>
  <si>
    <t>Hoagland, Angel</t>
  </si>
  <si>
    <t>Angel</t>
  </si>
  <si>
    <t>hoa11003@byui.edu</t>
  </si>
  <si>
    <t>966966310</t>
  </si>
  <si>
    <t>Jensen, John</t>
  </si>
  <si>
    <t>John</t>
  </si>
  <si>
    <t>jen11054@byui.edu</t>
  </si>
  <si>
    <t>795 - Interdisciplinary</t>
  </si>
  <si>
    <t>982944916</t>
  </si>
  <si>
    <t>Knowles, Cody</t>
  </si>
  <si>
    <t>Cody</t>
  </si>
  <si>
    <t>kno13005@byui.edu</t>
  </si>
  <si>
    <t>454053818</t>
  </si>
  <si>
    <t>Murdoch, Stockton</t>
  </si>
  <si>
    <t>Stockton</t>
  </si>
  <si>
    <t>mur17038@byui.edu</t>
  </si>
  <si>
    <t>697718075</t>
  </si>
  <si>
    <t>Newquist, Devon</t>
  </si>
  <si>
    <t>new16011@byui.edu</t>
  </si>
  <si>
    <t>980368592</t>
  </si>
  <si>
    <t>Ortiz Medina, Gabriela Shared</t>
  </si>
  <si>
    <t>Gabriela Shared</t>
  </si>
  <si>
    <t>ort15014@byui.edu</t>
  </si>
  <si>
    <t>715454719</t>
  </si>
  <si>
    <t>Paiz Arana, Melanie</t>
  </si>
  <si>
    <t>Melanie</t>
  </si>
  <si>
    <t>pai19001@byui.edu</t>
  </si>
  <si>
    <t>734 - FCS Apparel Entrepreneur</t>
  </si>
  <si>
    <t>316307278</t>
  </si>
  <si>
    <t>Pugh, Paige</t>
  </si>
  <si>
    <t>Paige</t>
  </si>
  <si>
    <t>pug18002@byui.edu</t>
  </si>
  <si>
    <t>869005668</t>
  </si>
  <si>
    <t>Rand-Diaz, Illiana</t>
  </si>
  <si>
    <t>Illiana</t>
  </si>
  <si>
    <t>ran19016@byui.edu</t>
  </si>
  <si>
    <t>477672763</t>
  </si>
  <si>
    <t>Rasmussen, Carissa</t>
  </si>
  <si>
    <t>Carissa</t>
  </si>
  <si>
    <t>ras14002@byui.edu</t>
  </si>
  <si>
    <t>340917870</t>
  </si>
  <si>
    <t>Renteria Alfonso, Eddy</t>
  </si>
  <si>
    <t>Eddy</t>
  </si>
  <si>
    <t>ren17012@byui.edu</t>
  </si>
  <si>
    <t>039436030</t>
  </si>
  <si>
    <t>Whetten, Lance</t>
  </si>
  <si>
    <t>Lance</t>
  </si>
  <si>
    <t>whe12007@byui.edu</t>
  </si>
  <si>
    <t>945091409</t>
  </si>
  <si>
    <t>Gibeault, Collin</t>
  </si>
  <si>
    <t>Collin</t>
  </si>
  <si>
    <t>gib16005@byui.edu</t>
  </si>
  <si>
    <t>Sophomore</t>
  </si>
  <si>
    <t>152924505</t>
  </si>
  <si>
    <t>Allen, Taylor Joshua Allen</t>
  </si>
  <si>
    <t>Taylor Joshua Allen</t>
  </si>
  <si>
    <t>all19062@byui.edu</t>
  </si>
  <si>
    <t>258936183</t>
  </si>
  <si>
    <t>Andersen, McKenzie</t>
  </si>
  <si>
    <t>McKenzie</t>
  </si>
  <si>
    <t>hil18040@byui.edu</t>
  </si>
  <si>
    <t>986772848</t>
  </si>
  <si>
    <t>Bagwell, Chad</t>
  </si>
  <si>
    <t>Chad</t>
  </si>
  <si>
    <t>bag19013@byui.edu</t>
  </si>
  <si>
    <t>023559373</t>
  </si>
  <si>
    <t>Barr, Jared</t>
  </si>
  <si>
    <t>Jared</t>
  </si>
  <si>
    <t>bar17008@byui.edu</t>
  </si>
  <si>
    <t>930333977</t>
  </si>
  <si>
    <t>Bennett, Brenna</t>
  </si>
  <si>
    <t>Brenna</t>
  </si>
  <si>
    <t>ben16018@byui.edu</t>
  </si>
  <si>
    <t>675 - Communication</t>
  </si>
  <si>
    <t>151484082</t>
  </si>
  <si>
    <t>Bleakley, Imogen</t>
  </si>
  <si>
    <t>Imogen</t>
  </si>
  <si>
    <t>ble18001@byui.edu</t>
  </si>
  <si>
    <t>511720908</t>
  </si>
  <si>
    <t>Busi, John</t>
  </si>
  <si>
    <t>bus15007@byui.edu</t>
  </si>
  <si>
    <t>446898646</t>
  </si>
  <si>
    <t>Child, Hunter</t>
  </si>
  <si>
    <t>Hunter</t>
  </si>
  <si>
    <t>chi15007@byui.edu</t>
  </si>
  <si>
    <t>989596361</t>
  </si>
  <si>
    <t>Christensen, Charlie</t>
  </si>
  <si>
    <t>Charlie</t>
  </si>
  <si>
    <t>chr17065@byui.edu</t>
  </si>
  <si>
    <t>398973989</t>
  </si>
  <si>
    <t>Cooper, Joshua</t>
  </si>
  <si>
    <t>Joshua</t>
  </si>
  <si>
    <t>coo18038@byui.edu</t>
  </si>
  <si>
    <t>803850893</t>
  </si>
  <si>
    <t>Cunha, Larissa</t>
  </si>
  <si>
    <t>Larissa</t>
  </si>
  <si>
    <t>cun17001@byui.edu</t>
  </si>
  <si>
    <t>009173862</t>
  </si>
  <si>
    <t>Delgado Munoz, Jose</t>
  </si>
  <si>
    <t>Jose</t>
  </si>
  <si>
    <t>del18034@byui.edu</t>
  </si>
  <si>
    <t>961750233</t>
  </si>
  <si>
    <t>Douglas, Cade</t>
  </si>
  <si>
    <t>Cade</t>
  </si>
  <si>
    <t>dou16010@byui.edu</t>
  </si>
  <si>
    <t>249809280</t>
  </si>
  <si>
    <t>Egbert, Joelle</t>
  </si>
  <si>
    <t>Joelle</t>
  </si>
  <si>
    <t>egb18001@byui.edu</t>
  </si>
  <si>
    <t>671099549</t>
  </si>
  <si>
    <t>Elton, Morgan</t>
  </si>
  <si>
    <t>Morgan</t>
  </si>
  <si>
    <t>elt19004@byui.edu</t>
  </si>
  <si>
    <t>315170988</t>
  </si>
  <si>
    <t>Eubanks, Rachel</t>
  </si>
  <si>
    <t>Rachel</t>
  </si>
  <si>
    <t>lee18017@byui.edu</t>
  </si>
  <si>
    <t>245038013</t>
  </si>
  <si>
    <t>Foote, Nate</t>
  </si>
  <si>
    <t>Nate</t>
  </si>
  <si>
    <t>foo17001@byui.edu</t>
  </si>
  <si>
    <t>611 - Recreation Management</t>
  </si>
  <si>
    <t>121012394</t>
  </si>
  <si>
    <t>Gerber, Owen</t>
  </si>
  <si>
    <t>Owen</t>
  </si>
  <si>
    <t>ger16004@byui.edu</t>
  </si>
  <si>
    <t>309214974</t>
  </si>
  <si>
    <t>Goddard, Kaitlyn</t>
  </si>
  <si>
    <t>Kaitlyn</t>
  </si>
  <si>
    <t>god15002@byui.edu</t>
  </si>
  <si>
    <t>736142493</t>
  </si>
  <si>
    <t>Gonzalez Noriega, Pilar</t>
  </si>
  <si>
    <t>Pilar</t>
  </si>
  <si>
    <t>gon16023@byui.edu</t>
  </si>
  <si>
    <t>605 - Construction Management</t>
  </si>
  <si>
    <t>483701717</t>
  </si>
  <si>
    <t>Griffiths, Chris</t>
  </si>
  <si>
    <t>gri18005@byui.edu</t>
  </si>
  <si>
    <t>857620024</t>
  </si>
  <si>
    <t>Guerrero, Christopher</t>
  </si>
  <si>
    <t>Christopher</t>
  </si>
  <si>
    <t>gue15012@byui.edu</t>
  </si>
  <si>
    <t>232987339</t>
  </si>
  <si>
    <t>Hansen, Austin</t>
  </si>
  <si>
    <t>Austin</t>
  </si>
  <si>
    <t>han15049@byui.edu</t>
  </si>
  <si>
    <t>847258940</t>
  </si>
  <si>
    <t>Hardwick, Alan</t>
  </si>
  <si>
    <t>Alan</t>
  </si>
  <si>
    <t>har17065@byui.edu</t>
  </si>
  <si>
    <t>832924296</t>
  </si>
  <si>
    <t>Harris, Josh</t>
  </si>
  <si>
    <t>Josh</t>
  </si>
  <si>
    <t>har14062@byui.edu</t>
  </si>
  <si>
    <t>948254054</t>
  </si>
  <si>
    <t>Head, Cambria</t>
  </si>
  <si>
    <t>Cambria</t>
  </si>
  <si>
    <t>rea15002@byui.edu</t>
  </si>
  <si>
    <t>481734111</t>
  </si>
  <si>
    <t>Headrick, Alysha</t>
  </si>
  <si>
    <t>Alysha</t>
  </si>
  <si>
    <t>hea19006@byui.edu</t>
  </si>
  <si>
    <t>793775703</t>
  </si>
  <si>
    <t>Holmes, Connor</t>
  </si>
  <si>
    <t>connor</t>
  </si>
  <si>
    <t>hol20011@byui.edu</t>
  </si>
  <si>
    <t>542334698</t>
  </si>
  <si>
    <t>Jackson, Kameron</t>
  </si>
  <si>
    <t>Kameron</t>
  </si>
  <si>
    <t>jac05032@byui.edu</t>
  </si>
  <si>
    <t>904772172</t>
  </si>
  <si>
    <t>Jenkins, Sydney</t>
  </si>
  <si>
    <t>Sydney</t>
  </si>
  <si>
    <t>jen17035@byui.edu</t>
  </si>
  <si>
    <t>033946529</t>
  </si>
  <si>
    <t>Jeppson, Alec</t>
  </si>
  <si>
    <t>Alec</t>
  </si>
  <si>
    <t>jep18006@byui.edu</t>
  </si>
  <si>
    <t>634451783</t>
  </si>
  <si>
    <t>Khasbiullin, Takhir</t>
  </si>
  <si>
    <t>Takhir</t>
  </si>
  <si>
    <t>has13013@byui.edu</t>
  </si>
  <si>
    <t>069118927</t>
  </si>
  <si>
    <t>King, Grace</t>
  </si>
  <si>
    <t>Grace</t>
  </si>
  <si>
    <t>kin18014@byui.edu</t>
  </si>
  <si>
    <t>015282432</t>
  </si>
  <si>
    <t>Komatsu, Kellie</t>
  </si>
  <si>
    <t>Kellie</t>
  </si>
  <si>
    <t>kom16001@byui.edu</t>
  </si>
  <si>
    <t>775 - International Studies</t>
  </si>
  <si>
    <t>909437973</t>
  </si>
  <si>
    <t>Krambule, Hunter</t>
  </si>
  <si>
    <t>kra15003@byui.edu</t>
  </si>
  <si>
    <t>116888885</t>
  </si>
  <si>
    <t>Linker, Braelen Mikeal</t>
  </si>
  <si>
    <t>Braelen Mikeal</t>
  </si>
  <si>
    <t>lin19006@byui.edu</t>
  </si>
  <si>
    <t>609577376</t>
  </si>
  <si>
    <t>Love, Nathan</t>
  </si>
  <si>
    <t>Nathan</t>
  </si>
  <si>
    <t>lov16009@byui.edu</t>
  </si>
  <si>
    <t>880078034</t>
  </si>
  <si>
    <t>Lyda, Lauren</t>
  </si>
  <si>
    <t>Lauren</t>
  </si>
  <si>
    <t>lyd15003@byui.edu</t>
  </si>
  <si>
    <t>109717228</t>
  </si>
  <si>
    <t>Maldonado Flores, Jordana</t>
  </si>
  <si>
    <t>Jordana</t>
  </si>
  <si>
    <t>mal20011@byui.edu</t>
  </si>
  <si>
    <t>Freshman</t>
  </si>
  <si>
    <t>229220715</t>
  </si>
  <si>
    <t>Mathias, Russell</t>
  </si>
  <si>
    <t>Russell</t>
  </si>
  <si>
    <t>mat17009@byui.edu</t>
  </si>
  <si>
    <t>513909377</t>
  </si>
  <si>
    <t>Mayberry, Katelyn</t>
  </si>
  <si>
    <t>Katelyn</t>
  </si>
  <si>
    <t>may17008@byui.edu</t>
  </si>
  <si>
    <t>916031864</t>
  </si>
  <si>
    <t>McConkie, Michael</t>
  </si>
  <si>
    <t>Michael</t>
  </si>
  <si>
    <t>mcc19048@byui.edu</t>
  </si>
  <si>
    <t>936593904</t>
  </si>
  <si>
    <t>Menge-Carlson, Cody</t>
  </si>
  <si>
    <t>men17020@byui.edu</t>
  </si>
  <si>
    <t>061009170</t>
  </si>
  <si>
    <t>Menge-Carlson, Makenzie</t>
  </si>
  <si>
    <t>Makenzie</t>
  </si>
  <si>
    <t>dod18003@byui.edu</t>
  </si>
  <si>
    <t>591871939</t>
  </si>
  <si>
    <t>Morris, Kathryn</t>
  </si>
  <si>
    <t>Kathryn</t>
  </si>
  <si>
    <t>wal18051@byui.edu</t>
  </si>
  <si>
    <t>274025886</t>
  </si>
  <si>
    <t>Murat, Hantzly</t>
  </si>
  <si>
    <t>Hantzly</t>
  </si>
  <si>
    <t>mur14020@byui.edu</t>
  </si>
  <si>
    <t xml:space="preserve">Nicole, Huntsman </t>
  </si>
  <si>
    <t>Nicole</t>
  </si>
  <si>
    <t>hun16012@byui.edu</t>
  </si>
  <si>
    <t>093364965</t>
  </si>
  <si>
    <t>Nielsen, Maddie</t>
  </si>
  <si>
    <t>Maddie</t>
  </si>
  <si>
    <t>nie19005@byui.edu</t>
  </si>
  <si>
    <t>029877930</t>
  </si>
  <si>
    <t>Okerlund, Brecken</t>
  </si>
  <si>
    <t>Brecken</t>
  </si>
  <si>
    <t>oke19003@byui.edu</t>
  </si>
  <si>
    <t>944937258</t>
  </si>
  <si>
    <t>Orr, Carter</t>
  </si>
  <si>
    <t>Carter</t>
  </si>
  <si>
    <t>orr16002@byui.edu</t>
  </si>
  <si>
    <t>076297748</t>
  </si>
  <si>
    <t>Phillips, Dallin</t>
  </si>
  <si>
    <t>Dallin</t>
  </si>
  <si>
    <t>phi19015@byui.edu</t>
  </si>
  <si>
    <t>162339761</t>
  </si>
  <si>
    <t>Quinton, Logan</t>
  </si>
  <si>
    <t>Logan</t>
  </si>
  <si>
    <t>qui18006@byui.edu</t>
  </si>
  <si>
    <t>734162388</t>
  </si>
  <si>
    <t>Reagan, Tavia</t>
  </si>
  <si>
    <t>Tavia</t>
  </si>
  <si>
    <t>rea18010@byui.edu</t>
  </si>
  <si>
    <t>357065494</t>
  </si>
  <si>
    <t>Rodriguez Jimenez, Mahonri</t>
  </si>
  <si>
    <t>Mahonri</t>
  </si>
  <si>
    <t>rod18055@byui.edu</t>
  </si>
  <si>
    <t>787953051</t>
  </si>
  <si>
    <t>Rogerson, Jonathan</t>
  </si>
  <si>
    <t>Jonathan</t>
  </si>
  <si>
    <t>rog13003@byui.edu</t>
  </si>
  <si>
    <t>560576988</t>
  </si>
  <si>
    <t>Romero, Marvin</t>
  </si>
  <si>
    <t>Marvin</t>
  </si>
  <si>
    <t>rom19019@byui.edu</t>
  </si>
  <si>
    <t>797429898</t>
  </si>
  <si>
    <t>Rowell, Brandon</t>
  </si>
  <si>
    <t>Brandon</t>
  </si>
  <si>
    <t>row14006@byui.edu</t>
  </si>
  <si>
    <t>001028063</t>
  </si>
  <si>
    <t>Ruiz, Sebastian Andres</t>
  </si>
  <si>
    <t>Sebastian Andres</t>
  </si>
  <si>
    <t>rui17009@byui.edu</t>
  </si>
  <si>
    <t>Ryker, Davison</t>
  </si>
  <si>
    <t>Ryker</t>
  </si>
  <si>
    <t>rykertd@byui.edu</t>
  </si>
  <si>
    <t>104721242</t>
  </si>
  <si>
    <t>Tidwell, Janae</t>
  </si>
  <si>
    <t>Janae</t>
  </si>
  <si>
    <t>tid16002@byui.edu</t>
  </si>
  <si>
    <t>694598496</t>
  </si>
  <si>
    <t>Trejo, Juan</t>
  </si>
  <si>
    <t>Juan</t>
  </si>
  <si>
    <t>tre20010@byui.edu</t>
  </si>
  <si>
    <t>883303990</t>
  </si>
  <si>
    <t>Vosika, Ellery</t>
  </si>
  <si>
    <t>Ellery</t>
  </si>
  <si>
    <t>vos17002@byui.edu</t>
  </si>
  <si>
    <t>322440777</t>
  </si>
  <si>
    <t>Watkins, Stephanie</t>
  </si>
  <si>
    <t>Stephanie</t>
  </si>
  <si>
    <t>wat19006@byui.edu</t>
  </si>
  <si>
    <t>382061325</t>
  </si>
  <si>
    <t>Zarzosa Salinas, Rafael</t>
  </si>
  <si>
    <t>Rafael</t>
  </si>
  <si>
    <t>zar20001@byui.edu</t>
  </si>
  <si>
    <t>771280803</t>
  </si>
  <si>
    <t>Zuniga, Dawson</t>
  </si>
  <si>
    <t>Dawson</t>
  </si>
  <si>
    <t>zun19001@byui.edu</t>
  </si>
  <si>
    <t>Total Students</t>
  </si>
  <si>
    <t># Female</t>
  </si>
  <si>
    <t>% Female</t>
  </si>
  <si>
    <t># Finance</t>
  </si>
  <si>
    <t># non-Business</t>
  </si>
  <si>
    <t>% non-Business</t>
  </si>
  <si>
    <t>Company A, Section 1, Remote</t>
  </si>
  <si>
    <t>Faculty: Matt Maroon</t>
  </si>
  <si>
    <t>Name</t>
  </si>
  <si>
    <t>Year in School</t>
  </si>
  <si>
    <t>Learning Team</t>
  </si>
  <si>
    <t>899336054</t>
  </si>
  <si>
    <t>Foster, Kyle</t>
  </si>
  <si>
    <t>096819578</t>
  </si>
  <si>
    <t>Arias, Trevor</t>
  </si>
  <si>
    <t>Company B, Section 2, Remote</t>
  </si>
  <si>
    <t>Faculty: Alan Thompson</t>
  </si>
  <si>
    <t>503440768</t>
  </si>
  <si>
    <t>Brady, Katelin</t>
  </si>
  <si>
    <t>680064464</t>
  </si>
  <si>
    <t>Gamble, Cameron</t>
  </si>
  <si>
    <t>Company C, Section 3, Remote</t>
  </si>
  <si>
    <t>Faculty: Mark Morris</t>
  </si>
  <si>
    <t>170708384</t>
  </si>
  <si>
    <t>Williamson, Taiana</t>
  </si>
  <si>
    <t>369762584</t>
  </si>
  <si>
    <t>Saylin, Scott</t>
  </si>
  <si>
    <t>225520628</t>
  </si>
  <si>
    <t>Carter, Lindsey</t>
  </si>
  <si>
    <t>697103955</t>
  </si>
  <si>
    <t>Bushell, Caden</t>
  </si>
  <si>
    <t>Company D, Section 4, On Campus</t>
  </si>
  <si>
    <t>Faculty: Jack LaBaugh</t>
  </si>
  <si>
    <t>106348753</t>
  </si>
  <si>
    <t>Rosario, Lilly</t>
  </si>
  <si>
    <t>371 - Business Management</t>
  </si>
  <si>
    <t>996964889</t>
  </si>
  <si>
    <t>Wencel, Camilla</t>
  </si>
  <si>
    <t>138390664</t>
  </si>
  <si>
    <t>Koponen, Jerry</t>
  </si>
  <si>
    <t>Company E, Section 5, On Campus</t>
  </si>
  <si>
    <t>Faculty: Bob Morley</t>
  </si>
  <si>
    <t>Company F, Section 6, On Campus</t>
  </si>
  <si>
    <t>Faculty: Dean Coleman</t>
  </si>
  <si>
    <t>Company G, Section 7, On Campus</t>
  </si>
  <si>
    <t>Faculty: Rob Tietjen</t>
  </si>
  <si>
    <t>487554805</t>
  </si>
  <si>
    <t>Corzo Trevino, Daniela</t>
  </si>
  <si>
    <t>343124553</t>
  </si>
  <si>
    <t>Johnson, Nathan</t>
  </si>
  <si>
    <t>Company H, Section 8, On Campus</t>
  </si>
  <si>
    <t>Faculty: Scott Pope</t>
  </si>
  <si>
    <t>028581439</t>
  </si>
  <si>
    <t>Ferreira Guimaraes, Jean Carlos</t>
  </si>
  <si>
    <t>370088639</t>
  </si>
  <si>
    <t>Hopkins, Johnny</t>
  </si>
  <si>
    <t>674513665</t>
  </si>
  <si>
    <t>Berrett, Cadee</t>
  </si>
  <si>
    <t>Mode</t>
  </si>
  <si>
    <t>Matthew Maroon</t>
  </si>
  <si>
    <t>Remote</t>
  </si>
  <si>
    <t>Alan Thompson</t>
  </si>
  <si>
    <t>Mark Morris</t>
  </si>
  <si>
    <t>Jack LaBaugh</t>
  </si>
  <si>
    <t>On Campus</t>
  </si>
  <si>
    <t>Bob Morley</t>
  </si>
  <si>
    <t>Dean Coleman</t>
  </si>
  <si>
    <t>Rob Tietjen</t>
  </si>
  <si>
    <t>Scott Pope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</si>
</sst>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b/>
      <sz val="12"/>
      <color theme="0"/>
      <name val="Calibri"/>
      <family val="2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000000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rgb="FF7F7F7F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51A1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5" borderId="2" xfId="0" applyFont="1" applyFill="1" applyBorder="1" applyAlignment="1">
      <alignment vertical="top" wrapText="1" readingOrder="1"/>
    </xf>
    <xf numFmtId="0" fontId="8" fillId="0" borderId="2" xfId="0" applyFont="1" applyBorder="1" applyAlignment="1">
      <alignment vertical="center" wrapText="1" readingOrder="1"/>
    </xf>
    <xf numFmtId="0" fontId="9" fillId="0" borderId="2" xfId="0" applyFont="1" applyBorder="1" applyAlignment="1">
      <alignment vertical="center" wrapText="1" readingOrder="1"/>
    </xf>
    <xf numFmtId="0" fontId="4" fillId="6" borderId="0" xfId="0" applyFont="1" applyFill="1" applyAlignment="1">
      <alignment horizontal="center"/>
    </xf>
    <xf numFmtId="9" fontId="0" fillId="0" borderId="0" xfId="1" applyFont="1" applyAlignment="1">
      <alignment horizontal="center"/>
    </xf>
    <xf numFmtId="0" fontId="10" fillId="0" borderId="0" xfId="0" applyFont="1"/>
    <xf numFmtId="0" fontId="7" fillId="5" borderId="4" xfId="0" applyFont="1" applyFill="1" applyBorder="1" applyAlignment="1">
      <alignment horizontal="center" vertical="top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center" vertical="top" wrapText="1" readingOrder="1"/>
    </xf>
    <xf numFmtId="0" fontId="11" fillId="0" borderId="3" xfId="0" applyFont="1" applyBorder="1" applyAlignment="1">
      <alignment horizontal="center" vertical="top" wrapText="1"/>
    </xf>
    <xf numFmtId="0" fontId="10" fillId="0" borderId="2" xfId="0" applyFont="1" applyBorder="1"/>
    <xf numFmtId="0" fontId="8" fillId="0" borderId="0" xfId="0" applyFont="1" applyAlignment="1">
      <alignment vertical="center" wrapText="1" readingOrder="1"/>
    </xf>
    <xf numFmtId="9" fontId="0" fillId="0" borderId="0" xfId="1" applyFont="1"/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0" borderId="9" xfId="0" applyBorder="1"/>
    <xf numFmtId="0" fontId="13" fillId="0" borderId="0" xfId="0" applyFont="1"/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10" fillId="0" borderId="0" xfId="0" applyFont="1" applyAlignment="1">
      <alignment horizontal="left"/>
    </xf>
    <xf numFmtId="0" fontId="7" fillId="5" borderId="2" xfId="0" applyFont="1" applyFill="1" applyBorder="1" applyAlignment="1">
      <alignment horizontal="left" vertical="top" wrapText="1" readingOrder="1"/>
    </xf>
    <xf numFmtId="0" fontId="10" fillId="0" borderId="3" xfId="0" applyFont="1" applyBorder="1" applyAlignment="1">
      <alignment horizontal="center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5" fillId="8" borderId="10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5" fillId="8" borderId="18" xfId="0" applyFont="1" applyFill="1" applyBorder="1" applyAlignment="1">
      <alignment horizontal="center"/>
    </xf>
    <xf numFmtId="0" fontId="8" fillId="0" borderId="0" xfId="0" applyFont="1" applyBorder="1" applyAlignment="1">
      <alignment vertical="center" wrapText="1" readingOrder="1"/>
    </xf>
    <xf numFmtId="0" fontId="11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center" wrapText="1" readingOrder="1"/>
    </xf>
    <xf numFmtId="0" fontId="10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51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un16012@byu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EAD0-5088-4E40-B7A2-07EE86EA7B29}">
  <dimension ref="A1:G9"/>
  <sheetViews>
    <sheetView workbookViewId="0">
      <selection activeCell="A2" sqref="A2:G9"/>
    </sheetView>
  </sheetViews>
  <sheetFormatPr defaultRowHeight="14.45"/>
  <cols>
    <col min="1" max="1" width="24.5703125" bestFit="1" customWidth="1"/>
    <col min="2" max="2" width="9.7109375" bestFit="1" customWidth="1"/>
    <col min="3" max="3" width="10.140625" style="3" bestFit="1" customWidth="1"/>
    <col min="4" max="4" width="10.85546875" style="3" bestFit="1" customWidth="1"/>
    <col min="5" max="6" width="31.140625" bestFit="1" customWidth="1"/>
    <col min="7" max="7" width="19.85546875" style="3" customWidth="1"/>
  </cols>
  <sheetData>
    <row r="1" spans="1:7" ht="30.95">
      <c r="A1" s="19" t="s">
        <v>0</v>
      </c>
      <c r="B1" s="20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1" t="s">
        <v>6</v>
      </c>
    </row>
    <row r="2" spans="1:7">
      <c r="A2" t="str">
        <f>RemoteData!B30</f>
        <v>Rasmussen, Carissa</v>
      </c>
      <c r="B2" t="str">
        <f>RemoteData!A30</f>
        <v>477672763</v>
      </c>
      <c r="C2" s="3">
        <f>RemoteData!C30</f>
        <v>1</v>
      </c>
      <c r="D2" s="3">
        <f>RemoteData!O30</f>
        <v>2</v>
      </c>
      <c r="E2" t="str">
        <f t="shared" ref="E2:E7" si="0">"BUS 300-0"&amp;C2&amp;", BUS 302-0"&amp;C2&amp;", MKT 301-0"&amp;C2</f>
        <v>BUS 300-01, BUS 302-01, MKT 301-01</v>
      </c>
      <c r="F2" t="str">
        <f t="shared" ref="F2:F7" si="1">"BUS 300-0"&amp;D2&amp;", BUS 302-0"&amp;D2&amp;", MKT 301-0"&amp;D2</f>
        <v>BUS 300-02, BUS 302-02, MKT 301-02</v>
      </c>
      <c r="G2" s="3" t="str">
        <f t="shared" ref="G2:G7" si="2">IF(F2=E2,"X","")</f>
        <v/>
      </c>
    </row>
    <row r="3" spans="1:7">
      <c r="A3" t="str">
        <f>RemoteData!B31</f>
        <v>Renteria Alfonso, Eddy</v>
      </c>
      <c r="B3" t="str">
        <f>RemoteData!A31</f>
        <v>340917870</v>
      </c>
      <c r="C3" s="3">
        <f>RemoteData!C31</f>
        <v>1</v>
      </c>
      <c r="D3" s="3">
        <f>RemoteData!O31</f>
        <v>1</v>
      </c>
      <c r="E3" t="str">
        <f t="shared" si="0"/>
        <v>BUS 300-01, BUS 302-01, MKT 301-01</v>
      </c>
      <c r="F3" t="str">
        <f t="shared" si="1"/>
        <v>BUS 300-01, BUS 302-01, MKT 301-01</v>
      </c>
      <c r="G3" s="3" t="str">
        <f t="shared" si="2"/>
        <v>X</v>
      </c>
    </row>
    <row r="4" spans="1:7">
      <c r="A4" t="str">
        <f>RemoteData!B32</f>
        <v>Whetten, Lance</v>
      </c>
      <c r="B4" t="str">
        <f>RemoteData!A32</f>
        <v>039436030</v>
      </c>
      <c r="C4" s="3">
        <f>RemoteData!C32</f>
        <v>1</v>
      </c>
      <c r="D4" s="3">
        <f>RemoteData!O32</f>
        <v>1</v>
      </c>
      <c r="E4" t="str">
        <f t="shared" si="0"/>
        <v>BUS 300-01, BUS 302-01, MKT 301-01</v>
      </c>
      <c r="F4" t="str">
        <f t="shared" si="1"/>
        <v>BUS 300-01, BUS 302-01, MKT 301-01</v>
      </c>
      <c r="G4" s="3" t="str">
        <f t="shared" si="2"/>
        <v>X</v>
      </c>
    </row>
    <row r="5" spans="1:7">
      <c r="A5" t="e">
        <f>RemoteData!#REF!</f>
        <v>#REF!</v>
      </c>
      <c r="B5" t="e">
        <f>RemoteData!#REF!</f>
        <v>#REF!</v>
      </c>
      <c r="C5" s="3" t="e">
        <f>RemoteData!#REF!</f>
        <v>#REF!</v>
      </c>
      <c r="D5" s="3" t="e">
        <f>RemoteData!#REF!</f>
        <v>#REF!</v>
      </c>
      <c r="E5" t="e">
        <f t="shared" si="0"/>
        <v>#REF!</v>
      </c>
      <c r="F5" t="e">
        <f t="shared" si="1"/>
        <v>#REF!</v>
      </c>
      <c r="G5" s="3" t="e">
        <f t="shared" si="2"/>
        <v>#REF!</v>
      </c>
    </row>
    <row r="6" spans="1:7">
      <c r="A6" t="e">
        <f>RemoteData!#REF!</f>
        <v>#REF!</v>
      </c>
      <c r="B6" t="e">
        <f>RemoteData!#REF!</f>
        <v>#REF!</v>
      </c>
      <c r="C6" s="3" t="e">
        <f>RemoteData!#REF!</f>
        <v>#REF!</v>
      </c>
      <c r="D6" s="3" t="e">
        <f>RemoteData!#REF!</f>
        <v>#REF!</v>
      </c>
      <c r="E6" t="e">
        <f t="shared" si="0"/>
        <v>#REF!</v>
      </c>
      <c r="F6" t="e">
        <f t="shared" si="1"/>
        <v>#REF!</v>
      </c>
      <c r="G6" s="3" t="e">
        <f t="shared" si="2"/>
        <v>#REF!</v>
      </c>
    </row>
    <row r="7" spans="1:7">
      <c r="A7" t="str">
        <f>OnCampusData!B64</f>
        <v>Watkins, Stephanie</v>
      </c>
      <c r="B7" t="str">
        <f>OnCampusData!A64</f>
        <v>322440777</v>
      </c>
      <c r="C7" s="3">
        <f>OnCampusData!C64</f>
        <v>8</v>
      </c>
      <c r="D7" s="3">
        <f>OnCampusData!O64</f>
        <v>5</v>
      </c>
      <c r="E7" t="str">
        <f t="shared" si="0"/>
        <v>BUS 300-08, BUS 302-08, MKT 301-08</v>
      </c>
      <c r="F7" t="str">
        <f t="shared" si="1"/>
        <v>BUS 300-05, BUS 302-05, MKT 301-05</v>
      </c>
      <c r="G7" s="3" t="str">
        <f t="shared" si="2"/>
        <v/>
      </c>
    </row>
    <row r="8" spans="1:7">
      <c r="A8" t="str">
        <f>OnCampusData!B65</f>
        <v>Zarzosa Salinas, Rafael</v>
      </c>
      <c r="B8" t="str">
        <f>OnCampusData!A65</f>
        <v>382061325</v>
      </c>
      <c r="C8" s="3">
        <f>OnCampusData!C65</f>
        <v>8</v>
      </c>
      <c r="D8" s="3">
        <f>OnCampusData!O65</f>
        <v>4</v>
      </c>
      <c r="E8" t="str">
        <f t="shared" ref="E8:E9" si="3">"BUS 300-0"&amp;C8&amp;", BUS 302-0"&amp;C8&amp;", MKT 301-0"&amp;C8</f>
        <v>BUS 300-08, BUS 302-08, MKT 301-08</v>
      </c>
      <c r="F8" t="str">
        <f t="shared" ref="F8:F9" si="4">"BUS 300-0"&amp;D8&amp;", BUS 302-0"&amp;D8&amp;", MKT 301-0"&amp;D8</f>
        <v>BUS 300-04, BUS 302-04, MKT 301-04</v>
      </c>
      <c r="G8" s="3" t="str">
        <f t="shared" ref="G8:G9" si="5">IF(F8=E8,"X","")</f>
        <v/>
      </c>
    </row>
    <row r="9" spans="1:7">
      <c r="A9" t="str">
        <f>OnCampusData!B66</f>
        <v>Zuniga, Dawson</v>
      </c>
      <c r="B9" t="str">
        <f>OnCampusData!A66</f>
        <v>771280803</v>
      </c>
      <c r="C9" s="3">
        <v>4</v>
      </c>
      <c r="D9" s="3">
        <f>OnCampusData!O66</f>
        <v>5</v>
      </c>
      <c r="E9" t="str">
        <f t="shared" si="3"/>
        <v>BUS 300-04, BUS 302-04, MKT 301-04</v>
      </c>
      <c r="F9" t="str">
        <f t="shared" si="4"/>
        <v>BUS 300-05, BUS 302-05, MKT 301-05</v>
      </c>
      <c r="G9" s="3" t="str">
        <f t="shared" si="5"/>
        <v/>
      </c>
    </row>
  </sheetData>
  <sortState xmlns:xlrd2="http://schemas.microsoft.com/office/spreadsheetml/2017/richdata2" ref="A2:G8">
    <sortCondition ref="G2:G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9685-D3B1-42A1-A0E5-22EE93ED791D}">
  <dimension ref="A1:E25"/>
  <sheetViews>
    <sheetView workbookViewId="0">
      <selection activeCell="F21" sqref="F21"/>
    </sheetView>
  </sheetViews>
  <sheetFormatPr defaultRowHeight="14.45"/>
  <cols>
    <col min="1" max="1" width="8" style="3" bestFit="1" customWidth="1"/>
    <col min="2" max="2" width="8.42578125" style="3" bestFit="1" customWidth="1"/>
    <col min="3" max="3" width="10.42578125" style="3" bestFit="1" customWidth="1"/>
    <col min="4" max="4" width="14.85546875" style="3" bestFit="1" customWidth="1"/>
    <col min="5" max="5" width="10.140625" style="3" bestFit="1" customWidth="1"/>
  </cols>
  <sheetData>
    <row r="1" spans="1:5" ht="18.60000000000000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>
      <c r="A2" s="3" t="s">
        <v>12</v>
      </c>
      <c r="B2" s="3">
        <v>1</v>
      </c>
      <c r="C2" s="3" t="str">
        <f>A2&amp;"-0"&amp;B2</f>
        <v>BUS 300-01</v>
      </c>
      <c r="D2" s="3" t="str">
        <f>VLOOKUP($B2,REF!$A:$C,2,FALSE)</f>
        <v>Matthew Maroon</v>
      </c>
      <c r="E2" s="3" t="str">
        <f>VLOOKUP($B2,REF!$A:$C,3,FALSE)</f>
        <v>Remote</v>
      </c>
    </row>
    <row r="3" spans="1:5">
      <c r="A3" s="3" t="s">
        <v>12</v>
      </c>
      <c r="B3" s="3">
        <v>2</v>
      </c>
      <c r="C3" s="3" t="str">
        <f t="shared" ref="C3:C9" si="0">A3&amp;"-0"&amp;B3</f>
        <v>BUS 300-02</v>
      </c>
      <c r="D3" s="3" t="str">
        <f>VLOOKUP($B3,REF!$A:$C,2,FALSE)</f>
        <v>Alan Thompson</v>
      </c>
      <c r="E3" s="3" t="str">
        <f>VLOOKUP($B3,REF!$A:$C,3,FALSE)</f>
        <v>Remote</v>
      </c>
    </row>
    <row r="4" spans="1:5">
      <c r="A4" s="3" t="s">
        <v>12</v>
      </c>
      <c r="B4" s="3">
        <v>3</v>
      </c>
      <c r="C4" s="3" t="str">
        <f t="shared" si="0"/>
        <v>BUS 300-03</v>
      </c>
      <c r="D4" s="3" t="str">
        <f>VLOOKUP($B4,REF!$A:$C,2,FALSE)</f>
        <v>Mark Morris</v>
      </c>
      <c r="E4" s="3" t="str">
        <f>VLOOKUP($B4,REF!$A:$C,3,FALSE)</f>
        <v>Remote</v>
      </c>
    </row>
    <row r="5" spans="1:5">
      <c r="A5" s="3" t="s">
        <v>12</v>
      </c>
      <c r="B5" s="3">
        <v>4</v>
      </c>
      <c r="C5" s="3" t="str">
        <f t="shared" si="0"/>
        <v>BUS 300-04</v>
      </c>
      <c r="D5" s="3" t="str">
        <f>VLOOKUP($B5,REF!$A:$C,2,FALSE)</f>
        <v>Jack LaBaugh</v>
      </c>
      <c r="E5" s="3" t="str">
        <f>VLOOKUP($B5,REF!$A:$C,3,FALSE)</f>
        <v>On Campus</v>
      </c>
    </row>
    <row r="6" spans="1:5">
      <c r="A6" s="3" t="s">
        <v>12</v>
      </c>
      <c r="B6" s="3">
        <v>5</v>
      </c>
      <c r="C6" s="3" t="str">
        <f t="shared" si="0"/>
        <v>BUS 300-05</v>
      </c>
      <c r="D6" s="3" t="str">
        <f>VLOOKUP($B6,REF!$A:$C,2,FALSE)</f>
        <v>Bob Morley</v>
      </c>
      <c r="E6" s="3" t="str">
        <f>VLOOKUP($B6,REF!$A:$C,3,FALSE)</f>
        <v>On Campus</v>
      </c>
    </row>
    <row r="7" spans="1:5">
      <c r="A7" s="3" t="s">
        <v>12</v>
      </c>
      <c r="B7" s="3">
        <v>6</v>
      </c>
      <c r="C7" s="3" t="str">
        <f t="shared" si="0"/>
        <v>BUS 300-06</v>
      </c>
      <c r="D7" s="3" t="str">
        <f>VLOOKUP($B7,REF!$A:$C,2,FALSE)</f>
        <v>Dean Coleman</v>
      </c>
      <c r="E7" s="3" t="str">
        <f>VLOOKUP($B7,REF!$A:$C,3,FALSE)</f>
        <v>On Campus</v>
      </c>
    </row>
    <row r="8" spans="1:5">
      <c r="A8" s="3" t="s">
        <v>12</v>
      </c>
      <c r="B8" s="3">
        <v>7</v>
      </c>
      <c r="C8" s="3" t="str">
        <f t="shared" si="0"/>
        <v>BUS 300-07</v>
      </c>
      <c r="D8" s="3" t="str">
        <f>VLOOKUP($B8,REF!$A:$C,2,FALSE)</f>
        <v>Rob Tietjen</v>
      </c>
      <c r="E8" s="3" t="str">
        <f>VLOOKUP($B8,REF!$A:$C,3,FALSE)</f>
        <v>On Campus</v>
      </c>
    </row>
    <row r="9" spans="1:5">
      <c r="A9" s="3" t="s">
        <v>12</v>
      </c>
      <c r="B9" s="3">
        <v>8</v>
      </c>
      <c r="C9" s="3" t="str">
        <f t="shared" si="0"/>
        <v>BUS 300-08</v>
      </c>
      <c r="D9" s="3" t="str">
        <f>VLOOKUP($B9,REF!$A:$C,2,FALSE)</f>
        <v>Scott Pope</v>
      </c>
      <c r="E9" s="3" t="str">
        <f>VLOOKUP($B9,REF!$A:$C,3,FALSE)</f>
        <v>On Campus</v>
      </c>
    </row>
    <row r="10" spans="1:5">
      <c r="A10" s="3" t="s">
        <v>13</v>
      </c>
      <c r="B10" s="3">
        <v>1</v>
      </c>
      <c r="C10" s="3" t="str">
        <f>A10&amp;"-0"&amp;B10</f>
        <v>BUS 302-01</v>
      </c>
      <c r="D10" s="3" t="str">
        <f>VLOOKUP($B10,REF!$A:$C,2,FALSE)</f>
        <v>Matthew Maroon</v>
      </c>
      <c r="E10" s="3" t="str">
        <f>VLOOKUP($B10,REF!$A:$C,3,FALSE)</f>
        <v>Remote</v>
      </c>
    </row>
    <row r="11" spans="1:5">
      <c r="A11" s="3" t="s">
        <v>13</v>
      </c>
      <c r="B11" s="3">
        <v>2</v>
      </c>
      <c r="C11" s="3" t="str">
        <f t="shared" ref="C11:C17" si="1">A11&amp;"-0"&amp;B11</f>
        <v>BUS 302-02</v>
      </c>
      <c r="D11" s="3" t="str">
        <f>VLOOKUP($B11,REF!$A:$C,2,FALSE)</f>
        <v>Alan Thompson</v>
      </c>
      <c r="E11" s="3" t="str">
        <f>VLOOKUP($B11,REF!$A:$C,3,FALSE)</f>
        <v>Remote</v>
      </c>
    </row>
    <row r="12" spans="1:5">
      <c r="A12" s="3" t="s">
        <v>13</v>
      </c>
      <c r="B12" s="3">
        <v>3</v>
      </c>
      <c r="C12" s="3" t="str">
        <f t="shared" si="1"/>
        <v>BUS 302-03</v>
      </c>
      <c r="D12" s="3" t="str">
        <f>VLOOKUP($B12,REF!$A:$C,2,FALSE)</f>
        <v>Mark Morris</v>
      </c>
      <c r="E12" s="3" t="str">
        <f>VLOOKUP($B12,REF!$A:$C,3,FALSE)</f>
        <v>Remote</v>
      </c>
    </row>
    <row r="13" spans="1:5">
      <c r="A13" s="3" t="s">
        <v>13</v>
      </c>
      <c r="B13" s="3">
        <v>4</v>
      </c>
      <c r="C13" s="3" t="str">
        <f t="shared" si="1"/>
        <v>BUS 302-04</v>
      </c>
      <c r="D13" s="3" t="str">
        <f>VLOOKUP($B13,REF!$A:$C,2,FALSE)</f>
        <v>Jack LaBaugh</v>
      </c>
      <c r="E13" s="3" t="str">
        <f>VLOOKUP($B13,REF!$A:$C,3,FALSE)</f>
        <v>On Campus</v>
      </c>
    </row>
    <row r="14" spans="1:5">
      <c r="A14" s="3" t="s">
        <v>13</v>
      </c>
      <c r="B14" s="3">
        <v>5</v>
      </c>
      <c r="C14" s="3" t="str">
        <f t="shared" si="1"/>
        <v>BUS 302-05</v>
      </c>
      <c r="D14" s="3" t="str">
        <f>VLOOKUP($B14,REF!$A:$C,2,FALSE)</f>
        <v>Bob Morley</v>
      </c>
      <c r="E14" s="3" t="str">
        <f>VLOOKUP($B14,REF!$A:$C,3,FALSE)</f>
        <v>On Campus</v>
      </c>
    </row>
    <row r="15" spans="1:5">
      <c r="A15" s="3" t="s">
        <v>13</v>
      </c>
      <c r="B15" s="3">
        <v>6</v>
      </c>
      <c r="C15" s="3" t="str">
        <f t="shared" si="1"/>
        <v>BUS 302-06</v>
      </c>
      <c r="D15" s="3" t="str">
        <f>VLOOKUP($B15,REF!$A:$C,2,FALSE)</f>
        <v>Dean Coleman</v>
      </c>
      <c r="E15" s="3" t="str">
        <f>VLOOKUP($B15,REF!$A:$C,3,FALSE)</f>
        <v>On Campus</v>
      </c>
    </row>
    <row r="16" spans="1:5">
      <c r="A16" s="3" t="s">
        <v>13</v>
      </c>
      <c r="B16" s="3">
        <v>7</v>
      </c>
      <c r="C16" s="3" t="str">
        <f t="shared" si="1"/>
        <v>BUS 302-07</v>
      </c>
      <c r="D16" s="3" t="str">
        <f>VLOOKUP($B16,REF!$A:$C,2,FALSE)</f>
        <v>Rob Tietjen</v>
      </c>
      <c r="E16" s="3" t="str">
        <f>VLOOKUP($B16,REF!$A:$C,3,FALSE)</f>
        <v>On Campus</v>
      </c>
    </row>
    <row r="17" spans="1:5">
      <c r="A17" s="3" t="s">
        <v>13</v>
      </c>
      <c r="B17" s="3">
        <v>8</v>
      </c>
      <c r="C17" s="3" t="str">
        <f t="shared" si="1"/>
        <v>BUS 302-08</v>
      </c>
      <c r="D17" s="3" t="str">
        <f>VLOOKUP($B17,REF!$A:$C,2,FALSE)</f>
        <v>Scott Pope</v>
      </c>
      <c r="E17" s="3" t="str">
        <f>VLOOKUP($B17,REF!$A:$C,3,FALSE)</f>
        <v>On Campus</v>
      </c>
    </row>
    <row r="18" spans="1:5">
      <c r="A18" s="3" t="s">
        <v>14</v>
      </c>
      <c r="B18" s="3">
        <v>1</v>
      </c>
      <c r="C18" s="3" t="str">
        <f>A18&amp;"-0"&amp;B18</f>
        <v>MKT 301-01</v>
      </c>
      <c r="D18" s="3" t="str">
        <f>VLOOKUP($B18,REF!$A:$C,2,FALSE)</f>
        <v>Matthew Maroon</v>
      </c>
      <c r="E18" s="3" t="str">
        <f>VLOOKUP($B18,REF!$A:$C,3,FALSE)</f>
        <v>Remote</v>
      </c>
    </row>
    <row r="19" spans="1:5">
      <c r="A19" s="3" t="s">
        <v>14</v>
      </c>
      <c r="B19" s="3">
        <v>2</v>
      </c>
      <c r="C19" s="3" t="str">
        <f t="shared" ref="C19:C25" si="2">A19&amp;"-0"&amp;B19</f>
        <v>MKT 301-02</v>
      </c>
      <c r="D19" s="3" t="str">
        <f>VLOOKUP($B19,REF!$A:$C,2,FALSE)</f>
        <v>Alan Thompson</v>
      </c>
      <c r="E19" s="3" t="str">
        <f>VLOOKUP($B19,REF!$A:$C,3,FALSE)</f>
        <v>Remote</v>
      </c>
    </row>
    <row r="20" spans="1:5">
      <c r="A20" s="3" t="s">
        <v>14</v>
      </c>
      <c r="B20" s="3">
        <v>3</v>
      </c>
      <c r="C20" s="3" t="str">
        <f t="shared" si="2"/>
        <v>MKT 301-03</v>
      </c>
      <c r="D20" s="3" t="str">
        <f>VLOOKUP($B20,REF!$A:$C,2,FALSE)</f>
        <v>Mark Morris</v>
      </c>
      <c r="E20" s="3" t="str">
        <f>VLOOKUP($B20,REF!$A:$C,3,FALSE)</f>
        <v>Remote</v>
      </c>
    </row>
    <row r="21" spans="1:5">
      <c r="A21" s="3" t="s">
        <v>14</v>
      </c>
      <c r="B21" s="3">
        <v>4</v>
      </c>
      <c r="C21" s="3" t="str">
        <f t="shared" si="2"/>
        <v>MKT 301-04</v>
      </c>
      <c r="D21" s="3" t="str">
        <f>VLOOKUP($B21,REF!$A:$C,2,FALSE)</f>
        <v>Jack LaBaugh</v>
      </c>
      <c r="E21" s="3" t="str">
        <f>VLOOKUP($B21,REF!$A:$C,3,FALSE)</f>
        <v>On Campus</v>
      </c>
    </row>
    <row r="22" spans="1:5">
      <c r="A22" s="3" t="s">
        <v>14</v>
      </c>
      <c r="B22" s="3">
        <v>5</v>
      </c>
      <c r="C22" s="3" t="str">
        <f t="shared" si="2"/>
        <v>MKT 301-05</v>
      </c>
      <c r="D22" s="3" t="str">
        <f>VLOOKUP($B22,REF!$A:$C,2,FALSE)</f>
        <v>Bob Morley</v>
      </c>
      <c r="E22" s="3" t="str">
        <f>VLOOKUP($B22,REF!$A:$C,3,FALSE)</f>
        <v>On Campus</v>
      </c>
    </row>
    <row r="23" spans="1:5">
      <c r="A23" s="3" t="s">
        <v>14</v>
      </c>
      <c r="B23" s="3">
        <v>6</v>
      </c>
      <c r="C23" s="3" t="str">
        <f t="shared" si="2"/>
        <v>MKT 301-06</v>
      </c>
      <c r="D23" s="3" t="str">
        <f>VLOOKUP($B23,REF!$A:$C,2,FALSE)</f>
        <v>Dean Coleman</v>
      </c>
      <c r="E23" s="3" t="str">
        <f>VLOOKUP($B23,REF!$A:$C,3,FALSE)</f>
        <v>On Campus</v>
      </c>
    </row>
    <row r="24" spans="1:5">
      <c r="A24" s="3" t="s">
        <v>14</v>
      </c>
      <c r="B24" s="3">
        <v>7</v>
      </c>
      <c r="C24" s="3" t="str">
        <f t="shared" si="2"/>
        <v>MKT 301-07</v>
      </c>
      <c r="D24" s="3" t="str">
        <f>VLOOKUP($B24,REF!$A:$C,2,FALSE)</f>
        <v>Rob Tietjen</v>
      </c>
      <c r="E24" s="3" t="str">
        <f>VLOOKUP($B24,REF!$A:$C,3,FALSE)</f>
        <v>On Campus</v>
      </c>
    </row>
    <row r="25" spans="1:5">
      <c r="A25" s="3" t="s">
        <v>14</v>
      </c>
      <c r="B25" s="3">
        <v>8</v>
      </c>
      <c r="C25" s="3" t="str">
        <f t="shared" si="2"/>
        <v>MKT 301-08</v>
      </c>
      <c r="D25" s="3" t="str">
        <f>VLOOKUP($B25,REF!$A:$C,2,FALSE)</f>
        <v>Scott Pope</v>
      </c>
      <c r="E25" s="3" t="str">
        <f>VLOOKUP($B25,REF!$A:$C,3,FALSE)</f>
        <v>On Campus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AC30-9CFA-4D4D-8253-EB60E17B1F6D}">
  <dimension ref="A1:Q34"/>
  <sheetViews>
    <sheetView topLeftCell="A21" workbookViewId="0">
      <selection activeCell="J9" sqref="J9"/>
    </sheetView>
  </sheetViews>
  <sheetFormatPr defaultColWidth="47.7109375" defaultRowHeight="9.9499999999999993"/>
  <cols>
    <col min="1" max="1" width="10.42578125" style="32" bestFit="1" customWidth="1"/>
    <col min="2" max="2" width="20.42578125" style="9" bestFit="1" customWidth="1"/>
    <col min="3" max="3" width="13.5703125" style="12" bestFit="1" customWidth="1"/>
    <col min="4" max="4" width="15.140625" style="9" bestFit="1" customWidth="1"/>
    <col min="5" max="5" width="14.5703125" style="9" bestFit="1" customWidth="1"/>
    <col min="6" max="6" width="8.5703125" style="9" bestFit="1" customWidth="1"/>
    <col min="7" max="7" width="9.5703125" style="9" bestFit="1" customWidth="1"/>
    <col min="8" max="8" width="19.140625" style="9" bestFit="1" customWidth="1"/>
    <col min="9" max="9" width="8.7109375" style="9" bestFit="1" customWidth="1"/>
    <col min="10" max="10" width="13" style="9" bestFit="1" customWidth="1"/>
    <col min="11" max="11" width="22.140625" style="9" bestFit="1" customWidth="1"/>
    <col min="12" max="12" width="11.85546875" style="12" bestFit="1" customWidth="1"/>
    <col min="13" max="13" width="11.5703125" style="12" bestFit="1" customWidth="1"/>
    <col min="14" max="14" width="15" style="12" bestFit="1" customWidth="1"/>
    <col min="15" max="15" width="14.42578125" style="12" bestFit="1" customWidth="1"/>
    <col min="16" max="16384" width="47.7109375" style="9"/>
  </cols>
  <sheetData>
    <row r="1" spans="1:17">
      <c r="A1" s="33" t="s">
        <v>15</v>
      </c>
      <c r="B1" s="4" t="s">
        <v>16</v>
      </c>
      <c r="C1" s="14" t="s">
        <v>2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10" t="s">
        <v>25</v>
      </c>
      <c r="M1" s="10" t="s">
        <v>26</v>
      </c>
      <c r="N1" s="10" t="s">
        <v>27</v>
      </c>
      <c r="O1" s="10" t="s">
        <v>3</v>
      </c>
    </row>
    <row r="2" spans="1:17" ht="21.75">
      <c r="A2" s="32" t="s">
        <v>28</v>
      </c>
      <c r="B2" s="5" t="s">
        <v>29</v>
      </c>
      <c r="C2" s="15">
        <v>1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6" t="s">
        <v>35</v>
      </c>
      <c r="J2" s="5" t="s">
        <v>36</v>
      </c>
      <c r="K2" s="5" t="s">
        <v>37</v>
      </c>
      <c r="L2" s="11" t="s">
        <v>38</v>
      </c>
      <c r="M2" s="12" t="str">
        <f>IF(F2="female","X","O")</f>
        <v>X</v>
      </c>
      <c r="N2" s="13" t="s">
        <v>38</v>
      </c>
      <c r="O2" s="12">
        <v>1</v>
      </c>
      <c r="P2" s="35"/>
      <c r="Q2" s="36"/>
    </row>
    <row r="3" spans="1:17" ht="21.75">
      <c r="A3" s="32" t="s">
        <v>39</v>
      </c>
      <c r="B3" s="5" t="s">
        <v>40</v>
      </c>
      <c r="C3" s="15">
        <v>6</v>
      </c>
      <c r="D3" s="5" t="s">
        <v>41</v>
      </c>
      <c r="E3" s="5" t="s">
        <v>42</v>
      </c>
      <c r="F3" s="5" t="s">
        <v>43</v>
      </c>
      <c r="G3" s="5" t="s">
        <v>33</v>
      </c>
      <c r="H3" s="5" t="s">
        <v>34</v>
      </c>
      <c r="I3" s="6" t="s">
        <v>35</v>
      </c>
      <c r="J3" s="5" t="s">
        <v>36</v>
      </c>
      <c r="K3" s="5" t="s">
        <v>44</v>
      </c>
      <c r="L3" s="11" t="s">
        <v>38</v>
      </c>
      <c r="M3" s="12" t="str">
        <f>IF(F3="female","X","O")</f>
        <v>O</v>
      </c>
      <c r="N3" s="13" t="s">
        <v>38</v>
      </c>
      <c r="O3" s="12">
        <v>3</v>
      </c>
      <c r="P3" s="35"/>
      <c r="Q3" s="36"/>
    </row>
    <row r="4" spans="1:17" ht="21.75">
      <c r="A4" s="32" t="s">
        <v>45</v>
      </c>
      <c r="B4" s="5" t="s">
        <v>46</v>
      </c>
      <c r="C4" s="15">
        <v>1</v>
      </c>
      <c r="D4" s="5" t="s">
        <v>47</v>
      </c>
      <c r="E4" s="5" t="s">
        <v>48</v>
      </c>
      <c r="F4" s="5" t="s">
        <v>43</v>
      </c>
      <c r="G4" s="5" t="s">
        <v>49</v>
      </c>
      <c r="H4" s="5" t="s">
        <v>34</v>
      </c>
      <c r="I4" s="6" t="s">
        <v>35</v>
      </c>
      <c r="J4" s="5" t="s">
        <v>36</v>
      </c>
      <c r="K4" s="5" t="s">
        <v>37</v>
      </c>
      <c r="L4" s="11" t="s">
        <v>38</v>
      </c>
      <c r="M4" s="12" t="str">
        <f>IF(F4="female","X","O")</f>
        <v>O</v>
      </c>
      <c r="N4" s="13" t="s">
        <v>38</v>
      </c>
      <c r="O4" s="12">
        <v>1</v>
      </c>
      <c r="P4" s="35"/>
      <c r="Q4" s="36"/>
    </row>
    <row r="5" spans="1:17" ht="21.75">
      <c r="A5" s="32" t="s">
        <v>50</v>
      </c>
      <c r="B5" s="5" t="s">
        <v>51</v>
      </c>
      <c r="C5" s="15">
        <v>1</v>
      </c>
      <c r="D5" s="5" t="s">
        <v>52</v>
      </c>
      <c r="E5" s="5" t="s">
        <v>53</v>
      </c>
      <c r="F5" s="5" t="s">
        <v>43</v>
      </c>
      <c r="G5" s="5" t="s">
        <v>33</v>
      </c>
      <c r="H5" s="5" t="s">
        <v>34</v>
      </c>
      <c r="I5" s="6" t="s">
        <v>35</v>
      </c>
      <c r="J5" s="5" t="s">
        <v>36</v>
      </c>
      <c r="K5" s="5" t="s">
        <v>54</v>
      </c>
      <c r="L5" s="11" t="s">
        <v>38</v>
      </c>
      <c r="M5" s="12" t="str">
        <f>IF(F5="female","X","O")</f>
        <v>O</v>
      </c>
      <c r="N5" s="13" t="s">
        <v>38</v>
      </c>
      <c r="O5" s="12">
        <v>2</v>
      </c>
      <c r="P5" s="35"/>
      <c r="Q5" s="36"/>
    </row>
    <row r="6" spans="1:17" ht="10.5">
      <c r="A6" s="32">
        <v>315833482</v>
      </c>
      <c r="B6" s="16" t="s">
        <v>55</v>
      </c>
      <c r="C6" s="15">
        <v>1</v>
      </c>
      <c r="D6" s="16" t="s">
        <v>56</v>
      </c>
      <c r="E6" s="16" t="s">
        <v>57</v>
      </c>
      <c r="F6" s="16" t="s">
        <v>43</v>
      </c>
      <c r="G6" s="5" t="s">
        <v>33</v>
      </c>
      <c r="H6" s="5" t="s">
        <v>34</v>
      </c>
      <c r="I6" s="6" t="s">
        <v>35</v>
      </c>
      <c r="J6" s="16" t="s">
        <v>36</v>
      </c>
      <c r="K6" s="16" t="s">
        <v>44</v>
      </c>
      <c r="L6" s="11" t="s">
        <v>38</v>
      </c>
      <c r="M6" s="12" t="str">
        <f>IF(F6="female","X","O")</f>
        <v>O</v>
      </c>
      <c r="N6" s="13" t="s">
        <v>38</v>
      </c>
      <c r="O6" s="12">
        <v>2</v>
      </c>
      <c r="P6" s="35"/>
      <c r="Q6" s="36"/>
    </row>
    <row r="7" spans="1:17" ht="10.5">
      <c r="A7" s="32">
        <v>583465852</v>
      </c>
      <c r="B7" s="16" t="s">
        <v>58</v>
      </c>
      <c r="C7" s="15">
        <v>1</v>
      </c>
      <c r="D7" s="16" t="s">
        <v>59</v>
      </c>
      <c r="E7" s="16" t="s">
        <v>60</v>
      </c>
      <c r="F7" s="16" t="s">
        <v>32</v>
      </c>
      <c r="G7" s="5" t="s">
        <v>33</v>
      </c>
      <c r="H7" s="5" t="s">
        <v>34</v>
      </c>
      <c r="I7" s="6" t="s">
        <v>35</v>
      </c>
      <c r="J7" s="16" t="s">
        <v>36</v>
      </c>
      <c r="K7" s="5" t="s">
        <v>61</v>
      </c>
      <c r="L7" s="11" t="s">
        <v>38</v>
      </c>
      <c r="M7" s="12" t="str">
        <f>IF(F7="female","X","O")</f>
        <v>X</v>
      </c>
      <c r="N7" s="13" t="s">
        <v>62</v>
      </c>
      <c r="O7" s="12">
        <v>1</v>
      </c>
      <c r="P7" s="35"/>
      <c r="Q7" s="36"/>
    </row>
    <row r="8" spans="1:17" ht="21.75">
      <c r="A8" s="32" t="s">
        <v>63</v>
      </c>
      <c r="B8" s="5" t="s">
        <v>64</v>
      </c>
      <c r="C8" s="15">
        <v>1</v>
      </c>
      <c r="D8" s="5" t="s">
        <v>65</v>
      </c>
      <c r="E8" s="5" t="s">
        <v>66</v>
      </c>
      <c r="F8" s="5" t="s">
        <v>43</v>
      </c>
      <c r="G8" s="5" t="s">
        <v>49</v>
      </c>
      <c r="H8" s="5" t="s">
        <v>34</v>
      </c>
      <c r="I8" s="6" t="s">
        <v>35</v>
      </c>
      <c r="J8" s="5" t="s">
        <v>36</v>
      </c>
      <c r="K8" s="5" t="s">
        <v>67</v>
      </c>
      <c r="L8" s="11" t="s">
        <v>38</v>
      </c>
      <c r="M8" s="12" t="str">
        <f>IF(F8="female","X","O")</f>
        <v>O</v>
      </c>
      <c r="N8" s="13" t="s">
        <v>62</v>
      </c>
      <c r="O8" s="12">
        <v>3</v>
      </c>
      <c r="P8" s="35"/>
      <c r="Q8" s="36"/>
    </row>
    <row r="9" spans="1:17" ht="21.75">
      <c r="A9" s="32" t="s">
        <v>68</v>
      </c>
      <c r="B9" s="5" t="s">
        <v>69</v>
      </c>
      <c r="C9" s="15">
        <v>1</v>
      </c>
      <c r="D9" s="5" t="s">
        <v>70</v>
      </c>
      <c r="E9" s="5" t="s">
        <v>71</v>
      </c>
      <c r="F9" s="5" t="s">
        <v>32</v>
      </c>
      <c r="G9" s="5" t="s">
        <v>72</v>
      </c>
      <c r="H9" s="5" t="s">
        <v>34</v>
      </c>
      <c r="I9" s="6" t="s">
        <v>35</v>
      </c>
      <c r="J9" s="5" t="s">
        <v>36</v>
      </c>
      <c r="K9" s="5" t="s">
        <v>54</v>
      </c>
      <c r="L9" s="11" t="s">
        <v>38</v>
      </c>
      <c r="M9" s="12" t="str">
        <f>IF(F9="female","X","O")</f>
        <v>X</v>
      </c>
      <c r="N9" s="13" t="s">
        <v>38</v>
      </c>
      <c r="O9" s="12">
        <v>3</v>
      </c>
      <c r="P9" s="35"/>
      <c r="Q9" s="36"/>
    </row>
    <row r="10" spans="1:17" ht="10.5">
      <c r="A10" s="32">
        <v>170787243</v>
      </c>
      <c r="B10" s="16" t="s">
        <v>73</v>
      </c>
      <c r="C10" s="34">
        <v>1</v>
      </c>
      <c r="D10" s="16" t="s">
        <v>74</v>
      </c>
      <c r="E10" s="16" t="s">
        <v>75</v>
      </c>
      <c r="F10" s="5" t="s">
        <v>43</v>
      </c>
      <c r="G10" s="5" t="s">
        <v>33</v>
      </c>
      <c r="H10" s="5" t="s">
        <v>34</v>
      </c>
      <c r="I10" s="16" t="s">
        <v>76</v>
      </c>
      <c r="J10" s="5" t="s">
        <v>36</v>
      </c>
      <c r="K10" s="5" t="s">
        <v>37</v>
      </c>
      <c r="L10" s="11" t="s">
        <v>38</v>
      </c>
      <c r="M10" s="12" t="str">
        <f>IF(F10="female","X","O")</f>
        <v>O</v>
      </c>
      <c r="N10" s="13" t="s">
        <v>38</v>
      </c>
      <c r="O10" s="12">
        <v>1</v>
      </c>
      <c r="P10" s="35"/>
      <c r="Q10" s="36"/>
    </row>
    <row r="11" spans="1:17" ht="21.75">
      <c r="A11" s="32" t="s">
        <v>77</v>
      </c>
      <c r="B11" s="5" t="s">
        <v>78</v>
      </c>
      <c r="C11" s="15">
        <v>1</v>
      </c>
      <c r="D11" s="5" t="s">
        <v>79</v>
      </c>
      <c r="E11" s="5" t="s">
        <v>80</v>
      </c>
      <c r="F11" s="5" t="s">
        <v>32</v>
      </c>
      <c r="G11" s="5" t="s">
        <v>49</v>
      </c>
      <c r="H11" s="5" t="s">
        <v>34</v>
      </c>
      <c r="I11" s="6" t="s">
        <v>35</v>
      </c>
      <c r="J11" s="5" t="s">
        <v>36</v>
      </c>
      <c r="K11" s="5" t="s">
        <v>81</v>
      </c>
      <c r="L11" s="11" t="s">
        <v>62</v>
      </c>
      <c r="M11" s="12" t="str">
        <f>IF(F11="female","X","O")</f>
        <v>X</v>
      </c>
      <c r="N11" s="13" t="s">
        <v>38</v>
      </c>
      <c r="O11" s="12">
        <v>2</v>
      </c>
      <c r="P11" s="35"/>
      <c r="Q11" s="36"/>
    </row>
    <row r="12" spans="1:17" ht="10.5">
      <c r="A12" s="32">
        <v>401303403</v>
      </c>
      <c r="B12" s="16" t="s">
        <v>82</v>
      </c>
      <c r="C12" s="15">
        <v>1</v>
      </c>
      <c r="D12" s="16" t="s">
        <v>83</v>
      </c>
      <c r="E12" s="16" t="s">
        <v>84</v>
      </c>
      <c r="F12" s="16" t="s">
        <v>43</v>
      </c>
      <c r="G12" s="5" t="s">
        <v>33</v>
      </c>
      <c r="H12" s="5" t="s">
        <v>34</v>
      </c>
      <c r="I12" s="6" t="s">
        <v>35</v>
      </c>
      <c r="J12" s="16" t="s">
        <v>36</v>
      </c>
      <c r="K12" s="5" t="s">
        <v>54</v>
      </c>
      <c r="L12" s="11" t="s">
        <v>38</v>
      </c>
      <c r="M12" s="12" t="str">
        <f>IF(F12="female","X","O")</f>
        <v>O</v>
      </c>
      <c r="N12" s="13" t="s">
        <v>38</v>
      </c>
      <c r="O12" s="12">
        <v>3</v>
      </c>
      <c r="P12" s="35"/>
      <c r="Q12" s="36"/>
    </row>
    <row r="13" spans="1:17" ht="21.75">
      <c r="A13" s="32" t="s">
        <v>85</v>
      </c>
      <c r="B13" s="5" t="s">
        <v>86</v>
      </c>
      <c r="C13" s="15">
        <v>1</v>
      </c>
      <c r="D13" s="5" t="s">
        <v>87</v>
      </c>
      <c r="E13" s="5" t="s">
        <v>88</v>
      </c>
      <c r="F13" s="5" t="s">
        <v>43</v>
      </c>
      <c r="G13" s="5" t="s">
        <v>72</v>
      </c>
      <c r="H13" s="5" t="s">
        <v>34</v>
      </c>
      <c r="I13" s="6" t="s">
        <v>35</v>
      </c>
      <c r="J13" s="5" t="s">
        <v>36</v>
      </c>
      <c r="K13" s="5" t="s">
        <v>54</v>
      </c>
      <c r="L13" s="11" t="s">
        <v>38</v>
      </c>
      <c r="M13" s="12" t="str">
        <f>IF(F13="female","X","O")</f>
        <v>O</v>
      </c>
      <c r="N13" s="13" t="s">
        <v>38</v>
      </c>
      <c r="O13" s="12">
        <v>2</v>
      </c>
      <c r="P13" s="35"/>
      <c r="Q13" s="36"/>
    </row>
    <row r="14" spans="1:17" ht="21.75">
      <c r="A14" s="32" t="s">
        <v>89</v>
      </c>
      <c r="B14" s="5" t="s">
        <v>90</v>
      </c>
      <c r="C14" s="15">
        <v>1</v>
      </c>
      <c r="D14" s="5" t="s">
        <v>91</v>
      </c>
      <c r="E14" s="5" t="s">
        <v>92</v>
      </c>
      <c r="F14" s="5" t="s">
        <v>43</v>
      </c>
      <c r="G14" s="5" t="s">
        <v>49</v>
      </c>
      <c r="H14" s="5" t="s">
        <v>34</v>
      </c>
      <c r="I14" s="6" t="s">
        <v>35</v>
      </c>
      <c r="J14" s="5" t="s">
        <v>36</v>
      </c>
      <c r="K14" s="5" t="s">
        <v>54</v>
      </c>
      <c r="L14" s="11" t="s">
        <v>38</v>
      </c>
      <c r="M14" s="12" t="str">
        <f>IF(F14="female","X","O")</f>
        <v>O</v>
      </c>
      <c r="N14" s="13" t="s">
        <v>38</v>
      </c>
      <c r="O14" s="12">
        <v>1</v>
      </c>
      <c r="P14" s="35"/>
      <c r="Q14" s="36"/>
    </row>
    <row r="15" spans="1:17" ht="21.75">
      <c r="A15" s="32" t="s">
        <v>93</v>
      </c>
      <c r="B15" s="5" t="s">
        <v>94</v>
      </c>
      <c r="C15" s="15">
        <v>1</v>
      </c>
      <c r="D15" s="5" t="s">
        <v>95</v>
      </c>
      <c r="E15" s="5" t="s">
        <v>96</v>
      </c>
      <c r="F15" s="5" t="s">
        <v>43</v>
      </c>
      <c r="G15" s="5" t="s">
        <v>72</v>
      </c>
      <c r="H15" s="5" t="s">
        <v>34</v>
      </c>
      <c r="I15" s="6" t="s">
        <v>35</v>
      </c>
      <c r="J15" s="5" t="s">
        <v>36</v>
      </c>
      <c r="K15" s="5" t="s">
        <v>54</v>
      </c>
      <c r="L15" s="11" t="s">
        <v>38</v>
      </c>
      <c r="M15" s="12" t="str">
        <f>IF(F15="female","X","O")</f>
        <v>O</v>
      </c>
      <c r="N15" s="13" t="s">
        <v>38</v>
      </c>
      <c r="O15" s="12">
        <v>2</v>
      </c>
      <c r="P15" s="35"/>
      <c r="Q15" s="36"/>
    </row>
    <row r="16" spans="1:17" ht="21.75">
      <c r="A16" s="32" t="s">
        <v>97</v>
      </c>
      <c r="B16" s="5" t="s">
        <v>98</v>
      </c>
      <c r="C16" s="15">
        <v>1</v>
      </c>
      <c r="D16" s="5" t="s">
        <v>99</v>
      </c>
      <c r="E16" s="5" t="s">
        <v>100</v>
      </c>
      <c r="F16" s="5" t="s">
        <v>43</v>
      </c>
      <c r="G16" s="5" t="s">
        <v>33</v>
      </c>
      <c r="H16" s="5" t="s">
        <v>34</v>
      </c>
      <c r="I16" s="6" t="s">
        <v>35</v>
      </c>
      <c r="J16" s="5" t="s">
        <v>36</v>
      </c>
      <c r="K16" s="5" t="s">
        <v>54</v>
      </c>
      <c r="L16" s="11" t="s">
        <v>38</v>
      </c>
      <c r="M16" s="12" t="str">
        <f>IF(F16="female","X","O")</f>
        <v>O</v>
      </c>
      <c r="N16" s="13" t="s">
        <v>38</v>
      </c>
      <c r="O16" s="12">
        <v>3</v>
      </c>
      <c r="P16" s="35"/>
      <c r="Q16" s="36"/>
    </row>
    <row r="17" spans="1:17" ht="21.75">
      <c r="A17" s="32" t="s">
        <v>101</v>
      </c>
      <c r="B17" s="5" t="s">
        <v>102</v>
      </c>
      <c r="C17" s="15">
        <v>1</v>
      </c>
      <c r="D17" s="5" t="s">
        <v>103</v>
      </c>
      <c r="E17" s="5" t="s">
        <v>104</v>
      </c>
      <c r="F17" s="5" t="s">
        <v>43</v>
      </c>
      <c r="G17" s="5" t="s">
        <v>49</v>
      </c>
      <c r="H17" s="5" t="s">
        <v>34</v>
      </c>
      <c r="I17" s="6" t="s">
        <v>35</v>
      </c>
      <c r="J17" s="5" t="s">
        <v>36</v>
      </c>
      <c r="K17" s="5" t="s">
        <v>67</v>
      </c>
      <c r="L17" s="11" t="s">
        <v>38</v>
      </c>
      <c r="M17" s="12" t="str">
        <f>IF(F17="female","X","O")</f>
        <v>O</v>
      </c>
      <c r="N17" s="13" t="s">
        <v>62</v>
      </c>
      <c r="O17" s="12">
        <v>1</v>
      </c>
      <c r="P17" s="35"/>
      <c r="Q17" s="36"/>
    </row>
    <row r="18" spans="1:17" ht="21.75">
      <c r="A18" s="32" t="s">
        <v>105</v>
      </c>
      <c r="B18" s="5" t="s">
        <v>106</v>
      </c>
      <c r="C18" s="15">
        <v>1</v>
      </c>
      <c r="D18" s="5" t="s">
        <v>107</v>
      </c>
      <c r="E18" s="5" t="s">
        <v>108</v>
      </c>
      <c r="F18" s="5" t="s">
        <v>43</v>
      </c>
      <c r="G18" s="5" t="s">
        <v>33</v>
      </c>
      <c r="H18" s="5" t="s">
        <v>34</v>
      </c>
      <c r="I18" s="6" t="s">
        <v>35</v>
      </c>
      <c r="J18" s="5" t="s">
        <v>109</v>
      </c>
      <c r="K18" s="5" t="s">
        <v>54</v>
      </c>
      <c r="L18" s="11" t="s">
        <v>38</v>
      </c>
      <c r="M18" s="12" t="str">
        <f>IF(F18="female","X","O")</f>
        <v>O</v>
      </c>
      <c r="N18" s="13" t="s">
        <v>38</v>
      </c>
      <c r="O18" s="12">
        <v>2</v>
      </c>
      <c r="P18" s="35"/>
      <c r="Q18" s="36"/>
    </row>
    <row r="19" spans="1:17" ht="21.75">
      <c r="A19" s="32" t="s">
        <v>110</v>
      </c>
      <c r="B19" s="5" t="s">
        <v>111</v>
      </c>
      <c r="C19" s="15">
        <v>1</v>
      </c>
      <c r="D19" s="5" t="s">
        <v>112</v>
      </c>
      <c r="E19" s="5" t="s">
        <v>113</v>
      </c>
      <c r="F19" s="5" t="s">
        <v>43</v>
      </c>
      <c r="G19" s="5" t="s">
        <v>72</v>
      </c>
      <c r="H19" s="5" t="s">
        <v>34</v>
      </c>
      <c r="I19" s="6" t="s">
        <v>35</v>
      </c>
      <c r="J19" s="5" t="s">
        <v>109</v>
      </c>
      <c r="K19" s="5" t="s">
        <v>54</v>
      </c>
      <c r="L19" s="11" t="s">
        <v>38</v>
      </c>
      <c r="M19" s="12" t="str">
        <f>IF(F19="female","X","O")</f>
        <v>O</v>
      </c>
      <c r="N19" s="13" t="s">
        <v>38</v>
      </c>
      <c r="O19" s="12">
        <v>3</v>
      </c>
      <c r="P19" s="35"/>
      <c r="Q19" s="36"/>
    </row>
    <row r="20" spans="1:17" ht="21.75">
      <c r="A20" s="32" t="s">
        <v>114</v>
      </c>
      <c r="B20" s="5" t="s">
        <v>115</v>
      </c>
      <c r="C20" s="15">
        <v>1</v>
      </c>
      <c r="D20" s="5" t="s">
        <v>116</v>
      </c>
      <c r="E20" s="5" t="s">
        <v>117</v>
      </c>
      <c r="F20" s="5" t="s">
        <v>32</v>
      </c>
      <c r="G20" s="5" t="s">
        <v>49</v>
      </c>
      <c r="H20" s="5" t="s">
        <v>34</v>
      </c>
      <c r="I20" s="6" t="s">
        <v>35</v>
      </c>
      <c r="J20" s="5" t="s">
        <v>109</v>
      </c>
      <c r="K20" s="5" t="s">
        <v>118</v>
      </c>
      <c r="L20" s="11" t="s">
        <v>38</v>
      </c>
      <c r="M20" s="12" t="str">
        <f>IF(F20="female","X","O")</f>
        <v>X</v>
      </c>
      <c r="N20" s="13" t="s">
        <v>62</v>
      </c>
      <c r="O20" s="12">
        <v>2</v>
      </c>
      <c r="P20" s="35"/>
      <c r="Q20" s="36"/>
    </row>
    <row r="21" spans="1:17" ht="21.75">
      <c r="A21" s="32" t="s">
        <v>119</v>
      </c>
      <c r="B21" s="5" t="s">
        <v>120</v>
      </c>
      <c r="C21" s="15">
        <v>1</v>
      </c>
      <c r="D21" s="5" t="s">
        <v>121</v>
      </c>
      <c r="E21" s="5" t="s">
        <v>122</v>
      </c>
      <c r="F21" s="5" t="s">
        <v>32</v>
      </c>
      <c r="G21" s="5" t="s">
        <v>33</v>
      </c>
      <c r="H21" s="5" t="s">
        <v>34</v>
      </c>
      <c r="I21" s="6" t="s">
        <v>35</v>
      </c>
      <c r="J21" s="5" t="s">
        <v>109</v>
      </c>
      <c r="K21" s="5" t="s">
        <v>54</v>
      </c>
      <c r="L21" s="11" t="s">
        <v>38</v>
      </c>
      <c r="M21" s="12" t="str">
        <f>IF(F21="female","X","O")</f>
        <v>X</v>
      </c>
      <c r="N21" s="13" t="s">
        <v>38</v>
      </c>
      <c r="O21" s="12">
        <v>2</v>
      </c>
      <c r="P21" s="35"/>
      <c r="Q21" s="36"/>
    </row>
    <row r="22" spans="1:17" ht="21.75">
      <c r="A22" s="32" t="s">
        <v>123</v>
      </c>
      <c r="B22" s="5" t="s">
        <v>124</v>
      </c>
      <c r="C22" s="15">
        <v>1</v>
      </c>
      <c r="D22" s="5" t="s">
        <v>125</v>
      </c>
      <c r="E22" s="5" t="s">
        <v>126</v>
      </c>
      <c r="F22" s="5" t="s">
        <v>43</v>
      </c>
      <c r="G22" s="5" t="s">
        <v>72</v>
      </c>
      <c r="H22" s="5" t="s">
        <v>34</v>
      </c>
      <c r="I22" s="6" t="s">
        <v>35</v>
      </c>
      <c r="J22" s="5" t="s">
        <v>109</v>
      </c>
      <c r="K22" s="5" t="s">
        <v>127</v>
      </c>
      <c r="L22" s="11" t="s">
        <v>38</v>
      </c>
      <c r="M22" s="12" t="str">
        <f>IF(F22="female","X","O")</f>
        <v>O</v>
      </c>
      <c r="N22" s="13" t="s">
        <v>62</v>
      </c>
      <c r="O22" s="12">
        <v>2</v>
      </c>
      <c r="P22" s="35"/>
      <c r="Q22" s="36"/>
    </row>
    <row r="23" spans="1:17" ht="21.75">
      <c r="A23" s="32" t="s">
        <v>128</v>
      </c>
      <c r="B23" s="5" t="s">
        <v>129</v>
      </c>
      <c r="C23" s="15">
        <v>1</v>
      </c>
      <c r="D23" s="5" t="s">
        <v>130</v>
      </c>
      <c r="E23" s="5" t="s">
        <v>131</v>
      </c>
      <c r="F23" s="5" t="s">
        <v>43</v>
      </c>
      <c r="G23" s="5" t="s">
        <v>49</v>
      </c>
      <c r="H23" s="5" t="s">
        <v>34</v>
      </c>
      <c r="I23" s="6" t="s">
        <v>35</v>
      </c>
      <c r="J23" s="5" t="s">
        <v>109</v>
      </c>
      <c r="K23" s="5" t="s">
        <v>54</v>
      </c>
      <c r="L23" s="11" t="s">
        <v>38</v>
      </c>
      <c r="M23" s="12" t="str">
        <f>IF(F23="female","X","O")</f>
        <v>O</v>
      </c>
      <c r="N23" s="13" t="s">
        <v>38</v>
      </c>
      <c r="O23" s="12">
        <v>1</v>
      </c>
      <c r="P23" s="35"/>
      <c r="Q23" s="36"/>
    </row>
    <row r="24" spans="1:17" ht="21.75">
      <c r="A24" s="32" t="s">
        <v>132</v>
      </c>
      <c r="B24" s="5" t="s">
        <v>133</v>
      </c>
      <c r="C24" s="15">
        <v>1</v>
      </c>
      <c r="D24" s="5" t="s">
        <v>134</v>
      </c>
      <c r="E24" s="5" t="s">
        <v>135</v>
      </c>
      <c r="F24" s="5" t="s">
        <v>43</v>
      </c>
      <c r="G24" s="5" t="s">
        <v>72</v>
      </c>
      <c r="H24" s="5" t="s">
        <v>34</v>
      </c>
      <c r="I24" s="6" t="s">
        <v>35</v>
      </c>
      <c r="J24" s="5" t="s">
        <v>109</v>
      </c>
      <c r="K24" s="5" t="s">
        <v>37</v>
      </c>
      <c r="L24" s="11" t="s">
        <v>38</v>
      </c>
      <c r="M24" s="12" t="str">
        <f>IF(F24="female","X","O")</f>
        <v>O</v>
      </c>
      <c r="N24" s="13" t="s">
        <v>38</v>
      </c>
      <c r="O24" s="12">
        <v>2</v>
      </c>
      <c r="P24" s="35"/>
      <c r="Q24" s="36"/>
    </row>
    <row r="25" spans="1:17" ht="21.75">
      <c r="A25" s="32" t="s">
        <v>136</v>
      </c>
      <c r="B25" s="5" t="s">
        <v>137</v>
      </c>
      <c r="C25" s="15">
        <v>1</v>
      </c>
      <c r="D25" s="5" t="s">
        <v>107</v>
      </c>
      <c r="E25" s="5" t="s">
        <v>138</v>
      </c>
      <c r="F25" s="5" t="s">
        <v>43</v>
      </c>
      <c r="G25" s="5" t="s">
        <v>33</v>
      </c>
      <c r="H25" s="5" t="s">
        <v>34</v>
      </c>
      <c r="I25" s="6" t="s">
        <v>35</v>
      </c>
      <c r="J25" s="5" t="s">
        <v>109</v>
      </c>
      <c r="K25" s="5" t="s">
        <v>54</v>
      </c>
      <c r="L25" s="11" t="s">
        <v>38</v>
      </c>
      <c r="M25" s="12" t="str">
        <f>IF(F25="female","X","O")</f>
        <v>O</v>
      </c>
      <c r="N25" s="13" t="s">
        <v>38</v>
      </c>
      <c r="O25" s="12">
        <v>3</v>
      </c>
      <c r="P25" s="35"/>
      <c r="Q25" s="36"/>
    </row>
    <row r="26" spans="1:17" ht="21.75">
      <c r="A26" s="32" t="s">
        <v>139</v>
      </c>
      <c r="B26" s="5" t="s">
        <v>140</v>
      </c>
      <c r="C26" s="15">
        <v>1</v>
      </c>
      <c r="D26" s="5" t="s">
        <v>141</v>
      </c>
      <c r="E26" s="5" t="s">
        <v>142</v>
      </c>
      <c r="F26" s="5" t="s">
        <v>32</v>
      </c>
      <c r="G26" s="5" t="s">
        <v>72</v>
      </c>
      <c r="H26" s="5" t="s">
        <v>34</v>
      </c>
      <c r="I26" s="6" t="s">
        <v>35</v>
      </c>
      <c r="J26" s="5" t="s">
        <v>109</v>
      </c>
      <c r="K26" s="5" t="s">
        <v>54</v>
      </c>
      <c r="L26" s="11" t="s">
        <v>38</v>
      </c>
      <c r="M26" s="12" t="str">
        <f>IF(F26="female","X","O")</f>
        <v>X</v>
      </c>
      <c r="N26" s="13" t="s">
        <v>38</v>
      </c>
      <c r="O26" s="12">
        <v>1</v>
      </c>
      <c r="P26" s="35"/>
      <c r="Q26" s="36"/>
    </row>
    <row r="27" spans="1:17" ht="21.75">
      <c r="A27" s="32" t="s">
        <v>143</v>
      </c>
      <c r="B27" s="5" t="s">
        <v>144</v>
      </c>
      <c r="C27" s="15">
        <v>1</v>
      </c>
      <c r="D27" s="5" t="s">
        <v>145</v>
      </c>
      <c r="E27" s="5" t="s">
        <v>146</v>
      </c>
      <c r="F27" s="5" t="s">
        <v>32</v>
      </c>
      <c r="G27" s="5" t="s">
        <v>49</v>
      </c>
      <c r="H27" s="5" t="s">
        <v>34</v>
      </c>
      <c r="I27" s="6" t="s">
        <v>35</v>
      </c>
      <c r="J27" s="5" t="s">
        <v>109</v>
      </c>
      <c r="K27" s="5" t="s">
        <v>147</v>
      </c>
      <c r="L27" s="11" t="s">
        <v>38</v>
      </c>
      <c r="M27" s="12" t="str">
        <f>IF(F27="female","X","O")</f>
        <v>X</v>
      </c>
      <c r="N27" s="13" t="s">
        <v>62</v>
      </c>
      <c r="O27" s="12">
        <v>1</v>
      </c>
      <c r="P27" s="35"/>
      <c r="Q27" s="36"/>
    </row>
    <row r="28" spans="1:17" ht="21.75">
      <c r="A28" s="32" t="s">
        <v>148</v>
      </c>
      <c r="B28" s="5" t="s">
        <v>149</v>
      </c>
      <c r="C28" s="15">
        <v>1</v>
      </c>
      <c r="D28" s="5" t="s">
        <v>150</v>
      </c>
      <c r="E28" s="5" t="s">
        <v>151</v>
      </c>
      <c r="F28" s="5" t="s">
        <v>32</v>
      </c>
      <c r="G28" s="5" t="s">
        <v>33</v>
      </c>
      <c r="H28" s="5" t="s">
        <v>34</v>
      </c>
      <c r="I28" s="6" t="s">
        <v>35</v>
      </c>
      <c r="J28" s="5" t="s">
        <v>109</v>
      </c>
      <c r="K28" s="5" t="s">
        <v>54</v>
      </c>
      <c r="L28" s="11" t="s">
        <v>38</v>
      </c>
      <c r="M28" s="12" t="str">
        <f>IF(F28="female","X","O")</f>
        <v>X</v>
      </c>
      <c r="N28" s="13" t="s">
        <v>38</v>
      </c>
      <c r="O28" s="12">
        <v>3</v>
      </c>
      <c r="P28" s="35"/>
      <c r="Q28" s="36"/>
    </row>
    <row r="29" spans="1:17" ht="21.75">
      <c r="A29" s="32" t="s">
        <v>152</v>
      </c>
      <c r="B29" s="5" t="s">
        <v>153</v>
      </c>
      <c r="C29" s="15">
        <v>1</v>
      </c>
      <c r="D29" s="5" t="s">
        <v>154</v>
      </c>
      <c r="E29" s="5" t="s">
        <v>155</v>
      </c>
      <c r="F29" s="5" t="s">
        <v>32</v>
      </c>
      <c r="G29" s="5" t="s">
        <v>72</v>
      </c>
      <c r="H29" s="5" t="s">
        <v>34</v>
      </c>
      <c r="I29" s="6" t="s">
        <v>35</v>
      </c>
      <c r="J29" s="5" t="s">
        <v>109</v>
      </c>
      <c r="K29" s="5" t="s">
        <v>37</v>
      </c>
      <c r="L29" s="11" t="s">
        <v>38</v>
      </c>
      <c r="M29" s="12" t="str">
        <f>IF(F29="female","X","O")</f>
        <v>X</v>
      </c>
      <c r="N29" s="13" t="s">
        <v>38</v>
      </c>
      <c r="O29" s="12">
        <v>1</v>
      </c>
      <c r="P29" s="35"/>
      <c r="Q29" s="36"/>
    </row>
    <row r="30" spans="1:17" ht="21.75">
      <c r="A30" s="32" t="s">
        <v>156</v>
      </c>
      <c r="B30" s="5" t="s">
        <v>157</v>
      </c>
      <c r="C30" s="15">
        <v>1</v>
      </c>
      <c r="D30" s="5" t="s">
        <v>158</v>
      </c>
      <c r="E30" s="5" t="s">
        <v>159</v>
      </c>
      <c r="F30" s="5" t="s">
        <v>32</v>
      </c>
      <c r="G30" s="5" t="s">
        <v>72</v>
      </c>
      <c r="H30" s="5" t="s">
        <v>34</v>
      </c>
      <c r="I30" s="6" t="s">
        <v>35</v>
      </c>
      <c r="J30" s="5" t="s">
        <v>109</v>
      </c>
      <c r="K30" s="5" t="s">
        <v>37</v>
      </c>
      <c r="L30" s="11" t="s">
        <v>38</v>
      </c>
      <c r="M30" s="12" t="str">
        <f>IF(F30="female","X","O")</f>
        <v>X</v>
      </c>
      <c r="N30" s="13" t="s">
        <v>38</v>
      </c>
      <c r="O30" s="12">
        <v>2</v>
      </c>
      <c r="P30" s="35"/>
      <c r="Q30" s="36"/>
    </row>
    <row r="31" spans="1:17" ht="21.75">
      <c r="A31" s="32" t="s">
        <v>160</v>
      </c>
      <c r="B31" s="48" t="s">
        <v>161</v>
      </c>
      <c r="C31" s="15">
        <v>1</v>
      </c>
      <c r="D31" s="48" t="s">
        <v>162</v>
      </c>
      <c r="E31" s="48" t="s">
        <v>163</v>
      </c>
      <c r="F31" s="48" t="s">
        <v>43</v>
      </c>
      <c r="G31" s="5" t="s">
        <v>49</v>
      </c>
      <c r="H31" s="5" t="s">
        <v>34</v>
      </c>
      <c r="I31" s="6" t="s">
        <v>35</v>
      </c>
      <c r="J31" s="48" t="s">
        <v>109</v>
      </c>
      <c r="K31" s="5" t="s">
        <v>54</v>
      </c>
      <c r="L31" s="11" t="s">
        <v>38</v>
      </c>
      <c r="M31" s="12" t="str">
        <f>IF(F31="female","X","O")</f>
        <v>O</v>
      </c>
      <c r="N31" s="13" t="s">
        <v>38</v>
      </c>
      <c r="O31" s="12">
        <v>1</v>
      </c>
    </row>
    <row r="32" spans="1:17" ht="21.75">
      <c r="A32" s="32" t="s">
        <v>164</v>
      </c>
      <c r="B32" s="48" t="s">
        <v>165</v>
      </c>
      <c r="C32" s="15">
        <v>1</v>
      </c>
      <c r="D32" s="48" t="s">
        <v>166</v>
      </c>
      <c r="E32" s="48" t="s">
        <v>167</v>
      </c>
      <c r="F32" s="48" t="s">
        <v>43</v>
      </c>
      <c r="G32" s="5" t="s">
        <v>72</v>
      </c>
      <c r="H32" s="5" t="s">
        <v>34</v>
      </c>
      <c r="I32" s="6" t="s">
        <v>35</v>
      </c>
      <c r="J32" s="48" t="s">
        <v>109</v>
      </c>
      <c r="K32" s="5" t="s">
        <v>54</v>
      </c>
      <c r="L32" s="11" t="s">
        <v>38</v>
      </c>
      <c r="M32" s="12" t="str">
        <f>IF(F32="female","X","O")</f>
        <v>O</v>
      </c>
      <c r="N32" s="13" t="s">
        <v>38</v>
      </c>
      <c r="O32" s="12">
        <v>1</v>
      </c>
    </row>
    <row r="33" spans="1:15" ht="21.75">
      <c r="A33" s="32" t="s">
        <v>168</v>
      </c>
      <c r="B33" s="48" t="s">
        <v>169</v>
      </c>
      <c r="C33" s="49">
        <v>1</v>
      </c>
      <c r="D33" s="48" t="s">
        <v>170</v>
      </c>
      <c r="E33" s="48" t="s">
        <v>171</v>
      </c>
      <c r="F33" s="48" t="s">
        <v>43</v>
      </c>
      <c r="G33" s="48" t="s">
        <v>33</v>
      </c>
      <c r="H33" s="48" t="s">
        <v>34</v>
      </c>
      <c r="I33" s="50" t="s">
        <v>35</v>
      </c>
      <c r="J33" s="48" t="s">
        <v>172</v>
      </c>
      <c r="K33" s="5" t="s">
        <v>54</v>
      </c>
      <c r="L33" s="11" t="s">
        <v>38</v>
      </c>
      <c r="M33" s="12" t="str">
        <f>IF(F33="female","X","O")</f>
        <v>O</v>
      </c>
      <c r="N33" s="13" t="s">
        <v>38</v>
      </c>
      <c r="O33" s="12">
        <v>3</v>
      </c>
    </row>
    <row r="34" spans="1:15">
      <c r="J34" s="17"/>
    </row>
  </sheetData>
  <autoFilter ref="A1:O30" xr:uid="{2C81DE82-9ACC-4AEC-B304-2D4CD6B0ECC1}">
    <sortState xmlns:xlrd2="http://schemas.microsoft.com/office/spreadsheetml/2017/richdata2" ref="A2:O33">
      <sortCondition ref="J1:J30"/>
    </sortState>
  </autoFilter>
  <sortState xmlns:xlrd2="http://schemas.microsoft.com/office/spreadsheetml/2017/richdata2" ref="A2:O33">
    <sortCondition ref="O2:O33"/>
  </sortState>
  <mergeCells count="29">
    <mergeCell ref="P5:Q5"/>
    <mergeCell ref="P2:Q2"/>
    <mergeCell ref="P3:Q3"/>
    <mergeCell ref="P4:Q4"/>
    <mergeCell ref="P14:Q14"/>
    <mergeCell ref="P6:Q6"/>
    <mergeCell ref="P7:Q7"/>
    <mergeCell ref="P8:Q8"/>
    <mergeCell ref="P9:Q9"/>
    <mergeCell ref="P10:Q10"/>
    <mergeCell ref="P11:Q11"/>
    <mergeCell ref="P12:Q12"/>
    <mergeCell ref="P13:Q1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30:Q30"/>
    <mergeCell ref="P25:Q25"/>
    <mergeCell ref="P26:Q26"/>
    <mergeCell ref="P27:Q27"/>
    <mergeCell ref="P28:Q28"/>
    <mergeCell ref="P29:Q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17B7-0B84-4D4C-9E1A-C2CC88A662B9}">
  <dimension ref="A1:Q66"/>
  <sheetViews>
    <sheetView topLeftCell="A27" workbookViewId="0">
      <selection activeCell="B40" sqref="B40"/>
    </sheetView>
  </sheetViews>
  <sheetFormatPr defaultColWidth="25.7109375" defaultRowHeight="9.9499999999999993"/>
  <cols>
    <col min="1" max="1" width="10.140625" style="9" bestFit="1" customWidth="1"/>
    <col min="2" max="2" width="21.5703125" style="9" bestFit="1" customWidth="1"/>
    <col min="3" max="3" width="13.7109375" style="12" bestFit="1" customWidth="1"/>
    <col min="4" max="4" width="14.85546875" style="9" bestFit="1" customWidth="1"/>
    <col min="5" max="5" width="14.7109375" style="9" bestFit="1" customWidth="1"/>
    <col min="6" max="6" width="8.42578125" style="9" bestFit="1" customWidth="1"/>
    <col min="7" max="7" width="9.7109375" style="9" bestFit="1" customWidth="1"/>
    <col min="8" max="8" width="18.42578125" style="9" bestFit="1" customWidth="1"/>
    <col min="9" max="9" width="8.42578125" style="9" bestFit="1" customWidth="1"/>
    <col min="10" max="10" width="12.85546875" style="9" bestFit="1" customWidth="1"/>
    <col min="11" max="11" width="22.140625" style="9" bestFit="1" customWidth="1"/>
    <col min="12" max="12" width="11.85546875" style="12" bestFit="1" customWidth="1"/>
    <col min="13" max="13" width="11.5703125" style="12" bestFit="1" customWidth="1"/>
    <col min="14" max="14" width="15.140625" style="12" bestFit="1" customWidth="1"/>
    <col min="15" max="15" width="14.5703125" style="12" bestFit="1" customWidth="1"/>
    <col min="16" max="16384" width="25.7109375" style="9"/>
  </cols>
  <sheetData>
    <row r="1" spans="1:17">
      <c r="A1" s="4" t="s">
        <v>15</v>
      </c>
      <c r="B1" s="4" t="s">
        <v>16</v>
      </c>
      <c r="C1" s="14" t="s">
        <v>2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10" t="s">
        <v>25</v>
      </c>
      <c r="M1" s="10" t="s">
        <v>26</v>
      </c>
      <c r="N1" s="10" t="s">
        <v>27</v>
      </c>
      <c r="O1" s="10" t="s">
        <v>3</v>
      </c>
    </row>
    <row r="2" spans="1:17" ht="21.75">
      <c r="A2" s="9" t="s">
        <v>173</v>
      </c>
      <c r="B2" s="5" t="s">
        <v>174</v>
      </c>
      <c r="C2" s="15">
        <v>8</v>
      </c>
      <c r="D2" s="5" t="s">
        <v>175</v>
      </c>
      <c r="E2" s="5" t="s">
        <v>176</v>
      </c>
      <c r="F2" s="5" t="s">
        <v>43</v>
      </c>
      <c r="G2" s="5" t="s">
        <v>72</v>
      </c>
      <c r="H2" s="5" t="s">
        <v>34</v>
      </c>
      <c r="I2" s="9" t="s">
        <v>35</v>
      </c>
      <c r="J2" s="5" t="s">
        <v>172</v>
      </c>
      <c r="K2" s="5" t="s">
        <v>54</v>
      </c>
      <c r="L2" s="11" t="s">
        <v>38</v>
      </c>
      <c r="M2" s="12" t="str">
        <f>IF(F2="female","X","O")</f>
        <v>O</v>
      </c>
      <c r="N2" s="13" t="s">
        <v>38</v>
      </c>
      <c r="O2" s="12">
        <v>6</v>
      </c>
      <c r="P2" s="35"/>
      <c r="Q2" s="36"/>
    </row>
    <row r="3" spans="1:17" ht="10.5">
      <c r="A3" s="9" t="s">
        <v>177</v>
      </c>
      <c r="B3" s="5" t="s">
        <v>178</v>
      </c>
      <c r="C3" s="15">
        <v>8</v>
      </c>
      <c r="D3" s="5" t="s">
        <v>179</v>
      </c>
      <c r="E3" s="5" t="s">
        <v>180</v>
      </c>
      <c r="F3" s="5" t="s">
        <v>32</v>
      </c>
      <c r="G3" s="5" t="s">
        <v>33</v>
      </c>
      <c r="H3" s="5" t="s">
        <v>34</v>
      </c>
      <c r="I3" s="9" t="s">
        <v>35</v>
      </c>
      <c r="J3" s="5" t="s">
        <v>172</v>
      </c>
      <c r="K3" s="5" t="s">
        <v>54</v>
      </c>
      <c r="L3" s="11" t="s">
        <v>38</v>
      </c>
      <c r="M3" s="12" t="str">
        <f>IF(F3="female","X","O")</f>
        <v>X</v>
      </c>
      <c r="N3" s="13" t="s">
        <v>38</v>
      </c>
      <c r="O3" s="12">
        <v>5</v>
      </c>
      <c r="P3" s="35"/>
      <c r="Q3" s="36"/>
    </row>
    <row r="4" spans="1:17" ht="21.75">
      <c r="A4" s="9" t="s">
        <v>181</v>
      </c>
      <c r="B4" s="5" t="s">
        <v>182</v>
      </c>
      <c r="C4" s="15">
        <v>8</v>
      </c>
      <c r="D4" s="5" t="s">
        <v>183</v>
      </c>
      <c r="E4" s="5" t="s">
        <v>184</v>
      </c>
      <c r="F4" s="5" t="s">
        <v>43</v>
      </c>
      <c r="G4" s="5" t="s">
        <v>72</v>
      </c>
      <c r="H4" s="5" t="s">
        <v>34</v>
      </c>
      <c r="I4" s="9" t="s">
        <v>35</v>
      </c>
      <c r="J4" s="5" t="s">
        <v>36</v>
      </c>
      <c r="K4" s="5" t="s">
        <v>37</v>
      </c>
      <c r="L4" s="11" t="s">
        <v>38</v>
      </c>
      <c r="M4" s="12" t="str">
        <f>IF(F4="female","X","O")</f>
        <v>O</v>
      </c>
      <c r="N4" s="13" t="s">
        <v>38</v>
      </c>
      <c r="O4" s="12">
        <v>4</v>
      </c>
      <c r="P4" s="35"/>
      <c r="Q4" s="36"/>
    </row>
    <row r="5" spans="1:17" ht="21.75">
      <c r="A5" s="9" t="s">
        <v>185</v>
      </c>
      <c r="B5" s="5" t="s">
        <v>186</v>
      </c>
      <c r="C5" s="15">
        <v>8</v>
      </c>
      <c r="D5" s="5" t="s">
        <v>187</v>
      </c>
      <c r="E5" s="5" t="s">
        <v>188</v>
      </c>
      <c r="F5" s="5" t="s">
        <v>43</v>
      </c>
      <c r="G5" s="5" t="s">
        <v>49</v>
      </c>
      <c r="H5" s="5" t="s">
        <v>34</v>
      </c>
      <c r="I5" s="9" t="s">
        <v>35</v>
      </c>
      <c r="J5" s="5" t="s">
        <v>109</v>
      </c>
      <c r="K5" s="5" t="s">
        <v>127</v>
      </c>
      <c r="L5" s="11" t="s">
        <v>38</v>
      </c>
      <c r="M5" s="12" t="str">
        <f>IF(F5="female","X","O")</f>
        <v>O</v>
      </c>
      <c r="N5" s="13" t="s">
        <v>62</v>
      </c>
      <c r="O5" s="12">
        <v>6</v>
      </c>
      <c r="P5" s="35"/>
      <c r="Q5" s="36"/>
    </row>
    <row r="6" spans="1:17" ht="21.75">
      <c r="A6" s="9" t="s">
        <v>189</v>
      </c>
      <c r="B6" s="5" t="s">
        <v>190</v>
      </c>
      <c r="C6" s="15">
        <v>8</v>
      </c>
      <c r="D6" s="5" t="s">
        <v>191</v>
      </c>
      <c r="E6" s="5" t="s">
        <v>192</v>
      </c>
      <c r="F6" s="5" t="s">
        <v>32</v>
      </c>
      <c r="G6" s="5" t="s">
        <v>72</v>
      </c>
      <c r="H6" s="5" t="s">
        <v>34</v>
      </c>
      <c r="I6" s="9" t="s">
        <v>35</v>
      </c>
      <c r="J6" s="5" t="s">
        <v>36</v>
      </c>
      <c r="K6" s="5" t="s">
        <v>193</v>
      </c>
      <c r="L6" s="11" t="s">
        <v>38</v>
      </c>
      <c r="M6" s="12" t="str">
        <f>IF(F6="female","X","O")</f>
        <v>X</v>
      </c>
      <c r="N6" s="13" t="s">
        <v>62</v>
      </c>
      <c r="O6" s="12">
        <v>7</v>
      </c>
      <c r="P6" s="35"/>
      <c r="Q6" s="36"/>
    </row>
    <row r="7" spans="1:17" ht="21.75">
      <c r="A7" s="9" t="s">
        <v>194</v>
      </c>
      <c r="B7" s="5" t="s">
        <v>195</v>
      </c>
      <c r="C7" s="15">
        <v>8</v>
      </c>
      <c r="D7" s="5" t="s">
        <v>196</v>
      </c>
      <c r="E7" s="5" t="s">
        <v>197</v>
      </c>
      <c r="F7" s="5" t="s">
        <v>32</v>
      </c>
      <c r="G7" s="5" t="s">
        <v>49</v>
      </c>
      <c r="H7" s="5" t="s">
        <v>34</v>
      </c>
      <c r="I7" s="9" t="s">
        <v>35</v>
      </c>
      <c r="J7" s="5" t="s">
        <v>172</v>
      </c>
      <c r="K7" s="5" t="s">
        <v>37</v>
      </c>
      <c r="L7" s="11" t="s">
        <v>38</v>
      </c>
      <c r="M7" s="12" t="str">
        <f>IF(F7="female","X","O")</f>
        <v>X</v>
      </c>
      <c r="N7" s="13" t="s">
        <v>38</v>
      </c>
      <c r="O7" s="12">
        <v>6</v>
      </c>
      <c r="P7" s="35"/>
      <c r="Q7" s="36"/>
    </row>
    <row r="8" spans="1:17" ht="21.75">
      <c r="A8" s="9" t="s">
        <v>198</v>
      </c>
      <c r="B8" s="5" t="s">
        <v>199</v>
      </c>
      <c r="C8" s="15">
        <v>8</v>
      </c>
      <c r="D8" s="5" t="s">
        <v>125</v>
      </c>
      <c r="E8" s="5" t="s">
        <v>200</v>
      </c>
      <c r="F8" s="5" t="s">
        <v>43</v>
      </c>
      <c r="G8" s="5" t="s">
        <v>49</v>
      </c>
      <c r="H8" s="5" t="s">
        <v>34</v>
      </c>
      <c r="I8" s="9" t="s">
        <v>35</v>
      </c>
      <c r="J8" s="5" t="s">
        <v>36</v>
      </c>
      <c r="K8" s="5" t="s">
        <v>67</v>
      </c>
      <c r="L8" s="11" t="s">
        <v>38</v>
      </c>
      <c r="M8" s="12" t="str">
        <f>IF(F8="female","X","O")</f>
        <v>O</v>
      </c>
      <c r="N8" s="13" t="s">
        <v>62</v>
      </c>
      <c r="O8" s="12">
        <v>4</v>
      </c>
      <c r="P8" s="35"/>
      <c r="Q8" s="36"/>
    </row>
    <row r="9" spans="1:17" ht="21.75">
      <c r="A9" s="9" t="s">
        <v>201</v>
      </c>
      <c r="B9" s="5" t="s">
        <v>202</v>
      </c>
      <c r="C9" s="15">
        <v>8</v>
      </c>
      <c r="D9" s="5" t="s">
        <v>203</v>
      </c>
      <c r="E9" s="5" t="s">
        <v>204</v>
      </c>
      <c r="F9" s="5" t="s">
        <v>43</v>
      </c>
      <c r="G9" s="5" t="s">
        <v>33</v>
      </c>
      <c r="H9" s="5" t="s">
        <v>34</v>
      </c>
      <c r="I9" s="9" t="s">
        <v>35</v>
      </c>
      <c r="J9" s="5" t="s">
        <v>36</v>
      </c>
      <c r="K9" s="5" t="s">
        <v>37</v>
      </c>
      <c r="L9" s="11" t="s">
        <v>38</v>
      </c>
      <c r="M9" s="12" t="str">
        <f>IF(F9="female","X","O")</f>
        <v>O</v>
      </c>
      <c r="N9" s="13" t="s">
        <v>38</v>
      </c>
      <c r="O9" s="12">
        <v>5</v>
      </c>
      <c r="P9" s="35"/>
      <c r="Q9" s="36"/>
    </row>
    <row r="10" spans="1:17" ht="21.75">
      <c r="A10" s="9" t="s">
        <v>205</v>
      </c>
      <c r="B10" s="5" t="s">
        <v>206</v>
      </c>
      <c r="C10" s="15">
        <v>8</v>
      </c>
      <c r="D10" s="5" t="s">
        <v>207</v>
      </c>
      <c r="E10" s="5" t="s">
        <v>208</v>
      </c>
      <c r="F10" s="5" t="s">
        <v>32</v>
      </c>
      <c r="G10" s="5" t="s">
        <v>72</v>
      </c>
      <c r="H10" s="5" t="s">
        <v>34</v>
      </c>
      <c r="I10" s="9" t="s">
        <v>35</v>
      </c>
      <c r="J10" s="5" t="s">
        <v>109</v>
      </c>
      <c r="K10" s="5" t="s">
        <v>67</v>
      </c>
      <c r="L10" s="11" t="s">
        <v>38</v>
      </c>
      <c r="M10" s="12" t="str">
        <f>IF(F10="female","X","O")</f>
        <v>X</v>
      </c>
      <c r="N10" s="13" t="s">
        <v>62</v>
      </c>
      <c r="O10" s="12">
        <v>5</v>
      </c>
      <c r="P10" s="35"/>
      <c r="Q10" s="36"/>
    </row>
    <row r="11" spans="1:17" ht="21.75">
      <c r="A11" s="9" t="s">
        <v>209</v>
      </c>
      <c r="B11" s="5" t="s">
        <v>210</v>
      </c>
      <c r="C11" s="15">
        <v>8</v>
      </c>
      <c r="D11" s="5" t="s">
        <v>211</v>
      </c>
      <c r="E11" s="5" t="s">
        <v>212</v>
      </c>
      <c r="F11" s="5" t="s">
        <v>43</v>
      </c>
      <c r="G11" s="5" t="s">
        <v>72</v>
      </c>
      <c r="H11" s="5" t="s">
        <v>34</v>
      </c>
      <c r="I11" s="9" t="s">
        <v>35</v>
      </c>
      <c r="J11" s="5" t="s">
        <v>36</v>
      </c>
      <c r="K11" s="5" t="s">
        <v>54</v>
      </c>
      <c r="L11" s="11" t="s">
        <v>38</v>
      </c>
      <c r="M11" s="12" t="str">
        <f>IF(F11="female","X","O")</f>
        <v>O</v>
      </c>
      <c r="N11" s="13" t="s">
        <v>38</v>
      </c>
      <c r="O11" s="12">
        <v>7</v>
      </c>
      <c r="P11" s="35"/>
      <c r="Q11" s="36"/>
    </row>
    <row r="12" spans="1:17" ht="21.75">
      <c r="A12" s="9" t="s">
        <v>213</v>
      </c>
      <c r="B12" s="5" t="s">
        <v>214</v>
      </c>
      <c r="C12" s="15">
        <v>8</v>
      </c>
      <c r="D12" s="5" t="s">
        <v>215</v>
      </c>
      <c r="E12" s="5" t="s">
        <v>216</v>
      </c>
      <c r="F12" s="5" t="s">
        <v>32</v>
      </c>
      <c r="G12" s="5" t="s">
        <v>49</v>
      </c>
      <c r="H12" s="5" t="s">
        <v>34</v>
      </c>
      <c r="I12" s="9" t="s">
        <v>35</v>
      </c>
      <c r="J12" s="5" t="s">
        <v>109</v>
      </c>
      <c r="K12" s="5" t="s">
        <v>54</v>
      </c>
      <c r="L12" s="11" t="s">
        <v>38</v>
      </c>
      <c r="M12" s="12" t="str">
        <f>IF(F12="female","X","O")</f>
        <v>X</v>
      </c>
      <c r="N12" s="13" t="s">
        <v>38</v>
      </c>
      <c r="O12" s="12">
        <v>5</v>
      </c>
      <c r="P12" s="35"/>
      <c r="Q12" s="36"/>
    </row>
    <row r="13" spans="1:17" ht="21.75">
      <c r="A13" s="9" t="s">
        <v>217</v>
      </c>
      <c r="B13" s="5" t="s">
        <v>218</v>
      </c>
      <c r="C13" s="15">
        <v>8</v>
      </c>
      <c r="D13" s="5" t="s">
        <v>219</v>
      </c>
      <c r="E13" s="5" t="s">
        <v>220</v>
      </c>
      <c r="F13" s="5" t="s">
        <v>43</v>
      </c>
      <c r="G13" s="5" t="s">
        <v>72</v>
      </c>
      <c r="H13" s="5" t="s">
        <v>34</v>
      </c>
      <c r="I13" s="9" t="s">
        <v>35</v>
      </c>
      <c r="J13" s="5" t="s">
        <v>172</v>
      </c>
      <c r="K13" s="5" t="s">
        <v>37</v>
      </c>
      <c r="L13" s="11" t="s">
        <v>38</v>
      </c>
      <c r="M13" s="12" t="str">
        <f>IF(F13="female","X","O")</f>
        <v>O</v>
      </c>
      <c r="N13" s="13" t="s">
        <v>38</v>
      </c>
      <c r="O13" s="12">
        <v>6</v>
      </c>
      <c r="P13" s="35"/>
      <c r="Q13" s="36"/>
    </row>
    <row r="14" spans="1:17" ht="21.75">
      <c r="A14" s="9" t="s">
        <v>221</v>
      </c>
      <c r="B14" s="5" t="s">
        <v>222</v>
      </c>
      <c r="C14" s="15">
        <v>8</v>
      </c>
      <c r="D14" s="5" t="s">
        <v>223</v>
      </c>
      <c r="E14" s="5" t="s">
        <v>224</v>
      </c>
      <c r="F14" s="5" t="s">
        <v>43</v>
      </c>
      <c r="G14" s="5" t="s">
        <v>49</v>
      </c>
      <c r="H14" s="5" t="s">
        <v>34</v>
      </c>
      <c r="I14" s="9" t="s">
        <v>35</v>
      </c>
      <c r="J14" s="5" t="s">
        <v>36</v>
      </c>
      <c r="K14" s="5" t="s">
        <v>54</v>
      </c>
      <c r="L14" s="11" t="s">
        <v>38</v>
      </c>
      <c r="M14" s="12" t="str">
        <f>IF(F14="female","X","O")</f>
        <v>O</v>
      </c>
      <c r="N14" s="13" t="s">
        <v>38</v>
      </c>
      <c r="O14" s="12">
        <v>8</v>
      </c>
      <c r="P14" s="35"/>
      <c r="Q14" s="36"/>
    </row>
    <row r="15" spans="1:17" ht="21.75">
      <c r="A15" s="9" t="s">
        <v>225</v>
      </c>
      <c r="B15" s="5" t="s">
        <v>226</v>
      </c>
      <c r="C15" s="15">
        <v>8</v>
      </c>
      <c r="D15" s="5" t="s">
        <v>227</v>
      </c>
      <c r="E15" s="5" t="s">
        <v>228</v>
      </c>
      <c r="F15" s="5" t="s">
        <v>32</v>
      </c>
      <c r="G15" s="5" t="s">
        <v>33</v>
      </c>
      <c r="H15" s="5" t="s">
        <v>34</v>
      </c>
      <c r="I15" s="9" t="s">
        <v>35</v>
      </c>
      <c r="J15" s="5" t="s">
        <v>36</v>
      </c>
      <c r="K15" s="5" t="s">
        <v>37</v>
      </c>
      <c r="L15" s="11" t="s">
        <v>38</v>
      </c>
      <c r="M15" s="12" t="str">
        <f>IF(F15="female","X","O")</f>
        <v>X</v>
      </c>
      <c r="N15" s="13" t="s">
        <v>38</v>
      </c>
      <c r="O15" s="12">
        <v>7</v>
      </c>
      <c r="P15" s="35"/>
      <c r="Q15" s="36"/>
    </row>
    <row r="16" spans="1:17" ht="10.5">
      <c r="A16" s="9" t="s">
        <v>229</v>
      </c>
      <c r="B16" s="5" t="s">
        <v>230</v>
      </c>
      <c r="C16" s="15">
        <v>8</v>
      </c>
      <c r="D16" s="5" t="s">
        <v>231</v>
      </c>
      <c r="E16" s="5" t="s">
        <v>232</v>
      </c>
      <c r="F16" s="5" t="s">
        <v>43</v>
      </c>
      <c r="G16" s="5" t="s">
        <v>49</v>
      </c>
      <c r="H16" s="5" t="s">
        <v>34</v>
      </c>
      <c r="I16" s="9" t="s">
        <v>35</v>
      </c>
      <c r="J16" s="5" t="s">
        <v>109</v>
      </c>
      <c r="K16" s="5" t="s">
        <v>37</v>
      </c>
      <c r="L16" s="11" t="s">
        <v>38</v>
      </c>
      <c r="M16" s="12" t="str">
        <f>IF(F16="female","X","O")</f>
        <v>O</v>
      </c>
      <c r="N16" s="13" t="s">
        <v>38</v>
      </c>
      <c r="O16" s="12">
        <v>7</v>
      </c>
      <c r="P16" s="35"/>
      <c r="Q16" s="36"/>
    </row>
    <row r="17" spans="1:17" ht="21.75">
      <c r="A17" s="9" t="s">
        <v>233</v>
      </c>
      <c r="B17" s="5" t="s">
        <v>234</v>
      </c>
      <c r="C17" s="15">
        <v>8</v>
      </c>
      <c r="D17" s="5" t="s">
        <v>235</v>
      </c>
      <c r="E17" s="5" t="s">
        <v>236</v>
      </c>
      <c r="F17" s="5" t="s">
        <v>32</v>
      </c>
      <c r="G17" s="5" t="s">
        <v>33</v>
      </c>
      <c r="H17" s="5" t="s">
        <v>34</v>
      </c>
      <c r="I17" s="9" t="s">
        <v>35</v>
      </c>
      <c r="J17" s="5" t="s">
        <v>36</v>
      </c>
      <c r="K17" s="5" t="s">
        <v>37</v>
      </c>
      <c r="L17" s="11" t="s">
        <v>38</v>
      </c>
      <c r="M17" s="12" t="str">
        <f>IF(F17="female","X","O")</f>
        <v>X</v>
      </c>
      <c r="N17" s="13" t="s">
        <v>38</v>
      </c>
      <c r="O17" s="12">
        <v>7</v>
      </c>
      <c r="P17" s="35"/>
      <c r="Q17" s="36"/>
    </row>
    <row r="18" spans="1:17" ht="21.75">
      <c r="A18" s="9" t="s">
        <v>237</v>
      </c>
      <c r="B18" s="5" t="s">
        <v>238</v>
      </c>
      <c r="C18" s="15">
        <v>8</v>
      </c>
      <c r="D18" s="5" t="s">
        <v>239</v>
      </c>
      <c r="E18" s="5" t="s">
        <v>240</v>
      </c>
      <c r="F18" s="5" t="s">
        <v>43</v>
      </c>
      <c r="G18" s="5" t="s">
        <v>49</v>
      </c>
      <c r="H18" s="5" t="s">
        <v>34</v>
      </c>
      <c r="I18" s="9" t="s">
        <v>35</v>
      </c>
      <c r="J18" s="5" t="s">
        <v>36</v>
      </c>
      <c r="K18" s="5" t="s">
        <v>241</v>
      </c>
      <c r="L18" s="11" t="s">
        <v>38</v>
      </c>
      <c r="M18" s="12" t="str">
        <f>IF(F18="female","X","O")</f>
        <v>O</v>
      </c>
      <c r="N18" s="13" t="s">
        <v>62</v>
      </c>
      <c r="O18" s="12">
        <v>4</v>
      </c>
      <c r="P18" s="35"/>
      <c r="Q18" s="36"/>
    </row>
    <row r="19" spans="1:17" ht="21.75">
      <c r="A19" s="9" t="s">
        <v>242</v>
      </c>
      <c r="B19" s="5" t="s">
        <v>243</v>
      </c>
      <c r="C19" s="15">
        <v>8</v>
      </c>
      <c r="D19" s="5" t="s">
        <v>244</v>
      </c>
      <c r="E19" s="5" t="s">
        <v>245</v>
      </c>
      <c r="F19" s="5" t="s">
        <v>43</v>
      </c>
      <c r="G19" s="5" t="s">
        <v>72</v>
      </c>
      <c r="H19" s="5" t="s">
        <v>34</v>
      </c>
      <c r="I19" s="9" t="s">
        <v>35</v>
      </c>
      <c r="J19" s="5" t="s">
        <v>172</v>
      </c>
      <c r="K19" s="5" t="s">
        <v>193</v>
      </c>
      <c r="L19" s="11" t="s">
        <v>38</v>
      </c>
      <c r="M19" s="12" t="str">
        <f>IF(F19="female","X","O")</f>
        <v>O</v>
      </c>
      <c r="N19" s="13" t="s">
        <v>62</v>
      </c>
      <c r="O19" s="12">
        <v>4</v>
      </c>
      <c r="P19" s="35"/>
      <c r="Q19" s="36"/>
    </row>
    <row r="20" spans="1:17" ht="21.75">
      <c r="A20" s="9" t="s">
        <v>246</v>
      </c>
      <c r="B20" s="5" t="s">
        <v>247</v>
      </c>
      <c r="C20" s="15">
        <v>8</v>
      </c>
      <c r="D20" s="5" t="s">
        <v>248</v>
      </c>
      <c r="E20" s="5" t="s">
        <v>249</v>
      </c>
      <c r="F20" s="5" t="s">
        <v>32</v>
      </c>
      <c r="G20" s="5" t="s">
        <v>33</v>
      </c>
      <c r="H20" s="5" t="s">
        <v>34</v>
      </c>
      <c r="I20" s="9" t="s">
        <v>35</v>
      </c>
      <c r="J20" s="5" t="s">
        <v>36</v>
      </c>
      <c r="K20" s="5" t="s">
        <v>54</v>
      </c>
      <c r="L20" s="11" t="s">
        <v>38</v>
      </c>
      <c r="M20" s="12" t="str">
        <f>IF(F20="female","X","O")</f>
        <v>X</v>
      </c>
      <c r="N20" s="13" t="s">
        <v>38</v>
      </c>
      <c r="O20" s="12">
        <v>4</v>
      </c>
      <c r="P20" s="35"/>
      <c r="Q20" s="36"/>
    </row>
    <row r="21" spans="1:17" ht="21.75">
      <c r="A21" s="9" t="s">
        <v>250</v>
      </c>
      <c r="B21" s="5" t="s">
        <v>251</v>
      </c>
      <c r="C21" s="15">
        <v>8</v>
      </c>
      <c r="D21" s="5" t="s">
        <v>252</v>
      </c>
      <c r="E21" s="5" t="s">
        <v>253</v>
      </c>
      <c r="F21" s="5" t="s">
        <v>32</v>
      </c>
      <c r="G21" s="5" t="s">
        <v>33</v>
      </c>
      <c r="H21" s="5" t="s">
        <v>34</v>
      </c>
      <c r="I21" s="9" t="s">
        <v>35</v>
      </c>
      <c r="J21" s="5" t="s">
        <v>109</v>
      </c>
      <c r="K21" s="5" t="s">
        <v>254</v>
      </c>
      <c r="L21" s="11" t="s">
        <v>38</v>
      </c>
      <c r="M21" s="12" t="str">
        <f>IF(F21="female","X","O")</f>
        <v>X</v>
      </c>
      <c r="N21" s="13" t="s">
        <v>62</v>
      </c>
      <c r="O21" s="12">
        <v>6</v>
      </c>
      <c r="P21" s="35"/>
      <c r="Q21" s="36"/>
    </row>
    <row r="22" spans="1:17" ht="21.75">
      <c r="A22" s="9" t="s">
        <v>255</v>
      </c>
      <c r="B22" s="5" t="s">
        <v>256</v>
      </c>
      <c r="C22" s="15">
        <v>8</v>
      </c>
      <c r="D22" s="5" t="s">
        <v>56</v>
      </c>
      <c r="E22" s="5" t="s">
        <v>257</v>
      </c>
      <c r="F22" s="5" t="s">
        <v>43</v>
      </c>
      <c r="G22" s="5" t="s">
        <v>49</v>
      </c>
      <c r="H22" s="5" t="s">
        <v>34</v>
      </c>
      <c r="I22" s="9" t="s">
        <v>35</v>
      </c>
      <c r="J22" s="5" t="s">
        <v>172</v>
      </c>
      <c r="K22" s="5" t="s">
        <v>37</v>
      </c>
      <c r="L22" s="11" t="s">
        <v>38</v>
      </c>
      <c r="M22" s="12" t="str">
        <f>IF(F22="female","X","O")</f>
        <v>O</v>
      </c>
      <c r="N22" s="13" t="s">
        <v>38</v>
      </c>
      <c r="O22" s="12">
        <v>4</v>
      </c>
      <c r="P22" s="35"/>
      <c r="Q22" s="36"/>
    </row>
    <row r="23" spans="1:17" ht="21.75">
      <c r="A23" s="9" t="s">
        <v>258</v>
      </c>
      <c r="B23" s="5" t="s">
        <v>259</v>
      </c>
      <c r="C23" s="15">
        <v>8</v>
      </c>
      <c r="D23" s="5" t="s">
        <v>260</v>
      </c>
      <c r="E23" s="5" t="s">
        <v>261</v>
      </c>
      <c r="F23" s="5" t="s">
        <v>43</v>
      </c>
      <c r="G23" s="5" t="s">
        <v>72</v>
      </c>
      <c r="H23" s="5" t="s">
        <v>34</v>
      </c>
      <c r="I23" s="9" t="s">
        <v>35</v>
      </c>
      <c r="J23" s="5" t="s">
        <v>36</v>
      </c>
      <c r="K23" s="5" t="s">
        <v>44</v>
      </c>
      <c r="L23" s="11" t="s">
        <v>38</v>
      </c>
      <c r="M23" s="12" t="str">
        <f>IF(F23="female","X","O")</f>
        <v>O</v>
      </c>
      <c r="N23" s="13" t="s">
        <v>38</v>
      </c>
      <c r="O23" s="12">
        <v>7</v>
      </c>
      <c r="P23" s="35"/>
      <c r="Q23" s="36"/>
    </row>
    <row r="24" spans="1:17" ht="21.75">
      <c r="A24" s="9" t="s">
        <v>262</v>
      </c>
      <c r="B24" s="5" t="s">
        <v>263</v>
      </c>
      <c r="C24" s="15">
        <v>8</v>
      </c>
      <c r="D24" s="5" t="s">
        <v>264</v>
      </c>
      <c r="E24" s="5" t="s">
        <v>265</v>
      </c>
      <c r="F24" s="5" t="s">
        <v>43</v>
      </c>
      <c r="G24" s="5" t="s">
        <v>72</v>
      </c>
      <c r="H24" s="5" t="s">
        <v>34</v>
      </c>
      <c r="I24" s="9" t="s">
        <v>35</v>
      </c>
      <c r="J24" s="5" t="s">
        <v>109</v>
      </c>
      <c r="K24" s="5" t="s">
        <v>37</v>
      </c>
      <c r="L24" s="11" t="s">
        <v>38</v>
      </c>
      <c r="M24" s="12" t="str">
        <f>IF(F24="female","X","O")</f>
        <v>O</v>
      </c>
      <c r="N24" s="13" t="s">
        <v>38</v>
      </c>
      <c r="O24" s="12">
        <v>8</v>
      </c>
      <c r="P24" s="35"/>
      <c r="Q24" s="36"/>
    </row>
    <row r="25" spans="1:17" ht="21.75">
      <c r="A25" s="9" t="s">
        <v>266</v>
      </c>
      <c r="B25" s="5" t="s">
        <v>267</v>
      </c>
      <c r="C25" s="15">
        <v>8</v>
      </c>
      <c r="D25" s="5" t="s">
        <v>268</v>
      </c>
      <c r="E25" s="5" t="s">
        <v>269</v>
      </c>
      <c r="F25" s="5" t="s">
        <v>43</v>
      </c>
      <c r="G25" s="5" t="s">
        <v>72</v>
      </c>
      <c r="H25" s="5" t="s">
        <v>34</v>
      </c>
      <c r="I25" s="9" t="s">
        <v>35</v>
      </c>
      <c r="J25" s="5" t="s">
        <v>172</v>
      </c>
      <c r="K25" s="5" t="s">
        <v>37</v>
      </c>
      <c r="L25" s="11" t="s">
        <v>38</v>
      </c>
      <c r="M25" s="12" t="str">
        <f>IF(F25="female","X","O")</f>
        <v>O</v>
      </c>
      <c r="N25" s="13" t="s">
        <v>38</v>
      </c>
      <c r="O25" s="12">
        <v>8</v>
      </c>
      <c r="P25" s="35"/>
      <c r="Q25" s="36"/>
    </row>
    <row r="26" spans="1:17" ht="21.75">
      <c r="A26" s="9" t="s">
        <v>270</v>
      </c>
      <c r="B26" s="5" t="s">
        <v>271</v>
      </c>
      <c r="C26" s="15">
        <v>8</v>
      </c>
      <c r="D26" s="5" t="s">
        <v>272</v>
      </c>
      <c r="E26" s="5" t="s">
        <v>273</v>
      </c>
      <c r="F26" s="5" t="s">
        <v>43</v>
      </c>
      <c r="G26" s="5" t="s">
        <v>33</v>
      </c>
      <c r="H26" s="5" t="s">
        <v>34</v>
      </c>
      <c r="I26" s="9" t="s">
        <v>35</v>
      </c>
      <c r="J26" s="5" t="s">
        <v>36</v>
      </c>
      <c r="K26" s="5" t="s">
        <v>54</v>
      </c>
      <c r="L26" s="11" t="s">
        <v>38</v>
      </c>
      <c r="M26" s="12" t="str">
        <f>IF(F26="female","X","O")</f>
        <v>O</v>
      </c>
      <c r="N26" s="13" t="s">
        <v>38</v>
      </c>
      <c r="O26" s="12">
        <v>4</v>
      </c>
      <c r="P26" s="35"/>
      <c r="Q26" s="36"/>
    </row>
    <row r="27" spans="1:17" ht="21.75">
      <c r="A27" s="9" t="s">
        <v>274</v>
      </c>
      <c r="B27" s="5" t="s">
        <v>275</v>
      </c>
      <c r="C27" s="15">
        <v>8</v>
      </c>
      <c r="D27" s="5" t="s">
        <v>276</v>
      </c>
      <c r="E27" s="5" t="s">
        <v>277</v>
      </c>
      <c r="F27" s="5" t="s">
        <v>32</v>
      </c>
      <c r="G27" s="5" t="s">
        <v>33</v>
      </c>
      <c r="H27" s="5" t="s">
        <v>34</v>
      </c>
      <c r="I27" s="9" t="s">
        <v>35</v>
      </c>
      <c r="J27" s="5" t="s">
        <v>109</v>
      </c>
      <c r="K27" s="5" t="s">
        <v>147</v>
      </c>
      <c r="L27" s="11" t="s">
        <v>38</v>
      </c>
      <c r="M27" s="12" t="str">
        <f>IF(F27="female","X","O")</f>
        <v>X</v>
      </c>
      <c r="N27" s="13" t="s">
        <v>62</v>
      </c>
      <c r="O27" s="12">
        <v>8</v>
      </c>
      <c r="P27" s="35"/>
      <c r="Q27" s="36"/>
    </row>
    <row r="28" spans="1:17" ht="21.75">
      <c r="A28" s="9" t="s">
        <v>278</v>
      </c>
      <c r="B28" s="5" t="s">
        <v>279</v>
      </c>
      <c r="C28" s="15">
        <v>8</v>
      </c>
      <c r="D28" s="5" t="s">
        <v>280</v>
      </c>
      <c r="E28" s="5" t="s">
        <v>281</v>
      </c>
      <c r="F28" s="5" t="s">
        <v>32</v>
      </c>
      <c r="G28" s="5" t="s">
        <v>49</v>
      </c>
      <c r="H28" s="5" t="s">
        <v>34</v>
      </c>
      <c r="I28" s="9" t="s">
        <v>35</v>
      </c>
      <c r="J28" s="5" t="s">
        <v>36</v>
      </c>
      <c r="K28" s="5" t="s">
        <v>37</v>
      </c>
      <c r="L28" s="11" t="s">
        <v>38</v>
      </c>
      <c r="M28" s="12" t="str">
        <f>IF(F28="female","X","O")</f>
        <v>X</v>
      </c>
      <c r="N28" s="13" t="s">
        <v>38</v>
      </c>
      <c r="O28" s="12">
        <v>4</v>
      </c>
      <c r="P28" s="35"/>
      <c r="Q28" s="36"/>
    </row>
    <row r="29" spans="1:17" ht="21.75">
      <c r="A29" s="9" t="s">
        <v>282</v>
      </c>
      <c r="B29" s="5" t="s">
        <v>283</v>
      </c>
      <c r="C29" s="15">
        <v>8</v>
      </c>
      <c r="D29" s="5" t="s">
        <v>284</v>
      </c>
      <c r="E29" s="5" t="s">
        <v>285</v>
      </c>
      <c r="F29" s="5" t="s">
        <v>43</v>
      </c>
      <c r="G29" s="5" t="s">
        <v>33</v>
      </c>
      <c r="H29" s="5" t="s">
        <v>34</v>
      </c>
      <c r="I29" s="9" t="s">
        <v>35</v>
      </c>
      <c r="J29" s="5" t="s">
        <v>36</v>
      </c>
      <c r="K29" s="5" t="s">
        <v>37</v>
      </c>
      <c r="L29" s="11" t="s">
        <v>38</v>
      </c>
      <c r="M29" s="12" t="str">
        <f>IF(F29="female","X","O")</f>
        <v>O</v>
      </c>
      <c r="N29" s="13" t="s">
        <v>38</v>
      </c>
      <c r="O29" s="12">
        <v>7</v>
      </c>
      <c r="P29" s="35"/>
      <c r="Q29" s="36"/>
    </row>
    <row r="30" spans="1:17" ht="21.75">
      <c r="A30" s="9" t="s">
        <v>286</v>
      </c>
      <c r="B30" s="5" t="s">
        <v>287</v>
      </c>
      <c r="C30" s="15">
        <v>8</v>
      </c>
      <c r="D30" s="5" t="s">
        <v>288</v>
      </c>
      <c r="E30" s="5" t="s">
        <v>289</v>
      </c>
      <c r="F30" s="5" t="s">
        <v>43</v>
      </c>
      <c r="G30" s="5" t="s">
        <v>33</v>
      </c>
      <c r="H30" s="5" t="s">
        <v>34</v>
      </c>
      <c r="I30" s="9" t="s">
        <v>35</v>
      </c>
      <c r="J30" s="5" t="s">
        <v>36</v>
      </c>
      <c r="K30" s="5" t="s">
        <v>54</v>
      </c>
      <c r="L30" s="11" t="s">
        <v>38</v>
      </c>
      <c r="M30" s="12" t="str">
        <f>IF(F30="female","X","O")</f>
        <v>O</v>
      </c>
      <c r="N30" s="13" t="s">
        <v>38</v>
      </c>
      <c r="O30" s="12">
        <v>5</v>
      </c>
      <c r="P30" s="35"/>
      <c r="Q30" s="36"/>
    </row>
    <row r="31" spans="1:17" ht="21.75">
      <c r="A31" s="9" t="s">
        <v>290</v>
      </c>
      <c r="B31" s="17" t="s">
        <v>291</v>
      </c>
      <c r="C31" s="15">
        <v>8</v>
      </c>
      <c r="D31" s="17" t="s">
        <v>292</v>
      </c>
      <c r="E31" s="17" t="s">
        <v>293</v>
      </c>
      <c r="F31" s="17" t="s">
        <v>32</v>
      </c>
      <c r="G31" s="17" t="s">
        <v>33</v>
      </c>
      <c r="H31" s="17" t="s">
        <v>34</v>
      </c>
      <c r="I31" s="9" t="s">
        <v>35</v>
      </c>
      <c r="J31" s="17" t="s">
        <v>172</v>
      </c>
      <c r="K31" s="17" t="s">
        <v>54</v>
      </c>
      <c r="L31" s="11" t="s">
        <v>38</v>
      </c>
      <c r="M31" s="12" t="str">
        <f>IF(F31="female","X","O")</f>
        <v>X</v>
      </c>
      <c r="N31" s="13" t="s">
        <v>38</v>
      </c>
      <c r="O31" s="12">
        <v>8</v>
      </c>
    </row>
    <row r="32" spans="1:17" ht="10.5">
      <c r="A32" s="9" t="s">
        <v>294</v>
      </c>
      <c r="B32" s="9" t="s">
        <v>295</v>
      </c>
      <c r="C32" s="15">
        <v>8</v>
      </c>
      <c r="D32" s="9" t="s">
        <v>296</v>
      </c>
      <c r="E32" s="9" t="s">
        <v>297</v>
      </c>
      <c r="F32" s="9" t="s">
        <v>43</v>
      </c>
      <c r="G32" s="9" t="s">
        <v>72</v>
      </c>
      <c r="H32" s="9" t="s">
        <v>34</v>
      </c>
      <c r="I32" s="9" t="s">
        <v>35</v>
      </c>
      <c r="J32" s="9" t="s">
        <v>109</v>
      </c>
      <c r="K32" s="9" t="s">
        <v>54</v>
      </c>
      <c r="L32" s="11" t="s">
        <v>38</v>
      </c>
      <c r="M32" s="12" t="str">
        <f>IF(F32="female","X","O")</f>
        <v>O</v>
      </c>
      <c r="N32" s="13" t="s">
        <v>38</v>
      </c>
      <c r="O32" s="12">
        <v>6</v>
      </c>
    </row>
    <row r="33" spans="1:15" ht="10.5">
      <c r="A33" s="9" t="s">
        <v>298</v>
      </c>
      <c r="B33" s="51" t="s">
        <v>299</v>
      </c>
      <c r="C33" s="15">
        <v>8</v>
      </c>
      <c r="D33" s="51" t="s">
        <v>300</v>
      </c>
      <c r="E33" s="51" t="s">
        <v>301</v>
      </c>
      <c r="F33" s="51" t="s">
        <v>43</v>
      </c>
      <c r="G33" s="51" t="s">
        <v>33</v>
      </c>
      <c r="H33" s="51" t="s">
        <v>34</v>
      </c>
      <c r="I33" s="9" t="s">
        <v>35</v>
      </c>
      <c r="J33" s="51" t="s">
        <v>109</v>
      </c>
      <c r="K33" s="51" t="s">
        <v>37</v>
      </c>
      <c r="L33" s="11" t="s">
        <v>38</v>
      </c>
      <c r="M33" s="12" t="str">
        <f>IF(F33="female","X","O")</f>
        <v>O</v>
      </c>
      <c r="N33" s="13" t="s">
        <v>38</v>
      </c>
      <c r="O33" s="12">
        <v>5</v>
      </c>
    </row>
    <row r="34" spans="1:15">
      <c r="A34" s="9" t="s">
        <v>302</v>
      </c>
      <c r="B34" s="9" t="s">
        <v>303</v>
      </c>
      <c r="C34" s="15">
        <v>8</v>
      </c>
      <c r="D34" s="9" t="s">
        <v>304</v>
      </c>
      <c r="E34" s="9" t="s">
        <v>305</v>
      </c>
      <c r="F34" s="9" t="s">
        <v>32</v>
      </c>
      <c r="G34" s="9" t="s">
        <v>49</v>
      </c>
      <c r="H34" s="9" t="s">
        <v>34</v>
      </c>
      <c r="I34" s="9" t="s">
        <v>35</v>
      </c>
      <c r="J34" s="9" t="s">
        <v>36</v>
      </c>
      <c r="K34" s="9" t="s">
        <v>54</v>
      </c>
      <c r="L34" s="11" t="s">
        <v>38</v>
      </c>
      <c r="M34" s="12" t="str">
        <f>IF(F34="female","X","O")</f>
        <v>X</v>
      </c>
      <c r="N34" s="13" t="s">
        <v>38</v>
      </c>
      <c r="O34" s="12">
        <v>6</v>
      </c>
    </row>
    <row r="35" spans="1:15" ht="10.5">
      <c r="A35" s="9" t="s">
        <v>306</v>
      </c>
      <c r="B35" s="9" t="s">
        <v>307</v>
      </c>
      <c r="C35" s="15">
        <v>8</v>
      </c>
      <c r="D35" s="9" t="s">
        <v>308</v>
      </c>
      <c r="E35" s="9" t="s">
        <v>309</v>
      </c>
      <c r="F35" s="9" t="s">
        <v>32</v>
      </c>
      <c r="G35" s="9" t="s">
        <v>49</v>
      </c>
      <c r="H35" s="9" t="s">
        <v>34</v>
      </c>
      <c r="I35" s="9" t="s">
        <v>35</v>
      </c>
      <c r="J35" s="9" t="s">
        <v>36</v>
      </c>
      <c r="K35" s="9" t="s">
        <v>310</v>
      </c>
      <c r="L35" s="11" t="s">
        <v>38</v>
      </c>
      <c r="M35" s="12" t="str">
        <f>IF(F35="female","X","O")</f>
        <v>X</v>
      </c>
      <c r="N35" s="13" t="s">
        <v>62</v>
      </c>
      <c r="O35" s="12">
        <v>7</v>
      </c>
    </row>
    <row r="36" spans="1:15" ht="10.5">
      <c r="A36" s="9" t="s">
        <v>311</v>
      </c>
      <c r="B36" s="51" t="s">
        <v>312</v>
      </c>
      <c r="C36" s="15">
        <v>8</v>
      </c>
      <c r="D36" s="51" t="s">
        <v>203</v>
      </c>
      <c r="E36" s="51" t="s">
        <v>313</v>
      </c>
      <c r="F36" s="51" t="s">
        <v>43</v>
      </c>
      <c r="G36" s="51" t="s">
        <v>72</v>
      </c>
      <c r="H36" s="51" t="s">
        <v>34</v>
      </c>
      <c r="I36" s="9" t="s">
        <v>35</v>
      </c>
      <c r="J36" s="51" t="s">
        <v>36</v>
      </c>
      <c r="K36" s="51" t="s">
        <v>37</v>
      </c>
      <c r="L36" s="11" t="s">
        <v>38</v>
      </c>
      <c r="M36" s="12" t="str">
        <f>IF(F36="female","X","O")</f>
        <v>O</v>
      </c>
      <c r="N36" s="13" t="s">
        <v>38</v>
      </c>
      <c r="O36" s="12">
        <v>5</v>
      </c>
    </row>
    <row r="37" spans="1:15" ht="10.5">
      <c r="A37" s="9" t="s">
        <v>314</v>
      </c>
      <c r="B37" s="9" t="s">
        <v>315</v>
      </c>
      <c r="C37" s="15">
        <v>8</v>
      </c>
      <c r="D37" s="9" t="s">
        <v>316</v>
      </c>
      <c r="E37" s="9" t="s">
        <v>317</v>
      </c>
      <c r="F37" s="9" t="s">
        <v>43</v>
      </c>
      <c r="G37" s="9" t="s">
        <v>72</v>
      </c>
      <c r="H37" s="9" t="s">
        <v>34</v>
      </c>
      <c r="I37" s="9" t="s">
        <v>35</v>
      </c>
      <c r="J37" s="9" t="s">
        <v>109</v>
      </c>
      <c r="K37" s="9" t="s">
        <v>37</v>
      </c>
      <c r="L37" s="11" t="s">
        <v>38</v>
      </c>
      <c r="M37" s="12" t="str">
        <f>IF(F37="female","X","O")</f>
        <v>O</v>
      </c>
      <c r="N37" s="13" t="s">
        <v>38</v>
      </c>
      <c r="O37" s="12">
        <v>6</v>
      </c>
    </row>
    <row r="38" spans="1:15" ht="10.5">
      <c r="A38" s="9" t="s">
        <v>318</v>
      </c>
      <c r="B38" s="9" t="s">
        <v>319</v>
      </c>
      <c r="C38" s="15">
        <v>8</v>
      </c>
      <c r="D38" s="9" t="s">
        <v>320</v>
      </c>
      <c r="E38" s="9" t="s">
        <v>321</v>
      </c>
      <c r="F38" s="9" t="s">
        <v>43</v>
      </c>
      <c r="G38" s="9" t="s">
        <v>72</v>
      </c>
      <c r="H38" s="9" t="s">
        <v>34</v>
      </c>
      <c r="I38" s="9" t="s">
        <v>35</v>
      </c>
      <c r="J38" s="9" t="s">
        <v>109</v>
      </c>
      <c r="K38" s="9" t="s">
        <v>54</v>
      </c>
      <c r="L38" s="11" t="s">
        <v>38</v>
      </c>
      <c r="M38" s="12" t="str">
        <f>IF(F38="female","X","O")</f>
        <v>O</v>
      </c>
      <c r="N38" s="13" t="s">
        <v>38</v>
      </c>
      <c r="O38" s="12">
        <v>8</v>
      </c>
    </row>
    <row r="39" spans="1:15" ht="10.5">
      <c r="A39" s="9" t="s">
        <v>322</v>
      </c>
      <c r="B39" s="9" t="s">
        <v>323</v>
      </c>
      <c r="C39" s="15">
        <v>8</v>
      </c>
      <c r="D39" s="9" t="s">
        <v>324</v>
      </c>
      <c r="E39" s="9" t="s">
        <v>325</v>
      </c>
      <c r="F39" s="9" t="s">
        <v>32</v>
      </c>
      <c r="G39" s="9" t="s">
        <v>33</v>
      </c>
      <c r="H39" s="9" t="s">
        <v>34</v>
      </c>
      <c r="I39" s="9" t="s">
        <v>35</v>
      </c>
      <c r="J39" s="9" t="s">
        <v>36</v>
      </c>
      <c r="K39" s="9" t="s">
        <v>54</v>
      </c>
      <c r="L39" s="11" t="s">
        <v>38</v>
      </c>
      <c r="M39" s="12" t="str">
        <f>IF(F39="female","X","O")</f>
        <v>X</v>
      </c>
      <c r="N39" s="13" t="s">
        <v>38</v>
      </c>
      <c r="O39" s="12">
        <v>8</v>
      </c>
    </row>
    <row r="40" spans="1:15" ht="10.5">
      <c r="A40" s="9" t="s">
        <v>326</v>
      </c>
      <c r="B40" s="51" t="s">
        <v>327</v>
      </c>
      <c r="C40" s="15">
        <v>8</v>
      </c>
      <c r="D40" s="51" t="s">
        <v>328</v>
      </c>
      <c r="E40" s="51" t="s">
        <v>329</v>
      </c>
      <c r="F40" s="51" t="s">
        <v>32</v>
      </c>
      <c r="G40" s="51" t="s">
        <v>49</v>
      </c>
      <c r="H40" s="51" t="s">
        <v>34</v>
      </c>
      <c r="I40" s="9" t="s">
        <v>35</v>
      </c>
      <c r="J40" s="51" t="s">
        <v>330</v>
      </c>
      <c r="K40" s="51" t="s">
        <v>37</v>
      </c>
      <c r="L40" s="11" t="s">
        <v>38</v>
      </c>
      <c r="M40" s="12" t="str">
        <f>IF(F40="female","X","O")</f>
        <v>X</v>
      </c>
      <c r="N40" s="13" t="s">
        <v>38</v>
      </c>
      <c r="O40" s="12">
        <v>5</v>
      </c>
    </row>
    <row r="41" spans="1:15" ht="10.5">
      <c r="A41" s="9" t="s">
        <v>331</v>
      </c>
      <c r="B41" s="9" t="s">
        <v>332</v>
      </c>
      <c r="C41" s="15">
        <v>8</v>
      </c>
      <c r="D41" s="9" t="s">
        <v>333</v>
      </c>
      <c r="E41" s="9" t="s">
        <v>334</v>
      </c>
      <c r="F41" s="9" t="s">
        <v>43</v>
      </c>
      <c r="G41" s="9" t="s">
        <v>72</v>
      </c>
      <c r="H41" s="9" t="s">
        <v>34</v>
      </c>
      <c r="I41" s="9" t="s">
        <v>35</v>
      </c>
      <c r="J41" s="9" t="s">
        <v>109</v>
      </c>
      <c r="K41" s="9" t="s">
        <v>44</v>
      </c>
      <c r="L41" s="11" t="s">
        <v>38</v>
      </c>
      <c r="M41" s="12" t="str">
        <f>IF(F41="female","X","O")</f>
        <v>O</v>
      </c>
      <c r="N41" s="13" t="s">
        <v>38</v>
      </c>
      <c r="O41" s="12">
        <v>8</v>
      </c>
    </row>
    <row r="42" spans="1:15" ht="10.5">
      <c r="A42" s="9" t="s">
        <v>335</v>
      </c>
      <c r="B42" s="9" t="s">
        <v>336</v>
      </c>
      <c r="C42" s="15">
        <v>8</v>
      </c>
      <c r="D42" s="9" t="s">
        <v>337</v>
      </c>
      <c r="E42" s="9" t="s">
        <v>338</v>
      </c>
      <c r="F42" s="9" t="s">
        <v>32</v>
      </c>
      <c r="G42" s="9" t="s">
        <v>49</v>
      </c>
      <c r="H42" s="9" t="s">
        <v>34</v>
      </c>
      <c r="I42" s="9" t="s">
        <v>35</v>
      </c>
      <c r="J42" s="9" t="s">
        <v>36</v>
      </c>
      <c r="K42" s="9" t="s">
        <v>37</v>
      </c>
      <c r="L42" s="11" t="s">
        <v>38</v>
      </c>
      <c r="M42" s="12" t="str">
        <f>IF(F42="female","X","O")</f>
        <v>X</v>
      </c>
      <c r="N42" s="13" t="s">
        <v>38</v>
      </c>
      <c r="O42" s="12">
        <v>6</v>
      </c>
    </row>
    <row r="43" spans="1:15" ht="10.5">
      <c r="A43" s="32" t="s">
        <v>339</v>
      </c>
      <c r="B43" s="9" t="s">
        <v>340</v>
      </c>
      <c r="C43" s="15">
        <v>8</v>
      </c>
      <c r="D43" s="9" t="s">
        <v>341</v>
      </c>
      <c r="E43" s="9" t="s">
        <v>342</v>
      </c>
      <c r="F43" s="9" t="s">
        <v>43</v>
      </c>
      <c r="G43" s="9" t="s">
        <v>72</v>
      </c>
      <c r="H43" s="9" t="s">
        <v>34</v>
      </c>
      <c r="I43" s="9" t="s">
        <v>35</v>
      </c>
      <c r="J43" s="9" t="s">
        <v>36</v>
      </c>
      <c r="K43" s="9" t="s">
        <v>54</v>
      </c>
      <c r="L43" s="11" t="s">
        <v>38</v>
      </c>
      <c r="M43" s="12" t="str">
        <f>IF(F43="female","X","O")</f>
        <v>O</v>
      </c>
      <c r="N43" s="13" t="s">
        <v>38</v>
      </c>
      <c r="O43" s="12">
        <v>6</v>
      </c>
    </row>
    <row r="44" spans="1:15" ht="10.5">
      <c r="A44" s="9" t="s">
        <v>343</v>
      </c>
      <c r="B44" s="51" t="s">
        <v>344</v>
      </c>
      <c r="C44" s="15">
        <v>8</v>
      </c>
      <c r="D44" s="51" t="s">
        <v>130</v>
      </c>
      <c r="E44" s="51" t="s">
        <v>345</v>
      </c>
      <c r="F44" s="51" t="s">
        <v>43</v>
      </c>
      <c r="G44" s="51" t="s">
        <v>49</v>
      </c>
      <c r="H44" s="51" t="s">
        <v>34</v>
      </c>
      <c r="I44" s="9" t="s">
        <v>35</v>
      </c>
      <c r="J44" s="51" t="s">
        <v>36</v>
      </c>
      <c r="K44" s="51" t="s">
        <v>54</v>
      </c>
      <c r="L44" s="11" t="s">
        <v>38</v>
      </c>
      <c r="M44" s="12" t="str">
        <f>IF(F44="female","X","O")</f>
        <v>O</v>
      </c>
      <c r="N44" s="13" t="s">
        <v>38</v>
      </c>
      <c r="O44" s="12">
        <v>5</v>
      </c>
    </row>
    <row r="45" spans="1:15" ht="10.5">
      <c r="A45" s="9" t="s">
        <v>346</v>
      </c>
      <c r="B45" s="9" t="s">
        <v>347</v>
      </c>
      <c r="C45" s="15">
        <v>8</v>
      </c>
      <c r="D45" s="9" t="s">
        <v>348</v>
      </c>
      <c r="E45" s="9" t="s">
        <v>349</v>
      </c>
      <c r="F45" s="9" t="s">
        <v>32</v>
      </c>
      <c r="G45" s="9" t="s">
        <v>49</v>
      </c>
      <c r="H45" s="9" t="s">
        <v>34</v>
      </c>
      <c r="I45" s="9" t="s">
        <v>35</v>
      </c>
      <c r="J45" s="9" t="s">
        <v>36</v>
      </c>
      <c r="K45" s="9" t="s">
        <v>147</v>
      </c>
      <c r="L45" s="11" t="s">
        <v>38</v>
      </c>
      <c r="M45" s="12" t="str">
        <f>IF(F45="female","X","O")</f>
        <v>X</v>
      </c>
      <c r="N45" s="13" t="s">
        <v>62</v>
      </c>
      <c r="O45" s="12">
        <v>8</v>
      </c>
    </row>
    <row r="46" spans="1:15" ht="10.5">
      <c r="A46" s="9" t="s">
        <v>350</v>
      </c>
      <c r="B46" s="9" t="s">
        <v>351</v>
      </c>
      <c r="C46" s="15">
        <v>8</v>
      </c>
      <c r="D46" s="9" t="s">
        <v>352</v>
      </c>
      <c r="E46" s="9" t="s">
        <v>353</v>
      </c>
      <c r="F46" s="9" t="s">
        <v>32</v>
      </c>
      <c r="G46" s="9" t="s">
        <v>33</v>
      </c>
      <c r="H46" s="9" t="s">
        <v>34</v>
      </c>
      <c r="I46" s="9" t="s">
        <v>35</v>
      </c>
      <c r="J46" s="9" t="s">
        <v>36</v>
      </c>
      <c r="K46" s="9" t="s">
        <v>54</v>
      </c>
      <c r="L46" s="11" t="s">
        <v>38</v>
      </c>
      <c r="M46" s="12" t="str">
        <f>IF(F46="female","X","O")</f>
        <v>X</v>
      </c>
      <c r="N46" s="13" t="s">
        <v>38</v>
      </c>
      <c r="O46" s="12">
        <v>6</v>
      </c>
    </row>
    <row r="47" spans="1:15" ht="10.5">
      <c r="A47" s="9" t="s">
        <v>354</v>
      </c>
      <c r="B47" s="9" t="s">
        <v>355</v>
      </c>
      <c r="C47" s="15">
        <v>8</v>
      </c>
      <c r="D47" s="9" t="s">
        <v>356</v>
      </c>
      <c r="E47" s="9" t="s">
        <v>357</v>
      </c>
      <c r="F47" s="9" t="s">
        <v>43</v>
      </c>
      <c r="G47" s="9" t="s">
        <v>72</v>
      </c>
      <c r="H47" s="9" t="s">
        <v>34</v>
      </c>
      <c r="I47" s="9" t="s">
        <v>35</v>
      </c>
      <c r="J47" s="9" t="s">
        <v>109</v>
      </c>
      <c r="K47" s="9" t="s">
        <v>54</v>
      </c>
      <c r="L47" s="11" t="s">
        <v>38</v>
      </c>
      <c r="M47" s="12" t="str">
        <f>IF(F47="female","X","O")</f>
        <v>O</v>
      </c>
      <c r="N47" s="13" t="s">
        <v>38</v>
      </c>
      <c r="O47" s="12">
        <v>6</v>
      </c>
    </row>
    <row r="48" spans="1:15" ht="10.5">
      <c r="A48" s="32">
        <v>29933440</v>
      </c>
      <c r="B48" s="51" t="s">
        <v>358</v>
      </c>
      <c r="C48" s="15">
        <v>8</v>
      </c>
      <c r="D48" s="51" t="s">
        <v>359</v>
      </c>
      <c r="E48" s="51" t="s">
        <v>360</v>
      </c>
      <c r="F48" s="51" t="s">
        <v>32</v>
      </c>
      <c r="G48" s="51" t="s">
        <v>33</v>
      </c>
      <c r="H48" s="51" t="s">
        <v>34</v>
      </c>
      <c r="I48" s="9" t="s">
        <v>35</v>
      </c>
      <c r="J48" s="51" t="s">
        <v>36</v>
      </c>
      <c r="K48" s="51" t="s">
        <v>37</v>
      </c>
      <c r="L48" s="11" t="s">
        <v>38</v>
      </c>
      <c r="M48" s="12" t="str">
        <f>IF(F48="female","X","O")</f>
        <v>X</v>
      </c>
      <c r="N48" s="13" t="s">
        <v>38</v>
      </c>
      <c r="O48" s="12">
        <v>4</v>
      </c>
    </row>
    <row r="49" spans="1:15" ht="10.5">
      <c r="A49" s="9" t="s">
        <v>361</v>
      </c>
      <c r="B49" s="9" t="s">
        <v>362</v>
      </c>
      <c r="C49" s="15">
        <v>8</v>
      </c>
      <c r="D49" s="9" t="s">
        <v>363</v>
      </c>
      <c r="E49" s="9" t="s">
        <v>364</v>
      </c>
      <c r="F49" s="9" t="s">
        <v>32</v>
      </c>
      <c r="G49" s="9" t="s">
        <v>72</v>
      </c>
      <c r="H49" s="9" t="s">
        <v>34</v>
      </c>
      <c r="I49" s="9" t="s">
        <v>35</v>
      </c>
      <c r="J49" s="9" t="s">
        <v>172</v>
      </c>
      <c r="K49" s="9" t="s">
        <v>37</v>
      </c>
      <c r="L49" s="11" t="s">
        <v>38</v>
      </c>
      <c r="M49" s="12" t="str">
        <f>IF(F49="female","X","O")</f>
        <v>X</v>
      </c>
      <c r="N49" s="13" t="s">
        <v>38</v>
      </c>
      <c r="O49" s="12">
        <v>7</v>
      </c>
    </row>
    <row r="50" spans="1:15" ht="10.5">
      <c r="A50" s="9" t="s">
        <v>365</v>
      </c>
      <c r="B50" s="9" t="s">
        <v>366</v>
      </c>
      <c r="C50" s="15">
        <v>8</v>
      </c>
      <c r="D50" s="9" t="s">
        <v>367</v>
      </c>
      <c r="E50" s="9" t="s">
        <v>368</v>
      </c>
      <c r="F50" s="9" t="s">
        <v>43</v>
      </c>
      <c r="G50" s="9" t="s">
        <v>33</v>
      </c>
      <c r="H50" s="9" t="s">
        <v>34</v>
      </c>
      <c r="I50" s="9" t="s">
        <v>35</v>
      </c>
      <c r="J50" s="9" t="s">
        <v>330</v>
      </c>
      <c r="K50" s="9" t="s">
        <v>54</v>
      </c>
      <c r="L50" s="11" t="s">
        <v>38</v>
      </c>
      <c r="M50" s="12" t="str">
        <f>IF(F50="female","X","O")</f>
        <v>O</v>
      </c>
      <c r="N50" s="13" t="s">
        <v>38</v>
      </c>
      <c r="O50" s="12">
        <v>7</v>
      </c>
    </row>
    <row r="51" spans="1:15" ht="10.5">
      <c r="A51" s="9" t="s">
        <v>369</v>
      </c>
      <c r="B51" s="9" t="s">
        <v>370</v>
      </c>
      <c r="C51" s="15">
        <v>8</v>
      </c>
      <c r="D51" s="9" t="s">
        <v>371</v>
      </c>
      <c r="E51" s="9" t="s">
        <v>372</v>
      </c>
      <c r="F51" s="9" t="s">
        <v>43</v>
      </c>
      <c r="G51" s="9" t="s">
        <v>72</v>
      </c>
      <c r="H51" s="9" t="s">
        <v>34</v>
      </c>
      <c r="I51" s="9" t="s">
        <v>35</v>
      </c>
      <c r="J51" s="9" t="s">
        <v>36</v>
      </c>
      <c r="K51" s="9" t="s">
        <v>37</v>
      </c>
      <c r="L51" s="11" t="s">
        <v>38</v>
      </c>
      <c r="M51" s="12" t="str">
        <f>IF(F51="female","X","O")</f>
        <v>O</v>
      </c>
      <c r="N51" s="13" t="s">
        <v>38</v>
      </c>
      <c r="O51" s="12">
        <v>7</v>
      </c>
    </row>
    <row r="52" spans="1:15" ht="10.5">
      <c r="A52" s="9" t="s">
        <v>373</v>
      </c>
      <c r="B52" s="9" t="s">
        <v>374</v>
      </c>
      <c r="C52" s="15">
        <v>8</v>
      </c>
      <c r="D52" s="9" t="s">
        <v>375</v>
      </c>
      <c r="E52" s="9" t="s">
        <v>376</v>
      </c>
      <c r="F52" s="9" t="s">
        <v>43</v>
      </c>
      <c r="G52" s="9" t="s">
        <v>33</v>
      </c>
      <c r="H52" s="9" t="s">
        <v>34</v>
      </c>
      <c r="I52" s="9" t="s">
        <v>35</v>
      </c>
      <c r="J52" s="9" t="s">
        <v>172</v>
      </c>
      <c r="K52" s="9" t="s">
        <v>37</v>
      </c>
      <c r="L52" s="11" t="s">
        <v>38</v>
      </c>
      <c r="M52" s="12" t="str">
        <f>IF(F52="female","X","O")</f>
        <v>O</v>
      </c>
      <c r="N52" s="13" t="s">
        <v>38</v>
      </c>
      <c r="O52" s="12">
        <v>8</v>
      </c>
    </row>
    <row r="53" spans="1:15" ht="10.5">
      <c r="A53" s="32" t="s">
        <v>377</v>
      </c>
      <c r="B53" s="9" t="s">
        <v>378</v>
      </c>
      <c r="C53" s="15">
        <v>8</v>
      </c>
      <c r="D53" s="9" t="s">
        <v>379</v>
      </c>
      <c r="E53" s="9" t="s">
        <v>380</v>
      </c>
      <c r="F53" s="9" t="s">
        <v>43</v>
      </c>
      <c r="G53" s="9" t="s">
        <v>49</v>
      </c>
      <c r="H53" s="9" t="s">
        <v>34</v>
      </c>
      <c r="I53" s="9" t="s">
        <v>35</v>
      </c>
      <c r="J53" s="9" t="s">
        <v>36</v>
      </c>
      <c r="K53" s="9" t="s">
        <v>54</v>
      </c>
      <c r="L53" s="11" t="s">
        <v>38</v>
      </c>
      <c r="M53" s="12" t="str">
        <f>IF(F53="female","X","O")</f>
        <v>O</v>
      </c>
      <c r="N53" s="13" t="s">
        <v>38</v>
      </c>
      <c r="O53" s="12">
        <v>8</v>
      </c>
    </row>
    <row r="54" spans="1:15" ht="10.5">
      <c r="A54" s="9" t="s">
        <v>381</v>
      </c>
      <c r="B54" s="9" t="s">
        <v>382</v>
      </c>
      <c r="C54" s="15">
        <v>8</v>
      </c>
      <c r="D54" s="9" t="s">
        <v>383</v>
      </c>
      <c r="E54" s="9" t="s">
        <v>384</v>
      </c>
      <c r="F54" s="9" t="s">
        <v>32</v>
      </c>
      <c r="G54" s="9" t="s">
        <v>33</v>
      </c>
      <c r="H54" s="9" t="s">
        <v>34</v>
      </c>
      <c r="I54" s="9" t="s">
        <v>35</v>
      </c>
      <c r="J54" s="9" t="s">
        <v>172</v>
      </c>
      <c r="K54" s="9" t="s">
        <v>37</v>
      </c>
      <c r="L54" s="11" t="s">
        <v>38</v>
      </c>
      <c r="M54" s="12" t="str">
        <f>IF(F54="female","X","O")</f>
        <v>X</v>
      </c>
      <c r="N54" s="13" t="s">
        <v>38</v>
      </c>
      <c r="O54" s="12">
        <v>8</v>
      </c>
    </row>
    <row r="55" spans="1:15" ht="10.5">
      <c r="A55" s="9" t="s">
        <v>385</v>
      </c>
      <c r="B55" s="51" t="s">
        <v>386</v>
      </c>
      <c r="C55" s="15">
        <v>8</v>
      </c>
      <c r="D55" s="51" t="s">
        <v>387</v>
      </c>
      <c r="E55" s="51" t="s">
        <v>388</v>
      </c>
      <c r="F55" s="51" t="s">
        <v>43</v>
      </c>
      <c r="G55" s="51" t="s">
        <v>72</v>
      </c>
      <c r="H55" s="51" t="s">
        <v>34</v>
      </c>
      <c r="I55" s="9" t="s">
        <v>35</v>
      </c>
      <c r="J55" s="51" t="s">
        <v>109</v>
      </c>
      <c r="K55" s="51" t="s">
        <v>54</v>
      </c>
      <c r="L55" s="11" t="s">
        <v>38</v>
      </c>
      <c r="M55" s="12" t="str">
        <f>IF(F55="female","X","O")</f>
        <v>O</v>
      </c>
      <c r="N55" s="13" t="s">
        <v>38</v>
      </c>
      <c r="O55" s="12">
        <v>4</v>
      </c>
    </row>
    <row r="56" spans="1:15" ht="10.5">
      <c r="A56" s="9" t="s">
        <v>389</v>
      </c>
      <c r="B56" s="51" t="s">
        <v>390</v>
      </c>
      <c r="C56" s="15">
        <v>8</v>
      </c>
      <c r="D56" s="51" t="s">
        <v>391</v>
      </c>
      <c r="E56" s="51" t="s">
        <v>392</v>
      </c>
      <c r="F56" s="51" t="s">
        <v>43</v>
      </c>
      <c r="G56" s="51" t="s">
        <v>33</v>
      </c>
      <c r="H56" s="51" t="s">
        <v>34</v>
      </c>
      <c r="I56" s="9" t="s">
        <v>35</v>
      </c>
      <c r="J56" s="51" t="s">
        <v>109</v>
      </c>
      <c r="K56" s="51" t="s">
        <v>44</v>
      </c>
      <c r="L56" s="11" t="s">
        <v>38</v>
      </c>
      <c r="M56" s="12" t="str">
        <f>IF(F56="female","X","O")</f>
        <v>O</v>
      </c>
      <c r="N56" s="13" t="s">
        <v>38</v>
      </c>
      <c r="O56" s="12">
        <v>5</v>
      </c>
    </row>
    <row r="57" spans="1:15" ht="10.5">
      <c r="A57" s="9" t="s">
        <v>393</v>
      </c>
      <c r="B57" s="51" t="s">
        <v>394</v>
      </c>
      <c r="C57" s="15">
        <v>8</v>
      </c>
      <c r="D57" s="51" t="s">
        <v>395</v>
      </c>
      <c r="E57" s="51" t="s">
        <v>396</v>
      </c>
      <c r="F57" s="51" t="s">
        <v>43</v>
      </c>
      <c r="G57" s="51" t="s">
        <v>72</v>
      </c>
      <c r="H57" s="51" t="s">
        <v>34</v>
      </c>
      <c r="I57" s="9" t="s">
        <v>35</v>
      </c>
      <c r="J57" s="51" t="s">
        <v>330</v>
      </c>
      <c r="K57" s="51" t="s">
        <v>54</v>
      </c>
      <c r="L57" s="11" t="s">
        <v>38</v>
      </c>
      <c r="M57" s="12" t="str">
        <f>IF(F57="female","X","O")</f>
        <v>O</v>
      </c>
      <c r="N57" s="13" t="s">
        <v>38</v>
      </c>
      <c r="O57" s="12">
        <v>5</v>
      </c>
    </row>
    <row r="58" spans="1:15" ht="10.5">
      <c r="A58" s="9" t="s">
        <v>397</v>
      </c>
      <c r="B58" s="51" t="s">
        <v>398</v>
      </c>
      <c r="C58" s="15">
        <v>8</v>
      </c>
      <c r="D58" s="51" t="s">
        <v>399</v>
      </c>
      <c r="E58" s="51" t="s">
        <v>400</v>
      </c>
      <c r="F58" s="51" t="s">
        <v>43</v>
      </c>
      <c r="G58" s="51" t="s">
        <v>72</v>
      </c>
      <c r="H58" s="51" t="s">
        <v>34</v>
      </c>
      <c r="I58" s="9" t="s">
        <v>35</v>
      </c>
      <c r="J58" s="51" t="s">
        <v>109</v>
      </c>
      <c r="K58" s="51" t="s">
        <v>67</v>
      </c>
      <c r="L58" s="11" t="s">
        <v>38</v>
      </c>
      <c r="M58" s="12" t="str">
        <f>IF(F58="female","X","O")</f>
        <v>O</v>
      </c>
      <c r="N58" s="13" t="s">
        <v>62</v>
      </c>
      <c r="O58" s="12">
        <v>5</v>
      </c>
    </row>
    <row r="59" spans="1:15" ht="10.5">
      <c r="A59" s="9" t="s">
        <v>401</v>
      </c>
      <c r="B59" s="9" t="s">
        <v>402</v>
      </c>
      <c r="C59" s="15">
        <v>8</v>
      </c>
      <c r="D59" s="9" t="s">
        <v>403</v>
      </c>
      <c r="E59" s="9" t="s">
        <v>404</v>
      </c>
      <c r="F59" s="9" t="s">
        <v>43</v>
      </c>
      <c r="G59" s="9" t="s">
        <v>72</v>
      </c>
      <c r="H59" s="9" t="s">
        <v>34</v>
      </c>
      <c r="I59" s="9" t="s">
        <v>35</v>
      </c>
      <c r="J59" s="9" t="s">
        <v>36</v>
      </c>
      <c r="K59" s="9" t="s">
        <v>54</v>
      </c>
      <c r="L59" s="11" t="s">
        <v>38</v>
      </c>
      <c r="M59" s="12" t="str">
        <f>IF(F59="female","X","O")</f>
        <v>O</v>
      </c>
      <c r="N59" s="13" t="s">
        <v>38</v>
      </c>
      <c r="O59" s="12">
        <v>6</v>
      </c>
    </row>
    <row r="60" spans="1:15" ht="10.5">
      <c r="A60" s="32">
        <v>381624025</v>
      </c>
      <c r="B60" s="9" t="s">
        <v>405</v>
      </c>
      <c r="C60" s="15">
        <v>8</v>
      </c>
      <c r="D60" s="9" t="s">
        <v>406</v>
      </c>
      <c r="E60" s="9" t="s">
        <v>407</v>
      </c>
      <c r="F60" s="9" t="s">
        <v>43</v>
      </c>
      <c r="G60" s="9" t="s">
        <v>33</v>
      </c>
      <c r="H60" s="9" t="s">
        <v>34</v>
      </c>
      <c r="I60" s="9" t="s">
        <v>35</v>
      </c>
      <c r="J60" s="9" t="s">
        <v>36</v>
      </c>
      <c r="K60" s="9" t="s">
        <v>44</v>
      </c>
      <c r="L60" s="11" t="s">
        <v>38</v>
      </c>
      <c r="M60" s="12" t="str">
        <f>IF(F60="female","X","O")</f>
        <v>O</v>
      </c>
      <c r="N60" s="13" t="s">
        <v>38</v>
      </c>
      <c r="O60" s="12">
        <v>7</v>
      </c>
    </row>
    <row r="61" spans="1:15" ht="10.5">
      <c r="A61" s="9" t="s">
        <v>408</v>
      </c>
      <c r="B61" s="51" t="s">
        <v>409</v>
      </c>
      <c r="C61" s="15">
        <v>8</v>
      </c>
      <c r="D61" s="51" t="s">
        <v>410</v>
      </c>
      <c r="E61" s="51" t="s">
        <v>411</v>
      </c>
      <c r="F61" s="51" t="s">
        <v>32</v>
      </c>
      <c r="G61" s="51" t="s">
        <v>49</v>
      </c>
      <c r="H61" s="51" t="s">
        <v>34</v>
      </c>
      <c r="I61" s="9" t="s">
        <v>35</v>
      </c>
      <c r="J61" s="51" t="s">
        <v>172</v>
      </c>
      <c r="K61" s="51" t="s">
        <v>54</v>
      </c>
      <c r="L61" s="11" t="s">
        <v>38</v>
      </c>
      <c r="M61" s="12" t="str">
        <f>IF(F61="female","X","O")</f>
        <v>X</v>
      </c>
      <c r="N61" s="13" t="s">
        <v>38</v>
      </c>
      <c r="O61" s="12">
        <v>4</v>
      </c>
    </row>
    <row r="62" spans="1:15" ht="10.5">
      <c r="A62" s="9" t="s">
        <v>412</v>
      </c>
      <c r="B62" s="9" t="s">
        <v>413</v>
      </c>
      <c r="C62" s="15">
        <v>8</v>
      </c>
      <c r="D62" s="9" t="s">
        <v>414</v>
      </c>
      <c r="E62" s="9" t="s">
        <v>415</v>
      </c>
      <c r="F62" s="9" t="s">
        <v>43</v>
      </c>
      <c r="G62" s="9" t="s">
        <v>49</v>
      </c>
      <c r="H62" s="9" t="s">
        <v>34</v>
      </c>
      <c r="I62" s="9" t="s">
        <v>35</v>
      </c>
      <c r="J62" s="9" t="s">
        <v>36</v>
      </c>
      <c r="K62" s="9" t="s">
        <v>54</v>
      </c>
      <c r="L62" s="11" t="s">
        <v>38</v>
      </c>
      <c r="M62" s="12" t="str">
        <f>IF(F62="female","X","O")</f>
        <v>O</v>
      </c>
      <c r="N62" s="13" t="s">
        <v>38</v>
      </c>
      <c r="O62" s="12">
        <v>7</v>
      </c>
    </row>
    <row r="63" spans="1:15" ht="10.5">
      <c r="A63" s="9" t="s">
        <v>416</v>
      </c>
      <c r="B63" s="9" t="s">
        <v>417</v>
      </c>
      <c r="C63" s="15">
        <v>8</v>
      </c>
      <c r="D63" s="9" t="s">
        <v>418</v>
      </c>
      <c r="E63" s="9" t="s">
        <v>419</v>
      </c>
      <c r="F63" s="9" t="s">
        <v>32</v>
      </c>
      <c r="G63" s="9" t="s">
        <v>72</v>
      </c>
      <c r="H63" s="9" t="s">
        <v>34</v>
      </c>
      <c r="I63" s="9" t="s">
        <v>35</v>
      </c>
      <c r="J63" s="9" t="s">
        <v>36</v>
      </c>
      <c r="K63" s="9" t="s">
        <v>147</v>
      </c>
      <c r="L63" s="11" t="s">
        <v>38</v>
      </c>
      <c r="M63" s="12" t="str">
        <f>IF(F63="female","X","O")</f>
        <v>X</v>
      </c>
      <c r="N63" s="13" t="s">
        <v>62</v>
      </c>
      <c r="O63" s="12">
        <v>6</v>
      </c>
    </row>
    <row r="64" spans="1:15" ht="10.5">
      <c r="A64" s="9" t="s">
        <v>420</v>
      </c>
      <c r="B64" s="51" t="s">
        <v>421</v>
      </c>
      <c r="C64" s="15">
        <v>8</v>
      </c>
      <c r="D64" s="51" t="s">
        <v>422</v>
      </c>
      <c r="E64" s="51" t="s">
        <v>423</v>
      </c>
      <c r="F64" s="51" t="s">
        <v>32</v>
      </c>
      <c r="G64" s="51" t="s">
        <v>33</v>
      </c>
      <c r="H64" s="51" t="s">
        <v>34</v>
      </c>
      <c r="I64" s="9" t="s">
        <v>35</v>
      </c>
      <c r="J64" s="51" t="s">
        <v>36</v>
      </c>
      <c r="K64" s="51" t="s">
        <v>54</v>
      </c>
      <c r="L64" s="11" t="s">
        <v>38</v>
      </c>
      <c r="M64" s="12" t="str">
        <f>IF(F64="female","X","O")</f>
        <v>X</v>
      </c>
      <c r="N64" s="13" t="s">
        <v>38</v>
      </c>
      <c r="O64" s="12">
        <v>5</v>
      </c>
    </row>
    <row r="65" spans="1:15" ht="10.5">
      <c r="A65" s="9" t="s">
        <v>424</v>
      </c>
      <c r="B65" s="51" t="s">
        <v>425</v>
      </c>
      <c r="C65" s="15">
        <v>8</v>
      </c>
      <c r="D65" s="51" t="s">
        <v>426</v>
      </c>
      <c r="E65" s="51" t="s">
        <v>427</v>
      </c>
      <c r="F65" s="51" t="s">
        <v>43</v>
      </c>
      <c r="G65" s="51" t="s">
        <v>72</v>
      </c>
      <c r="H65" s="51" t="s">
        <v>34</v>
      </c>
      <c r="I65" s="9" t="s">
        <v>35</v>
      </c>
      <c r="J65" s="51" t="s">
        <v>36</v>
      </c>
      <c r="K65" s="51" t="s">
        <v>37</v>
      </c>
      <c r="L65" s="11" t="s">
        <v>38</v>
      </c>
      <c r="M65" s="12" t="str">
        <f>IF(F65="female","X","O")</f>
        <v>O</v>
      </c>
      <c r="N65" s="13" t="s">
        <v>38</v>
      </c>
      <c r="O65" s="12">
        <v>4</v>
      </c>
    </row>
    <row r="66" spans="1:15" ht="10.5">
      <c r="A66" s="9" t="s">
        <v>428</v>
      </c>
      <c r="B66" s="51" t="s">
        <v>429</v>
      </c>
      <c r="C66" s="15">
        <v>8</v>
      </c>
      <c r="D66" s="51" t="s">
        <v>430</v>
      </c>
      <c r="E66" s="51" t="s">
        <v>431</v>
      </c>
      <c r="F66" s="51" t="s">
        <v>43</v>
      </c>
      <c r="G66" s="51" t="s">
        <v>33</v>
      </c>
      <c r="H66" s="51" t="s">
        <v>34</v>
      </c>
      <c r="I66" s="9" t="s">
        <v>35</v>
      </c>
      <c r="J66" s="51" t="s">
        <v>330</v>
      </c>
      <c r="K66" s="51" t="s">
        <v>37</v>
      </c>
      <c r="L66" s="11" t="s">
        <v>38</v>
      </c>
      <c r="M66" s="12" t="str">
        <f>IF(F66="female","X","O")</f>
        <v>O</v>
      </c>
      <c r="N66" s="13" t="s">
        <v>38</v>
      </c>
      <c r="O66" s="12">
        <v>5</v>
      </c>
    </row>
  </sheetData>
  <autoFilter ref="A1:O66" xr:uid="{D3C47969-B862-4AFE-8291-0E4860ABFFC1}">
    <sortState xmlns:xlrd2="http://schemas.microsoft.com/office/spreadsheetml/2017/richdata2" ref="A2:O66">
      <sortCondition ref="B1:B66"/>
    </sortState>
  </autoFilter>
  <sortState xmlns:xlrd2="http://schemas.microsoft.com/office/spreadsheetml/2017/richdata2" ref="A2:O64">
    <sortCondition descending="1" ref="O2:O64"/>
  </sortState>
  <mergeCells count="29">
    <mergeCell ref="P6:Q6"/>
    <mergeCell ref="P2:Q2"/>
    <mergeCell ref="P3:Q3"/>
    <mergeCell ref="P4:Q4"/>
    <mergeCell ref="P5:Q5"/>
    <mergeCell ref="P14:Q14"/>
    <mergeCell ref="P7:Q7"/>
    <mergeCell ref="P8:Q8"/>
    <mergeCell ref="P9:Q9"/>
    <mergeCell ref="P10:Q10"/>
    <mergeCell ref="P11:Q11"/>
    <mergeCell ref="P12:Q12"/>
    <mergeCell ref="P13:Q13"/>
    <mergeCell ref="P25:Q25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6:Q26"/>
    <mergeCell ref="P27:Q27"/>
    <mergeCell ref="P28:Q28"/>
    <mergeCell ref="P29:Q29"/>
    <mergeCell ref="P30:Q30"/>
  </mergeCells>
  <hyperlinks>
    <hyperlink ref="E48" r:id="rId1" xr:uid="{177141C0-37B8-461B-B43B-61DB1A5A778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63E6-D5CF-4798-AC96-2021E582767B}">
  <dimension ref="A1:H9"/>
  <sheetViews>
    <sheetView workbookViewId="0">
      <selection activeCell="B2" sqref="B2:B9"/>
    </sheetView>
  </sheetViews>
  <sheetFormatPr defaultRowHeight="14.45"/>
  <cols>
    <col min="1" max="1" width="7.140625" style="3" bestFit="1" customWidth="1"/>
    <col min="2" max="2" width="13.5703125" style="3" bestFit="1" customWidth="1"/>
    <col min="3" max="3" width="13.5703125" style="3" customWidth="1"/>
    <col min="4" max="5" width="9.140625" style="3" bestFit="1" customWidth="1"/>
    <col min="6" max="6" width="14.140625" style="3" bestFit="1" customWidth="1"/>
    <col min="7" max="7" width="14.5703125" style="3" bestFit="1" customWidth="1"/>
  </cols>
  <sheetData>
    <row r="1" spans="1:8" ht="15.6">
      <c r="A1" s="7" t="s">
        <v>8</v>
      </c>
      <c r="B1" s="7" t="s">
        <v>432</v>
      </c>
      <c r="C1" s="7" t="s">
        <v>433</v>
      </c>
      <c r="D1" s="7" t="s">
        <v>434</v>
      </c>
      <c r="E1" s="7" t="s">
        <v>435</v>
      </c>
      <c r="F1" s="7" t="s">
        <v>436</v>
      </c>
      <c r="G1" s="7" t="s">
        <v>437</v>
      </c>
    </row>
    <row r="2" spans="1:8">
      <c r="A2" s="3">
        <v>1</v>
      </c>
      <c r="B2" s="3">
        <f>COUNTIF(RemoteData!O:O,Reporting!A2)</f>
        <v>12</v>
      </c>
      <c r="C2" s="3">
        <f>COUNTIFS(RemoteData!O:O,Reporting!A2,RemoteData!M:M,"X")</f>
        <v>5</v>
      </c>
      <c r="D2" s="8">
        <f>C2/B2</f>
        <v>0.41666666666666669</v>
      </c>
      <c r="E2" s="3">
        <f>COUNTIFS(RemoteData!O:O,Reporting!A2,RemoteData!L:L,"X")</f>
        <v>0</v>
      </c>
      <c r="F2" s="3">
        <f>COUNTIFS(RemoteData!O:O,Reporting!A2,RemoteData!N:N,"X")</f>
        <v>3</v>
      </c>
      <c r="G2" s="8">
        <f>COUNTIFS(RemoteData!O:O,Reporting!A2,RemoteData!N:N,"X")/Reporting!B2</f>
        <v>0.25</v>
      </c>
      <c r="H2" s="18"/>
    </row>
    <row r="3" spans="1:8">
      <c r="A3" s="3">
        <v>2</v>
      </c>
      <c r="B3" s="3">
        <f>COUNTIF(RemoteData!O:O,Reporting!A3)</f>
        <v>11</v>
      </c>
      <c r="C3" s="3">
        <f>COUNTIFS(RemoteData!O:O,Reporting!A3,RemoteData!M:M,"X")</f>
        <v>4</v>
      </c>
      <c r="D3" s="8">
        <f t="shared" ref="D3:D9" si="0">C3/B3</f>
        <v>0.36363636363636365</v>
      </c>
      <c r="E3" s="3">
        <f>COUNTIFS(RemoteData!O:O,Reporting!A3,RemoteData!L:L,"X")</f>
        <v>1</v>
      </c>
      <c r="F3" s="3">
        <f>COUNTIFS(RemoteData!O:O,Reporting!A3,RemoteData!N:N,"X")</f>
        <v>2</v>
      </c>
      <c r="G3" s="8">
        <f>COUNTIFS(RemoteData!O:O,Reporting!A3,RemoteData!N:N,"X")/Reporting!B3</f>
        <v>0.18181818181818182</v>
      </c>
      <c r="H3" s="18"/>
    </row>
    <row r="4" spans="1:8">
      <c r="A4" s="3">
        <v>3</v>
      </c>
      <c r="B4" s="3">
        <f>COUNTIF(RemoteData!O:O,Reporting!A4)</f>
        <v>9</v>
      </c>
      <c r="C4" s="3">
        <f>COUNTIFS(RemoteData!O:O,Reporting!A4,RemoteData!M:M,"X")</f>
        <v>2</v>
      </c>
      <c r="D4" s="8">
        <f t="shared" si="0"/>
        <v>0.22222222222222221</v>
      </c>
      <c r="E4" s="3">
        <f>COUNTIFS(RemoteData!O:O,Reporting!A4,RemoteData!L:L,"X")</f>
        <v>0</v>
      </c>
      <c r="F4" s="3">
        <f>COUNTIFS(RemoteData!O:O,Reporting!A4,RemoteData!N:N,"X")</f>
        <v>1</v>
      </c>
      <c r="G4" s="8">
        <f>COUNTIFS(RemoteData!O:O,Reporting!A4,RemoteData!N:N,"X")/Reporting!B4</f>
        <v>0.1111111111111111</v>
      </c>
      <c r="H4" s="18"/>
    </row>
    <row r="5" spans="1:8">
      <c r="A5" s="3">
        <v>4</v>
      </c>
      <c r="B5" s="3">
        <f>COUNTIF(OnCampusData!O:O,Reporting!A5)</f>
        <v>12</v>
      </c>
      <c r="C5" s="3">
        <f>COUNTIFS(OnCampusData!O:O,Reporting!A5,OnCampusData!M:M,"X")</f>
        <v>4</v>
      </c>
      <c r="D5" s="8">
        <f t="shared" si="0"/>
        <v>0.33333333333333331</v>
      </c>
      <c r="E5" s="3">
        <f>COUNTIFS(OnCampusData!O:O,Reporting!A5,OnCampusData!L:L,"X")</f>
        <v>0</v>
      </c>
      <c r="F5" s="3">
        <f>COUNTIFS(OnCampusData!O:O,Reporting!A5,OnCampusData!N:N,"X")</f>
        <v>3</v>
      </c>
      <c r="G5" s="8">
        <f>COUNTIFS(OnCampusData!O:O,Reporting!A5,OnCampusData!N:N,"X")/Reporting!B5</f>
        <v>0.25</v>
      </c>
      <c r="H5" s="18"/>
    </row>
    <row r="6" spans="1:8">
      <c r="A6" s="3">
        <v>5</v>
      </c>
      <c r="B6" s="3">
        <f>COUNTIF(OnCampusData!O:O,Reporting!A6)</f>
        <v>14</v>
      </c>
      <c r="C6" s="3">
        <f>COUNTIFS(OnCampusData!O:O,Reporting!A6,OnCampusData!M:M,"X")</f>
        <v>5</v>
      </c>
      <c r="D6" s="8">
        <f t="shared" si="0"/>
        <v>0.35714285714285715</v>
      </c>
      <c r="E6" s="3">
        <f>COUNTIFS(OnCampusData!O:O,Reporting!A6,OnCampusData!L:L,"X")</f>
        <v>0</v>
      </c>
      <c r="F6" s="3">
        <f>COUNTIFS(OnCampusData!O:O,Reporting!A6,OnCampusData!N:N,"X")</f>
        <v>2</v>
      </c>
      <c r="G6" s="8">
        <f>COUNTIFS(OnCampusData!O:O,Reporting!A6,OnCampusData!N:N,"X")/Reporting!B6</f>
        <v>0.14285714285714285</v>
      </c>
      <c r="H6" s="18"/>
    </row>
    <row r="7" spans="1:8">
      <c r="A7" s="3">
        <v>6</v>
      </c>
      <c r="B7" s="3">
        <f>COUNTIF(OnCampusData!O:O,Reporting!A7)</f>
        <v>14</v>
      </c>
      <c r="C7" s="3">
        <f>COUNTIFS(OnCampusData!O:O,Reporting!A7,OnCampusData!M:M,"X")</f>
        <v>6</v>
      </c>
      <c r="D7" s="8">
        <f t="shared" si="0"/>
        <v>0.42857142857142855</v>
      </c>
      <c r="E7" s="3">
        <f>COUNTIFS(OnCampusData!O:O,Reporting!A7,OnCampusData!L:L,"X")</f>
        <v>0</v>
      </c>
      <c r="F7" s="3">
        <f>COUNTIFS(OnCampusData!O:O,Reporting!A7,OnCampusData!N:N,"X")</f>
        <v>3</v>
      </c>
      <c r="G7" s="8">
        <f>COUNTIFS(OnCampusData!O:O,Reporting!A7,OnCampusData!N:N,"X")/Reporting!B7</f>
        <v>0.21428571428571427</v>
      </c>
      <c r="H7" s="18"/>
    </row>
    <row r="8" spans="1:8">
      <c r="A8" s="3">
        <v>7</v>
      </c>
      <c r="B8" s="3">
        <f>COUNTIF(OnCampusData!O:O,Reporting!A8)</f>
        <v>13</v>
      </c>
      <c r="C8" s="3">
        <f>COUNTIFS(OnCampusData!O:O,Reporting!A8,OnCampusData!M:M,"X")</f>
        <v>5</v>
      </c>
      <c r="D8" s="8">
        <f t="shared" si="0"/>
        <v>0.38461538461538464</v>
      </c>
      <c r="E8" s="3">
        <f>COUNTIFS(OnCampusData!O:O,Reporting!A8,OnCampusData!L:L,"X")</f>
        <v>0</v>
      </c>
      <c r="F8" s="3">
        <f>COUNTIFS(OnCampusData!O:O,Reporting!A8,OnCampusData!N:N,"X")</f>
        <v>2</v>
      </c>
      <c r="G8" s="8">
        <f>COUNTIFS(OnCampusData!O:O,Reporting!A8,OnCampusData!N:N,"X")/Reporting!B8</f>
        <v>0.15384615384615385</v>
      </c>
      <c r="H8" s="18"/>
    </row>
    <row r="9" spans="1:8">
      <c r="A9" s="3">
        <v>8</v>
      </c>
      <c r="B9" s="3">
        <f>COUNTIF(OnCampusData!O:O,Reporting!A9)</f>
        <v>12</v>
      </c>
      <c r="C9" s="3">
        <f>COUNTIFS(OnCampusData!O:O,Reporting!A9,OnCampusData!M:M,"X")</f>
        <v>5</v>
      </c>
      <c r="D9" s="8">
        <f t="shared" si="0"/>
        <v>0.41666666666666669</v>
      </c>
      <c r="E9" s="3">
        <f>COUNTIFS(OnCampusData!O:O,Reporting!A9,OnCampusData!L:L,"X")</f>
        <v>0</v>
      </c>
      <c r="F9" s="3">
        <f>COUNTIFS(OnCampusData!O:O,Reporting!A9,OnCampusData!N:N,"X")</f>
        <v>2</v>
      </c>
      <c r="G9" s="8">
        <f>COUNTIFS(OnCampusData!O:O,Reporting!A9,OnCampusData!N:N,"X")/Reporting!B9</f>
        <v>0.16666666666666666</v>
      </c>
      <c r="H9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E7A0-3C97-4179-8244-5E95EEAEF3E9}">
  <dimension ref="A1:F129"/>
  <sheetViews>
    <sheetView showGridLines="0" tabSelected="1" workbookViewId="0">
      <selection activeCell="E129" sqref="E129"/>
    </sheetView>
  </sheetViews>
  <sheetFormatPr defaultRowHeight="15" customHeight="1"/>
  <cols>
    <col min="1" max="1" width="11.5703125" customWidth="1"/>
    <col min="2" max="2" width="25.42578125" customWidth="1"/>
    <col min="4" max="4" width="26.5703125" bestFit="1" customWidth="1"/>
    <col min="5" max="5" width="26.5703125" customWidth="1"/>
    <col min="6" max="6" width="12.5703125" style="3" bestFit="1" customWidth="1"/>
  </cols>
  <sheetData>
    <row r="1" spans="1:6" s="24" customFormat="1" ht="18.75">
      <c r="A1" s="40" t="s">
        <v>438</v>
      </c>
      <c r="B1" s="41"/>
      <c r="C1" s="41" t="s">
        <v>439</v>
      </c>
      <c r="D1" s="41"/>
      <c r="E1" s="43"/>
      <c r="F1" s="42"/>
    </row>
    <row r="2" spans="1:6" ht="30.75">
      <c r="A2" s="25" t="s">
        <v>15</v>
      </c>
      <c r="B2" s="22" t="s">
        <v>440</v>
      </c>
      <c r="C2" s="22" t="s">
        <v>19</v>
      </c>
      <c r="D2" s="22" t="s">
        <v>24</v>
      </c>
      <c r="E2" s="44" t="s">
        <v>441</v>
      </c>
      <c r="F2" s="26" t="s">
        <v>442</v>
      </c>
    </row>
    <row r="3" spans="1:6">
      <c r="A3" s="27" t="s">
        <v>160</v>
      </c>
      <c r="B3" s="23" t="s">
        <v>161</v>
      </c>
      <c r="C3" s="23" t="s">
        <v>43</v>
      </c>
      <c r="D3" s="23" t="s">
        <v>54</v>
      </c>
      <c r="E3" s="45"/>
      <c r="F3" s="28">
        <v>1</v>
      </c>
    </row>
    <row r="4" spans="1:6">
      <c r="A4" s="27" t="s">
        <v>28</v>
      </c>
      <c r="B4" s="23" t="s">
        <v>29</v>
      </c>
      <c r="C4" s="23" t="s">
        <v>32</v>
      </c>
      <c r="D4" s="23" t="s">
        <v>37</v>
      </c>
      <c r="E4" s="45"/>
      <c r="F4" s="28">
        <v>1</v>
      </c>
    </row>
    <row r="5" spans="1:6">
      <c r="A5" s="27" t="s">
        <v>443</v>
      </c>
      <c r="B5" s="23" t="s">
        <v>444</v>
      </c>
      <c r="C5" s="23" t="s">
        <v>43</v>
      </c>
      <c r="D5" s="23" t="s">
        <v>37</v>
      </c>
      <c r="E5" s="45"/>
      <c r="F5" s="28">
        <v>1</v>
      </c>
    </row>
    <row r="6" spans="1:6">
      <c r="A6" s="27" t="s">
        <v>139</v>
      </c>
      <c r="B6" s="23" t="s">
        <v>140</v>
      </c>
      <c r="C6" s="23" t="s">
        <v>32</v>
      </c>
      <c r="D6" s="23" t="s">
        <v>54</v>
      </c>
      <c r="E6" s="45"/>
      <c r="F6" s="28">
        <v>1</v>
      </c>
    </row>
    <row r="7" spans="1:6">
      <c r="A7" s="27" t="s">
        <v>164</v>
      </c>
      <c r="B7" s="23" t="s">
        <v>165</v>
      </c>
      <c r="C7" s="23" t="s">
        <v>43</v>
      </c>
      <c r="D7" s="23" t="s">
        <v>54</v>
      </c>
      <c r="E7" s="45"/>
      <c r="F7" s="28">
        <v>2</v>
      </c>
    </row>
    <row r="8" spans="1:6">
      <c r="A8" s="27" t="s">
        <v>45</v>
      </c>
      <c r="B8" s="23" t="s">
        <v>46</v>
      </c>
      <c r="C8" s="23" t="s">
        <v>43</v>
      </c>
      <c r="D8" s="23" t="s">
        <v>37</v>
      </c>
      <c r="E8" s="45"/>
      <c r="F8" s="28">
        <v>2</v>
      </c>
    </row>
    <row r="9" spans="1:6">
      <c r="A9" s="27" t="s">
        <v>143</v>
      </c>
      <c r="B9" s="23" t="s">
        <v>144</v>
      </c>
      <c r="C9" s="23" t="s">
        <v>32</v>
      </c>
      <c r="D9" s="23" t="s">
        <v>147</v>
      </c>
      <c r="E9" s="45"/>
      <c r="F9" s="28">
        <v>2</v>
      </c>
    </row>
    <row r="10" spans="1:6">
      <c r="A10" s="27" t="s">
        <v>128</v>
      </c>
      <c r="B10" s="23" t="s">
        <v>129</v>
      </c>
      <c r="C10" s="23" t="s">
        <v>43</v>
      </c>
      <c r="D10" s="23" t="s">
        <v>54</v>
      </c>
      <c r="E10" s="45"/>
      <c r="F10" s="28">
        <v>2</v>
      </c>
    </row>
    <row r="11" spans="1:6">
      <c r="A11" s="27" t="s">
        <v>445</v>
      </c>
      <c r="B11" s="23" t="s">
        <v>446</v>
      </c>
      <c r="C11" s="23" t="s">
        <v>43</v>
      </c>
      <c r="D11" s="23" t="s">
        <v>37</v>
      </c>
      <c r="E11" s="45"/>
      <c r="F11" s="28">
        <v>3</v>
      </c>
    </row>
    <row r="12" spans="1:6">
      <c r="A12" s="27" t="s">
        <v>89</v>
      </c>
      <c r="B12" s="23" t="s">
        <v>90</v>
      </c>
      <c r="C12" s="23" t="s">
        <v>43</v>
      </c>
      <c r="D12" s="23" t="s">
        <v>54</v>
      </c>
      <c r="E12" s="45"/>
      <c r="F12" s="28">
        <v>3</v>
      </c>
    </row>
    <row r="13" spans="1:6" thickBot="1">
      <c r="A13" s="29" t="s">
        <v>152</v>
      </c>
      <c r="B13" s="30" t="s">
        <v>153</v>
      </c>
      <c r="C13" s="30" t="s">
        <v>32</v>
      </c>
      <c r="D13" s="30" t="s">
        <v>37</v>
      </c>
      <c r="E13" s="46"/>
      <c r="F13" s="31">
        <v>3</v>
      </c>
    </row>
    <row r="14" spans="1:6" thickBot="1"/>
    <row r="15" spans="1:6" ht="18.75">
      <c r="A15" s="40" t="s">
        <v>447</v>
      </c>
      <c r="B15" s="41"/>
      <c r="C15" s="41" t="s">
        <v>448</v>
      </c>
      <c r="D15" s="41"/>
      <c r="E15" s="43"/>
      <c r="F15" s="42"/>
    </row>
    <row r="16" spans="1:6" ht="30.75">
      <c r="A16" s="25" t="s">
        <v>15</v>
      </c>
      <c r="B16" s="22" t="s">
        <v>440</v>
      </c>
      <c r="C16" s="22" t="s">
        <v>19</v>
      </c>
      <c r="D16" s="22" t="s">
        <v>24</v>
      </c>
      <c r="E16" s="44"/>
      <c r="F16" s="26" t="s">
        <v>442</v>
      </c>
    </row>
    <row r="17" spans="1:6">
      <c r="A17" s="27" t="s">
        <v>132</v>
      </c>
      <c r="B17" s="23" t="s">
        <v>133</v>
      </c>
      <c r="C17" s="23" t="s">
        <v>43</v>
      </c>
      <c r="D17" s="23" t="s">
        <v>37</v>
      </c>
      <c r="E17" s="45"/>
      <c r="F17" s="28">
        <v>1</v>
      </c>
    </row>
    <row r="18" spans="1:6">
      <c r="A18" s="27" t="s">
        <v>77</v>
      </c>
      <c r="B18" s="23" t="s">
        <v>78</v>
      </c>
      <c r="C18" s="23" t="s">
        <v>32</v>
      </c>
      <c r="D18" s="23" t="s">
        <v>81</v>
      </c>
      <c r="E18" s="45"/>
      <c r="F18" s="28">
        <v>1</v>
      </c>
    </row>
    <row r="19" spans="1:6">
      <c r="A19" s="27" t="s">
        <v>50</v>
      </c>
      <c r="B19" s="23" t="s">
        <v>51</v>
      </c>
      <c r="C19" s="23" t="s">
        <v>43</v>
      </c>
      <c r="D19" s="23" t="s">
        <v>54</v>
      </c>
      <c r="E19" s="45"/>
      <c r="F19" s="28">
        <v>1</v>
      </c>
    </row>
    <row r="20" spans="1:6">
      <c r="A20" s="27" t="s">
        <v>449</v>
      </c>
      <c r="B20" s="23" t="s">
        <v>450</v>
      </c>
      <c r="C20" s="23" t="s">
        <v>32</v>
      </c>
      <c r="D20" s="23" t="s">
        <v>147</v>
      </c>
      <c r="E20" s="45"/>
      <c r="F20" s="28">
        <v>1</v>
      </c>
    </row>
    <row r="21" spans="1:6">
      <c r="A21" s="27" t="s">
        <v>156</v>
      </c>
      <c r="B21" s="23" t="s">
        <v>157</v>
      </c>
      <c r="C21" s="23" t="s">
        <v>32</v>
      </c>
      <c r="D21" s="23" t="s">
        <v>37</v>
      </c>
      <c r="E21" s="45"/>
      <c r="F21" s="28">
        <v>2</v>
      </c>
    </row>
    <row r="22" spans="1:6">
      <c r="A22" s="27" t="s">
        <v>451</v>
      </c>
      <c r="B22" s="23" t="s">
        <v>452</v>
      </c>
      <c r="C22" s="23" t="s">
        <v>43</v>
      </c>
      <c r="D22" s="23" t="s">
        <v>37</v>
      </c>
      <c r="E22" s="45"/>
      <c r="F22" s="28">
        <v>2</v>
      </c>
    </row>
    <row r="23" spans="1:6">
      <c r="A23" s="27" t="s">
        <v>85</v>
      </c>
      <c r="B23" s="23" t="s">
        <v>86</v>
      </c>
      <c r="C23" s="23" t="s">
        <v>43</v>
      </c>
      <c r="D23" s="23" t="s">
        <v>54</v>
      </c>
      <c r="E23" s="45"/>
      <c r="F23" s="28">
        <v>2</v>
      </c>
    </row>
    <row r="24" spans="1:6">
      <c r="A24" s="27" t="s">
        <v>114</v>
      </c>
      <c r="B24" s="23" t="s">
        <v>115</v>
      </c>
      <c r="C24" s="23" t="s">
        <v>32</v>
      </c>
      <c r="D24" s="23" t="s">
        <v>118</v>
      </c>
      <c r="E24" s="45"/>
      <c r="F24" s="28">
        <v>2</v>
      </c>
    </row>
    <row r="25" spans="1:6">
      <c r="A25" s="27" t="s">
        <v>119</v>
      </c>
      <c r="B25" s="23" t="s">
        <v>120</v>
      </c>
      <c r="C25" s="23" t="s">
        <v>32</v>
      </c>
      <c r="D25" s="23" t="s">
        <v>54</v>
      </c>
      <c r="E25" s="45"/>
      <c r="F25" s="28">
        <v>3</v>
      </c>
    </row>
    <row r="26" spans="1:6">
      <c r="A26" s="27" t="s">
        <v>105</v>
      </c>
      <c r="B26" s="23" t="s">
        <v>106</v>
      </c>
      <c r="C26" s="23" t="s">
        <v>43</v>
      </c>
      <c r="D26" s="23" t="s">
        <v>54</v>
      </c>
      <c r="E26" s="45"/>
      <c r="F26" s="28">
        <v>3</v>
      </c>
    </row>
    <row r="27" spans="1:6">
      <c r="A27" s="27" t="s">
        <v>93</v>
      </c>
      <c r="B27" s="23" t="s">
        <v>94</v>
      </c>
      <c r="C27" s="23" t="s">
        <v>43</v>
      </c>
      <c r="D27" s="23" t="s">
        <v>54</v>
      </c>
      <c r="E27" s="45"/>
      <c r="F27" s="28">
        <v>3</v>
      </c>
    </row>
    <row r="28" spans="1:6" thickBot="1">
      <c r="A28" s="29" t="s">
        <v>123</v>
      </c>
      <c r="B28" s="30" t="s">
        <v>124</v>
      </c>
      <c r="C28" s="30" t="s">
        <v>43</v>
      </c>
      <c r="D28" s="30" t="s">
        <v>127</v>
      </c>
      <c r="E28" s="46"/>
      <c r="F28" s="31">
        <v>3</v>
      </c>
    </row>
    <row r="29" spans="1:6" thickBot="1"/>
    <row r="30" spans="1:6" ht="18.75">
      <c r="A30" s="40" t="s">
        <v>453</v>
      </c>
      <c r="B30" s="41"/>
      <c r="C30" s="41" t="s">
        <v>454</v>
      </c>
      <c r="D30" s="41"/>
      <c r="E30" s="43"/>
      <c r="F30" s="42"/>
    </row>
    <row r="31" spans="1:6" ht="30.75">
      <c r="A31" s="25" t="s">
        <v>15</v>
      </c>
      <c r="B31" s="22" t="s">
        <v>440</v>
      </c>
      <c r="C31" s="22" t="s">
        <v>19</v>
      </c>
      <c r="D31" s="22" t="s">
        <v>24</v>
      </c>
      <c r="E31" s="44"/>
      <c r="F31" s="26" t="s">
        <v>442</v>
      </c>
    </row>
    <row r="32" spans="1:6">
      <c r="A32" s="27" t="s">
        <v>455</v>
      </c>
      <c r="B32" s="23" t="s">
        <v>456</v>
      </c>
      <c r="C32" s="23" t="s">
        <v>32</v>
      </c>
      <c r="D32" s="23" t="s">
        <v>37</v>
      </c>
      <c r="E32" s="45"/>
      <c r="F32" s="28">
        <v>1</v>
      </c>
    </row>
    <row r="33" spans="1:6">
      <c r="A33" s="27" t="s">
        <v>457</v>
      </c>
      <c r="B33" s="23" t="s">
        <v>458</v>
      </c>
      <c r="C33" s="23" t="s">
        <v>43</v>
      </c>
      <c r="D33" s="23" t="s">
        <v>37</v>
      </c>
      <c r="E33" s="45"/>
      <c r="F33" s="28">
        <v>1</v>
      </c>
    </row>
    <row r="34" spans="1:6">
      <c r="A34" s="27" t="s">
        <v>168</v>
      </c>
      <c r="B34" s="23" t="s">
        <v>169</v>
      </c>
      <c r="C34" s="23" t="s">
        <v>43</v>
      </c>
      <c r="D34" s="23" t="s">
        <v>54</v>
      </c>
      <c r="E34" s="45" t="s">
        <v>172</v>
      </c>
      <c r="F34" s="28">
        <v>1</v>
      </c>
    </row>
    <row r="35" spans="1:6">
      <c r="A35" s="27" t="s">
        <v>459</v>
      </c>
      <c r="B35" s="23" t="s">
        <v>460</v>
      </c>
      <c r="C35" s="23" t="s">
        <v>32</v>
      </c>
      <c r="D35" s="23" t="s">
        <v>147</v>
      </c>
      <c r="E35" s="45"/>
      <c r="F35" s="28">
        <v>1</v>
      </c>
    </row>
    <row r="36" spans="1:6">
      <c r="A36" s="27" t="s">
        <v>63</v>
      </c>
      <c r="B36" s="23" t="s">
        <v>64</v>
      </c>
      <c r="C36" s="23" t="s">
        <v>43</v>
      </c>
      <c r="D36" s="23" t="s">
        <v>67</v>
      </c>
      <c r="E36" s="45"/>
      <c r="F36" s="28">
        <v>2</v>
      </c>
    </row>
    <row r="37" spans="1:6">
      <c r="A37" s="27" t="s">
        <v>461</v>
      </c>
      <c r="B37" s="23" t="s">
        <v>462</v>
      </c>
      <c r="C37" s="23" t="s">
        <v>43</v>
      </c>
      <c r="D37" s="23" t="s">
        <v>37</v>
      </c>
      <c r="E37" s="45"/>
      <c r="F37" s="28">
        <v>2</v>
      </c>
    </row>
    <row r="38" spans="1:6">
      <c r="A38" s="27" t="s">
        <v>68</v>
      </c>
      <c r="B38" s="23" t="s">
        <v>69</v>
      </c>
      <c r="C38" s="23" t="s">
        <v>32</v>
      </c>
      <c r="D38" s="23" t="s">
        <v>54</v>
      </c>
      <c r="E38" s="45"/>
      <c r="F38" s="28">
        <v>2</v>
      </c>
    </row>
    <row r="39" spans="1:6">
      <c r="A39" s="27" t="s">
        <v>97</v>
      </c>
      <c r="B39" s="23" t="s">
        <v>98</v>
      </c>
      <c r="C39" s="23" t="s">
        <v>43</v>
      </c>
      <c r="D39" s="23" t="s">
        <v>54</v>
      </c>
      <c r="E39" s="45"/>
      <c r="F39" s="28">
        <v>2</v>
      </c>
    </row>
    <row r="40" spans="1:6">
      <c r="A40" s="27" t="s">
        <v>148</v>
      </c>
      <c r="B40" s="23" t="s">
        <v>149</v>
      </c>
      <c r="C40" s="23" t="s">
        <v>32</v>
      </c>
      <c r="D40" s="23" t="s">
        <v>54</v>
      </c>
      <c r="E40" s="45"/>
      <c r="F40" s="28">
        <v>3</v>
      </c>
    </row>
    <row r="41" spans="1:6">
      <c r="A41" s="27" t="s">
        <v>110</v>
      </c>
      <c r="B41" s="23" t="s">
        <v>111</v>
      </c>
      <c r="C41" s="23" t="s">
        <v>43</v>
      </c>
      <c r="D41" s="23" t="s">
        <v>54</v>
      </c>
      <c r="E41" s="45"/>
      <c r="F41" s="28">
        <v>3</v>
      </c>
    </row>
    <row r="42" spans="1:6" thickBot="1">
      <c r="A42" s="29" t="s">
        <v>136</v>
      </c>
      <c r="B42" s="30" t="s">
        <v>137</v>
      </c>
      <c r="C42" s="30" t="s">
        <v>43</v>
      </c>
      <c r="D42" s="30" t="s">
        <v>54</v>
      </c>
      <c r="E42" s="46"/>
      <c r="F42" s="31">
        <v>3</v>
      </c>
    </row>
    <row r="43" spans="1:6" thickBot="1"/>
    <row r="44" spans="1:6" ht="18.75">
      <c r="A44" s="37" t="s">
        <v>463</v>
      </c>
      <c r="B44" s="38"/>
      <c r="C44" s="38" t="s">
        <v>464</v>
      </c>
      <c r="D44" s="38"/>
      <c r="E44" s="47"/>
      <c r="F44" s="39"/>
    </row>
    <row r="45" spans="1:6" ht="30.75">
      <c r="A45" s="25" t="s">
        <v>15</v>
      </c>
      <c r="B45" s="22" t="s">
        <v>440</v>
      </c>
      <c r="C45" s="22" t="s">
        <v>19</v>
      </c>
      <c r="D45" s="22" t="s">
        <v>24</v>
      </c>
      <c r="E45" s="44"/>
      <c r="F45" s="26" t="s">
        <v>442</v>
      </c>
    </row>
    <row r="46" spans="1:6">
      <c r="A46" s="27" t="s">
        <v>465</v>
      </c>
      <c r="B46" s="23" t="s">
        <v>466</v>
      </c>
      <c r="C46" s="23" t="s">
        <v>32</v>
      </c>
      <c r="D46" s="23" t="s">
        <v>467</v>
      </c>
      <c r="E46" s="45"/>
      <c r="F46" s="28">
        <v>1</v>
      </c>
    </row>
    <row r="47" spans="1:6">
      <c r="A47" s="27" t="s">
        <v>255</v>
      </c>
      <c r="B47" s="23" t="s">
        <v>256</v>
      </c>
      <c r="C47" s="23" t="s">
        <v>43</v>
      </c>
      <c r="D47" s="23" t="s">
        <v>37</v>
      </c>
      <c r="E47" s="45" t="s">
        <v>172</v>
      </c>
      <c r="F47" s="28">
        <v>1</v>
      </c>
    </row>
    <row r="48" spans="1:6">
      <c r="A48" s="27" t="s">
        <v>246</v>
      </c>
      <c r="B48" s="23" t="s">
        <v>247</v>
      </c>
      <c r="C48" s="23" t="s">
        <v>32</v>
      </c>
      <c r="D48" s="23" t="s">
        <v>54</v>
      </c>
      <c r="E48" s="45"/>
      <c r="F48" s="28">
        <v>1</v>
      </c>
    </row>
    <row r="49" spans="1:6">
      <c r="A49" s="27" t="s">
        <v>270</v>
      </c>
      <c r="B49" s="23" t="s">
        <v>271</v>
      </c>
      <c r="C49" s="23" t="s">
        <v>43</v>
      </c>
      <c r="D49" s="23" t="s">
        <v>54</v>
      </c>
      <c r="E49" s="45"/>
      <c r="F49" s="28">
        <v>1</v>
      </c>
    </row>
    <row r="50" spans="1:6">
      <c r="A50" s="27" t="s">
        <v>237</v>
      </c>
      <c r="B50" s="23" t="s">
        <v>238</v>
      </c>
      <c r="C50" s="23" t="s">
        <v>43</v>
      </c>
      <c r="D50" s="23" t="s">
        <v>241</v>
      </c>
      <c r="E50" s="45"/>
      <c r="F50" s="28">
        <v>1</v>
      </c>
    </row>
    <row r="51" spans="1:6">
      <c r="A51" s="27" t="s">
        <v>278</v>
      </c>
      <c r="B51" s="23" t="s">
        <v>279</v>
      </c>
      <c r="C51" s="23" t="s">
        <v>32</v>
      </c>
      <c r="D51" s="23" t="s">
        <v>37</v>
      </c>
      <c r="E51" s="45"/>
      <c r="F51" s="28">
        <v>2</v>
      </c>
    </row>
    <row r="52" spans="1:6">
      <c r="A52" s="27" t="s">
        <v>424</v>
      </c>
      <c r="B52" s="23" t="s">
        <v>425</v>
      </c>
      <c r="C52" s="23" t="s">
        <v>43</v>
      </c>
      <c r="D52" s="23" t="s">
        <v>37</v>
      </c>
      <c r="E52" s="45"/>
      <c r="F52" s="28">
        <v>2</v>
      </c>
    </row>
    <row r="53" spans="1:6">
      <c r="A53" s="27" t="s">
        <v>408</v>
      </c>
      <c r="B53" s="23" t="s">
        <v>409</v>
      </c>
      <c r="C53" s="23" t="s">
        <v>32</v>
      </c>
      <c r="D53" s="23" t="s">
        <v>54</v>
      </c>
      <c r="E53" s="45" t="s">
        <v>172</v>
      </c>
      <c r="F53" s="28">
        <v>2</v>
      </c>
    </row>
    <row r="54" spans="1:6">
      <c r="A54" s="27" t="s">
        <v>339</v>
      </c>
      <c r="B54" s="23" t="s">
        <v>340</v>
      </c>
      <c r="C54" s="23" t="s">
        <v>43</v>
      </c>
      <c r="D54" s="23" t="s">
        <v>54</v>
      </c>
      <c r="E54" s="45"/>
      <c r="F54" s="28">
        <v>2</v>
      </c>
    </row>
    <row r="55" spans="1:6">
      <c r="A55" s="27" t="s">
        <v>242</v>
      </c>
      <c r="B55" s="23" t="s">
        <v>243</v>
      </c>
      <c r="C55" s="23" t="s">
        <v>43</v>
      </c>
      <c r="D55" s="23" t="s">
        <v>193</v>
      </c>
      <c r="E55" s="45" t="s">
        <v>172</v>
      </c>
      <c r="F55" s="28">
        <v>2</v>
      </c>
    </row>
    <row r="56" spans="1:6">
      <c r="A56" s="27" t="s">
        <v>198</v>
      </c>
      <c r="B56" s="23" t="s">
        <v>199</v>
      </c>
      <c r="C56" s="23" t="s">
        <v>43</v>
      </c>
      <c r="D56" s="23" t="s">
        <v>67</v>
      </c>
      <c r="E56" s="45"/>
      <c r="F56" s="28">
        <v>3</v>
      </c>
    </row>
    <row r="57" spans="1:6">
      <c r="A57" s="27" t="s">
        <v>468</v>
      </c>
      <c r="B57" s="23" t="s">
        <v>469</v>
      </c>
      <c r="C57" s="23" t="s">
        <v>32</v>
      </c>
      <c r="D57" s="23" t="s">
        <v>37</v>
      </c>
      <c r="E57" s="45"/>
      <c r="F57" s="28">
        <v>3</v>
      </c>
    </row>
    <row r="58" spans="1:6">
      <c r="A58" s="27" t="s">
        <v>181</v>
      </c>
      <c r="B58" s="23" t="s">
        <v>182</v>
      </c>
      <c r="C58" s="23" t="s">
        <v>43</v>
      </c>
      <c r="D58" s="23" t="s">
        <v>37</v>
      </c>
      <c r="E58" s="45"/>
      <c r="F58" s="28">
        <v>3</v>
      </c>
    </row>
    <row r="59" spans="1:6">
      <c r="A59" s="27" t="s">
        <v>470</v>
      </c>
      <c r="B59" s="23" t="s">
        <v>471</v>
      </c>
      <c r="C59" s="23" t="s">
        <v>43</v>
      </c>
      <c r="D59" s="23" t="s">
        <v>44</v>
      </c>
      <c r="E59" s="45"/>
      <c r="F59" s="28">
        <v>3</v>
      </c>
    </row>
    <row r="60" spans="1:6" thickBot="1">
      <c r="A60" s="29" t="s">
        <v>385</v>
      </c>
      <c r="B60" s="30" t="s">
        <v>386</v>
      </c>
      <c r="C60" s="30" t="s">
        <v>43</v>
      </c>
      <c r="D60" s="30" t="s">
        <v>54</v>
      </c>
      <c r="E60" s="46"/>
      <c r="F60" s="31">
        <v>3</v>
      </c>
    </row>
    <row r="61" spans="1:6" thickBot="1"/>
    <row r="62" spans="1:6" ht="18.75">
      <c r="A62" s="37" t="s">
        <v>472</v>
      </c>
      <c r="B62" s="38"/>
      <c r="C62" s="38" t="s">
        <v>473</v>
      </c>
      <c r="D62" s="38"/>
      <c r="E62" s="47"/>
      <c r="F62" s="39"/>
    </row>
    <row r="63" spans="1:6" ht="30.75">
      <c r="A63" s="25" t="s">
        <v>15</v>
      </c>
      <c r="B63" s="22" t="s">
        <v>440</v>
      </c>
      <c r="C63" s="22" t="s">
        <v>19</v>
      </c>
      <c r="D63" s="22" t="s">
        <v>24</v>
      </c>
      <c r="E63" s="44"/>
      <c r="F63" s="26" t="s">
        <v>442</v>
      </c>
    </row>
    <row r="64" spans="1:6">
      <c r="A64" s="27" t="s">
        <v>298</v>
      </c>
      <c r="B64" s="23" t="s">
        <v>299</v>
      </c>
      <c r="C64" s="23" t="s">
        <v>43</v>
      </c>
      <c r="D64" s="23" t="s">
        <v>37</v>
      </c>
      <c r="E64" s="45"/>
      <c r="F64" s="28">
        <v>1</v>
      </c>
    </row>
    <row r="65" spans="1:6">
      <c r="A65" s="27" t="s">
        <v>428</v>
      </c>
      <c r="B65" s="23" t="s">
        <v>429</v>
      </c>
      <c r="C65" s="23" t="s">
        <v>43</v>
      </c>
      <c r="D65" s="23" t="s">
        <v>37</v>
      </c>
      <c r="E65" s="45" t="s">
        <v>330</v>
      </c>
      <c r="F65" s="28">
        <v>1</v>
      </c>
    </row>
    <row r="66" spans="1:6">
      <c r="A66" s="27" t="s">
        <v>213</v>
      </c>
      <c r="B66" s="23" t="s">
        <v>214</v>
      </c>
      <c r="C66" s="23" t="s">
        <v>32</v>
      </c>
      <c r="D66" s="23" t="s">
        <v>54</v>
      </c>
      <c r="E66" s="45"/>
      <c r="F66" s="28">
        <v>1</v>
      </c>
    </row>
    <row r="67" spans="1:6">
      <c r="A67" s="27" t="s">
        <v>177</v>
      </c>
      <c r="B67" s="23" t="s">
        <v>178</v>
      </c>
      <c r="C67" s="23" t="s">
        <v>32</v>
      </c>
      <c r="D67" s="23" t="s">
        <v>54</v>
      </c>
      <c r="E67" s="45" t="s">
        <v>172</v>
      </c>
      <c r="F67" s="28">
        <v>1</v>
      </c>
    </row>
    <row r="68" spans="1:6">
      <c r="A68" s="27" t="s">
        <v>343</v>
      </c>
      <c r="B68" s="23" t="s">
        <v>344</v>
      </c>
      <c r="C68" s="23" t="s">
        <v>43</v>
      </c>
      <c r="D68" s="23" t="s">
        <v>54</v>
      </c>
      <c r="E68" s="45"/>
      <c r="F68" s="28">
        <v>1</v>
      </c>
    </row>
    <row r="69" spans="1:6">
      <c r="A69" s="27" t="s">
        <v>205</v>
      </c>
      <c r="B69" s="23" t="s">
        <v>206</v>
      </c>
      <c r="C69" s="23" t="s">
        <v>32</v>
      </c>
      <c r="D69" s="23" t="s">
        <v>67</v>
      </c>
      <c r="E69" s="45"/>
      <c r="F69" s="28">
        <v>2</v>
      </c>
    </row>
    <row r="70" spans="1:6">
      <c r="A70" s="27" t="s">
        <v>201</v>
      </c>
      <c r="B70" s="23" t="s">
        <v>202</v>
      </c>
      <c r="C70" s="23" t="s">
        <v>43</v>
      </c>
      <c r="D70" s="23" t="s">
        <v>37</v>
      </c>
      <c r="E70" s="45"/>
      <c r="F70" s="28">
        <v>2</v>
      </c>
    </row>
    <row r="71" spans="1:6">
      <c r="A71" s="27" t="s">
        <v>389</v>
      </c>
      <c r="B71" s="23" t="s">
        <v>390</v>
      </c>
      <c r="C71" s="23" t="s">
        <v>43</v>
      </c>
      <c r="D71" s="23" t="s">
        <v>44</v>
      </c>
      <c r="E71" s="45"/>
      <c r="F71" s="28">
        <v>2</v>
      </c>
    </row>
    <row r="72" spans="1:6">
      <c r="A72" s="27" t="s">
        <v>420</v>
      </c>
      <c r="B72" s="23" t="s">
        <v>421</v>
      </c>
      <c r="C72" s="23" t="s">
        <v>32</v>
      </c>
      <c r="D72" s="23" t="s">
        <v>54</v>
      </c>
      <c r="E72" s="45"/>
      <c r="F72" s="28">
        <v>2</v>
      </c>
    </row>
    <row r="73" spans="1:6">
      <c r="A73" s="27" t="s">
        <v>393</v>
      </c>
      <c r="B73" s="23" t="s">
        <v>394</v>
      </c>
      <c r="C73" s="23" t="s">
        <v>43</v>
      </c>
      <c r="D73" s="23" t="s">
        <v>54</v>
      </c>
      <c r="E73" s="45" t="s">
        <v>330</v>
      </c>
      <c r="F73" s="28">
        <v>2</v>
      </c>
    </row>
    <row r="74" spans="1:6">
      <c r="A74" s="27" t="s">
        <v>397</v>
      </c>
      <c r="B74" s="23" t="s">
        <v>398</v>
      </c>
      <c r="C74" s="23" t="s">
        <v>43</v>
      </c>
      <c r="D74" s="23" t="s">
        <v>67</v>
      </c>
      <c r="E74" s="45"/>
      <c r="F74" s="28">
        <v>3</v>
      </c>
    </row>
    <row r="75" spans="1:6">
      <c r="A75" s="27" t="s">
        <v>326</v>
      </c>
      <c r="B75" s="23" t="s">
        <v>327</v>
      </c>
      <c r="C75" s="23" t="s">
        <v>32</v>
      </c>
      <c r="D75" s="23" t="s">
        <v>37</v>
      </c>
      <c r="E75" s="45" t="s">
        <v>330</v>
      </c>
      <c r="F75" s="28">
        <v>3</v>
      </c>
    </row>
    <row r="76" spans="1:6">
      <c r="A76" s="27" t="s">
        <v>311</v>
      </c>
      <c r="B76" s="23" t="s">
        <v>312</v>
      </c>
      <c r="C76" s="23" t="s">
        <v>43</v>
      </c>
      <c r="D76" s="23" t="s">
        <v>37</v>
      </c>
      <c r="E76" s="45"/>
      <c r="F76" s="28">
        <v>3</v>
      </c>
    </row>
    <row r="77" spans="1:6">
      <c r="A77" s="27" t="s">
        <v>286</v>
      </c>
      <c r="B77" s="23" t="s">
        <v>287</v>
      </c>
      <c r="C77" s="23" t="s">
        <v>43</v>
      </c>
      <c r="D77" s="23" t="s">
        <v>54</v>
      </c>
      <c r="E77" s="45"/>
      <c r="F77" s="28">
        <v>3</v>
      </c>
    </row>
    <row r="78" spans="1:6" thickBot="1"/>
    <row r="79" spans="1:6" ht="18.75">
      <c r="A79" s="37" t="s">
        <v>474</v>
      </c>
      <c r="B79" s="38"/>
      <c r="C79" s="38" t="s">
        <v>475</v>
      </c>
      <c r="D79" s="38"/>
      <c r="E79" s="47"/>
      <c r="F79" s="39"/>
    </row>
    <row r="80" spans="1:6" ht="30.75">
      <c r="A80" s="25" t="s">
        <v>15</v>
      </c>
      <c r="B80" s="22" t="s">
        <v>440</v>
      </c>
      <c r="C80" s="22" t="s">
        <v>19</v>
      </c>
      <c r="D80" s="22" t="s">
        <v>24</v>
      </c>
      <c r="E80" s="44"/>
      <c r="F80" s="26" t="s">
        <v>442</v>
      </c>
    </row>
    <row r="81" spans="1:6">
      <c r="A81" s="27" t="s">
        <v>335</v>
      </c>
      <c r="B81" s="23" t="s">
        <v>336</v>
      </c>
      <c r="C81" s="23" t="s">
        <v>32</v>
      </c>
      <c r="D81" s="23" t="s">
        <v>37</v>
      </c>
      <c r="E81" s="45"/>
      <c r="F81" s="28">
        <v>1</v>
      </c>
    </row>
    <row r="82" spans="1:6">
      <c r="A82" s="27" t="s">
        <v>39</v>
      </c>
      <c r="B82" s="23" t="s">
        <v>40</v>
      </c>
      <c r="C82" s="23" t="s">
        <v>43</v>
      </c>
      <c r="D82" s="23" t="s">
        <v>44</v>
      </c>
      <c r="E82" s="45"/>
      <c r="F82" s="28">
        <v>1</v>
      </c>
    </row>
    <row r="83" spans="1:6">
      <c r="A83" s="27" t="s">
        <v>350</v>
      </c>
      <c r="B83" s="23" t="s">
        <v>351</v>
      </c>
      <c r="C83" s="23" t="s">
        <v>32</v>
      </c>
      <c r="D83" s="23" t="s">
        <v>54</v>
      </c>
      <c r="E83" s="45"/>
      <c r="F83" s="28">
        <v>1</v>
      </c>
    </row>
    <row r="84" spans="1:6">
      <c r="A84" s="27" t="s">
        <v>354</v>
      </c>
      <c r="B84" s="23" t="s">
        <v>355</v>
      </c>
      <c r="C84" s="23" t="s">
        <v>43</v>
      </c>
      <c r="D84" s="23" t="s">
        <v>54</v>
      </c>
      <c r="E84" s="45"/>
      <c r="F84" s="28">
        <v>1</v>
      </c>
    </row>
    <row r="85" spans="1:6">
      <c r="A85" s="27" t="s">
        <v>185</v>
      </c>
      <c r="B85" s="23" t="s">
        <v>186</v>
      </c>
      <c r="C85" s="23" t="s">
        <v>43</v>
      </c>
      <c r="D85" s="23" t="s">
        <v>127</v>
      </c>
      <c r="E85" s="45"/>
      <c r="F85" s="28">
        <v>1</v>
      </c>
    </row>
    <row r="86" spans="1:6">
      <c r="A86" s="27" t="s">
        <v>217</v>
      </c>
      <c r="B86" s="23" t="s">
        <v>218</v>
      </c>
      <c r="C86" s="23" t="s">
        <v>43</v>
      </c>
      <c r="D86" s="23" t="s">
        <v>37</v>
      </c>
      <c r="E86" s="45" t="s">
        <v>172</v>
      </c>
      <c r="F86" s="28">
        <v>2</v>
      </c>
    </row>
    <row r="87" spans="1:6">
      <c r="A87" s="27" t="s">
        <v>302</v>
      </c>
      <c r="B87" s="23" t="s">
        <v>303</v>
      </c>
      <c r="C87" s="23" t="s">
        <v>32</v>
      </c>
      <c r="D87" s="23" t="s">
        <v>54</v>
      </c>
      <c r="E87" s="45"/>
      <c r="F87" s="28">
        <v>2</v>
      </c>
    </row>
    <row r="88" spans="1:6">
      <c r="A88" s="27" t="s">
        <v>173</v>
      </c>
      <c r="B88" s="23" t="s">
        <v>174</v>
      </c>
      <c r="C88" s="23" t="s">
        <v>43</v>
      </c>
      <c r="D88" s="23" t="s">
        <v>54</v>
      </c>
      <c r="E88" s="45" t="s">
        <v>172</v>
      </c>
      <c r="F88" s="28">
        <v>2</v>
      </c>
    </row>
    <row r="89" spans="1:6">
      <c r="A89" s="27" t="s">
        <v>401</v>
      </c>
      <c r="B89" s="23" t="s">
        <v>402</v>
      </c>
      <c r="C89" s="23" t="s">
        <v>43</v>
      </c>
      <c r="D89" s="23" t="s">
        <v>54</v>
      </c>
      <c r="E89" s="45"/>
      <c r="F89" s="28">
        <v>2</v>
      </c>
    </row>
    <row r="90" spans="1:6">
      <c r="A90" s="27" t="s">
        <v>250</v>
      </c>
      <c r="B90" s="23" t="s">
        <v>251</v>
      </c>
      <c r="C90" s="23" t="s">
        <v>32</v>
      </c>
      <c r="D90" s="23" t="s">
        <v>254</v>
      </c>
      <c r="E90" s="45"/>
      <c r="F90" s="28">
        <v>2</v>
      </c>
    </row>
    <row r="91" spans="1:6">
      <c r="A91" s="27" t="s">
        <v>194</v>
      </c>
      <c r="B91" s="23" t="s">
        <v>195</v>
      </c>
      <c r="C91" s="23" t="s">
        <v>32</v>
      </c>
      <c r="D91" s="23" t="s">
        <v>37</v>
      </c>
      <c r="E91" s="45" t="s">
        <v>172</v>
      </c>
      <c r="F91" s="28">
        <v>3</v>
      </c>
    </row>
    <row r="92" spans="1:6">
      <c r="A92" s="27" t="s">
        <v>314</v>
      </c>
      <c r="B92" s="23" t="s">
        <v>315</v>
      </c>
      <c r="C92" s="23" t="s">
        <v>43</v>
      </c>
      <c r="D92" s="23" t="s">
        <v>37</v>
      </c>
      <c r="E92" s="45"/>
      <c r="F92" s="28">
        <v>3</v>
      </c>
    </row>
    <row r="93" spans="1:6">
      <c r="A93" s="27" t="s">
        <v>294</v>
      </c>
      <c r="B93" s="23" t="s">
        <v>295</v>
      </c>
      <c r="C93" s="23" t="s">
        <v>43</v>
      </c>
      <c r="D93" s="23" t="s">
        <v>54</v>
      </c>
      <c r="E93" s="45"/>
      <c r="F93" s="28">
        <v>3</v>
      </c>
    </row>
    <row r="94" spans="1:6">
      <c r="A94" s="27" t="s">
        <v>416</v>
      </c>
      <c r="B94" s="23" t="s">
        <v>417</v>
      </c>
      <c r="C94" s="23" t="s">
        <v>32</v>
      </c>
      <c r="D94" s="23" t="s">
        <v>147</v>
      </c>
      <c r="E94" s="45"/>
      <c r="F94" s="28">
        <v>3</v>
      </c>
    </row>
    <row r="95" spans="1:6" thickBot="1"/>
    <row r="96" spans="1:6" ht="18.75">
      <c r="A96" s="37" t="s">
        <v>476</v>
      </c>
      <c r="B96" s="38"/>
      <c r="C96" s="38" t="s">
        <v>477</v>
      </c>
      <c r="D96" s="38"/>
      <c r="E96" s="47"/>
      <c r="F96" s="39"/>
    </row>
    <row r="97" spans="1:6" ht="30.75">
      <c r="A97" s="25" t="s">
        <v>15</v>
      </c>
      <c r="B97" s="22" t="s">
        <v>440</v>
      </c>
      <c r="C97" s="22" t="s">
        <v>19</v>
      </c>
      <c r="D97" s="22" t="s">
        <v>24</v>
      </c>
      <c r="E97" s="44"/>
      <c r="F97" s="26" t="s">
        <v>442</v>
      </c>
    </row>
    <row r="98" spans="1:6">
      <c r="A98" s="27" t="s">
        <v>361</v>
      </c>
      <c r="B98" s="23" t="s">
        <v>362</v>
      </c>
      <c r="C98" s="23" t="s">
        <v>32</v>
      </c>
      <c r="D98" s="23" t="s">
        <v>37</v>
      </c>
      <c r="E98" s="45" t="s">
        <v>172</v>
      </c>
      <c r="F98" s="28">
        <v>1</v>
      </c>
    </row>
    <row r="99" spans="1:6">
      <c r="A99" s="27" t="s">
        <v>229</v>
      </c>
      <c r="B99" s="23" t="s">
        <v>230</v>
      </c>
      <c r="C99" s="23" t="s">
        <v>43</v>
      </c>
      <c r="D99" s="23" t="s">
        <v>37</v>
      </c>
      <c r="E99" s="45"/>
      <c r="F99" s="28">
        <v>1</v>
      </c>
    </row>
    <row r="100" spans="1:6">
      <c r="A100" s="27" t="s">
        <v>258</v>
      </c>
      <c r="B100" s="23" t="s">
        <v>259</v>
      </c>
      <c r="C100" s="23" t="s">
        <v>43</v>
      </c>
      <c r="D100" s="23" t="s">
        <v>44</v>
      </c>
      <c r="E100" s="45"/>
      <c r="F100" s="28">
        <v>1</v>
      </c>
    </row>
    <row r="101" spans="1:6">
      <c r="A101" s="27" t="s">
        <v>365</v>
      </c>
      <c r="B101" s="23" t="s">
        <v>366</v>
      </c>
      <c r="C101" s="23" t="s">
        <v>43</v>
      </c>
      <c r="D101" s="23" t="s">
        <v>54</v>
      </c>
      <c r="E101" s="45" t="s">
        <v>330</v>
      </c>
      <c r="F101" s="28">
        <v>1</v>
      </c>
    </row>
    <row r="102" spans="1:6">
      <c r="A102" s="27" t="s">
        <v>189</v>
      </c>
      <c r="B102" s="23" t="s">
        <v>190</v>
      </c>
      <c r="C102" s="23" t="s">
        <v>32</v>
      </c>
      <c r="D102" s="23" t="s">
        <v>193</v>
      </c>
      <c r="E102" s="45"/>
      <c r="F102" s="28">
        <v>1</v>
      </c>
    </row>
    <row r="103" spans="1:6">
      <c r="A103" s="27" t="s">
        <v>233</v>
      </c>
      <c r="B103" s="23" t="s">
        <v>234</v>
      </c>
      <c r="C103" s="23" t="s">
        <v>32</v>
      </c>
      <c r="D103" s="23" t="s">
        <v>37</v>
      </c>
      <c r="E103" s="45"/>
      <c r="F103" s="28">
        <v>2</v>
      </c>
    </row>
    <row r="104" spans="1:6">
      <c r="A104" s="27" t="s">
        <v>282</v>
      </c>
      <c r="B104" s="23" t="s">
        <v>283</v>
      </c>
      <c r="C104" s="23" t="s">
        <v>43</v>
      </c>
      <c r="D104" s="23" t="s">
        <v>37</v>
      </c>
      <c r="E104" s="45"/>
      <c r="F104" s="28">
        <v>2</v>
      </c>
    </row>
    <row r="105" spans="1:6">
      <c r="A105" s="27" t="s">
        <v>478</v>
      </c>
      <c r="B105" s="23" t="s">
        <v>479</v>
      </c>
      <c r="C105" s="23" t="s">
        <v>32</v>
      </c>
      <c r="D105" s="23" t="s">
        <v>54</v>
      </c>
      <c r="E105" s="45"/>
      <c r="F105" s="28">
        <v>2</v>
      </c>
    </row>
    <row r="106" spans="1:6">
      <c r="A106" s="27" t="s">
        <v>209</v>
      </c>
      <c r="B106" s="23" t="s">
        <v>210</v>
      </c>
      <c r="C106" s="23" t="s">
        <v>43</v>
      </c>
      <c r="D106" s="23" t="s">
        <v>54</v>
      </c>
      <c r="E106" s="45"/>
      <c r="F106" s="28">
        <v>2</v>
      </c>
    </row>
    <row r="107" spans="1:6">
      <c r="A107" s="27" t="s">
        <v>412</v>
      </c>
      <c r="B107" s="23" t="s">
        <v>413</v>
      </c>
      <c r="C107" s="23" t="s">
        <v>43</v>
      </c>
      <c r="D107" s="23" t="s">
        <v>54</v>
      </c>
      <c r="E107" s="45"/>
      <c r="F107" s="28">
        <v>2</v>
      </c>
    </row>
    <row r="108" spans="1:6">
      <c r="A108" s="27" t="s">
        <v>225</v>
      </c>
      <c r="B108" s="23" t="s">
        <v>226</v>
      </c>
      <c r="C108" s="23" t="s">
        <v>32</v>
      </c>
      <c r="D108" s="23" t="s">
        <v>37</v>
      </c>
      <c r="E108" s="45"/>
      <c r="F108" s="28">
        <v>3</v>
      </c>
    </row>
    <row r="109" spans="1:6">
      <c r="A109" s="27" t="s">
        <v>369</v>
      </c>
      <c r="B109" s="23" t="s">
        <v>370</v>
      </c>
      <c r="C109" s="23" t="s">
        <v>43</v>
      </c>
      <c r="D109" s="23" t="s">
        <v>37</v>
      </c>
      <c r="E109" s="45"/>
      <c r="F109" s="28">
        <v>3</v>
      </c>
    </row>
    <row r="110" spans="1:6">
      <c r="A110" s="27" t="s">
        <v>480</v>
      </c>
      <c r="B110" s="23" t="s">
        <v>481</v>
      </c>
      <c r="C110" s="23" t="s">
        <v>43</v>
      </c>
      <c r="D110" s="23" t="s">
        <v>54</v>
      </c>
      <c r="E110" s="45"/>
      <c r="F110" s="28">
        <v>3</v>
      </c>
    </row>
    <row r="111" spans="1:6">
      <c r="A111" s="27" t="s">
        <v>306</v>
      </c>
      <c r="B111" s="23" t="s">
        <v>307</v>
      </c>
      <c r="C111" s="23" t="s">
        <v>32</v>
      </c>
      <c r="D111" s="23" t="s">
        <v>310</v>
      </c>
      <c r="E111" s="45"/>
      <c r="F111" s="28">
        <v>3</v>
      </c>
    </row>
    <row r="112" spans="1:6" thickBot="1"/>
    <row r="113" spans="1:6" ht="18.75">
      <c r="A113" s="37" t="s">
        <v>482</v>
      </c>
      <c r="B113" s="38"/>
      <c r="C113" s="38" t="s">
        <v>483</v>
      </c>
      <c r="D113" s="38"/>
      <c r="E113" s="47"/>
      <c r="F113" s="39"/>
    </row>
    <row r="114" spans="1:6" ht="30.75">
      <c r="A114" s="25" t="s">
        <v>15</v>
      </c>
      <c r="B114" s="22" t="s">
        <v>440</v>
      </c>
      <c r="C114" s="22" t="s">
        <v>19</v>
      </c>
      <c r="D114" s="22" t="s">
        <v>24</v>
      </c>
      <c r="E114" s="44"/>
      <c r="F114" s="26" t="s">
        <v>442</v>
      </c>
    </row>
    <row r="115" spans="1:6">
      <c r="A115" s="27" t="s">
        <v>484</v>
      </c>
      <c r="B115" s="23" t="s">
        <v>485</v>
      </c>
      <c r="C115" s="23" t="s">
        <v>43</v>
      </c>
      <c r="D115" s="23" t="s">
        <v>37</v>
      </c>
      <c r="E115" s="45"/>
      <c r="F115" s="28">
        <v>1</v>
      </c>
    </row>
    <row r="116" spans="1:6">
      <c r="A116" s="27" t="s">
        <v>486</v>
      </c>
      <c r="B116" s="23" t="s">
        <v>487</v>
      </c>
      <c r="C116" s="23" t="s">
        <v>43</v>
      </c>
      <c r="D116" s="23" t="s">
        <v>37</v>
      </c>
      <c r="E116" s="45"/>
      <c r="F116" s="28">
        <v>1</v>
      </c>
    </row>
    <row r="117" spans="1:6">
      <c r="A117" s="27" t="s">
        <v>322</v>
      </c>
      <c r="B117" s="23" t="s">
        <v>323</v>
      </c>
      <c r="C117" s="23" t="s">
        <v>32</v>
      </c>
      <c r="D117" s="23" t="s">
        <v>54</v>
      </c>
      <c r="E117" s="45"/>
      <c r="F117" s="28">
        <v>1</v>
      </c>
    </row>
    <row r="118" spans="1:6">
      <c r="A118" s="27" t="s">
        <v>221</v>
      </c>
      <c r="B118" s="23" t="s">
        <v>222</v>
      </c>
      <c r="C118" s="23" t="s">
        <v>43</v>
      </c>
      <c r="D118" s="23" t="s">
        <v>54</v>
      </c>
      <c r="E118" s="45"/>
      <c r="F118" s="28">
        <v>1</v>
      </c>
    </row>
    <row r="119" spans="1:6">
      <c r="A119" s="27" t="s">
        <v>274</v>
      </c>
      <c r="B119" s="23" t="s">
        <v>275</v>
      </c>
      <c r="C119" s="23" t="s">
        <v>32</v>
      </c>
      <c r="D119" s="23" t="s">
        <v>147</v>
      </c>
      <c r="E119" s="45"/>
      <c r="F119" s="28">
        <v>1</v>
      </c>
    </row>
    <row r="120" spans="1:6">
      <c r="A120" s="27" t="s">
        <v>262</v>
      </c>
      <c r="B120" s="23" t="s">
        <v>263</v>
      </c>
      <c r="C120" s="23" t="s">
        <v>43</v>
      </c>
      <c r="D120" s="23" t="s">
        <v>37</v>
      </c>
      <c r="E120" s="45"/>
      <c r="F120" s="28">
        <v>2</v>
      </c>
    </row>
    <row r="121" spans="1:6">
      <c r="A121" s="27" t="s">
        <v>373</v>
      </c>
      <c r="B121" s="23" t="s">
        <v>374</v>
      </c>
      <c r="C121" s="23" t="s">
        <v>43</v>
      </c>
      <c r="D121" s="23" t="s">
        <v>37</v>
      </c>
      <c r="E121" s="45" t="s">
        <v>172</v>
      </c>
      <c r="F121" s="28">
        <v>2</v>
      </c>
    </row>
    <row r="122" spans="1:6">
      <c r="A122" s="27" t="s">
        <v>488</v>
      </c>
      <c r="B122" s="23" t="s">
        <v>489</v>
      </c>
      <c r="C122" s="23" t="s">
        <v>32</v>
      </c>
      <c r="D122" s="23" t="s">
        <v>54</v>
      </c>
      <c r="E122" s="45"/>
      <c r="F122" s="28">
        <v>2</v>
      </c>
    </row>
    <row r="123" spans="1:6">
      <c r="A123" s="27" t="s">
        <v>318</v>
      </c>
      <c r="B123" s="23" t="s">
        <v>319</v>
      </c>
      <c r="C123" s="23" t="s">
        <v>43</v>
      </c>
      <c r="D123" s="23" t="s">
        <v>54</v>
      </c>
      <c r="E123" s="45"/>
      <c r="F123" s="28">
        <v>2</v>
      </c>
    </row>
    <row r="124" spans="1:6">
      <c r="A124" s="27" t="s">
        <v>346</v>
      </c>
      <c r="B124" s="23" t="s">
        <v>347</v>
      </c>
      <c r="C124" s="23" t="s">
        <v>32</v>
      </c>
      <c r="D124" s="23" t="s">
        <v>147</v>
      </c>
      <c r="E124" s="45"/>
      <c r="F124" s="28">
        <v>2</v>
      </c>
    </row>
    <row r="125" spans="1:6">
      <c r="A125" s="27" t="s">
        <v>381</v>
      </c>
      <c r="B125" s="23" t="s">
        <v>382</v>
      </c>
      <c r="C125" s="23" t="s">
        <v>32</v>
      </c>
      <c r="D125" s="23" t="s">
        <v>37</v>
      </c>
      <c r="E125" s="45" t="s">
        <v>172</v>
      </c>
      <c r="F125" s="28">
        <v>3</v>
      </c>
    </row>
    <row r="126" spans="1:6">
      <c r="A126" s="27" t="s">
        <v>266</v>
      </c>
      <c r="B126" s="23" t="s">
        <v>267</v>
      </c>
      <c r="C126" s="23" t="s">
        <v>43</v>
      </c>
      <c r="D126" s="23" t="s">
        <v>37</v>
      </c>
      <c r="E126" s="45" t="s">
        <v>172</v>
      </c>
      <c r="F126" s="28">
        <v>3</v>
      </c>
    </row>
    <row r="127" spans="1:6">
      <c r="A127" s="27" t="s">
        <v>331</v>
      </c>
      <c r="B127" s="23" t="s">
        <v>332</v>
      </c>
      <c r="C127" s="23" t="s">
        <v>43</v>
      </c>
      <c r="D127" s="23" t="s">
        <v>44</v>
      </c>
      <c r="E127" s="45"/>
      <c r="F127" s="28">
        <v>3</v>
      </c>
    </row>
    <row r="128" spans="1:6">
      <c r="A128" s="27" t="s">
        <v>290</v>
      </c>
      <c r="B128" s="23" t="s">
        <v>291</v>
      </c>
      <c r="C128" s="23" t="s">
        <v>32</v>
      </c>
      <c r="D128" s="23" t="s">
        <v>54</v>
      </c>
      <c r="E128" s="45" t="s">
        <v>172</v>
      </c>
      <c r="F128" s="28">
        <v>3</v>
      </c>
    </row>
    <row r="129" spans="1:6">
      <c r="A129" s="27" t="s">
        <v>377</v>
      </c>
      <c r="B129" s="23" t="s">
        <v>378</v>
      </c>
      <c r="C129" s="23" t="s">
        <v>43</v>
      </c>
      <c r="D129" s="23" t="s">
        <v>54</v>
      </c>
      <c r="E129" s="45"/>
      <c r="F129" s="28">
        <v>3</v>
      </c>
    </row>
  </sheetData>
  <sortState xmlns:xlrd2="http://schemas.microsoft.com/office/spreadsheetml/2017/richdata2" ref="A115:F129">
    <sortCondition ref="F115:F129"/>
  </sortState>
  <mergeCells count="16">
    <mergeCell ref="A1:B1"/>
    <mergeCell ref="C1:F1"/>
    <mergeCell ref="A15:B15"/>
    <mergeCell ref="C15:F15"/>
    <mergeCell ref="A30:B30"/>
    <mergeCell ref="C30:F30"/>
    <mergeCell ref="A96:B96"/>
    <mergeCell ref="C96:F96"/>
    <mergeCell ref="A113:B113"/>
    <mergeCell ref="C113:F113"/>
    <mergeCell ref="A44:B44"/>
    <mergeCell ref="C44:F44"/>
    <mergeCell ref="A62:B62"/>
    <mergeCell ref="C62:F62"/>
    <mergeCell ref="A79:B79"/>
    <mergeCell ref="C79:F79"/>
  </mergeCells>
  <pageMargins left="0.7" right="0.7" top="0.75" bottom="0.75" header="0.3" footer="0.3"/>
  <pageSetup orientation="portrait" r:id="rId1"/>
  <ignoredErrors>
    <ignoredError sqref="A1:B12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43EA-931C-4763-A967-A771B50AE2E4}">
  <dimension ref="A1:C9"/>
  <sheetViews>
    <sheetView workbookViewId="0">
      <selection activeCell="C13" sqref="C13"/>
    </sheetView>
  </sheetViews>
  <sheetFormatPr defaultRowHeight="14.45"/>
  <cols>
    <col min="2" max="2" width="14.85546875" bestFit="1" customWidth="1"/>
    <col min="3" max="3" width="9.5703125" bestFit="1" customWidth="1"/>
  </cols>
  <sheetData>
    <row r="1" spans="1:3">
      <c r="A1" s="1" t="s">
        <v>8</v>
      </c>
      <c r="B1" s="1" t="s">
        <v>10</v>
      </c>
      <c r="C1" s="1" t="s">
        <v>490</v>
      </c>
    </row>
    <row r="2" spans="1:3">
      <c r="A2">
        <v>1</v>
      </c>
      <c r="B2" t="s">
        <v>491</v>
      </c>
      <c r="C2" t="s">
        <v>492</v>
      </c>
    </row>
    <row r="3" spans="1:3">
      <c r="A3">
        <v>2</v>
      </c>
      <c r="B3" t="s">
        <v>493</v>
      </c>
      <c r="C3" t="s">
        <v>492</v>
      </c>
    </row>
    <row r="4" spans="1:3">
      <c r="A4">
        <v>3</v>
      </c>
      <c r="B4" t="s">
        <v>494</v>
      </c>
      <c r="C4" t="s">
        <v>492</v>
      </c>
    </row>
    <row r="5" spans="1:3">
      <c r="A5">
        <v>4</v>
      </c>
      <c r="B5" t="s">
        <v>495</v>
      </c>
      <c r="C5" t="s">
        <v>496</v>
      </c>
    </row>
    <row r="6" spans="1:3">
      <c r="A6">
        <v>5</v>
      </c>
      <c r="B6" t="s">
        <v>497</v>
      </c>
      <c r="C6" t="s">
        <v>496</v>
      </c>
    </row>
    <row r="7" spans="1:3">
      <c r="A7">
        <v>6</v>
      </c>
      <c r="B7" t="s">
        <v>498</v>
      </c>
      <c r="C7" t="s">
        <v>496</v>
      </c>
    </row>
    <row r="8" spans="1:3">
      <c r="A8">
        <v>7</v>
      </c>
      <c r="B8" t="s">
        <v>499</v>
      </c>
      <c r="C8" t="s">
        <v>496</v>
      </c>
    </row>
    <row r="9" spans="1:3">
      <c r="A9">
        <v>8</v>
      </c>
      <c r="B9" t="s">
        <v>500</v>
      </c>
      <c r="C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Pope</dc:creator>
  <cp:keywords/>
  <dc:description/>
  <cp:lastModifiedBy>Seeley, John</cp:lastModifiedBy>
  <cp:revision/>
  <dcterms:created xsi:type="dcterms:W3CDTF">2020-12-22T19:32:33Z</dcterms:created>
  <dcterms:modified xsi:type="dcterms:W3CDTF">2024-04-05T20:32:52Z</dcterms:modified>
  <cp:category/>
  <cp:contentStatus/>
</cp:coreProperties>
</file>