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B36" i="1" s="1"/>
  <c r="C36" i="1" s="1"/>
  <c r="B14" i="1"/>
  <c r="B37" i="1" s="1"/>
  <c r="C37" i="1" s="1"/>
  <c r="B15" i="1"/>
  <c r="B38" i="1" s="1"/>
  <c r="C38" i="1" s="1"/>
  <c r="B16" i="1"/>
  <c r="B39" i="1" s="1"/>
  <c r="B2" i="1"/>
  <c r="C2" i="1" s="1"/>
  <c r="M41" i="1"/>
  <c r="J41" i="1"/>
  <c r="J40" i="1"/>
  <c r="M38" i="1"/>
  <c r="M37" i="1"/>
  <c r="M36" i="1"/>
  <c r="M40" i="1"/>
  <c r="D40" i="1"/>
  <c r="D41" i="1" s="1"/>
  <c r="A40" i="1"/>
  <c r="A41" i="1" s="1"/>
  <c r="D38" i="1"/>
  <c r="D37" i="1"/>
  <c r="D36" i="1"/>
  <c r="D35" i="1"/>
  <c r="D34" i="1"/>
  <c r="D33" i="1"/>
  <c r="D32" i="1"/>
  <c r="D18" i="1"/>
  <c r="D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A18" i="1"/>
  <c r="A17" i="1"/>
  <c r="C3" i="1"/>
  <c r="K39" i="1" l="1"/>
  <c r="K38" i="1"/>
  <c r="L38" i="1" s="1"/>
  <c r="K37" i="1"/>
  <c r="L37" i="1" s="1"/>
  <c r="K36" i="1"/>
  <c r="L36" i="1" s="1"/>
  <c r="B35" i="1"/>
  <c r="C35" i="1" s="1"/>
  <c r="B34" i="1"/>
  <c r="C34" i="1" s="1"/>
  <c r="B33" i="1"/>
  <c r="C33" i="1" s="1"/>
  <c r="B32" i="1"/>
  <c r="C32" i="1" s="1"/>
  <c r="B17" i="1"/>
  <c r="B18" i="1" s="1"/>
  <c r="C15" i="1"/>
  <c r="C14" i="1"/>
  <c r="C13" i="1"/>
  <c r="C40" i="1" l="1"/>
  <c r="C41" i="1" s="1"/>
  <c r="F32" i="1"/>
  <c r="L40" i="1"/>
  <c r="K40" i="1"/>
  <c r="K41" i="1" s="1"/>
  <c r="B40" i="1"/>
  <c r="B41" i="1" s="1"/>
  <c r="C17" i="1"/>
  <c r="H27" i="1" l="1"/>
  <c r="H26" i="1" s="1"/>
  <c r="E39" i="1" s="1"/>
  <c r="Q27" i="1"/>
  <c r="Q26" i="1" s="1"/>
  <c r="N36" i="1" s="1"/>
  <c r="L41" i="1"/>
  <c r="O4" i="1"/>
  <c r="O3" i="1" s="1"/>
  <c r="C18" i="1"/>
  <c r="E35" i="1" l="1"/>
  <c r="E32" i="1"/>
  <c r="E38" i="1"/>
  <c r="E36" i="1"/>
  <c r="E34" i="1"/>
  <c r="E33" i="1"/>
  <c r="E37" i="1"/>
  <c r="N39" i="1"/>
  <c r="N38" i="1"/>
  <c r="N37" i="1"/>
  <c r="E16" i="1"/>
  <c r="E3" i="1"/>
  <c r="E11" i="1"/>
  <c r="E5" i="1"/>
  <c r="E14" i="1"/>
  <c r="E4" i="1"/>
  <c r="E13" i="1"/>
  <c r="E6" i="1"/>
  <c r="E8" i="1"/>
  <c r="E10" i="1"/>
  <c r="E7" i="1"/>
  <c r="E15" i="1"/>
  <c r="E9" i="1"/>
  <c r="E2" i="1" l="1"/>
  <c r="E12" i="1"/>
</calcChain>
</file>

<file path=xl/sharedStrings.xml><?xml version="1.0" encoding="utf-8"?>
<sst xmlns="http://schemas.openxmlformats.org/spreadsheetml/2006/main" count="27" uniqueCount="13">
  <si>
    <t>X</t>
  </si>
  <si>
    <t>Y</t>
  </si>
  <si>
    <t>y = a + bx</t>
  </si>
  <si>
    <t>a = y' - bx'</t>
  </si>
  <si>
    <t>3 Point</t>
  </si>
  <si>
    <t>7 Point</t>
  </si>
  <si>
    <t>14 Point</t>
  </si>
  <si>
    <t>A</t>
  </si>
  <si>
    <t>B</t>
  </si>
  <si>
    <t>xy</t>
  </si>
  <si>
    <t>x2</t>
  </si>
  <si>
    <t>b = sig(xy)-nx'y'/sig(x2)-nx'2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</si>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</sst>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</c:marker>
          <c:dPt>
            <c:idx val="14"/>
            <c:marker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  <a:prstDash val="sysDash"/>
                </a:ln>
              </c:spPr>
            </c:marker>
            <c:bubble3D val="0"/>
            <c:spPr>
              <a:ln>
                <a:solidFill>
                  <a:sysClr val="windowText" lastClr="000000"/>
                </a:solidFill>
                <a:prstDash val="sysDash"/>
              </a:ln>
            </c:spPr>
          </c:dPt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10.965598121158141</c:v>
                </c:pt>
                <c:pt idx="1">
                  <c:v>8.8206028352056336</c:v>
                </c:pt>
                <c:pt idx="2">
                  <c:v>10.870362956390849</c:v>
                </c:pt>
                <c:pt idx="3">
                  <c:v>9.8290751078690306</c:v>
                </c:pt>
                <c:pt idx="4">
                  <c:v>9.3182422050666425</c:v>
                </c:pt>
                <c:pt idx="5">
                  <c:v>9.4981706634424778</c:v>
                </c:pt>
                <c:pt idx="6">
                  <c:v>7.9115980986457295</c:v>
                </c:pt>
                <c:pt idx="7">
                  <c:v>9.7374702964448794</c:v>
                </c:pt>
                <c:pt idx="8">
                  <c:v>9.7420030469268006</c:v>
                </c:pt>
                <c:pt idx="9">
                  <c:v>8.8645518601786453</c:v>
                </c:pt>
                <c:pt idx="10">
                  <c:v>11.447034580747955</c:v>
                </c:pt>
                <c:pt idx="11">
                  <c:v>9.8648401398195009</c:v>
                </c:pt>
                <c:pt idx="12">
                  <c:v>9.8142818251485195</c:v>
                </c:pt>
                <c:pt idx="13">
                  <c:v>10.926554873300585</c:v>
                </c:pt>
                <c:pt idx="14">
                  <c:v>12.146493548531463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6064"/>
        <c:axId val="57646080"/>
      </c:scatterChart>
      <c:scatterChart>
        <c:scatterStyle val="lineMarker"/>
        <c:varyColors val="0"/>
        <c:ser>
          <c:idx val="1"/>
          <c:order val="1"/>
          <c:tx>
            <c:v>14-Point Forecast</c:v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9.6437728257097302</c:v>
                </c:pt>
                <c:pt idx="1">
                  <c:v>9.6723175185713686</c:v>
                </c:pt>
                <c:pt idx="2">
                  <c:v>9.7008622114330088</c:v>
                </c:pt>
                <c:pt idx="3">
                  <c:v>9.7294069042946472</c:v>
                </c:pt>
                <c:pt idx="4">
                  <c:v>9.7579515971562873</c:v>
                </c:pt>
                <c:pt idx="5">
                  <c:v>9.7864962900179258</c:v>
                </c:pt>
                <c:pt idx="6">
                  <c:v>9.8150409828795659</c:v>
                </c:pt>
                <c:pt idx="7">
                  <c:v>9.8435856757412044</c:v>
                </c:pt>
                <c:pt idx="8">
                  <c:v>9.8721303686028445</c:v>
                </c:pt>
                <c:pt idx="9">
                  <c:v>9.900675061464483</c:v>
                </c:pt>
                <c:pt idx="10">
                  <c:v>9.9292197543261231</c:v>
                </c:pt>
                <c:pt idx="11">
                  <c:v>9.9577644471877615</c:v>
                </c:pt>
                <c:pt idx="12">
                  <c:v>9.9863091400494017</c:v>
                </c:pt>
                <c:pt idx="13">
                  <c:v>10.01485383291104</c:v>
                </c:pt>
                <c:pt idx="14">
                  <c:v>10.04339852577268</c:v>
                </c:pt>
              </c:numCache>
            </c:numRef>
          </c:yVal>
          <c:smooth val="0"/>
        </c:ser>
        <c:ser>
          <c:idx val="2"/>
          <c:order val="2"/>
          <c:tx>
            <c:v>7-Point Forecast</c:v>
          </c:tx>
          <c:marker>
            <c:symbol val="none"/>
          </c:marker>
          <c:yVal>
            <c:numRef>
              <c:f>Sheet1!$E$25:$E$39</c:f>
              <c:numCache>
                <c:formatCode>General</c:formatCode>
                <c:ptCount val="15"/>
                <c:pt idx="7">
                  <c:v>9.5518088496540301</c:v>
                </c:pt>
                <c:pt idx="8">
                  <c:v>9.7200981198915848</c:v>
                </c:pt>
                <c:pt idx="9">
                  <c:v>9.8883873901291413</c:v>
                </c:pt>
                <c:pt idx="10">
                  <c:v>10.056676660366696</c:v>
                </c:pt>
                <c:pt idx="11">
                  <c:v>10.224965930604252</c:v>
                </c:pt>
                <c:pt idx="12">
                  <c:v>10.393255200841807</c:v>
                </c:pt>
                <c:pt idx="13">
                  <c:v>10.561544471079362</c:v>
                </c:pt>
                <c:pt idx="14">
                  <c:v>10.729833741316916</c:v>
                </c:pt>
              </c:numCache>
            </c:numRef>
          </c:yVal>
          <c:smooth val="0"/>
        </c:ser>
        <c:ser>
          <c:idx val="3"/>
          <c:order val="3"/>
          <c:tx>
            <c:v>3-Point Forecast</c:v>
          </c:tx>
          <c:marker>
            <c:symbol val="none"/>
          </c:marker>
          <c:yVal>
            <c:numRef>
              <c:f>Sheet1!$N$25:$N$39</c:f>
              <c:numCache>
                <c:formatCode>General</c:formatCode>
                <c:ptCount val="15"/>
                <c:pt idx="11">
                  <c:v>9.6710349126822912</c:v>
                </c:pt>
                <c:pt idx="12">
                  <c:v>10.201892279422868</c:v>
                </c:pt>
                <c:pt idx="13">
                  <c:v>10.732749646163445</c:v>
                </c:pt>
                <c:pt idx="14">
                  <c:v>11.263607012904021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6064"/>
        <c:axId val="57646080"/>
      </c:scatterChart>
      <c:valAx>
        <c:axId val="576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646080"/>
        <c:crosses val="autoZero"/>
        <c:crossBetween val="midCat"/>
      </c:valAx>
      <c:valAx>
        <c:axId val="576460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5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5</xdr:row>
      <xdr:rowOff>23811</xdr:rowOff>
    </xdr:from>
    <xdr:to>
      <xdr:col>13</xdr:col>
      <xdr:colOff>104775</xdr:colOff>
      <xdr:row>25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B2" sqref="B2:B1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9</v>
      </c>
      <c r="D1" t="s">
        <v>10</v>
      </c>
      <c r="E1" t="s">
        <v>12</v>
      </c>
      <c r="N1" t="s">
        <v>6</v>
      </c>
    </row>
    <row r="2" spans="1:15" x14ac:dyDescent="0.25">
      <c r="A2">
        <v>1</v>
      </c>
      <c r="B2">
        <f ca="1">_xlfn.NORM.S.INV(RAND())+10</f>
        <v>10.965598121158141</v>
      </c>
      <c r="C2">
        <f ca="1">A2*B2</f>
        <v>10.965598121158141</v>
      </c>
      <c r="D2">
        <f>A2^2</f>
        <v>1</v>
      </c>
      <c r="E2">
        <f ca="1">$O$3+($O$4*A2)</f>
        <v>9.6437728257097302</v>
      </c>
    </row>
    <row r="3" spans="1:15" x14ac:dyDescent="0.25">
      <c r="A3">
        <v>2</v>
      </c>
      <c r="B3">
        <f t="shared" ref="B3:B16" ca="1" si="0">_xlfn.NORM.S.INV(RAND())+10</f>
        <v>8.8206028352056336</v>
      </c>
      <c r="C3">
        <f ca="1">A3*B3</f>
        <v>17.641205670411267</v>
      </c>
      <c r="D3">
        <f t="shared" ref="D3:D15" si="1">A3^2</f>
        <v>4</v>
      </c>
      <c r="E3">
        <f ca="1">$O$3+($O$4*A3)</f>
        <v>9.6723175185713686</v>
      </c>
      <c r="N3" t="s">
        <v>7</v>
      </c>
      <c r="O3">
        <f ca="1">B18 - (O4*A18)</f>
        <v>9.61522813284809</v>
      </c>
    </row>
    <row r="4" spans="1:15" x14ac:dyDescent="0.25">
      <c r="A4">
        <v>3</v>
      </c>
      <c r="B4">
        <f t="shared" ca="1" si="0"/>
        <v>10.870362956390849</v>
      </c>
      <c r="C4">
        <f t="shared" ref="C4:C15" ca="1" si="2">A4*B4</f>
        <v>32.611088869172548</v>
      </c>
      <c r="D4">
        <f t="shared" si="1"/>
        <v>9</v>
      </c>
      <c r="E4">
        <f ca="1">$O$3+($O$4*A4)</f>
        <v>9.7008622114330088</v>
      </c>
      <c r="N4" t="s">
        <v>8</v>
      </c>
      <c r="O4">
        <f ca="1">(C17-(14*A18*B18))/(D17-14*(A18^2))</f>
        <v>2.8544692861639336E-2</v>
      </c>
    </row>
    <row r="5" spans="1:15" x14ac:dyDescent="0.25">
      <c r="A5">
        <v>4</v>
      </c>
      <c r="B5">
        <f t="shared" ca="1" si="0"/>
        <v>9.8290751078690306</v>
      </c>
      <c r="C5">
        <f t="shared" ca="1" si="2"/>
        <v>39.316300431476122</v>
      </c>
      <c r="D5">
        <f t="shared" si="1"/>
        <v>16</v>
      </c>
      <c r="E5">
        <f ca="1">$O$3+($O$4*A5)</f>
        <v>9.7294069042946472</v>
      </c>
    </row>
    <row r="6" spans="1:15" x14ac:dyDescent="0.25">
      <c r="A6">
        <v>5</v>
      </c>
      <c r="B6">
        <f t="shared" ca="1" si="0"/>
        <v>9.3182422050666425</v>
      </c>
      <c r="C6">
        <f t="shared" ca="1" si="2"/>
        <v>46.591211025333209</v>
      </c>
      <c r="D6">
        <f t="shared" si="1"/>
        <v>25</v>
      </c>
      <c r="E6">
        <f ca="1">$O$3+($O$4*A6)</f>
        <v>9.7579515971562873</v>
      </c>
    </row>
    <row r="7" spans="1:15" x14ac:dyDescent="0.25">
      <c r="A7">
        <v>6</v>
      </c>
      <c r="B7">
        <f t="shared" ca="1" si="0"/>
        <v>9.4981706634424778</v>
      </c>
      <c r="C7">
        <f t="shared" ca="1" si="2"/>
        <v>56.989023980654864</v>
      </c>
      <c r="D7">
        <f t="shared" si="1"/>
        <v>36</v>
      </c>
      <c r="E7">
        <f ca="1">$O$3+($O$4*A7)</f>
        <v>9.7864962900179258</v>
      </c>
    </row>
    <row r="8" spans="1:15" x14ac:dyDescent="0.25">
      <c r="A8">
        <v>7</v>
      </c>
      <c r="B8">
        <f t="shared" ca="1" si="0"/>
        <v>7.9115980986457295</v>
      </c>
      <c r="C8">
        <f t="shared" ca="1" si="2"/>
        <v>55.38118669052011</v>
      </c>
      <c r="D8">
        <f t="shared" si="1"/>
        <v>49</v>
      </c>
      <c r="E8">
        <f ca="1">$O$3+($O$4*A8)</f>
        <v>9.8150409828795659</v>
      </c>
    </row>
    <row r="9" spans="1:15" x14ac:dyDescent="0.25">
      <c r="A9">
        <v>8</v>
      </c>
      <c r="B9">
        <f t="shared" ca="1" si="0"/>
        <v>9.7374702964448794</v>
      </c>
      <c r="C9">
        <f t="shared" ca="1" si="2"/>
        <v>77.899762371559035</v>
      </c>
      <c r="D9">
        <f t="shared" si="1"/>
        <v>64</v>
      </c>
      <c r="E9">
        <f ca="1">$O$3+($O$4*A9)</f>
        <v>9.8435856757412044</v>
      </c>
    </row>
    <row r="10" spans="1:15" x14ac:dyDescent="0.25">
      <c r="A10">
        <v>9</v>
      </c>
      <c r="B10">
        <f t="shared" ca="1" si="0"/>
        <v>9.7420030469268006</v>
      </c>
      <c r="C10">
        <f t="shared" ca="1" si="2"/>
        <v>87.678027422341202</v>
      </c>
      <c r="D10">
        <f t="shared" si="1"/>
        <v>81</v>
      </c>
      <c r="E10">
        <f ca="1">$O$3+($O$4*A10)</f>
        <v>9.8721303686028445</v>
      </c>
    </row>
    <row r="11" spans="1:15" x14ac:dyDescent="0.25">
      <c r="A11">
        <v>10</v>
      </c>
      <c r="B11">
        <f t="shared" ca="1" si="0"/>
        <v>8.8645518601786453</v>
      </c>
      <c r="C11">
        <f t="shared" ca="1" si="2"/>
        <v>88.645518601786449</v>
      </c>
      <c r="D11">
        <f t="shared" si="1"/>
        <v>100</v>
      </c>
      <c r="E11">
        <f ca="1">$O$3+($O$4*A11)</f>
        <v>9.900675061464483</v>
      </c>
    </row>
    <row r="12" spans="1:15" x14ac:dyDescent="0.25">
      <c r="A12">
        <v>11</v>
      </c>
      <c r="B12">
        <f t="shared" ca="1" si="0"/>
        <v>11.447034580747955</v>
      </c>
      <c r="C12">
        <f t="shared" ca="1" si="2"/>
        <v>125.9173803882275</v>
      </c>
      <c r="D12">
        <f t="shared" si="1"/>
        <v>121</v>
      </c>
      <c r="E12">
        <f ca="1">$O$3+($O$4*A12)</f>
        <v>9.9292197543261231</v>
      </c>
    </row>
    <row r="13" spans="1:15" x14ac:dyDescent="0.25">
      <c r="A13">
        <v>12</v>
      </c>
      <c r="B13">
        <f t="shared" ca="1" si="0"/>
        <v>9.8648401398195009</v>
      </c>
      <c r="C13">
        <f t="shared" ca="1" si="2"/>
        <v>118.37808167783402</v>
      </c>
      <c r="D13">
        <f t="shared" si="1"/>
        <v>144</v>
      </c>
      <c r="E13">
        <f ca="1">$O$3+($O$4*A13)</f>
        <v>9.9577644471877615</v>
      </c>
    </row>
    <row r="14" spans="1:15" x14ac:dyDescent="0.25">
      <c r="A14">
        <v>13</v>
      </c>
      <c r="B14">
        <f t="shared" ca="1" si="0"/>
        <v>9.8142818251485195</v>
      </c>
      <c r="C14">
        <f t="shared" ca="1" si="2"/>
        <v>127.58566372693076</v>
      </c>
      <c r="D14">
        <f t="shared" si="1"/>
        <v>169</v>
      </c>
      <c r="E14">
        <f ca="1">$O$3+($O$4*A14)</f>
        <v>9.9863091400494017</v>
      </c>
    </row>
    <row r="15" spans="1:15" x14ac:dyDescent="0.25">
      <c r="A15">
        <v>14</v>
      </c>
      <c r="B15">
        <f t="shared" ca="1" si="0"/>
        <v>10.926554873300585</v>
      </c>
      <c r="C15">
        <f t="shared" ca="1" si="2"/>
        <v>152.97176822620818</v>
      </c>
      <c r="D15">
        <f t="shared" si="1"/>
        <v>196</v>
      </c>
      <c r="E15">
        <f ca="1">$O$3+($O$4*A15)</f>
        <v>10.01485383291104</v>
      </c>
    </row>
    <row r="16" spans="1:15" x14ac:dyDescent="0.25">
      <c r="A16" s="1">
        <v>15</v>
      </c>
      <c r="B16">
        <f t="shared" ca="1" si="0"/>
        <v>12.146493548531463</v>
      </c>
      <c r="E16">
        <f ca="1">$O$3+($O$4*A16)</f>
        <v>10.04339852577268</v>
      </c>
    </row>
    <row r="17" spans="1:17" x14ac:dyDescent="0.25">
      <c r="A17">
        <f>SUM(A2:A15)</f>
        <v>105</v>
      </c>
      <c r="B17">
        <f ca="1">SUM(B2:B15)</f>
        <v>137.61038661034539</v>
      </c>
      <c r="C17">
        <f ca="1">SUM(C2:C15)</f>
        <v>1038.5718172036134</v>
      </c>
      <c r="D17">
        <f>SUM(D2:D15)</f>
        <v>1015</v>
      </c>
    </row>
    <row r="18" spans="1:17" x14ac:dyDescent="0.25">
      <c r="A18">
        <f>A17/14</f>
        <v>7.5</v>
      </c>
      <c r="B18">
        <f ca="1">B17/14</f>
        <v>9.8293133293103843</v>
      </c>
      <c r="C18">
        <f ca="1">C17/14</f>
        <v>74.18370122882952</v>
      </c>
      <c r="D18">
        <f>D17/14</f>
        <v>72.5</v>
      </c>
    </row>
    <row r="20" spans="1:17" x14ac:dyDescent="0.25">
      <c r="A20" t="s">
        <v>2</v>
      </c>
    </row>
    <row r="21" spans="1:17" x14ac:dyDescent="0.25">
      <c r="A21" t="s">
        <v>3</v>
      </c>
    </row>
    <row r="22" spans="1:17" x14ac:dyDescent="0.25">
      <c r="A22" t="s">
        <v>11</v>
      </c>
    </row>
    <row r="24" spans="1:17" x14ac:dyDescent="0.25">
      <c r="A24" t="s">
        <v>0</v>
      </c>
      <c r="B24" t="s">
        <v>1</v>
      </c>
      <c r="C24" t="s">
        <v>9</v>
      </c>
      <c r="D24" t="s">
        <v>10</v>
      </c>
      <c r="E24" t="s">
        <v>12</v>
      </c>
      <c r="G24" t="s">
        <v>5</v>
      </c>
      <c r="J24" t="s">
        <v>0</v>
      </c>
      <c r="K24" t="s">
        <v>1</v>
      </c>
      <c r="L24" t="s">
        <v>9</v>
      </c>
      <c r="M24" t="s">
        <v>10</v>
      </c>
      <c r="N24" t="s">
        <v>12</v>
      </c>
      <c r="P24" t="s">
        <v>4</v>
      </c>
    </row>
    <row r="26" spans="1:17" x14ac:dyDescent="0.25">
      <c r="G26" t="s">
        <v>7</v>
      </c>
      <c r="H26">
        <f ca="1">B41 - (H27*A41)</f>
        <v>8.205494687753589</v>
      </c>
      <c r="P26" t="s">
        <v>7</v>
      </c>
      <c r="Q26">
        <f ca="1">K41 - (Q27*J41)</f>
        <v>3.3007465117953707</v>
      </c>
    </row>
    <row r="27" spans="1:17" x14ac:dyDescent="0.25">
      <c r="G27" t="s">
        <v>8</v>
      </c>
      <c r="H27">
        <f ca="1">(C40-(7*A41*B41))/(D40-7*(A41^2))</f>
        <v>0.16828927023755519</v>
      </c>
      <c r="P27" t="s">
        <v>8</v>
      </c>
      <c r="Q27">
        <f ca="1">(L40-(3*J41*K41))/(M40-3*(J41^2))</f>
        <v>0.53085736674057671</v>
      </c>
    </row>
    <row r="32" spans="1:17" x14ac:dyDescent="0.25">
      <c r="A32">
        <v>8</v>
      </c>
      <c r="B32">
        <f ca="1">B9</f>
        <v>9.7374702964448794</v>
      </c>
      <c r="C32">
        <f t="shared" ref="C27:C38" ca="1" si="3">A32*B32</f>
        <v>77.899762371559035</v>
      </c>
      <c r="D32">
        <f t="shared" ref="D26:D38" si="4">A32^2</f>
        <v>64</v>
      </c>
      <c r="E32">
        <f t="shared" ref="E25:E38" ca="1" si="5">$H$26+($H$27*A32)</f>
        <v>9.5518088496540301</v>
      </c>
      <c r="F32">
        <f ca="1">LINEST(B32:B38,A32:A38)</f>
        <v>0.16828927023755039</v>
      </c>
    </row>
    <row r="33" spans="1:14" x14ac:dyDescent="0.25">
      <c r="A33">
        <v>9</v>
      </c>
      <c r="B33">
        <f t="shared" ref="B33:B39" ca="1" si="6">B10</f>
        <v>9.7420030469268006</v>
      </c>
      <c r="C33">
        <f t="shared" ca="1" si="3"/>
        <v>87.678027422341202</v>
      </c>
      <c r="D33">
        <f t="shared" si="4"/>
        <v>81</v>
      </c>
      <c r="E33">
        <f t="shared" ca="1" si="5"/>
        <v>9.7200981198915848</v>
      </c>
    </row>
    <row r="34" spans="1:14" x14ac:dyDescent="0.25">
      <c r="A34">
        <v>10</v>
      </c>
      <c r="B34">
        <f t="shared" ca="1" si="6"/>
        <v>8.8645518601786453</v>
      </c>
      <c r="C34">
        <f t="shared" ca="1" si="3"/>
        <v>88.645518601786449</v>
      </c>
      <c r="D34">
        <f t="shared" si="4"/>
        <v>100</v>
      </c>
      <c r="E34">
        <f t="shared" ca="1" si="5"/>
        <v>9.8883873901291413</v>
      </c>
    </row>
    <row r="35" spans="1:14" x14ac:dyDescent="0.25">
      <c r="A35">
        <v>11</v>
      </c>
      <c r="B35">
        <f t="shared" ca="1" si="6"/>
        <v>11.447034580747955</v>
      </c>
      <c r="C35">
        <f t="shared" ca="1" si="3"/>
        <v>125.9173803882275</v>
      </c>
      <c r="D35">
        <f t="shared" si="4"/>
        <v>121</v>
      </c>
      <c r="E35">
        <f t="shared" ca="1" si="5"/>
        <v>10.056676660366696</v>
      </c>
    </row>
    <row r="36" spans="1:14" x14ac:dyDescent="0.25">
      <c r="A36">
        <v>12</v>
      </c>
      <c r="B36">
        <f t="shared" ca="1" si="6"/>
        <v>9.8648401398195009</v>
      </c>
      <c r="C36">
        <f t="shared" ca="1" si="3"/>
        <v>118.37808167783402</v>
      </c>
      <c r="D36">
        <f t="shared" si="4"/>
        <v>144</v>
      </c>
      <c r="E36">
        <f t="shared" ca="1" si="5"/>
        <v>10.224965930604252</v>
      </c>
      <c r="J36">
        <v>12</v>
      </c>
      <c r="K36">
        <f ca="1">B13</f>
        <v>9.8648401398195009</v>
      </c>
      <c r="L36">
        <f t="shared" ref="L32:L38" ca="1" si="7">J36*K36</f>
        <v>118.37808167783402</v>
      </c>
      <c r="M36">
        <f t="shared" ref="M32:M41" si="8">J36^2</f>
        <v>144</v>
      </c>
      <c r="N36">
        <f ca="1">$Q$26+($Q$27*J36)</f>
        <v>9.6710349126822912</v>
      </c>
    </row>
    <row r="37" spans="1:14" x14ac:dyDescent="0.25">
      <c r="A37">
        <v>13</v>
      </c>
      <c r="B37">
        <f t="shared" ca="1" si="6"/>
        <v>9.8142818251485195</v>
      </c>
      <c r="C37">
        <f t="shared" ca="1" si="3"/>
        <v>127.58566372693076</v>
      </c>
      <c r="D37">
        <f t="shared" si="4"/>
        <v>169</v>
      </c>
      <c r="E37">
        <f t="shared" ca="1" si="5"/>
        <v>10.393255200841807</v>
      </c>
      <c r="J37">
        <v>13</v>
      </c>
      <c r="K37">
        <f t="shared" ref="K37:K39" ca="1" si="9">B14</f>
        <v>9.8142818251485195</v>
      </c>
      <c r="L37">
        <f t="shared" ca="1" si="7"/>
        <v>127.58566372693076</v>
      </c>
      <c r="M37">
        <f t="shared" si="8"/>
        <v>169</v>
      </c>
      <c r="N37">
        <f t="shared" ref="N37:N39" ca="1" si="10">$Q$26+($Q$27*J37)</f>
        <v>10.201892279422868</v>
      </c>
    </row>
    <row r="38" spans="1:14" x14ac:dyDescent="0.25">
      <c r="A38">
        <v>14</v>
      </c>
      <c r="B38">
        <f t="shared" ca="1" si="6"/>
        <v>10.926554873300585</v>
      </c>
      <c r="C38">
        <f t="shared" ca="1" si="3"/>
        <v>152.97176822620818</v>
      </c>
      <c r="D38">
        <f t="shared" si="4"/>
        <v>196</v>
      </c>
      <c r="E38">
        <f t="shared" ca="1" si="5"/>
        <v>10.561544471079362</v>
      </c>
      <c r="J38">
        <v>14</v>
      </c>
      <c r="K38">
        <f t="shared" ca="1" si="9"/>
        <v>10.926554873300585</v>
      </c>
      <c r="L38">
        <f t="shared" ca="1" si="7"/>
        <v>152.97176822620818</v>
      </c>
      <c r="M38">
        <f t="shared" si="8"/>
        <v>196</v>
      </c>
      <c r="N38">
        <f t="shared" ca="1" si="10"/>
        <v>10.732749646163445</v>
      </c>
    </row>
    <row r="39" spans="1:14" x14ac:dyDescent="0.25">
      <c r="A39" s="1">
        <v>15</v>
      </c>
      <c r="B39">
        <f t="shared" ca="1" si="6"/>
        <v>12.146493548531463</v>
      </c>
      <c r="E39">
        <f ca="1">$H$26+($H$27*A39)</f>
        <v>10.729833741316916</v>
      </c>
      <c r="J39" s="1">
        <v>15</v>
      </c>
      <c r="K39">
        <f t="shared" ca="1" si="9"/>
        <v>12.146493548531463</v>
      </c>
      <c r="N39">
        <f t="shared" ca="1" si="10"/>
        <v>11.263607012904021</v>
      </c>
    </row>
    <row r="40" spans="1:14" x14ac:dyDescent="0.25">
      <c r="A40">
        <f>SUM(A32:A38)</f>
        <v>77</v>
      </c>
      <c r="B40">
        <f ca="1">SUM(B32:B38)</f>
        <v>70.396736622566877</v>
      </c>
      <c r="C40">
        <f ca="1">SUM(C32:C38)</f>
        <v>779.07620241488712</v>
      </c>
      <c r="D40">
        <f>SUM(D32:D38)</f>
        <v>875</v>
      </c>
      <c r="J40">
        <f>SUM(J32:J38)</f>
        <v>39</v>
      </c>
      <c r="K40">
        <f ca="1">SUM(K32:K38)</f>
        <v>30.605676838268604</v>
      </c>
      <c r="L40">
        <f ca="1">SUM(L32:L38)</f>
        <v>398.93551363097299</v>
      </c>
      <c r="M40">
        <f>SUM(M32:M38)</f>
        <v>509</v>
      </c>
    </row>
    <row r="41" spans="1:14" x14ac:dyDescent="0.25">
      <c r="A41">
        <f>A40/7</f>
        <v>11</v>
      </c>
      <c r="B41">
        <f ca="1">B40/7</f>
        <v>10.056676660366696</v>
      </c>
      <c r="C41">
        <f ca="1">C40/7</f>
        <v>111.29660034498387</v>
      </c>
      <c r="D41">
        <f>D40/7</f>
        <v>125</v>
      </c>
      <c r="J41">
        <f>J40/3</f>
        <v>13</v>
      </c>
      <c r="K41">
        <f ca="1">K40/3</f>
        <v>10.201892279422868</v>
      </c>
      <c r="L41">
        <f ca="1">L40/3</f>
        <v>132.97850454365766</v>
      </c>
      <c r="M41">
        <f>M40/3</f>
        <v>169.66666666666666</v>
      </c>
    </row>
  </sheetData>
  <pageMargins left="0.7" right="0.7" top="0.75" bottom="0.75" header="0.3" footer="0.3"/>
  <ignoredErrors>
    <ignoredError sqref="A17 A40 F3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2018-04-14T23:30:13Z</dcterms:created>
  <dcterms:modified xsi:type="dcterms:W3CDTF">2018-04-15T01:09:03Z</dcterms:modified>
</cp:coreProperties>
</file>