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3" sheetId="2" r:id="rId5"/>
  </sheets>
  <definedNames/>
  <calcPr/>
  <extLst>
    <ext uri="GoogleSheetsCustomDataVersion1">
      <go:sheetsCustomData xmlns:go="http://customooxmlschemas.google.com/" r:id="rId6" roundtripDataSignature="AMtx7mj1g1YKroj4SlFtxz5mECgMuick6w=="/>
    </ext>
  </extLst>
</workbook>
</file>

<file path=xl/sharedStrings.xml><?xml version="1.0" encoding="utf-8"?>
<sst xmlns="http://schemas.openxmlformats.org/spreadsheetml/2006/main" count="125" uniqueCount="109">
  <si>
    <t>IngenicArt</t>
  </si>
  <si>
    <t>Proyecto: TutoProf</t>
  </si>
  <si>
    <t>INICIO DEL PROYECTO</t>
  </si>
  <si>
    <t>TAREA</t>
  </si>
  <si>
    <t>RESPONSABLE</t>
  </si>
  <si>
    <t>PROGRESO</t>
  </si>
  <si>
    <t>INICIO</t>
  </si>
  <si>
    <t>FIN</t>
  </si>
  <si>
    <t>Análisis de requisitos</t>
  </si>
  <si>
    <t xml:space="preserve">     Recopilar requisitos de usuario</t>
  </si>
  <si>
    <t>Ingeniero de Requisitos</t>
  </si>
  <si>
    <t xml:space="preserve">      Analizar requisitos</t>
  </si>
  <si>
    <t xml:space="preserve">      Definir objetivos del proyecto</t>
  </si>
  <si>
    <t>Investigación del usuario</t>
  </si>
  <si>
    <t xml:space="preserve">      Investigar necesidades y comportamientos del usuario</t>
  </si>
  <si>
    <t>Entrevistadores</t>
  </si>
  <si>
    <t xml:space="preserve">      Recopilar datos</t>
  </si>
  <si>
    <t>Diseño de la interfaz</t>
  </si>
  <si>
    <t xml:space="preserve">      Diseñar la interfaz gráfica</t>
  </si>
  <si>
    <t>Diseñador</t>
  </si>
  <si>
    <t xml:space="preserve">      Diseñar flujos de la aplicación</t>
  </si>
  <si>
    <t>Prototipado</t>
  </si>
  <si>
    <t xml:space="preserve">      Diseñar prototipos interactivos</t>
  </si>
  <si>
    <t xml:space="preserve">      Probar prototipos</t>
  </si>
  <si>
    <t>Tester</t>
  </si>
  <si>
    <t>Pruebas de usabilidad</t>
  </si>
  <si>
    <t xml:space="preserve">      Planificar pruebas de usabilidad</t>
  </si>
  <si>
    <t xml:space="preserve">      Realizar pruebas con herramientas</t>
  </si>
  <si>
    <t xml:space="preserve">      Realizar pruebas con usuarios</t>
  </si>
  <si>
    <t xml:space="preserve">      Recopilar datos de pruebas de usabilidad</t>
  </si>
  <si>
    <t xml:space="preserve">      Evaluar resultados</t>
  </si>
  <si>
    <t xml:space="preserve">      Realizar cambios en el diseño</t>
  </si>
  <si>
    <t>Documentación</t>
  </si>
  <si>
    <t xml:space="preserve">      Documentar el diseño de la interfaz</t>
  </si>
  <si>
    <t>Diseñador, Secretaria</t>
  </si>
  <si>
    <t xml:space="preserve">      Crear documentos de referencia</t>
  </si>
  <si>
    <t>Programadores, intendente</t>
  </si>
  <si>
    <t>ID</t>
  </si>
  <si>
    <t>Actividades</t>
  </si>
  <si>
    <t>Duracion (Días)</t>
  </si>
  <si>
    <t>Horas por día</t>
  </si>
  <si>
    <t>Gastos Fijos</t>
  </si>
  <si>
    <t>Por mes</t>
  </si>
  <si>
    <t>Por dia</t>
  </si>
  <si>
    <t>Costo total</t>
  </si>
  <si>
    <t>Duracion total (Días)</t>
  </si>
  <si>
    <t>A</t>
  </si>
  <si>
    <t>Agua</t>
  </si>
  <si>
    <t>A1</t>
  </si>
  <si>
    <t>Recopilar requisitos de usuario</t>
  </si>
  <si>
    <t>Corriente Elétrica</t>
  </si>
  <si>
    <t>A2</t>
  </si>
  <si>
    <t>Analizar requisitos</t>
  </si>
  <si>
    <t>Internet</t>
  </si>
  <si>
    <t>A3</t>
  </si>
  <si>
    <t>Definir objetivos del proyecto</t>
  </si>
  <si>
    <t>Renta</t>
  </si>
  <si>
    <t>B</t>
  </si>
  <si>
    <t>Conocer el contexto de uso</t>
  </si>
  <si>
    <t>Mantenimiento</t>
  </si>
  <si>
    <t>B1</t>
  </si>
  <si>
    <t>Investigar necesidades y comportamientos del usuario</t>
  </si>
  <si>
    <t>Licencias</t>
  </si>
  <si>
    <t>B2</t>
  </si>
  <si>
    <t>Recopilar datos</t>
  </si>
  <si>
    <t>Herramientas de testing</t>
  </si>
  <si>
    <t>C</t>
  </si>
  <si>
    <t>Producir soluciones de diseño</t>
  </si>
  <si>
    <t>Secretaria</t>
  </si>
  <si>
    <t>C1</t>
  </si>
  <si>
    <t>Diseñar la interfaz gráfica</t>
  </si>
  <si>
    <t>Programador</t>
  </si>
  <si>
    <t>C2</t>
  </si>
  <si>
    <t>Diseñar flujos de la aplicación</t>
  </si>
  <si>
    <t>D</t>
  </si>
  <si>
    <t>Evaluar diseño frente a los requerimientos</t>
  </si>
  <si>
    <t>D1</t>
  </si>
  <si>
    <t>Diseñar prototipos interactivos</t>
  </si>
  <si>
    <t>Lider del proyecto</t>
  </si>
  <si>
    <t>D2</t>
  </si>
  <si>
    <t>Probar prototipos</t>
  </si>
  <si>
    <t>Propietario</t>
  </si>
  <si>
    <t>E</t>
  </si>
  <si>
    <t>Ingeniero de requisitos</t>
  </si>
  <si>
    <t>E1</t>
  </si>
  <si>
    <t>Planificar pruebas de usabilidad</t>
  </si>
  <si>
    <t>Intendente</t>
  </si>
  <si>
    <t>E2</t>
  </si>
  <si>
    <t>Realizar pruebas con herramientas</t>
  </si>
  <si>
    <t>Total</t>
  </si>
  <si>
    <t>E3</t>
  </si>
  <si>
    <t>Realizar pruebas con usuarios</t>
  </si>
  <si>
    <t>E4</t>
  </si>
  <si>
    <t>Recopilar datos de pruebas de usabilidad</t>
  </si>
  <si>
    <t>E5</t>
  </si>
  <si>
    <t>Evaluar resultados</t>
  </si>
  <si>
    <t>Gastos Variables</t>
  </si>
  <si>
    <t>Costo</t>
  </si>
  <si>
    <t>E6</t>
  </si>
  <si>
    <t>Realizar cambios en el diseño</t>
  </si>
  <si>
    <t>Papelería</t>
  </si>
  <si>
    <t>F</t>
  </si>
  <si>
    <t>Papel de baño</t>
  </si>
  <si>
    <t>F1</t>
  </si>
  <si>
    <t>Documentar el diseño de la interfaz</t>
  </si>
  <si>
    <t>Entrevistador</t>
  </si>
  <si>
    <t>F2</t>
  </si>
  <si>
    <t>Crear documentos de referencia</t>
  </si>
  <si>
    <t>Gastos de alimentacion para entrevistadores/entrevistados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</si>
</sst>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d\,\ dd/mm/yyyy"/>
    <numFmt numFmtId="166" formatCode="dd"/>
    <numFmt numFmtId="167" formatCode="&quot;$&quot;#,##0.00"/>
    <numFmt numFmtId="168" formatCode="&quot;$&quot;#,##0"/>
  </numFmts>
  <fonts count="15">
    <font>
      <sz val="11.0"/>
      <color theme="1"/>
      <name val="Calibri"/>
      <scheme val="minor"/>
    </font>
    <font>
      <b/>
      <sz val="20.0"/>
      <color rgb="FF0070C0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theme="0"/>
      <name val="Calibri"/>
    </font>
    <font>
      <sz val="11.0"/>
      <color rgb="FF000000"/>
      <name val="Calibri"/>
    </font>
    <font>
      <sz val="9.0"/>
      <color theme="1"/>
      <name val="Calibri"/>
    </font>
    <font>
      <b/>
      <sz val="9.0"/>
      <color theme="0"/>
      <name val="Calibri"/>
    </font>
    <font>
      <color theme="1"/>
      <name val="Calibri"/>
      <scheme val="minor"/>
    </font>
    <font>
      <b/>
      <color rgb="FFFFFFFF"/>
      <name val="Arial"/>
    </font>
    <font>
      <b/>
      <sz val="11.0"/>
      <color rgb="FF000000"/>
      <name val="Calibri"/>
    </font>
    <font>
      <color rgb="FF000000"/>
      <name val="Arial"/>
    </font>
    <font>
      <color theme="1"/>
      <name val="Arial"/>
    </font>
    <font>
      <b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CCFFCC"/>
        <bgColor rgb="FFCCFFCC"/>
      </patternFill>
    </fill>
    <fill>
      <patternFill patternType="solid">
        <fgColor rgb="FF595959"/>
        <bgColor rgb="FF59595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bottom/>
    </border>
    <border>
      <top style="thin">
        <color rgb="FFBFBFBF"/>
      </top>
      <bottom style="thin">
        <color rgb="FFBFBFBF"/>
      </bottom>
    </border>
    <border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3" fillId="2" fontId="3" numFmtId="165" xfId="0" applyAlignment="1" applyBorder="1" applyFill="1" applyFont="1" applyNumberFormat="1">
      <alignment horizontal="left" vertical="center"/>
    </xf>
    <xf borderId="4" fillId="0" fontId="4" numFmtId="0" xfId="0" applyBorder="1" applyFont="1"/>
    <xf borderId="5" fillId="0" fontId="4" numFmtId="0" xfId="0" applyBorder="1" applyFont="1"/>
    <xf borderId="6" fillId="3" fontId="5" numFmtId="0" xfId="0" applyBorder="1" applyFill="1" applyFont="1"/>
    <xf borderId="7" fillId="3" fontId="5" numFmtId="0" xfId="0" applyAlignment="1" applyBorder="1" applyFont="1">
      <alignment horizontal="right"/>
    </xf>
    <xf borderId="1" fillId="4" fontId="6" numFmtId="164" xfId="0" applyAlignment="1" applyBorder="1" applyFill="1" applyFont="1" applyNumberFormat="1">
      <alignment horizontal="center" readingOrder="0" shrinkToFit="0" vertical="bottom" wrapText="0"/>
    </xf>
    <xf borderId="2" fillId="0" fontId="4" numFmtId="0" xfId="0" applyBorder="1" applyFont="1"/>
    <xf borderId="0" fillId="0" fontId="7" numFmtId="0" xfId="0" applyAlignment="1" applyFont="1">
      <alignment horizontal="center" vertical="center"/>
    </xf>
    <xf borderId="8" fillId="2" fontId="7" numFmtId="166" xfId="0" applyAlignment="1" applyBorder="1" applyFont="1" applyNumberFormat="1">
      <alignment horizontal="center" vertical="center"/>
    </xf>
    <xf borderId="9" fillId="2" fontId="7" numFmtId="166" xfId="0" applyAlignment="1" applyBorder="1" applyFont="1" applyNumberFormat="1">
      <alignment horizontal="center" vertical="center"/>
    </xf>
    <xf borderId="10" fillId="2" fontId="7" numFmtId="166" xfId="0" applyAlignment="1" applyBorder="1" applyFont="1" applyNumberFormat="1">
      <alignment horizontal="center" vertical="center"/>
    </xf>
    <xf borderId="0" fillId="0" fontId="2" numFmtId="166" xfId="0" applyFont="1" applyNumberFormat="1"/>
    <xf borderId="9" fillId="5" fontId="5" numFmtId="0" xfId="0" applyAlignment="1" applyBorder="1" applyFill="1" applyFont="1">
      <alignment horizontal="center"/>
    </xf>
    <xf borderId="11" fillId="5" fontId="5" numFmtId="0" xfId="0" applyAlignment="1" applyBorder="1" applyFont="1">
      <alignment horizontal="center"/>
    </xf>
    <xf borderId="9" fillId="5" fontId="2" numFmtId="0" xfId="0" applyBorder="1" applyFont="1"/>
    <xf borderId="9" fillId="5" fontId="8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left"/>
    </xf>
    <xf borderId="12" fillId="0" fontId="2" numFmtId="0" xfId="0" applyBorder="1" applyFont="1"/>
    <xf borderId="12" fillId="0" fontId="2" numFmtId="9" xfId="0" applyAlignment="1" applyBorder="1" applyFont="1" applyNumberFormat="1">
      <alignment horizontal="center"/>
    </xf>
    <xf borderId="12" fillId="0" fontId="6" numFmtId="164" xfId="0" applyAlignment="1" applyBorder="1" applyFont="1" applyNumberFormat="1">
      <alignment horizontal="center" shrinkToFit="0" vertical="bottom" wrapText="0"/>
    </xf>
    <xf borderId="12" fillId="0" fontId="2" numFmtId="0" xfId="0" applyAlignment="1" applyBorder="1" applyFont="1">
      <alignment horizontal="left" readingOrder="0"/>
    </xf>
    <xf borderId="13" fillId="0" fontId="6" numFmtId="164" xfId="0" applyAlignment="1" applyBorder="1" applyFont="1" applyNumberFormat="1">
      <alignment horizontal="center" readingOrder="0" shrinkToFit="0" vertical="bottom" wrapText="0"/>
    </xf>
    <xf borderId="0" fillId="0" fontId="9" numFmtId="0" xfId="0" applyFont="1"/>
    <xf borderId="13" fillId="0" fontId="6" numFmtId="164" xfId="0" applyAlignment="1" applyBorder="1" applyFont="1" applyNumberFormat="1">
      <alignment horizontal="center" shrinkToFit="0" vertical="bottom" wrapText="0"/>
    </xf>
    <xf borderId="12" fillId="0" fontId="2" numFmtId="0" xfId="0" applyAlignment="1" applyBorder="1" applyFont="1">
      <alignment horizontal="left"/>
    </xf>
    <xf borderId="14" fillId="6" fontId="10" numFmtId="0" xfId="0" applyAlignment="1" applyBorder="1" applyFill="1" applyFont="1">
      <alignment horizontal="center" readingOrder="0"/>
    </xf>
    <xf borderId="2" fillId="6" fontId="10" numFmtId="0" xfId="0" applyAlignment="1" applyBorder="1" applyFont="1">
      <alignment horizontal="center" readingOrder="0" shrinkToFit="0" wrapText="0"/>
    </xf>
    <xf borderId="0" fillId="7" fontId="10" numFmtId="0" xfId="0" applyAlignment="1" applyFill="1" applyFont="1">
      <alignment horizontal="center" shrinkToFit="0" wrapText="0"/>
    </xf>
    <xf borderId="14" fillId="6" fontId="10" numFmtId="0" xfId="0" applyAlignment="1" applyBorder="1" applyFont="1">
      <alignment horizontal="center" readingOrder="0" shrinkToFit="0" wrapText="0"/>
    </xf>
    <xf borderId="2" fillId="6" fontId="10" numFmtId="0" xfId="0" applyAlignment="1" applyBorder="1" applyFont="1">
      <alignment horizontal="center" readingOrder="0" shrinkToFit="0" vertical="bottom" wrapText="0"/>
    </xf>
    <xf borderId="14" fillId="6" fontId="10" numFmtId="0" xfId="0" applyAlignment="1" applyBorder="1" applyFont="1">
      <alignment horizontal="center" readingOrder="0" shrinkToFit="0" vertical="bottom" wrapText="0"/>
    </xf>
    <xf borderId="14" fillId="8" fontId="11" numFmtId="0" xfId="0" applyAlignment="1" applyBorder="1" applyFill="1" applyFont="1">
      <alignment readingOrder="0" shrinkToFit="0" vertical="bottom" wrapText="0"/>
    </xf>
    <xf borderId="15" fillId="8" fontId="12" numFmtId="0" xfId="0" applyAlignment="1" applyBorder="1" applyFont="1">
      <alignment horizontal="center" readingOrder="0" shrinkToFit="0" wrapText="0"/>
    </xf>
    <xf borderId="15" fillId="8" fontId="12" numFmtId="0" xfId="0" applyAlignment="1" applyBorder="1" applyFont="1">
      <alignment horizontal="center" shrinkToFit="0" wrapText="0"/>
    </xf>
    <xf borderId="0" fillId="7" fontId="12" numFmtId="0" xfId="0" applyAlignment="1" applyFont="1">
      <alignment horizontal="center" shrinkToFit="0" wrapText="0"/>
    </xf>
    <xf borderId="14" fillId="0" fontId="13" numFmtId="0" xfId="0" applyAlignment="1" applyBorder="1" applyFont="1">
      <alignment vertical="bottom"/>
    </xf>
    <xf borderId="14" fillId="0" fontId="13" numFmtId="167" xfId="0" applyAlignment="1" applyBorder="1" applyFont="1" applyNumberFormat="1">
      <alignment horizontal="right" vertical="bottom"/>
    </xf>
    <xf borderId="14" fillId="0" fontId="12" numFmtId="167" xfId="0" applyAlignment="1" applyBorder="1" applyFont="1" applyNumberFormat="1">
      <alignment horizontal="center" readingOrder="0" shrinkToFit="0" wrapText="0"/>
    </xf>
    <xf borderId="16" fillId="0" fontId="12" numFmtId="168" xfId="0" applyAlignment="1" applyBorder="1" applyFont="1" applyNumberFormat="1">
      <alignment horizontal="center" readingOrder="0" shrinkToFit="0" wrapText="0"/>
    </xf>
    <xf borderId="15" fillId="0" fontId="12" numFmtId="0" xfId="0" applyAlignment="1" applyBorder="1" applyFont="1">
      <alignment horizontal="center" readingOrder="0" shrinkToFit="0" wrapText="0"/>
    </xf>
    <xf borderId="14" fillId="0" fontId="9" numFmtId="0" xfId="0" applyAlignment="1" applyBorder="1" applyFont="1">
      <alignment readingOrder="0"/>
    </xf>
    <xf borderId="16" fillId="0" fontId="12" numFmtId="0" xfId="0" applyAlignment="1" applyBorder="1" applyFont="1">
      <alignment readingOrder="0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14" fillId="8" fontId="14" numFmtId="0" xfId="0" applyAlignment="1" applyBorder="1" applyFont="1">
      <alignment readingOrder="0"/>
    </xf>
    <xf borderId="16" fillId="8" fontId="14" numFmtId="0" xfId="0" applyAlignment="1" applyBorder="1" applyFont="1">
      <alignment readingOrder="0"/>
    </xf>
    <xf borderId="0" fillId="0" fontId="12" numFmtId="0" xfId="0" applyAlignment="1" applyFont="1">
      <alignment horizontal="center" shrinkToFit="0" vertical="bottom" wrapText="0"/>
    </xf>
    <xf borderId="14" fillId="0" fontId="13" numFmtId="0" xfId="0" applyAlignment="1" applyBorder="1" applyFont="1">
      <alignment vertical="bottom"/>
    </xf>
    <xf borderId="14" fillId="0" fontId="13" numFmtId="0" xfId="0" applyAlignment="1" applyBorder="1" applyFont="1">
      <alignment horizontal="center" readingOrder="0"/>
    </xf>
    <xf borderId="16" fillId="9" fontId="12" numFmtId="0" xfId="0" applyAlignment="1" applyBorder="1" applyFill="1" applyFont="1">
      <alignment horizontal="center" readingOrder="0" shrinkToFit="0" vertical="bottom" wrapText="0"/>
    </xf>
    <xf borderId="15" fillId="9" fontId="12" numFmtId="167" xfId="0" applyAlignment="1" applyBorder="1" applyFont="1" applyNumberFormat="1">
      <alignment horizontal="center" readingOrder="0" shrinkToFit="0" vertical="bottom" wrapText="0"/>
    </xf>
    <xf borderId="14" fillId="8" fontId="13" numFmtId="0" xfId="0" applyAlignment="1" applyBorder="1" applyFont="1">
      <alignment horizontal="center" readingOrder="0"/>
    </xf>
    <xf borderId="14" fillId="8" fontId="13" numFmtId="0" xfId="0" applyAlignment="1" applyBorder="1" applyFont="1">
      <alignment horizontal="center"/>
    </xf>
    <xf borderId="14" fillId="0" fontId="13" numFmtId="0" xfId="0" applyAlignment="1" applyBorder="1" applyFont="1">
      <alignment readingOrder="0" vertical="bottom"/>
    </xf>
    <xf borderId="14" fillId="0" fontId="13" numFmtId="167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ont/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7F7F7F"/>
          <bgColor rgb="FF7F7F7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55.71"/>
    <col customWidth="1" min="2" max="2" width="30.43"/>
    <col customWidth="1" min="3" max="3" width="18.14"/>
    <col customWidth="1" min="4" max="5" width="11.71"/>
    <col customWidth="1" min="6" max="34" width="3.71"/>
    <col customWidth="1" min="35" max="35" width="10.71"/>
  </cols>
  <sheetData>
    <row r="1">
      <c r="A1" s="1" t="s">
        <v>0</v>
      </c>
    </row>
    <row r="2">
      <c r="A2" s="1" t="s">
        <v>1</v>
      </c>
    </row>
    <row r="4" ht="19.5" customHeight="1">
      <c r="D4" s="2">
        <v>20.0</v>
      </c>
      <c r="E4" s="3">
        <f>D5+D4</f>
        <v>45040</v>
      </c>
      <c r="G4" s="4">
        <f>G5</f>
        <v>45040</v>
      </c>
      <c r="H4" s="5"/>
      <c r="I4" s="5"/>
      <c r="J4" s="5"/>
      <c r="K4" s="5"/>
      <c r="L4" s="5"/>
      <c r="M4" s="6"/>
      <c r="N4" s="4">
        <f>N5</f>
        <v>45047</v>
      </c>
      <c r="O4" s="5"/>
      <c r="P4" s="5"/>
      <c r="Q4" s="5"/>
      <c r="R4" s="5"/>
      <c r="S4" s="5"/>
      <c r="T4" s="6"/>
      <c r="U4" s="4">
        <f>U5</f>
        <v>45054</v>
      </c>
      <c r="V4" s="5"/>
      <c r="W4" s="5"/>
      <c r="X4" s="5"/>
      <c r="Y4" s="5"/>
      <c r="Z4" s="5"/>
      <c r="AA4" s="6"/>
      <c r="AB4" s="4">
        <f>AB5</f>
        <v>45061</v>
      </c>
      <c r="AC4" s="5"/>
      <c r="AD4" s="5"/>
      <c r="AE4" s="5"/>
      <c r="AF4" s="5"/>
      <c r="AG4" s="5"/>
      <c r="AH4" s="6"/>
    </row>
    <row r="5">
      <c r="B5" s="7"/>
      <c r="C5" s="8" t="s">
        <v>2</v>
      </c>
      <c r="D5" s="9">
        <v>45020.0</v>
      </c>
      <c r="E5" s="10"/>
      <c r="F5" s="11"/>
      <c r="G5" s="12">
        <f>E4</f>
        <v>45040</v>
      </c>
      <c r="H5" s="13">
        <f t="shared" ref="H5:AH5" si="1">G5+1</f>
        <v>45041</v>
      </c>
      <c r="I5" s="13">
        <f t="shared" si="1"/>
        <v>45042</v>
      </c>
      <c r="J5" s="13">
        <f t="shared" si="1"/>
        <v>45043</v>
      </c>
      <c r="K5" s="13">
        <f t="shared" si="1"/>
        <v>45044</v>
      </c>
      <c r="L5" s="13">
        <f t="shared" si="1"/>
        <v>45045</v>
      </c>
      <c r="M5" s="14">
        <f t="shared" si="1"/>
        <v>45046</v>
      </c>
      <c r="N5" s="12">
        <f t="shared" si="1"/>
        <v>45047</v>
      </c>
      <c r="O5" s="13">
        <f t="shared" si="1"/>
        <v>45048</v>
      </c>
      <c r="P5" s="13">
        <f t="shared" si="1"/>
        <v>45049</v>
      </c>
      <c r="Q5" s="13">
        <f t="shared" si="1"/>
        <v>45050</v>
      </c>
      <c r="R5" s="13">
        <f t="shared" si="1"/>
        <v>45051</v>
      </c>
      <c r="S5" s="13">
        <f t="shared" si="1"/>
        <v>45052</v>
      </c>
      <c r="T5" s="14">
        <f t="shared" si="1"/>
        <v>45053</v>
      </c>
      <c r="U5" s="12">
        <f t="shared" si="1"/>
        <v>45054</v>
      </c>
      <c r="V5" s="13">
        <f t="shared" si="1"/>
        <v>45055</v>
      </c>
      <c r="W5" s="13">
        <f t="shared" si="1"/>
        <v>45056</v>
      </c>
      <c r="X5" s="13">
        <f t="shared" si="1"/>
        <v>45057</v>
      </c>
      <c r="Y5" s="13">
        <f t="shared" si="1"/>
        <v>45058</v>
      </c>
      <c r="Z5" s="13">
        <f t="shared" si="1"/>
        <v>45059</v>
      </c>
      <c r="AA5" s="14">
        <f t="shared" si="1"/>
        <v>45060</v>
      </c>
      <c r="AB5" s="12">
        <f t="shared" si="1"/>
        <v>45061</v>
      </c>
      <c r="AC5" s="13">
        <f t="shared" si="1"/>
        <v>45062</v>
      </c>
      <c r="AD5" s="13">
        <f t="shared" si="1"/>
        <v>45063</v>
      </c>
      <c r="AE5" s="13">
        <f t="shared" si="1"/>
        <v>45064</v>
      </c>
      <c r="AF5" s="13">
        <f t="shared" si="1"/>
        <v>45065</v>
      </c>
      <c r="AG5" s="13">
        <f t="shared" si="1"/>
        <v>45066</v>
      </c>
      <c r="AH5" s="14">
        <f t="shared" si="1"/>
        <v>45067</v>
      </c>
      <c r="AI5" s="15"/>
    </row>
    <row r="6" ht="19.5" customHeight="1">
      <c r="A6" s="16" t="s">
        <v>3</v>
      </c>
      <c r="B6" s="16" t="s">
        <v>4</v>
      </c>
      <c r="C6" s="16" t="s">
        <v>5</v>
      </c>
      <c r="D6" s="17" t="s">
        <v>6</v>
      </c>
      <c r="E6" s="17" t="s">
        <v>7</v>
      </c>
      <c r="F6" s="18"/>
      <c r="G6" s="19" t="str">
        <f t="shared" ref="G6:AH6" si="2">UPPER(LEFT(TEXT(G5,"ddd"),1))</f>
        <v>L</v>
      </c>
      <c r="H6" s="19" t="str">
        <f t="shared" si="2"/>
        <v>M</v>
      </c>
      <c r="I6" s="19" t="str">
        <f t="shared" si="2"/>
        <v>M</v>
      </c>
      <c r="J6" s="19" t="str">
        <f t="shared" si="2"/>
        <v>J</v>
      </c>
      <c r="K6" s="19" t="str">
        <f t="shared" si="2"/>
        <v>V</v>
      </c>
      <c r="L6" s="19" t="str">
        <f t="shared" si="2"/>
        <v>S</v>
      </c>
      <c r="M6" s="19" t="str">
        <f t="shared" si="2"/>
        <v>D</v>
      </c>
      <c r="N6" s="19" t="str">
        <f t="shared" si="2"/>
        <v>L</v>
      </c>
      <c r="O6" s="19" t="str">
        <f t="shared" si="2"/>
        <v>M</v>
      </c>
      <c r="P6" s="19" t="str">
        <f t="shared" si="2"/>
        <v>M</v>
      </c>
      <c r="Q6" s="19" t="str">
        <f t="shared" si="2"/>
        <v>J</v>
      </c>
      <c r="R6" s="19" t="str">
        <f t="shared" si="2"/>
        <v>V</v>
      </c>
      <c r="S6" s="19" t="str">
        <f t="shared" si="2"/>
        <v>S</v>
      </c>
      <c r="T6" s="19" t="str">
        <f t="shared" si="2"/>
        <v>D</v>
      </c>
      <c r="U6" s="19" t="str">
        <f t="shared" si="2"/>
        <v>L</v>
      </c>
      <c r="V6" s="19" t="str">
        <f t="shared" si="2"/>
        <v>M</v>
      </c>
      <c r="W6" s="19" t="str">
        <f t="shared" si="2"/>
        <v>M</v>
      </c>
      <c r="X6" s="19" t="str">
        <f t="shared" si="2"/>
        <v>J</v>
      </c>
      <c r="Y6" s="19" t="str">
        <f t="shared" si="2"/>
        <v>V</v>
      </c>
      <c r="Z6" s="19" t="str">
        <f t="shared" si="2"/>
        <v>S</v>
      </c>
      <c r="AA6" s="19" t="str">
        <f t="shared" si="2"/>
        <v>D</v>
      </c>
      <c r="AB6" s="19" t="str">
        <f t="shared" si="2"/>
        <v>L</v>
      </c>
      <c r="AC6" s="19" t="str">
        <f t="shared" si="2"/>
        <v>M</v>
      </c>
      <c r="AD6" s="19" t="str">
        <f t="shared" si="2"/>
        <v>M</v>
      </c>
      <c r="AE6" s="19" t="str">
        <f t="shared" si="2"/>
        <v>J</v>
      </c>
      <c r="AF6" s="19" t="str">
        <f t="shared" si="2"/>
        <v>V</v>
      </c>
      <c r="AG6" s="19" t="str">
        <f t="shared" si="2"/>
        <v>S</v>
      </c>
      <c r="AH6" s="19" t="str">
        <f t="shared" si="2"/>
        <v>D</v>
      </c>
    </row>
    <row r="7">
      <c r="A7" s="20" t="s">
        <v>8</v>
      </c>
      <c r="B7" s="21"/>
      <c r="C7" s="22"/>
      <c r="D7" s="23"/>
      <c r="E7" s="23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</row>
    <row r="8">
      <c r="A8" s="24" t="s">
        <v>9</v>
      </c>
      <c r="B8" s="21" t="s">
        <v>10</v>
      </c>
      <c r="C8" s="22">
        <v>0.0</v>
      </c>
      <c r="D8" s="25">
        <v>44290.0</v>
      </c>
      <c r="E8" s="25">
        <v>45029.0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</row>
    <row r="9">
      <c r="A9" s="26" t="s">
        <v>11</v>
      </c>
      <c r="B9" s="21" t="s">
        <v>10</v>
      </c>
      <c r="C9" s="22">
        <v>0.0</v>
      </c>
      <c r="D9" s="25">
        <v>45030.0</v>
      </c>
      <c r="E9" s="25">
        <v>45034.0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</row>
    <row r="10">
      <c r="A10" s="24" t="s">
        <v>12</v>
      </c>
      <c r="B10" s="21" t="s">
        <v>10</v>
      </c>
      <c r="C10" s="22">
        <v>0.0</v>
      </c>
      <c r="D10" s="25">
        <v>45030.0</v>
      </c>
      <c r="E10" s="25">
        <v>45034.0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>
      <c r="A11" s="20" t="s">
        <v>13</v>
      </c>
      <c r="B11" s="21"/>
      <c r="C11" s="22"/>
      <c r="D11" s="27"/>
      <c r="E11" s="27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</row>
    <row r="12">
      <c r="A12" s="24" t="s">
        <v>14</v>
      </c>
      <c r="B12" s="21" t="s">
        <v>15</v>
      </c>
      <c r="C12" s="22">
        <v>0.0</v>
      </c>
      <c r="D12" s="25">
        <v>45035.0</v>
      </c>
      <c r="E12" s="25">
        <v>45044.0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</row>
    <row r="13">
      <c r="A13" s="24" t="s">
        <v>16</v>
      </c>
      <c r="B13" s="21" t="s">
        <v>15</v>
      </c>
      <c r="C13" s="22">
        <v>0.0</v>
      </c>
      <c r="D13" s="25">
        <v>45045.0</v>
      </c>
      <c r="E13" s="25">
        <v>45052.0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</row>
    <row r="14">
      <c r="A14" s="20" t="s">
        <v>17</v>
      </c>
      <c r="B14" s="21"/>
      <c r="C14" s="22"/>
      <c r="D14" s="27"/>
      <c r="E14" s="27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</row>
    <row r="15">
      <c r="A15" s="28" t="s">
        <v>18</v>
      </c>
      <c r="B15" s="21" t="s">
        <v>19</v>
      </c>
      <c r="C15" s="22">
        <v>0.0</v>
      </c>
      <c r="D15" s="25">
        <v>45053.0</v>
      </c>
      <c r="E15" s="25">
        <v>45062.0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</row>
    <row r="16">
      <c r="A16" s="28" t="s">
        <v>20</v>
      </c>
      <c r="B16" s="21" t="s">
        <v>19</v>
      </c>
      <c r="C16" s="22">
        <v>0.0</v>
      </c>
      <c r="D16" s="25">
        <v>45053.0</v>
      </c>
      <c r="E16" s="25">
        <v>45062.0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</row>
    <row r="17">
      <c r="A17" s="20" t="s">
        <v>21</v>
      </c>
      <c r="B17" s="21"/>
      <c r="C17" s="22"/>
      <c r="D17" s="27"/>
      <c r="E17" s="27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</row>
    <row r="18">
      <c r="A18" s="28" t="s">
        <v>22</v>
      </c>
      <c r="B18" s="21" t="s">
        <v>19</v>
      </c>
      <c r="C18" s="22">
        <v>0.0</v>
      </c>
      <c r="D18" s="25">
        <v>45063.0</v>
      </c>
      <c r="E18" s="25">
        <v>45077.0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</row>
    <row r="19">
      <c r="A19" s="28" t="s">
        <v>23</v>
      </c>
      <c r="B19" s="21" t="s">
        <v>24</v>
      </c>
      <c r="C19" s="22">
        <v>0.0</v>
      </c>
      <c r="D19" s="25">
        <v>45078.0</v>
      </c>
      <c r="E19" s="25">
        <v>45080.0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</row>
    <row r="20">
      <c r="A20" s="20" t="s">
        <v>25</v>
      </c>
      <c r="B20" s="21"/>
      <c r="C20" s="22"/>
      <c r="D20" s="27"/>
      <c r="E20" s="27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</row>
    <row r="21" ht="15.75" customHeight="1">
      <c r="A21" s="28" t="s">
        <v>26</v>
      </c>
      <c r="B21" s="21" t="s">
        <v>24</v>
      </c>
      <c r="C21" s="22">
        <v>0.0</v>
      </c>
      <c r="D21" s="25">
        <v>45081.0</v>
      </c>
      <c r="E21" s="25">
        <v>45088.0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</row>
    <row r="22" ht="15.75" customHeight="1">
      <c r="A22" s="28" t="s">
        <v>27</v>
      </c>
      <c r="B22" s="21" t="s">
        <v>24</v>
      </c>
      <c r="C22" s="22">
        <v>0.0</v>
      </c>
      <c r="D22" s="25">
        <v>45089.0</v>
      </c>
      <c r="E22" s="25">
        <v>45091.0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</row>
    <row r="23" ht="15.75" customHeight="1">
      <c r="A23" s="28" t="s">
        <v>28</v>
      </c>
      <c r="B23" s="21" t="s">
        <v>24</v>
      </c>
      <c r="C23" s="22">
        <v>0.0</v>
      </c>
      <c r="D23" s="25">
        <v>45089.0</v>
      </c>
      <c r="E23" s="25">
        <v>45091.0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</row>
    <row r="24" ht="15.75" customHeight="1">
      <c r="A24" s="28" t="s">
        <v>29</v>
      </c>
      <c r="B24" s="21" t="s">
        <v>24</v>
      </c>
      <c r="C24" s="22">
        <v>0.0</v>
      </c>
      <c r="D24" s="25">
        <v>45089.0</v>
      </c>
      <c r="E24" s="25">
        <v>45091.0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</row>
    <row r="25" ht="15.75" customHeight="1">
      <c r="A25" s="28" t="s">
        <v>30</v>
      </c>
      <c r="B25" s="21" t="s">
        <v>24</v>
      </c>
      <c r="C25" s="22"/>
      <c r="D25" s="25">
        <v>45092.0</v>
      </c>
      <c r="E25" s="25">
        <v>45096.0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ht="15.75" customHeight="1">
      <c r="A26" s="28" t="s">
        <v>31</v>
      </c>
      <c r="B26" s="21" t="s">
        <v>19</v>
      </c>
      <c r="C26" s="22">
        <v>0.0</v>
      </c>
      <c r="D26" s="25">
        <v>45097.0</v>
      </c>
      <c r="E26" s="25">
        <v>45103.0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</row>
    <row r="27" ht="15.75" customHeight="1">
      <c r="A27" s="20" t="s">
        <v>32</v>
      </c>
      <c r="B27" s="21"/>
      <c r="C27" s="22"/>
      <c r="D27" s="27"/>
      <c r="E27" s="27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ht="15.75" customHeight="1">
      <c r="A28" s="28" t="s">
        <v>33</v>
      </c>
      <c r="B28" s="21" t="s">
        <v>34</v>
      </c>
      <c r="C28" s="22">
        <v>0.0</v>
      </c>
      <c r="D28" s="25">
        <v>45104.0</v>
      </c>
      <c r="E28" s="25">
        <v>45113.0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</row>
    <row r="29" ht="15.75" customHeight="1">
      <c r="A29" s="28" t="s">
        <v>35</v>
      </c>
      <c r="B29" s="21" t="s">
        <v>36</v>
      </c>
      <c r="C29" s="22">
        <v>0.0</v>
      </c>
      <c r="D29" s="25">
        <v>45104.0</v>
      </c>
      <c r="E29" s="25">
        <v>45113.0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G4:M4"/>
    <mergeCell ref="N4:T4"/>
    <mergeCell ref="U4:AA4"/>
    <mergeCell ref="AB4:AH4"/>
    <mergeCell ref="D5:E5"/>
  </mergeCells>
  <conditionalFormatting sqref="G7:AH29">
    <cfRule type="expression" dxfId="0" priority="1">
      <formula>G$5=TODAY()</formula>
    </cfRule>
  </conditionalFormatting>
  <conditionalFormatting sqref="G7:AH29">
    <cfRule type="expression" dxfId="1" priority="2">
      <formula>AND(G$5&gt;=$D7,G$5&lt;=((($E7-$D7+1)*$C7)+$D7-1))</formula>
    </cfRule>
  </conditionalFormatting>
  <conditionalFormatting sqref="G7:AH29">
    <cfRule type="expression" dxfId="2" priority="3">
      <formula>AND(G$5&gt;=$D7,G$5&lt;=$E7)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1.57"/>
    <col customWidth="1" min="3" max="3" width="16.71"/>
    <col customWidth="1" min="6" max="6" width="57.86"/>
    <col customWidth="1" min="7" max="7" width="17.43"/>
    <col customWidth="1" min="8" max="8" width="17.86"/>
    <col customWidth="1" min="10" max="10" width="12.14"/>
    <col customWidth="1" min="11" max="12" width="21.71"/>
  </cols>
  <sheetData>
    <row r="1">
      <c r="A1" s="29" t="s">
        <v>37</v>
      </c>
      <c r="B1" s="29" t="s">
        <v>38</v>
      </c>
      <c r="C1" s="30" t="s">
        <v>39</v>
      </c>
      <c r="D1" s="30" t="s">
        <v>40</v>
      </c>
      <c r="E1" s="31"/>
      <c r="F1" s="32" t="s">
        <v>41</v>
      </c>
      <c r="G1" s="30" t="s">
        <v>42</v>
      </c>
      <c r="H1" s="33" t="s">
        <v>43</v>
      </c>
      <c r="J1" s="34" t="s">
        <v>44</v>
      </c>
      <c r="K1" s="33" t="s">
        <v>45</v>
      </c>
    </row>
    <row r="2">
      <c r="A2" s="35" t="s">
        <v>46</v>
      </c>
      <c r="B2" s="35" t="s">
        <v>8</v>
      </c>
      <c r="C2" s="36">
        <v>15.0</v>
      </c>
      <c r="D2" s="37"/>
      <c r="E2" s="38"/>
      <c r="F2" s="39" t="s">
        <v>47</v>
      </c>
      <c r="G2" s="40">
        <v>150.0</v>
      </c>
      <c r="H2" s="41">
        <f t="shared" ref="H2:H16" si="1">G2/21</f>
        <v>7.142857143</v>
      </c>
      <c r="J2" s="42">
        <f>(G17*3)+SUM(G21:G24)</f>
        <v>632400</v>
      </c>
      <c r="K2" s="43">
        <f>C2+C6+C9+C12+C15+C22</f>
        <v>94</v>
      </c>
    </row>
    <row r="3">
      <c r="A3" s="44" t="s">
        <v>48</v>
      </c>
      <c r="B3" s="45" t="s">
        <v>49</v>
      </c>
      <c r="C3" s="43">
        <v>10.0</v>
      </c>
      <c r="D3" s="43">
        <v>7.0</v>
      </c>
      <c r="E3" s="38"/>
      <c r="F3" s="39" t="s">
        <v>50</v>
      </c>
      <c r="G3" s="40">
        <v>2000.0</v>
      </c>
      <c r="H3" s="41">
        <f t="shared" si="1"/>
        <v>95.23809524</v>
      </c>
      <c r="J3" s="46"/>
      <c r="K3" s="47"/>
      <c r="L3" s="47"/>
    </row>
    <row r="4">
      <c r="A4" s="44" t="s">
        <v>51</v>
      </c>
      <c r="B4" s="45" t="s">
        <v>52</v>
      </c>
      <c r="C4" s="43">
        <v>5.0</v>
      </c>
      <c r="D4" s="43">
        <v>4.0</v>
      </c>
      <c r="E4" s="38"/>
      <c r="F4" s="39" t="s">
        <v>53</v>
      </c>
      <c r="G4" s="40">
        <v>1000.0</v>
      </c>
      <c r="H4" s="41">
        <f t="shared" si="1"/>
        <v>47.61904762</v>
      </c>
      <c r="J4" s="47"/>
      <c r="K4" s="47"/>
      <c r="L4" s="47"/>
    </row>
    <row r="5">
      <c r="A5" s="44" t="s">
        <v>54</v>
      </c>
      <c r="B5" s="45" t="s">
        <v>55</v>
      </c>
      <c r="C5" s="43">
        <v>5.0</v>
      </c>
      <c r="D5" s="43">
        <v>3.0</v>
      </c>
      <c r="E5" s="38"/>
      <c r="F5" s="39" t="s">
        <v>56</v>
      </c>
      <c r="G5" s="40">
        <v>11000.0</v>
      </c>
      <c r="H5" s="41">
        <f t="shared" si="1"/>
        <v>523.8095238</v>
      </c>
      <c r="J5" s="47"/>
      <c r="K5" s="47"/>
      <c r="L5" s="47"/>
    </row>
    <row r="6">
      <c r="A6" s="48" t="s">
        <v>57</v>
      </c>
      <c r="B6" s="49" t="s">
        <v>58</v>
      </c>
      <c r="C6" s="36">
        <v>18.0</v>
      </c>
      <c r="D6" s="37"/>
      <c r="E6" s="38"/>
      <c r="F6" s="39" t="s">
        <v>59</v>
      </c>
      <c r="G6" s="40">
        <v>2500.0</v>
      </c>
      <c r="H6" s="41">
        <f t="shared" si="1"/>
        <v>119.047619</v>
      </c>
      <c r="J6" s="47"/>
      <c r="K6" s="47"/>
      <c r="L6" s="47"/>
    </row>
    <row r="7">
      <c r="A7" s="44" t="s">
        <v>60</v>
      </c>
      <c r="B7" s="45" t="s">
        <v>61</v>
      </c>
      <c r="C7" s="43">
        <v>10.0</v>
      </c>
      <c r="D7" s="43">
        <v>7.0</v>
      </c>
      <c r="E7" s="38"/>
      <c r="F7" s="39" t="s">
        <v>62</v>
      </c>
      <c r="G7" s="40">
        <v>2100.0</v>
      </c>
      <c r="H7" s="41">
        <f t="shared" si="1"/>
        <v>100</v>
      </c>
      <c r="J7" s="47"/>
      <c r="K7" s="47"/>
      <c r="L7" s="47"/>
    </row>
    <row r="8">
      <c r="A8" s="44" t="s">
        <v>63</v>
      </c>
      <c r="B8" s="45" t="s">
        <v>64</v>
      </c>
      <c r="C8" s="43">
        <v>8.0</v>
      </c>
      <c r="D8" s="43">
        <v>7.0</v>
      </c>
      <c r="E8" s="38"/>
      <c r="F8" s="39" t="s">
        <v>65</v>
      </c>
      <c r="G8" s="40">
        <v>2000.0</v>
      </c>
      <c r="H8" s="41">
        <f t="shared" si="1"/>
        <v>95.23809524</v>
      </c>
      <c r="J8" s="47"/>
      <c r="K8" s="47"/>
      <c r="L8" s="47"/>
    </row>
    <row r="9">
      <c r="A9" s="48" t="s">
        <v>66</v>
      </c>
      <c r="B9" s="49" t="s">
        <v>67</v>
      </c>
      <c r="C9" s="36">
        <v>10.0</v>
      </c>
      <c r="D9" s="37"/>
      <c r="E9" s="38"/>
      <c r="F9" s="39" t="s">
        <v>68</v>
      </c>
      <c r="G9" s="40">
        <v>7000.0</v>
      </c>
      <c r="H9" s="41">
        <f t="shared" si="1"/>
        <v>333.3333333</v>
      </c>
      <c r="I9" s="50"/>
      <c r="J9" s="47"/>
      <c r="K9" s="47"/>
      <c r="L9" s="47"/>
    </row>
    <row r="10">
      <c r="A10" s="44" t="s">
        <v>69</v>
      </c>
      <c r="B10" s="45" t="s">
        <v>70</v>
      </c>
      <c r="C10" s="43">
        <v>10.0</v>
      </c>
      <c r="D10" s="43">
        <v>5.0</v>
      </c>
      <c r="E10" s="38"/>
      <c r="F10" s="39" t="s">
        <v>71</v>
      </c>
      <c r="G10" s="40">
        <v>25000.0</v>
      </c>
      <c r="H10" s="41">
        <f t="shared" si="1"/>
        <v>1190.47619</v>
      </c>
      <c r="I10" s="47"/>
      <c r="J10" s="47"/>
      <c r="K10" s="47"/>
      <c r="L10" s="47"/>
    </row>
    <row r="11">
      <c r="A11" s="44" t="s">
        <v>72</v>
      </c>
      <c r="B11" s="45" t="s">
        <v>73</v>
      </c>
      <c r="C11" s="43">
        <v>10.0</v>
      </c>
      <c r="D11" s="43">
        <v>3.0</v>
      </c>
      <c r="E11" s="38"/>
      <c r="F11" s="51" t="s">
        <v>19</v>
      </c>
      <c r="G11" s="40">
        <v>15000.0</v>
      </c>
      <c r="H11" s="41">
        <f t="shared" si="1"/>
        <v>714.2857143</v>
      </c>
      <c r="I11" s="47"/>
      <c r="J11" s="47"/>
      <c r="K11" s="47"/>
      <c r="L11" s="47"/>
    </row>
    <row r="12">
      <c r="A12" s="48" t="s">
        <v>74</v>
      </c>
      <c r="B12" s="49" t="s">
        <v>75</v>
      </c>
      <c r="C12" s="36">
        <v>18.0</v>
      </c>
      <c r="D12" s="37"/>
      <c r="E12" s="38"/>
      <c r="F12" s="51" t="s">
        <v>24</v>
      </c>
      <c r="G12" s="40">
        <v>21000.0</v>
      </c>
      <c r="H12" s="41">
        <f t="shared" si="1"/>
        <v>1000</v>
      </c>
      <c r="I12" s="47"/>
      <c r="J12" s="47"/>
      <c r="K12" s="47"/>
      <c r="L12" s="47"/>
    </row>
    <row r="13">
      <c r="A13" s="44" t="s">
        <v>76</v>
      </c>
      <c r="B13" s="45" t="s">
        <v>77</v>
      </c>
      <c r="C13" s="43">
        <v>15.0</v>
      </c>
      <c r="D13" s="43">
        <v>7.0</v>
      </c>
      <c r="E13" s="38"/>
      <c r="F13" s="51" t="s">
        <v>78</v>
      </c>
      <c r="G13" s="40">
        <v>40000.0</v>
      </c>
      <c r="H13" s="41">
        <f t="shared" si="1"/>
        <v>1904.761905</v>
      </c>
      <c r="I13" s="47"/>
      <c r="J13" s="47"/>
      <c r="K13" s="47"/>
      <c r="L13" s="47"/>
    </row>
    <row r="14">
      <c r="A14" s="44" t="s">
        <v>79</v>
      </c>
      <c r="B14" s="45" t="s">
        <v>80</v>
      </c>
      <c r="C14" s="43">
        <v>3.0</v>
      </c>
      <c r="D14" s="43">
        <v>5.0</v>
      </c>
      <c r="E14" s="38"/>
      <c r="F14" s="51" t="s">
        <v>81</v>
      </c>
      <c r="G14" s="40">
        <v>50000.0</v>
      </c>
      <c r="H14" s="41">
        <f t="shared" si="1"/>
        <v>2380.952381</v>
      </c>
      <c r="I14" s="47"/>
      <c r="J14" s="47"/>
      <c r="K14" s="47"/>
      <c r="L14" s="47"/>
    </row>
    <row r="15">
      <c r="A15" s="48" t="s">
        <v>82</v>
      </c>
      <c r="B15" s="49" t="s">
        <v>25</v>
      </c>
      <c r="C15" s="36">
        <v>23.0</v>
      </c>
      <c r="D15" s="37"/>
      <c r="F15" s="51" t="s">
        <v>83</v>
      </c>
      <c r="G15" s="40">
        <v>20000.0</v>
      </c>
      <c r="H15" s="41">
        <f t="shared" si="1"/>
        <v>952.3809524</v>
      </c>
    </row>
    <row r="16">
      <c r="A16" s="44" t="s">
        <v>84</v>
      </c>
      <c r="B16" s="45" t="s">
        <v>85</v>
      </c>
      <c r="C16" s="52">
        <v>8.0</v>
      </c>
      <c r="D16" s="52">
        <v>7.0</v>
      </c>
      <c r="F16" s="51" t="s">
        <v>86</v>
      </c>
      <c r="G16" s="40">
        <v>6000.0</v>
      </c>
      <c r="H16" s="41">
        <f t="shared" si="1"/>
        <v>285.7142857</v>
      </c>
    </row>
    <row r="17">
      <c r="A17" s="44" t="s">
        <v>87</v>
      </c>
      <c r="B17" s="45" t="s">
        <v>88</v>
      </c>
      <c r="C17" s="52">
        <v>3.0</v>
      </c>
      <c r="D17" s="52">
        <v>2.5</v>
      </c>
      <c r="F17" s="53" t="s">
        <v>89</v>
      </c>
      <c r="G17" s="54">
        <f t="shared" ref="G17:H17" si="2">SUM(G2:G16) </f>
        <v>204750</v>
      </c>
      <c r="H17" s="54">
        <f t="shared" si="2"/>
        <v>9750</v>
      </c>
    </row>
    <row r="18">
      <c r="A18" s="44" t="s">
        <v>90</v>
      </c>
      <c r="B18" s="45" t="s">
        <v>91</v>
      </c>
      <c r="C18" s="52">
        <v>3.0</v>
      </c>
      <c r="D18" s="52">
        <v>3.0</v>
      </c>
    </row>
    <row r="19">
      <c r="A19" s="44" t="s">
        <v>92</v>
      </c>
      <c r="B19" s="45" t="s">
        <v>93</v>
      </c>
      <c r="C19" s="52">
        <v>3.0</v>
      </c>
      <c r="D19" s="52">
        <v>2.5</v>
      </c>
    </row>
    <row r="20">
      <c r="A20" s="44" t="s">
        <v>94</v>
      </c>
      <c r="B20" s="45" t="s">
        <v>95</v>
      </c>
      <c r="C20" s="52">
        <v>5.0</v>
      </c>
      <c r="D20" s="52">
        <v>5.0</v>
      </c>
      <c r="F20" s="32" t="s">
        <v>96</v>
      </c>
      <c r="G20" s="32" t="s">
        <v>97</v>
      </c>
    </row>
    <row r="21">
      <c r="A21" s="44" t="s">
        <v>98</v>
      </c>
      <c r="B21" s="45" t="s">
        <v>99</v>
      </c>
      <c r="C21" s="52">
        <v>7.0</v>
      </c>
      <c r="D21" s="52">
        <v>7.0</v>
      </c>
      <c r="F21" s="39" t="s">
        <v>100</v>
      </c>
      <c r="G21" s="40">
        <v>1000.0</v>
      </c>
    </row>
    <row r="22">
      <c r="A22" s="48" t="s">
        <v>101</v>
      </c>
      <c r="B22" s="49" t="s">
        <v>32</v>
      </c>
      <c r="C22" s="55">
        <v>10.0</v>
      </c>
      <c r="D22" s="56"/>
      <c r="F22" s="39" t="s">
        <v>102</v>
      </c>
      <c r="G22" s="40">
        <v>150.0</v>
      </c>
    </row>
    <row r="23">
      <c r="A23" s="44" t="s">
        <v>103</v>
      </c>
      <c r="B23" s="45" t="s">
        <v>104</v>
      </c>
      <c r="C23" s="52">
        <v>10.0</v>
      </c>
      <c r="D23" s="52">
        <v>5.0</v>
      </c>
      <c r="F23" s="39" t="s">
        <v>105</v>
      </c>
      <c r="G23" s="40">
        <v>12000.0</v>
      </c>
    </row>
    <row r="24">
      <c r="A24" s="44" t="s">
        <v>106</v>
      </c>
      <c r="B24" s="45" t="s">
        <v>107</v>
      </c>
      <c r="C24" s="52">
        <v>10.0</v>
      </c>
      <c r="D24" s="52">
        <v>3.0</v>
      </c>
      <c r="F24" s="57" t="s">
        <v>108</v>
      </c>
      <c r="G24" s="58">
        <v>5000.0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2021-07-22T19:10:25Z</dcterms:created>
  <dc:creator>Andres</dc:creator>
</cp:coreProperties>
</file>