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9105" windowHeight="8190" activeTab="1"/>
  </bookViews>
  <sheets>
    <sheet name="2009" sheetId="3" r:id="rId1"/>
    <sheet name="2010" sheetId="1" r:id="rId2"/>
    <sheet name="2011" sheetId="2" r:id="rId3"/>
  </sheets>
  <calcPr calcId="125725"/>
</workbook>
</file>

<file path=xl/calcChain.xml><?xml version="1.0" encoding="utf-8"?>
<calcChain xmlns="http://schemas.openxmlformats.org/spreadsheetml/2006/main">
  <c r="P37" i="1"/>
  <c r="L37"/>
  <c r="J37"/>
  <c r="M37" s="1"/>
  <c r="N37" s="1"/>
  <c r="P36"/>
  <c r="L36"/>
  <c r="J36"/>
  <c r="M36" s="1"/>
  <c r="N36" s="1"/>
  <c r="P35"/>
  <c r="L35"/>
  <c r="J35"/>
  <c r="M35" s="1"/>
  <c r="N35" s="1"/>
  <c r="P34"/>
  <c r="L34"/>
  <c r="J34"/>
  <c r="M34" s="1"/>
  <c r="N34" s="1"/>
  <c r="P33"/>
  <c r="L33"/>
  <c r="J33"/>
  <c r="M33" s="1"/>
  <c r="N33" s="1"/>
  <c r="P32"/>
  <c r="L32"/>
  <c r="J32"/>
  <c r="M32" s="1"/>
  <c r="N32" s="1"/>
  <c r="P31"/>
  <c r="N31"/>
  <c r="L31"/>
  <c r="J31"/>
  <c r="M31" s="1"/>
  <c r="P30"/>
  <c r="L30"/>
  <c r="J30"/>
  <c r="M30" s="1"/>
  <c r="N30" s="1"/>
  <c r="P29"/>
  <c r="L29"/>
  <c r="J29"/>
  <c r="M29" s="1"/>
  <c r="N29" s="1"/>
  <c r="P28"/>
  <c r="L28"/>
  <c r="J28"/>
  <c r="M28" s="1"/>
  <c r="N28" s="1"/>
  <c r="L27"/>
  <c r="J27"/>
  <c r="M27" s="1"/>
  <c r="L26"/>
  <c r="J26"/>
  <c r="M26" s="1"/>
  <c r="L25"/>
  <c r="J25"/>
  <c r="L24"/>
  <c r="J24"/>
  <c r="L23"/>
  <c r="J23"/>
  <c r="P27"/>
  <c r="P26"/>
  <c r="P25"/>
  <c r="P24"/>
  <c r="P23"/>
  <c r="P22"/>
  <c r="P21"/>
  <c r="P20"/>
  <c r="P19"/>
  <c r="P18"/>
  <c r="P17"/>
  <c r="P16"/>
  <c r="P15"/>
  <c r="L14"/>
  <c r="J14"/>
  <c r="L13"/>
  <c r="J13"/>
  <c r="L12"/>
  <c r="J12"/>
  <c r="M12" s="1"/>
  <c r="L11"/>
  <c r="J11"/>
  <c r="L22"/>
  <c r="J22"/>
  <c r="L21"/>
  <c r="J21"/>
  <c r="L20"/>
  <c r="J20"/>
  <c r="M20" s="1"/>
  <c r="N20" s="1"/>
  <c r="L19"/>
  <c r="J19"/>
  <c r="L18"/>
  <c r="J18"/>
  <c r="L17"/>
  <c r="J17"/>
  <c r="L16"/>
  <c r="J16"/>
  <c r="L15"/>
  <c r="J15"/>
  <c r="L10"/>
  <c r="L9"/>
  <c r="M9"/>
  <c r="M8"/>
  <c r="M7"/>
  <c r="M6"/>
  <c r="M5"/>
  <c r="M4"/>
  <c r="M3"/>
  <c r="L8"/>
  <c r="L7"/>
  <c r="L6"/>
  <c r="L5"/>
  <c r="L4"/>
  <c r="L3"/>
  <c r="J10"/>
  <c r="M10" s="1"/>
  <c r="J9"/>
  <c r="J8"/>
  <c r="J7"/>
  <c r="J6"/>
  <c r="J5"/>
  <c r="J4"/>
  <c r="J3"/>
  <c r="G26" i="3"/>
  <c r="D25"/>
  <c r="E25" s="1"/>
  <c r="E24"/>
  <c r="D23"/>
  <c r="E23" s="1"/>
  <c r="E22"/>
  <c r="D21"/>
  <c r="E21" s="1"/>
  <c r="E20"/>
  <c r="D19"/>
  <c r="E19" s="1"/>
  <c r="E18"/>
  <c r="E17"/>
  <c r="D17"/>
  <c r="E16"/>
  <c r="D15"/>
  <c r="E15" s="1"/>
  <c r="E14"/>
  <c r="E13"/>
  <c r="D13"/>
  <c r="E12"/>
  <c r="D11"/>
  <c r="E11" s="1"/>
  <c r="E10"/>
  <c r="E9"/>
  <c r="D9"/>
  <c r="E8"/>
  <c r="D7"/>
  <c r="E7" s="1"/>
  <c r="E6"/>
  <c r="E5"/>
  <c r="D5"/>
  <c r="E4"/>
  <c r="D3"/>
  <c r="E3" s="1"/>
  <c r="E2"/>
  <c r="M25" i="1" l="1"/>
  <c r="M24"/>
  <c r="N24" s="1"/>
  <c r="M23"/>
  <c r="M22"/>
  <c r="N22" s="1"/>
  <c r="M21"/>
  <c r="M19"/>
  <c r="N19" s="1"/>
  <c r="M18"/>
  <c r="N18" s="1"/>
  <c r="M17"/>
  <c r="N17" s="1"/>
  <c r="M16"/>
  <c r="N16" s="1"/>
  <c r="M15"/>
  <c r="N27" s="1"/>
  <c r="M14"/>
  <c r="N26" s="1"/>
  <c r="M13"/>
  <c r="M11"/>
  <c r="N21"/>
  <c r="E26" i="3"/>
  <c r="N25" i="1" l="1"/>
  <c r="N23"/>
  <c r="N15"/>
</calcChain>
</file>

<file path=xl/sharedStrings.xml><?xml version="1.0" encoding="utf-8"?>
<sst xmlns="http://schemas.openxmlformats.org/spreadsheetml/2006/main" count="66" uniqueCount="51">
  <si>
    <t>Total:</t>
  </si>
  <si>
    <t>lbs.</t>
  </si>
  <si>
    <t>VANTOL DAIRY 2009 Milk Weights &amp; Gross $$</t>
  </si>
  <si>
    <t xml:space="preserve">      Aprx.</t>
  </si>
  <si>
    <t>Bonus History</t>
  </si>
  <si>
    <t>March, 2011</t>
  </si>
  <si>
    <t>SPC</t>
  </si>
  <si>
    <t>Total</t>
  </si>
  <si>
    <t>April, 2011</t>
  </si>
  <si>
    <t>May, 2011</t>
  </si>
  <si>
    <t>June, 2011</t>
  </si>
  <si>
    <t>September, 2011</t>
  </si>
  <si>
    <t>August, 2011</t>
  </si>
  <si>
    <t>February, 2011</t>
  </si>
  <si>
    <t>July, 2011</t>
  </si>
  <si>
    <t>October, 2011</t>
  </si>
  <si>
    <t>November, 2011</t>
  </si>
  <si>
    <t>December, 2011</t>
  </si>
  <si>
    <t>January, 2012</t>
  </si>
  <si>
    <t>March, 2012</t>
  </si>
  <si>
    <t>April, 2012</t>
  </si>
  <si>
    <t>May, 2012</t>
  </si>
  <si>
    <t>June, 2012</t>
  </si>
  <si>
    <t>July, 2012</t>
  </si>
  <si>
    <t>August, 2012</t>
  </si>
  <si>
    <t>September, 2012</t>
  </si>
  <si>
    <t>October, 2012</t>
  </si>
  <si>
    <t>November, 2012</t>
  </si>
  <si>
    <t>December, 2012</t>
  </si>
  <si>
    <t>January, 2013</t>
  </si>
  <si>
    <t>February, 2013</t>
  </si>
  <si>
    <t xml:space="preserve">   Total</t>
  </si>
  <si>
    <t xml:space="preserve">  YOY</t>
  </si>
  <si>
    <t xml:space="preserve">  BF</t>
  </si>
  <si>
    <t xml:space="preserve">  PI</t>
  </si>
  <si>
    <t xml:space="preserve">  SCC</t>
  </si>
  <si>
    <t xml:space="preserve">  Blnd $</t>
  </si>
  <si>
    <t>LPC</t>
  </si>
  <si>
    <t>February, 2012</t>
  </si>
  <si>
    <t>March, 2013</t>
  </si>
  <si>
    <t>April, 2013</t>
  </si>
  <si>
    <t>May, 2013</t>
  </si>
  <si>
    <t>June, 2013</t>
  </si>
  <si>
    <t>July, 2013</t>
  </si>
  <si>
    <t>August, 2013</t>
  </si>
  <si>
    <t>September, 2013</t>
  </si>
  <si>
    <t>October, 2013</t>
  </si>
  <si>
    <t>November, 2013</t>
  </si>
  <si>
    <t>December, 2013</t>
  </si>
  <si>
    <t>January, 2014</t>
  </si>
  <si>
    <t>February, 2014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</si>
</sst>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2" fillId="0" borderId="0" xfId="0" applyNumberFormat="1" applyFont="1"/>
    <xf numFmtId="0" fontId="2" fillId="0" borderId="0" xfId="0" applyFont="1"/>
    <xf numFmtId="44" fontId="2" fillId="0" borderId="0" xfId="2" applyFont="1"/>
    <xf numFmtId="44" fontId="2" fillId="0" borderId="0" xfId="0" applyNumberFormat="1" applyFont="1"/>
    <xf numFmtId="164" fontId="2" fillId="0" borderId="0" xfId="1" applyNumberFormat="1" applyFont="1"/>
    <xf numFmtId="16" fontId="2" fillId="0" borderId="0" xfId="0" applyNumberFormat="1" applyFont="1"/>
    <xf numFmtId="44" fontId="3" fillId="0" borderId="0" xfId="2" applyFont="1"/>
    <xf numFmtId="0" fontId="4" fillId="0" borderId="0" xfId="0" applyFont="1"/>
    <xf numFmtId="44" fontId="4" fillId="0" borderId="0" xfId="2" applyFont="1"/>
    <xf numFmtId="44" fontId="4" fillId="0" borderId="0" xfId="0" applyNumberFormat="1" applyFont="1"/>
    <xf numFmtId="44" fontId="4" fillId="0" borderId="0" xfId="1" applyNumberFormat="1" applyFont="1"/>
    <xf numFmtId="14" fontId="4" fillId="0" borderId="0" xfId="0" applyNumberFormat="1" applyFont="1"/>
    <xf numFmtId="16" fontId="4" fillId="0" borderId="0" xfId="0" applyNumberFormat="1" applyFont="1"/>
    <xf numFmtId="0" fontId="5" fillId="0" borderId="0" xfId="0" applyFont="1"/>
    <xf numFmtId="44" fontId="5" fillId="0" borderId="0" xfId="2" applyFont="1"/>
    <xf numFmtId="44" fontId="5" fillId="0" borderId="0" xfId="0" applyNumberFormat="1" applyFont="1"/>
    <xf numFmtId="44" fontId="5" fillId="0" borderId="0" xfId="1" applyNumberFormat="1" applyFont="1"/>
    <xf numFmtId="0" fontId="6" fillId="0" borderId="0" xfId="0" applyFont="1"/>
    <xf numFmtId="44" fontId="6" fillId="0" borderId="0" xfId="2" applyFont="1"/>
    <xf numFmtId="44" fontId="6" fillId="0" borderId="0" xfId="0" applyNumberFormat="1" applyFont="1"/>
    <xf numFmtId="44" fontId="6" fillId="0" borderId="0" xfId="1" applyNumberFormat="1" applyFont="1"/>
    <xf numFmtId="0" fontId="7" fillId="0" borderId="0" xfId="0" applyFont="1"/>
    <xf numFmtId="44" fontId="7" fillId="0" borderId="0" xfId="2" applyFont="1"/>
    <xf numFmtId="44" fontId="7" fillId="0" borderId="0" xfId="0" applyNumberFormat="1" applyFont="1"/>
    <xf numFmtId="44" fontId="7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7.25"/>
  <cols>
    <col min="1" max="1" width="12.28515625" style="2" bestFit="1" customWidth="1"/>
    <col min="2" max="2" width="9.140625" style="2"/>
    <col min="3" max="3" width="14.28515625" style="3" bestFit="1" customWidth="1"/>
    <col min="4" max="4" width="9.28515625" style="2" bestFit="1" customWidth="1"/>
    <col min="5" max="5" width="15.42578125" style="2" customWidth="1"/>
    <col min="6" max="6" width="9.140625" style="2"/>
    <col min="7" max="7" width="13.28515625" style="2" customWidth="1"/>
    <col min="8" max="8" width="9.140625" style="2"/>
  </cols>
  <sheetData>
    <row r="1" spans="1:8" ht="23.25">
      <c r="C1" s="7" t="s">
        <v>2</v>
      </c>
    </row>
    <row r="2" spans="1:8">
      <c r="A2" s="1">
        <v>39843</v>
      </c>
      <c r="C2" s="3">
        <v>19120</v>
      </c>
      <c r="E2" s="4">
        <f>C2</f>
        <v>19120</v>
      </c>
      <c r="G2" s="5"/>
      <c r="H2" s="2" t="s">
        <v>1</v>
      </c>
    </row>
    <row r="3" spans="1:8">
      <c r="A3" s="6">
        <v>40594</v>
      </c>
      <c r="C3" s="3">
        <v>20887.79</v>
      </c>
      <c r="D3" s="2">
        <f>2053.55+3200</f>
        <v>5253.55</v>
      </c>
      <c r="E3" s="4">
        <f>C3+D3</f>
        <v>26141.34</v>
      </c>
      <c r="G3" s="5"/>
    </row>
    <row r="4" spans="1:8">
      <c r="A4" s="6">
        <v>40602</v>
      </c>
      <c r="C4" s="3">
        <v>19380</v>
      </c>
      <c r="E4" s="4">
        <f>C4</f>
        <v>19380</v>
      </c>
      <c r="G4" s="5"/>
      <c r="H4" s="2" t="s">
        <v>1</v>
      </c>
    </row>
    <row r="5" spans="1:8">
      <c r="A5" s="6">
        <v>40622</v>
      </c>
      <c r="C5" s="3">
        <v>22561.55</v>
      </c>
      <c r="D5" s="2">
        <f>2053.55+3200</f>
        <v>5253.55</v>
      </c>
      <c r="E5" s="4">
        <f>C5+D5</f>
        <v>27815.1</v>
      </c>
      <c r="G5" s="5"/>
    </row>
    <row r="6" spans="1:8">
      <c r="A6" s="6">
        <v>40632</v>
      </c>
      <c r="C6" s="3">
        <v>20190</v>
      </c>
      <c r="E6" s="4">
        <f>C6</f>
        <v>20190</v>
      </c>
      <c r="G6" s="5"/>
      <c r="H6" s="2" t="s">
        <v>1</v>
      </c>
    </row>
    <row r="7" spans="1:8">
      <c r="A7" s="6">
        <v>40653</v>
      </c>
      <c r="C7" s="3">
        <v>17434.45</v>
      </c>
      <c r="D7" s="2">
        <f>2053.55+3200</f>
        <v>5253.55</v>
      </c>
      <c r="E7" s="4">
        <f>C7+D7</f>
        <v>22688</v>
      </c>
      <c r="G7" s="5"/>
    </row>
    <row r="8" spans="1:8">
      <c r="A8" s="6">
        <v>40663</v>
      </c>
      <c r="C8" s="3">
        <v>19240</v>
      </c>
      <c r="E8" s="4">
        <f>C8</f>
        <v>19240</v>
      </c>
      <c r="G8" s="5"/>
      <c r="H8" s="2" t="s">
        <v>1</v>
      </c>
    </row>
    <row r="9" spans="1:8">
      <c r="A9" s="6">
        <v>40683</v>
      </c>
      <c r="C9" s="3">
        <v>21404.26</v>
      </c>
      <c r="D9" s="2">
        <f>2053.55+3200</f>
        <v>5253.55</v>
      </c>
      <c r="E9" s="4">
        <f>C9+D9</f>
        <v>26657.809999999998</v>
      </c>
      <c r="G9" s="5"/>
    </row>
    <row r="10" spans="1:8">
      <c r="A10" s="6">
        <v>40693</v>
      </c>
      <c r="C10" s="3">
        <v>18710</v>
      </c>
      <c r="E10" s="4">
        <f>C10</f>
        <v>18710</v>
      </c>
      <c r="G10" s="5"/>
      <c r="H10" s="2" t="s">
        <v>1</v>
      </c>
    </row>
    <row r="11" spans="1:8">
      <c r="A11" s="6">
        <v>40714</v>
      </c>
      <c r="C11" s="3">
        <v>21197.48</v>
      </c>
      <c r="D11" s="2">
        <f>2053.55+3200</f>
        <v>5253.55</v>
      </c>
      <c r="E11" s="4">
        <f>C11+D11</f>
        <v>26451.03</v>
      </c>
      <c r="G11" s="5"/>
    </row>
    <row r="12" spans="1:8">
      <c r="A12" s="6">
        <v>40724</v>
      </c>
      <c r="C12" s="3">
        <v>20300</v>
      </c>
      <c r="E12" s="4">
        <f>C12</f>
        <v>20300</v>
      </c>
      <c r="G12" s="5"/>
      <c r="H12" s="2" t="s">
        <v>1</v>
      </c>
    </row>
    <row r="13" spans="1:8">
      <c r="A13" s="6">
        <v>40744</v>
      </c>
      <c r="C13" s="3">
        <v>24701.23</v>
      </c>
      <c r="D13" s="2">
        <f>2053.55+3200</f>
        <v>5253.55</v>
      </c>
      <c r="E13" s="4">
        <f>C13+D13</f>
        <v>29954.78</v>
      </c>
      <c r="G13" s="5"/>
    </row>
    <row r="14" spans="1:8">
      <c r="A14" s="6">
        <v>40754</v>
      </c>
      <c r="C14" s="3">
        <v>22280</v>
      </c>
      <c r="E14" s="4">
        <f>C14</f>
        <v>22280</v>
      </c>
      <c r="G14" s="5"/>
      <c r="H14" s="2" t="s">
        <v>1</v>
      </c>
    </row>
    <row r="15" spans="1:8">
      <c r="A15" s="6">
        <v>40775</v>
      </c>
      <c r="C15" s="3">
        <v>25706.69</v>
      </c>
      <c r="D15" s="2">
        <f>2053.55+3200</f>
        <v>5253.55</v>
      </c>
      <c r="E15" s="4">
        <f>C15+D15</f>
        <v>30960.239999999998</v>
      </c>
      <c r="G15" s="5"/>
    </row>
    <row r="16" spans="1:8">
      <c r="A16" s="6">
        <v>40785</v>
      </c>
      <c r="C16" s="3">
        <v>26990</v>
      </c>
      <c r="E16" s="4">
        <f>C16</f>
        <v>26990</v>
      </c>
      <c r="G16" s="5"/>
      <c r="H16" s="2" t="s">
        <v>1</v>
      </c>
    </row>
    <row r="17" spans="1:8">
      <c r="A17" s="6">
        <v>40806</v>
      </c>
      <c r="C17" s="3">
        <v>23167.85</v>
      </c>
      <c r="D17" s="2">
        <f>2053.55+3200</f>
        <v>5253.55</v>
      </c>
      <c r="E17" s="4">
        <f>C17+D17</f>
        <v>28421.399999999998</v>
      </c>
      <c r="G17" s="5"/>
    </row>
    <row r="18" spans="1:8">
      <c r="A18" s="6">
        <v>40816</v>
      </c>
      <c r="C18" s="3">
        <v>25390</v>
      </c>
      <c r="E18" s="4">
        <f>C18</f>
        <v>25390</v>
      </c>
      <c r="G18" s="5"/>
      <c r="H18" s="2" t="s">
        <v>1</v>
      </c>
    </row>
    <row r="19" spans="1:8">
      <c r="A19" s="6">
        <v>40836</v>
      </c>
      <c r="C19" s="3">
        <v>24003.07</v>
      </c>
      <c r="D19" s="2">
        <f>2053.55+3200</f>
        <v>5253.55</v>
      </c>
      <c r="E19" s="4">
        <f>C19+D19</f>
        <v>29256.62</v>
      </c>
      <c r="G19" s="5"/>
    </row>
    <row r="20" spans="1:8">
      <c r="A20" s="6">
        <v>40846</v>
      </c>
      <c r="C20" s="3">
        <v>19800</v>
      </c>
      <c r="E20" s="4">
        <f>C20</f>
        <v>19800</v>
      </c>
      <c r="G20" s="5"/>
      <c r="H20" s="2" t="s">
        <v>1</v>
      </c>
    </row>
    <row r="21" spans="1:8">
      <c r="A21" s="6">
        <v>40867</v>
      </c>
      <c r="C21" s="3">
        <v>17840.830000000002</v>
      </c>
      <c r="D21" s="2">
        <f>2053.55+3200</f>
        <v>5253.55</v>
      </c>
      <c r="E21" s="4">
        <f>C21+D21</f>
        <v>23094.38</v>
      </c>
      <c r="G21" s="5"/>
    </row>
    <row r="22" spans="1:8">
      <c r="A22" s="6">
        <v>40877</v>
      </c>
      <c r="C22" s="3">
        <v>19370</v>
      </c>
      <c r="E22" s="4">
        <f>C22</f>
        <v>19370</v>
      </c>
      <c r="G22" s="5"/>
      <c r="H22" s="2" t="s">
        <v>1</v>
      </c>
    </row>
    <row r="23" spans="1:8">
      <c r="A23" s="6">
        <v>40897</v>
      </c>
      <c r="C23" s="3">
        <v>22888.87</v>
      </c>
      <c r="D23" s="2">
        <f>2053.55+3200</f>
        <v>5253.55</v>
      </c>
      <c r="E23" s="4">
        <f>C23+D23</f>
        <v>28142.42</v>
      </c>
      <c r="G23" s="5"/>
    </row>
    <row r="24" spans="1:8">
      <c r="A24" s="6">
        <v>40907</v>
      </c>
      <c r="C24" s="3">
        <v>18570</v>
      </c>
      <c r="E24" s="4">
        <f>C24</f>
        <v>18570</v>
      </c>
      <c r="G24" s="5"/>
      <c r="H24" s="2" t="s">
        <v>1</v>
      </c>
    </row>
    <row r="25" spans="1:8">
      <c r="A25" s="1">
        <v>40198</v>
      </c>
      <c r="B25" s="2" t="s">
        <v>3</v>
      </c>
      <c r="C25" s="3">
        <v>19000</v>
      </c>
      <c r="D25" s="2">
        <f>2053.55+3200</f>
        <v>5253.55</v>
      </c>
      <c r="E25" s="4">
        <f>C25+D25</f>
        <v>24253.55</v>
      </c>
      <c r="G25" s="5"/>
    </row>
    <row r="26" spans="1:8">
      <c r="D26" s="2" t="s">
        <v>0</v>
      </c>
      <c r="E26" s="4">
        <f>SUM(E2:E25)</f>
        <v>573176.67000000004</v>
      </c>
      <c r="G26" s="5">
        <f>SUM(G2:G25)</f>
        <v>0</v>
      </c>
      <c r="H26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9"/>
  <sheetViews>
    <sheetView tabSelected="1" topLeftCell="A10" workbookViewId="0">
      <selection activeCell="B26" sqref="B26"/>
    </sheetView>
  </sheetViews>
  <sheetFormatPr defaultRowHeight="15.75"/>
  <cols>
    <col min="1" max="1" width="18.140625" style="8" customWidth="1"/>
    <col min="2" max="2" width="5.5703125" style="8" customWidth="1"/>
    <col min="3" max="3" width="8.140625" style="9" customWidth="1"/>
    <col min="4" max="4" width="4" style="8" customWidth="1"/>
    <col min="5" max="5" width="7.5703125" style="8" customWidth="1"/>
    <col min="6" max="6" width="3.85546875" style="8" customWidth="1"/>
    <col min="7" max="7" width="8.42578125" style="10" customWidth="1"/>
    <col min="8" max="8" width="4.28515625" style="8" customWidth="1"/>
    <col min="9" max="9" width="9.7109375" style="9" customWidth="1"/>
    <col min="10" max="10" width="10.140625" style="8" customWidth="1"/>
    <col min="11" max="11" width="5.5703125" style="8" customWidth="1"/>
    <col min="12" max="12" width="10" style="8" customWidth="1"/>
    <col min="13" max="13" width="9.85546875" style="8" customWidth="1"/>
    <col min="14" max="14" width="8.42578125" style="8" customWidth="1"/>
    <col min="15" max="15" width="9.7109375" style="9" customWidth="1"/>
    <col min="16" max="16" width="9.5703125" style="8" customWidth="1"/>
  </cols>
  <sheetData>
    <row r="1" spans="1:16">
      <c r="C1" s="9" t="s">
        <v>4</v>
      </c>
    </row>
    <row r="2" spans="1:16">
      <c r="B2" s="8" t="s">
        <v>35</v>
      </c>
      <c r="D2" s="8" t="s">
        <v>6</v>
      </c>
      <c r="E2" s="10"/>
      <c r="F2" s="8" t="s">
        <v>34</v>
      </c>
      <c r="G2" s="11"/>
      <c r="H2" s="8" t="s">
        <v>37</v>
      </c>
      <c r="J2" s="8" t="s">
        <v>7</v>
      </c>
      <c r="K2" s="8" t="s">
        <v>33</v>
      </c>
      <c r="M2" s="8" t="s">
        <v>31</v>
      </c>
      <c r="N2" s="8" t="s">
        <v>32</v>
      </c>
      <c r="O2" s="9" t="s">
        <v>36</v>
      </c>
      <c r="P2" s="8" t="s">
        <v>32</v>
      </c>
    </row>
    <row r="3" spans="1:16">
      <c r="A3" s="12" t="s">
        <v>13</v>
      </c>
      <c r="B3" s="8">
        <v>259</v>
      </c>
      <c r="C3" s="9">
        <v>0.44</v>
      </c>
      <c r="D3" s="8">
        <v>4</v>
      </c>
      <c r="E3" s="10">
        <v>0.25</v>
      </c>
      <c r="F3" s="8">
        <v>14</v>
      </c>
      <c r="G3" s="11">
        <v>0.5</v>
      </c>
      <c r="H3" s="8">
        <v>10</v>
      </c>
      <c r="I3" s="9">
        <v>0.5</v>
      </c>
      <c r="J3" s="10">
        <f t="shared" ref="J3:J10" si="0">C3+E3+G3+I3</f>
        <v>1.69</v>
      </c>
      <c r="K3" s="8">
        <v>3.82</v>
      </c>
      <c r="L3" s="8">
        <f t="shared" ref="L3:L8" si="1">(K3-3.5)*1.95</f>
        <v>0.62399999999999967</v>
      </c>
      <c r="M3" s="10">
        <f t="shared" ref="M3:M10" si="2">J3+L3</f>
        <v>2.3139999999999996</v>
      </c>
      <c r="O3" s="9">
        <v>28.81</v>
      </c>
    </row>
    <row r="4" spans="1:16">
      <c r="A4" s="12" t="s">
        <v>5</v>
      </c>
      <c r="B4" s="8">
        <v>225</v>
      </c>
      <c r="C4" s="9">
        <v>0.6</v>
      </c>
      <c r="D4" s="8">
        <v>2</v>
      </c>
      <c r="E4" s="10">
        <v>0.25</v>
      </c>
      <c r="F4" s="8">
        <v>18</v>
      </c>
      <c r="G4" s="11">
        <v>0.25</v>
      </c>
      <c r="H4" s="8">
        <v>0</v>
      </c>
      <c r="I4" s="9">
        <v>0.5</v>
      </c>
      <c r="J4" s="10">
        <f t="shared" si="0"/>
        <v>1.6</v>
      </c>
      <c r="K4" s="8">
        <v>3.6</v>
      </c>
      <c r="L4" s="8">
        <f t="shared" si="1"/>
        <v>0.19500000000000017</v>
      </c>
      <c r="M4" s="10">
        <f t="shared" si="2"/>
        <v>1.7950000000000004</v>
      </c>
      <c r="O4" s="9">
        <v>25</v>
      </c>
    </row>
    <row r="5" spans="1:16">
      <c r="A5" s="13" t="s">
        <v>8</v>
      </c>
      <c r="B5" s="8">
        <v>262</v>
      </c>
      <c r="C5" s="9">
        <v>0.42</v>
      </c>
      <c r="D5" s="8">
        <v>3</v>
      </c>
      <c r="E5" s="10">
        <v>0.25</v>
      </c>
      <c r="F5" s="8">
        <v>20</v>
      </c>
      <c r="G5" s="11">
        <v>0.25</v>
      </c>
      <c r="H5" s="8">
        <v>22</v>
      </c>
      <c r="I5" s="9">
        <v>0.5</v>
      </c>
      <c r="J5" s="10">
        <f t="shared" si="0"/>
        <v>1.42</v>
      </c>
      <c r="K5" s="8">
        <v>3.55</v>
      </c>
      <c r="L5" s="8">
        <f t="shared" si="1"/>
        <v>9.7499999999999656E-2</v>
      </c>
      <c r="M5" s="10">
        <f t="shared" si="2"/>
        <v>1.5174999999999996</v>
      </c>
      <c r="O5" s="9">
        <v>24.82</v>
      </c>
    </row>
    <row r="6" spans="1:16">
      <c r="A6" s="13" t="s">
        <v>9</v>
      </c>
      <c r="B6" s="8">
        <v>248</v>
      </c>
      <c r="C6" s="9">
        <v>0.49</v>
      </c>
      <c r="D6" s="8">
        <v>5</v>
      </c>
      <c r="E6" s="10">
        <v>0.25</v>
      </c>
      <c r="F6" s="8">
        <v>10</v>
      </c>
      <c r="G6" s="11">
        <v>0.5</v>
      </c>
      <c r="H6" s="8">
        <v>41</v>
      </c>
      <c r="I6" s="9">
        <v>0.5</v>
      </c>
      <c r="J6" s="10">
        <f t="shared" si="0"/>
        <v>1.74</v>
      </c>
      <c r="K6" s="8">
        <v>3.28</v>
      </c>
      <c r="L6" s="8">
        <f t="shared" si="1"/>
        <v>-0.42900000000000038</v>
      </c>
      <c r="M6" s="10">
        <f t="shared" si="2"/>
        <v>1.3109999999999995</v>
      </c>
      <c r="O6" s="9">
        <v>23.84</v>
      </c>
    </row>
    <row r="7" spans="1:16">
      <c r="A7" s="13" t="s">
        <v>10</v>
      </c>
      <c r="B7" s="8">
        <v>189</v>
      </c>
      <c r="C7" s="9">
        <v>0.77</v>
      </c>
      <c r="D7" s="8">
        <v>2</v>
      </c>
      <c r="E7" s="10">
        <v>0.25</v>
      </c>
      <c r="F7" s="8">
        <v>6</v>
      </c>
      <c r="G7" s="11">
        <v>0.5</v>
      </c>
      <c r="H7" s="8">
        <v>96</v>
      </c>
      <c r="I7" s="9">
        <v>0.25</v>
      </c>
      <c r="J7" s="10">
        <f t="shared" si="0"/>
        <v>1.77</v>
      </c>
      <c r="K7" s="8">
        <v>3.17</v>
      </c>
      <c r="L7" s="8">
        <f t="shared" si="1"/>
        <v>-0.64350000000000007</v>
      </c>
      <c r="M7" s="10">
        <f t="shared" si="2"/>
        <v>1.1265000000000001</v>
      </c>
      <c r="O7" s="9">
        <v>23.83</v>
      </c>
    </row>
    <row r="8" spans="1:16">
      <c r="A8" s="13" t="s">
        <v>14</v>
      </c>
      <c r="B8" s="8">
        <v>164</v>
      </c>
      <c r="C8" s="9">
        <v>0.89</v>
      </c>
      <c r="D8" s="8">
        <v>1</v>
      </c>
      <c r="E8" s="10">
        <v>0.25</v>
      </c>
      <c r="F8" s="8">
        <v>14</v>
      </c>
      <c r="G8" s="11">
        <v>0.5</v>
      </c>
      <c r="H8" s="8">
        <v>45</v>
      </c>
      <c r="I8" s="9">
        <v>0.5</v>
      </c>
      <c r="J8" s="10">
        <f t="shared" si="0"/>
        <v>2.14</v>
      </c>
      <c r="K8" s="8">
        <v>3.24</v>
      </c>
      <c r="L8" s="8">
        <f t="shared" si="1"/>
        <v>-0.50699999999999956</v>
      </c>
      <c r="M8" s="10">
        <f t="shared" si="2"/>
        <v>1.6330000000000005</v>
      </c>
      <c r="O8" s="9">
        <v>21.82</v>
      </c>
    </row>
    <row r="9" spans="1:16">
      <c r="A9" s="13" t="s">
        <v>12</v>
      </c>
      <c r="B9" s="8">
        <v>161</v>
      </c>
      <c r="C9" s="9">
        <v>0.91</v>
      </c>
      <c r="D9" s="8">
        <v>1</v>
      </c>
      <c r="E9" s="10">
        <v>0.25</v>
      </c>
      <c r="F9" s="8">
        <v>22</v>
      </c>
      <c r="G9" s="11">
        <v>0</v>
      </c>
      <c r="H9" s="8">
        <v>305</v>
      </c>
      <c r="I9" s="9">
        <v>-1</v>
      </c>
      <c r="J9" s="10">
        <f t="shared" si="0"/>
        <v>0.16000000000000014</v>
      </c>
      <c r="K9" s="8">
        <v>3.47</v>
      </c>
      <c r="L9" s="8">
        <f t="shared" ref="L9:L14" si="3">(K9-3.5)*2</f>
        <v>-5.9999999999999609E-2</v>
      </c>
      <c r="M9" s="10">
        <f t="shared" si="2"/>
        <v>0.10000000000000053</v>
      </c>
      <c r="O9" s="9">
        <v>24.45</v>
      </c>
    </row>
    <row r="10" spans="1:16">
      <c r="A10" s="13" t="s">
        <v>11</v>
      </c>
      <c r="B10" s="14">
        <v>174</v>
      </c>
      <c r="C10" s="15">
        <v>0.8448</v>
      </c>
      <c r="D10" s="14">
        <v>2</v>
      </c>
      <c r="E10" s="16">
        <v>0.25</v>
      </c>
      <c r="F10" s="14">
        <v>16</v>
      </c>
      <c r="G10" s="17">
        <v>0.25</v>
      </c>
      <c r="H10" s="14">
        <v>87</v>
      </c>
      <c r="I10" s="15">
        <v>0.25</v>
      </c>
      <c r="J10" s="16">
        <f t="shared" si="0"/>
        <v>1.5948</v>
      </c>
      <c r="K10" s="14">
        <v>3.69</v>
      </c>
      <c r="L10" s="14">
        <f t="shared" si="3"/>
        <v>0.37999999999999989</v>
      </c>
      <c r="M10" s="16">
        <f t="shared" si="2"/>
        <v>1.9747999999999999</v>
      </c>
      <c r="O10" s="9">
        <v>26.48</v>
      </c>
    </row>
    <row r="11" spans="1:16">
      <c r="A11" s="13" t="s">
        <v>15</v>
      </c>
      <c r="B11" s="14">
        <v>174</v>
      </c>
      <c r="C11" s="15">
        <v>0.8448</v>
      </c>
      <c r="D11" s="14">
        <v>2</v>
      </c>
      <c r="E11" s="16">
        <v>0.25</v>
      </c>
      <c r="F11" s="14">
        <v>10</v>
      </c>
      <c r="G11" s="17">
        <v>0.5</v>
      </c>
      <c r="H11" s="14">
        <v>26</v>
      </c>
      <c r="I11" s="15">
        <v>0.5</v>
      </c>
      <c r="J11" s="16">
        <f t="shared" ref="J11:J14" si="4">C11+E11+G11+I11</f>
        <v>2.0948000000000002</v>
      </c>
      <c r="K11" s="14">
        <v>3.85</v>
      </c>
      <c r="L11" s="14">
        <f t="shared" si="3"/>
        <v>0.70000000000000018</v>
      </c>
      <c r="M11" s="16">
        <f>J11+L11</f>
        <v>2.7948000000000004</v>
      </c>
      <c r="O11" s="9">
        <v>27.6</v>
      </c>
    </row>
    <row r="12" spans="1:16">
      <c r="A12" s="13" t="s">
        <v>16</v>
      </c>
      <c r="B12" s="14">
        <v>158</v>
      </c>
      <c r="C12" s="15">
        <v>0.92159999999999997</v>
      </c>
      <c r="D12" s="14">
        <v>1</v>
      </c>
      <c r="E12" s="16">
        <v>0.25</v>
      </c>
      <c r="F12" s="14">
        <v>1</v>
      </c>
      <c r="G12" s="17">
        <v>0.5</v>
      </c>
      <c r="H12" s="14">
        <v>77</v>
      </c>
      <c r="I12" s="15">
        <v>0.25</v>
      </c>
      <c r="J12" s="16">
        <f t="shared" si="4"/>
        <v>1.9216</v>
      </c>
      <c r="K12" s="14">
        <v>4.0599999999999996</v>
      </c>
      <c r="L12" s="14">
        <f t="shared" si="3"/>
        <v>1.1199999999999992</v>
      </c>
      <c r="M12" s="16">
        <f t="shared" ref="M12:M14" si="5">J12+L12</f>
        <v>3.041599999999999</v>
      </c>
      <c r="O12" s="9">
        <v>28.01</v>
      </c>
    </row>
    <row r="13" spans="1:16">
      <c r="A13" s="13" t="s">
        <v>17</v>
      </c>
      <c r="B13" s="14">
        <v>172</v>
      </c>
      <c r="C13" s="15">
        <v>0.85399999999999998</v>
      </c>
      <c r="D13" s="14">
        <v>1</v>
      </c>
      <c r="E13" s="16">
        <v>0.25</v>
      </c>
      <c r="F13" s="14">
        <v>1</v>
      </c>
      <c r="G13" s="17">
        <v>0.5</v>
      </c>
      <c r="H13" s="14">
        <v>32</v>
      </c>
      <c r="I13" s="15">
        <v>0.5</v>
      </c>
      <c r="J13" s="16">
        <f t="shared" si="4"/>
        <v>2.1040000000000001</v>
      </c>
      <c r="K13" s="14">
        <v>4.0599999999999996</v>
      </c>
      <c r="L13" s="14">
        <f t="shared" si="3"/>
        <v>1.1199999999999992</v>
      </c>
      <c r="M13" s="16">
        <f t="shared" si="5"/>
        <v>3.2239999999999993</v>
      </c>
      <c r="O13" s="9">
        <v>31.31</v>
      </c>
    </row>
    <row r="14" spans="1:16">
      <c r="A14" s="13" t="s">
        <v>18</v>
      </c>
      <c r="B14" s="18">
        <v>155</v>
      </c>
      <c r="C14" s="19">
        <v>0.93600000000000005</v>
      </c>
      <c r="D14" s="18">
        <v>1</v>
      </c>
      <c r="E14" s="20">
        <v>0.25</v>
      </c>
      <c r="F14" s="18">
        <v>1</v>
      </c>
      <c r="G14" s="21">
        <v>0.5</v>
      </c>
      <c r="H14" s="18">
        <v>85</v>
      </c>
      <c r="I14" s="19">
        <v>0.25</v>
      </c>
      <c r="J14" s="20">
        <f t="shared" si="4"/>
        <v>1.9359999999999999</v>
      </c>
      <c r="K14" s="18">
        <v>4</v>
      </c>
      <c r="L14" s="18">
        <f t="shared" si="3"/>
        <v>1</v>
      </c>
      <c r="M14" s="20">
        <f t="shared" si="5"/>
        <v>2.9359999999999999</v>
      </c>
      <c r="N14" s="8" t="s">
        <v>32</v>
      </c>
      <c r="O14" s="9">
        <v>30.8</v>
      </c>
      <c r="P14" s="8" t="s">
        <v>32</v>
      </c>
    </row>
    <row r="15" spans="1:16">
      <c r="A15" s="13" t="s">
        <v>38</v>
      </c>
      <c r="B15" s="14">
        <v>113</v>
      </c>
      <c r="C15" s="15">
        <v>1.1399999999999999</v>
      </c>
      <c r="D15" s="14">
        <v>1</v>
      </c>
      <c r="E15" s="16">
        <v>0.25</v>
      </c>
      <c r="F15" s="14">
        <v>1</v>
      </c>
      <c r="G15" s="17">
        <v>0.5</v>
      </c>
      <c r="H15" s="14">
        <v>47</v>
      </c>
      <c r="I15" s="15">
        <v>0.5</v>
      </c>
      <c r="J15" s="16">
        <f t="shared" ref="J15:J26" si="6">C15+E15+G15+I15</f>
        <v>2.3899999999999997</v>
      </c>
      <c r="K15" s="14">
        <v>4.03</v>
      </c>
      <c r="L15" s="14">
        <f t="shared" ref="L15:L20" si="7">(K15-3.5)*1.95</f>
        <v>1.0335000000000005</v>
      </c>
      <c r="M15" s="16">
        <f t="shared" ref="M15:M22" si="8">J15+L15</f>
        <v>3.4235000000000002</v>
      </c>
      <c r="N15" s="10">
        <f t="shared" ref="N15:P27" si="9">M15-M3</f>
        <v>1.1095000000000006</v>
      </c>
      <c r="O15" s="15">
        <v>31.32</v>
      </c>
      <c r="P15" s="10">
        <f t="shared" si="9"/>
        <v>2.5100000000000016</v>
      </c>
    </row>
    <row r="16" spans="1:16">
      <c r="A16" s="12" t="s">
        <v>19</v>
      </c>
      <c r="B16" s="14">
        <v>180</v>
      </c>
      <c r="C16" s="15">
        <v>0.81599999999999995</v>
      </c>
      <c r="D16" s="14">
        <v>1</v>
      </c>
      <c r="E16" s="16">
        <v>0.25</v>
      </c>
      <c r="F16" s="14">
        <v>1</v>
      </c>
      <c r="G16" s="17">
        <v>0.25</v>
      </c>
      <c r="H16" s="14">
        <v>71</v>
      </c>
      <c r="I16" s="15">
        <v>0.25</v>
      </c>
      <c r="J16" s="16">
        <f t="shared" si="6"/>
        <v>1.5659999999999998</v>
      </c>
      <c r="K16" s="14">
        <v>4</v>
      </c>
      <c r="L16" s="14">
        <f t="shared" si="7"/>
        <v>0.97499999999999998</v>
      </c>
      <c r="M16" s="16">
        <f t="shared" si="8"/>
        <v>2.5409999999999999</v>
      </c>
      <c r="N16" s="16">
        <f t="shared" si="9"/>
        <v>0.74599999999999955</v>
      </c>
      <c r="O16" s="15">
        <v>29.72</v>
      </c>
      <c r="P16" s="10">
        <f t="shared" si="9"/>
        <v>4.7199999999999989</v>
      </c>
    </row>
    <row r="17" spans="1:16">
      <c r="A17" s="13" t="s">
        <v>20</v>
      </c>
      <c r="B17" s="14">
        <v>199</v>
      </c>
      <c r="C17" s="15">
        <v>0.7248</v>
      </c>
      <c r="D17" s="14">
        <v>2</v>
      </c>
      <c r="E17" s="16">
        <v>0.25</v>
      </c>
      <c r="F17" s="14">
        <v>2</v>
      </c>
      <c r="G17" s="17">
        <v>0.5</v>
      </c>
      <c r="H17" s="14">
        <v>66</v>
      </c>
      <c r="I17" s="15">
        <v>0.25</v>
      </c>
      <c r="J17" s="16">
        <f t="shared" si="6"/>
        <v>1.7248000000000001</v>
      </c>
      <c r="K17" s="14">
        <v>3.91</v>
      </c>
      <c r="L17" s="14">
        <f t="shared" si="7"/>
        <v>0.79950000000000021</v>
      </c>
      <c r="M17" s="16">
        <f t="shared" si="8"/>
        <v>2.5243000000000002</v>
      </c>
      <c r="N17" s="16">
        <f t="shared" si="9"/>
        <v>1.0068000000000006</v>
      </c>
      <c r="O17" s="15">
        <v>29.44</v>
      </c>
      <c r="P17" s="16">
        <f t="shared" si="9"/>
        <v>4.620000000000001</v>
      </c>
    </row>
    <row r="18" spans="1:16">
      <c r="A18" s="13" t="s">
        <v>21</v>
      </c>
      <c r="B18" s="14">
        <v>130</v>
      </c>
      <c r="C18" s="15">
        <v>1.056</v>
      </c>
      <c r="D18" s="14">
        <v>1</v>
      </c>
      <c r="E18" s="16">
        <v>0.25</v>
      </c>
      <c r="F18" s="14">
        <v>1</v>
      </c>
      <c r="G18" s="17">
        <v>0.5</v>
      </c>
      <c r="H18" s="14">
        <v>102</v>
      </c>
      <c r="I18" s="15">
        <v>0</v>
      </c>
      <c r="J18" s="16">
        <f t="shared" si="6"/>
        <v>1.806</v>
      </c>
      <c r="K18" s="14">
        <v>3.41</v>
      </c>
      <c r="L18" s="14">
        <f t="shared" si="7"/>
        <v>-0.17549999999999971</v>
      </c>
      <c r="M18" s="16">
        <f t="shared" si="8"/>
        <v>1.6305000000000003</v>
      </c>
      <c r="N18" s="10">
        <f t="shared" si="9"/>
        <v>0.31950000000000078</v>
      </c>
      <c r="O18" s="15">
        <v>27.33</v>
      </c>
      <c r="P18" s="10">
        <f t="shared" si="9"/>
        <v>3.4899999999999984</v>
      </c>
    </row>
    <row r="19" spans="1:16">
      <c r="A19" s="13" t="s">
        <v>22</v>
      </c>
      <c r="B19" s="14">
        <v>149</v>
      </c>
      <c r="C19" s="15">
        <v>0.96479999999999999</v>
      </c>
      <c r="D19" s="14">
        <v>1</v>
      </c>
      <c r="E19" s="16">
        <v>0.25</v>
      </c>
      <c r="F19" s="14">
        <v>1</v>
      </c>
      <c r="G19" s="17">
        <v>0.5</v>
      </c>
      <c r="H19" s="14">
        <v>101</v>
      </c>
      <c r="I19" s="15">
        <v>0</v>
      </c>
      <c r="J19" s="16">
        <f t="shared" si="6"/>
        <v>1.7147999999999999</v>
      </c>
      <c r="K19" s="14">
        <v>3.45</v>
      </c>
      <c r="L19" s="14">
        <f t="shared" si="7"/>
        <v>-9.7499999999999656E-2</v>
      </c>
      <c r="M19" s="16">
        <f t="shared" si="8"/>
        <v>1.6173000000000002</v>
      </c>
      <c r="N19" s="16">
        <f t="shared" si="9"/>
        <v>0.49080000000000013</v>
      </c>
      <c r="O19" s="15">
        <v>27.09</v>
      </c>
      <c r="P19" s="16">
        <f t="shared" si="9"/>
        <v>3.2600000000000016</v>
      </c>
    </row>
    <row r="20" spans="1:16">
      <c r="A20" s="13" t="s">
        <v>23</v>
      </c>
      <c r="B20" s="14">
        <v>143</v>
      </c>
      <c r="C20" s="15">
        <v>0.99360000000000004</v>
      </c>
      <c r="D20" s="14">
        <v>1</v>
      </c>
      <c r="E20" s="16">
        <v>0.25</v>
      </c>
      <c r="F20" s="14">
        <v>1</v>
      </c>
      <c r="G20" s="17">
        <v>0.5</v>
      </c>
      <c r="H20" s="14">
        <v>53</v>
      </c>
      <c r="I20" s="15">
        <v>0.25</v>
      </c>
      <c r="J20" s="16">
        <f t="shared" si="6"/>
        <v>1.9936</v>
      </c>
      <c r="K20" s="14">
        <v>3.34</v>
      </c>
      <c r="L20" s="14">
        <f t="shared" si="7"/>
        <v>-0.31200000000000028</v>
      </c>
      <c r="M20" s="16">
        <f t="shared" si="8"/>
        <v>1.6815999999999998</v>
      </c>
      <c r="N20" s="16">
        <f t="shared" si="9"/>
        <v>4.859999999999931E-2</v>
      </c>
      <c r="O20" s="15">
        <v>27.23</v>
      </c>
      <c r="P20" s="16">
        <f t="shared" si="9"/>
        <v>5.41</v>
      </c>
    </row>
    <row r="21" spans="1:16">
      <c r="A21" s="13" t="s">
        <v>24</v>
      </c>
      <c r="B21" s="14">
        <v>125</v>
      </c>
      <c r="C21" s="15">
        <v>1.08</v>
      </c>
      <c r="D21" s="14">
        <v>1</v>
      </c>
      <c r="E21" s="16">
        <v>0.25</v>
      </c>
      <c r="F21" s="14">
        <v>1</v>
      </c>
      <c r="G21" s="17">
        <v>0.5</v>
      </c>
      <c r="H21" s="14">
        <v>48</v>
      </c>
      <c r="I21" s="15">
        <v>0.5</v>
      </c>
      <c r="J21" s="16">
        <f t="shared" si="6"/>
        <v>2.33</v>
      </c>
      <c r="K21" s="14">
        <v>3.66</v>
      </c>
      <c r="L21" s="14">
        <f>(K21-3.5)*2</f>
        <v>0.32000000000000028</v>
      </c>
      <c r="M21" s="16">
        <f t="shared" si="8"/>
        <v>2.6500000000000004</v>
      </c>
      <c r="N21" s="16">
        <f t="shared" si="9"/>
        <v>2.5499999999999998</v>
      </c>
      <c r="O21" s="15">
        <v>29.55</v>
      </c>
      <c r="P21" s="16">
        <f t="shared" si="9"/>
        <v>5.1000000000000014</v>
      </c>
    </row>
    <row r="22" spans="1:16">
      <c r="A22" s="13" t="s">
        <v>25</v>
      </c>
      <c r="B22" s="14">
        <v>99</v>
      </c>
      <c r="C22" s="15">
        <v>1.2048000000000001</v>
      </c>
      <c r="D22" s="14">
        <v>1</v>
      </c>
      <c r="E22" s="16">
        <v>0.25</v>
      </c>
      <c r="F22" s="14">
        <v>1</v>
      </c>
      <c r="G22" s="17">
        <v>0.5</v>
      </c>
      <c r="H22" s="14">
        <v>45</v>
      </c>
      <c r="I22" s="15">
        <v>0.5</v>
      </c>
      <c r="J22" s="16">
        <f t="shared" si="6"/>
        <v>2.4548000000000001</v>
      </c>
      <c r="K22" s="14">
        <v>3.9</v>
      </c>
      <c r="L22" s="14">
        <f>(K22-3.5)*2</f>
        <v>0.79999999999999982</v>
      </c>
      <c r="M22" s="16">
        <f t="shared" si="8"/>
        <v>3.2547999999999999</v>
      </c>
      <c r="N22" s="16">
        <f t="shared" si="9"/>
        <v>1.28</v>
      </c>
      <c r="O22" s="15">
        <v>29.71</v>
      </c>
      <c r="P22" s="10">
        <f t="shared" si="9"/>
        <v>3.2300000000000004</v>
      </c>
    </row>
    <row r="23" spans="1:16">
      <c r="A23" s="13" t="s">
        <v>26</v>
      </c>
      <c r="B23" s="14">
        <v>92</v>
      </c>
      <c r="C23" s="15">
        <v>1.2383999999999999</v>
      </c>
      <c r="D23" s="14">
        <v>1</v>
      </c>
      <c r="E23" s="16">
        <v>0.25</v>
      </c>
      <c r="F23" s="14">
        <v>2</v>
      </c>
      <c r="G23" s="17">
        <v>0.5</v>
      </c>
      <c r="H23" s="14">
        <v>128</v>
      </c>
      <c r="I23" s="15">
        <v>0</v>
      </c>
      <c r="J23" s="16">
        <f t="shared" si="6"/>
        <v>1.9883999999999999</v>
      </c>
      <c r="K23" s="14">
        <v>3.95</v>
      </c>
      <c r="L23" s="14">
        <f t="shared" ref="L23:L26" si="10">(K23-3.5)*2</f>
        <v>0.90000000000000036</v>
      </c>
      <c r="M23" s="16">
        <f>J23+L23</f>
        <v>2.8884000000000003</v>
      </c>
      <c r="N23" s="16">
        <f t="shared" si="9"/>
        <v>9.3599999999999905E-2</v>
      </c>
      <c r="O23" s="15">
        <v>29.69</v>
      </c>
      <c r="P23" s="10">
        <f t="shared" si="9"/>
        <v>2.09</v>
      </c>
    </row>
    <row r="24" spans="1:16">
      <c r="A24" s="13" t="s">
        <v>27</v>
      </c>
      <c r="B24" s="14">
        <v>99</v>
      </c>
      <c r="C24" s="15">
        <v>1.2048000000000001</v>
      </c>
      <c r="D24" s="14">
        <v>1</v>
      </c>
      <c r="E24" s="16">
        <v>0.25</v>
      </c>
      <c r="F24" s="14">
        <v>1</v>
      </c>
      <c r="G24" s="17">
        <v>0.5</v>
      </c>
      <c r="H24" s="14">
        <v>74</v>
      </c>
      <c r="I24" s="15">
        <v>0.25</v>
      </c>
      <c r="J24" s="16">
        <f t="shared" si="6"/>
        <v>2.2048000000000001</v>
      </c>
      <c r="K24" s="14">
        <v>4.05</v>
      </c>
      <c r="L24" s="14">
        <f t="shared" si="10"/>
        <v>1.0999999999999996</v>
      </c>
      <c r="M24" s="16">
        <f t="shared" ref="M24:M34" si="11">J24+L24</f>
        <v>3.3047999999999997</v>
      </c>
      <c r="N24" s="16">
        <f t="shared" si="9"/>
        <v>0.26320000000000077</v>
      </c>
      <c r="O24" s="15">
        <v>32.14</v>
      </c>
      <c r="P24" s="16">
        <f t="shared" si="9"/>
        <v>4.129999999999999</v>
      </c>
    </row>
    <row r="25" spans="1:16">
      <c r="A25" s="13" t="s">
        <v>28</v>
      </c>
      <c r="B25" s="14">
        <v>117</v>
      </c>
      <c r="C25" s="15">
        <v>1.1184000000000001</v>
      </c>
      <c r="D25" s="14">
        <v>1</v>
      </c>
      <c r="E25" s="16">
        <v>0.25</v>
      </c>
      <c r="F25" s="14">
        <v>1</v>
      </c>
      <c r="G25" s="17">
        <v>0.5</v>
      </c>
      <c r="H25" s="14">
        <v>54</v>
      </c>
      <c r="I25" s="15">
        <v>0.25</v>
      </c>
      <c r="J25" s="16">
        <f t="shared" si="6"/>
        <v>2.1184000000000003</v>
      </c>
      <c r="K25" s="14">
        <v>4.1399999999999997</v>
      </c>
      <c r="L25" s="14">
        <f t="shared" si="10"/>
        <v>1.2799999999999994</v>
      </c>
      <c r="M25" s="16">
        <f t="shared" si="11"/>
        <v>3.3983999999999996</v>
      </c>
      <c r="N25" s="16">
        <f t="shared" si="9"/>
        <v>0.17440000000000033</v>
      </c>
      <c r="O25" s="15">
        <v>33.18</v>
      </c>
      <c r="P25" s="16">
        <f t="shared" si="9"/>
        <v>1.870000000000001</v>
      </c>
    </row>
    <row r="26" spans="1:16">
      <c r="A26" s="13" t="s">
        <v>29</v>
      </c>
      <c r="B26" s="22">
        <v>155</v>
      </c>
      <c r="C26" s="23">
        <v>0.93600000000000005</v>
      </c>
      <c r="D26" s="22">
        <v>1</v>
      </c>
      <c r="E26" s="24">
        <v>0.25</v>
      </c>
      <c r="F26" s="22">
        <v>1</v>
      </c>
      <c r="G26" s="25">
        <v>0.5</v>
      </c>
      <c r="H26" s="22">
        <v>85</v>
      </c>
      <c r="I26" s="23">
        <v>0.25</v>
      </c>
      <c r="J26" s="24">
        <f t="shared" si="6"/>
        <v>1.9359999999999999</v>
      </c>
      <c r="K26" s="22">
        <v>4</v>
      </c>
      <c r="L26" s="22">
        <f t="shared" si="10"/>
        <v>1</v>
      </c>
      <c r="M26" s="24">
        <f t="shared" si="11"/>
        <v>2.9359999999999999</v>
      </c>
      <c r="N26" s="10">
        <f t="shared" si="9"/>
        <v>0</v>
      </c>
      <c r="O26" s="23">
        <v>30.8</v>
      </c>
      <c r="P26" s="10">
        <f t="shared" si="9"/>
        <v>0</v>
      </c>
    </row>
    <row r="27" spans="1:16">
      <c r="A27" s="13" t="s">
        <v>30</v>
      </c>
      <c r="B27" s="22">
        <v>113</v>
      </c>
      <c r="C27" s="23">
        <v>1.1399999999999999</v>
      </c>
      <c r="D27" s="22">
        <v>1</v>
      </c>
      <c r="E27" s="24">
        <v>0.25</v>
      </c>
      <c r="F27" s="22">
        <v>1</v>
      </c>
      <c r="G27" s="25">
        <v>0.5</v>
      </c>
      <c r="H27" s="22">
        <v>47</v>
      </c>
      <c r="I27" s="23">
        <v>0.5</v>
      </c>
      <c r="J27" s="24">
        <f t="shared" ref="J27:J37" si="12">C27+E27+G27+I27</f>
        <v>2.3899999999999997</v>
      </c>
      <c r="K27" s="22">
        <v>4.03</v>
      </c>
      <c r="L27" s="22">
        <f t="shared" ref="L27:L32" si="13">(K27-3.5)*1.95</f>
        <v>1.0335000000000005</v>
      </c>
      <c r="M27" s="24">
        <f t="shared" si="11"/>
        <v>3.4235000000000002</v>
      </c>
      <c r="N27" s="24">
        <f t="shared" si="9"/>
        <v>0</v>
      </c>
      <c r="O27" s="23">
        <v>31.32</v>
      </c>
      <c r="P27" s="10">
        <f t="shared" si="9"/>
        <v>0</v>
      </c>
    </row>
    <row r="28" spans="1:16">
      <c r="A28" s="12" t="s">
        <v>39</v>
      </c>
      <c r="B28" s="22">
        <v>180</v>
      </c>
      <c r="C28" s="23">
        <v>0.81599999999999995</v>
      </c>
      <c r="D28" s="22">
        <v>1</v>
      </c>
      <c r="E28" s="24">
        <v>0.25</v>
      </c>
      <c r="F28" s="22">
        <v>1</v>
      </c>
      <c r="G28" s="25">
        <v>0.25</v>
      </c>
      <c r="H28" s="22">
        <v>71</v>
      </c>
      <c r="I28" s="23">
        <v>0.25</v>
      </c>
      <c r="J28" s="24">
        <f t="shared" si="12"/>
        <v>1.5659999999999998</v>
      </c>
      <c r="K28" s="22">
        <v>4</v>
      </c>
      <c r="L28" s="22">
        <f t="shared" si="13"/>
        <v>0.97499999999999998</v>
      </c>
      <c r="M28" s="24">
        <f t="shared" si="11"/>
        <v>2.5409999999999999</v>
      </c>
      <c r="N28" s="10">
        <f t="shared" ref="N28:N37" si="14">M28-M16</f>
        <v>0</v>
      </c>
      <c r="O28" s="23">
        <v>29.72</v>
      </c>
      <c r="P28" s="10">
        <f t="shared" ref="P28:P37" si="15">O28-O16</f>
        <v>0</v>
      </c>
    </row>
    <row r="29" spans="1:16">
      <c r="A29" s="13" t="s">
        <v>40</v>
      </c>
      <c r="B29" s="22">
        <v>199</v>
      </c>
      <c r="C29" s="23">
        <v>0.7248</v>
      </c>
      <c r="D29" s="22">
        <v>2</v>
      </c>
      <c r="E29" s="24">
        <v>0.25</v>
      </c>
      <c r="F29" s="22">
        <v>2</v>
      </c>
      <c r="G29" s="25">
        <v>0.5</v>
      </c>
      <c r="H29" s="22">
        <v>66</v>
      </c>
      <c r="I29" s="23">
        <v>0.25</v>
      </c>
      <c r="J29" s="24">
        <f t="shared" si="12"/>
        <v>1.7248000000000001</v>
      </c>
      <c r="K29" s="22">
        <v>3.91</v>
      </c>
      <c r="L29" s="22">
        <f t="shared" si="13"/>
        <v>0.79950000000000021</v>
      </c>
      <c r="M29" s="24">
        <f t="shared" si="11"/>
        <v>2.5243000000000002</v>
      </c>
      <c r="N29" s="10">
        <f t="shared" si="14"/>
        <v>0</v>
      </c>
      <c r="O29" s="23">
        <v>29.44</v>
      </c>
      <c r="P29" s="10">
        <f t="shared" si="15"/>
        <v>0</v>
      </c>
    </row>
    <row r="30" spans="1:16">
      <c r="A30" s="13" t="s">
        <v>41</v>
      </c>
      <c r="B30" s="22">
        <v>130</v>
      </c>
      <c r="C30" s="23">
        <v>1.056</v>
      </c>
      <c r="D30" s="22">
        <v>1</v>
      </c>
      <c r="E30" s="24">
        <v>0.25</v>
      </c>
      <c r="F30" s="22">
        <v>1</v>
      </c>
      <c r="G30" s="25">
        <v>0.5</v>
      </c>
      <c r="H30" s="22">
        <v>102</v>
      </c>
      <c r="I30" s="23">
        <v>0</v>
      </c>
      <c r="J30" s="24">
        <f t="shared" si="12"/>
        <v>1.806</v>
      </c>
      <c r="K30" s="22">
        <v>3.41</v>
      </c>
      <c r="L30" s="22">
        <f t="shared" si="13"/>
        <v>-0.17549999999999971</v>
      </c>
      <c r="M30" s="24">
        <f t="shared" si="11"/>
        <v>1.6305000000000003</v>
      </c>
      <c r="N30" s="24">
        <f t="shared" si="14"/>
        <v>0</v>
      </c>
      <c r="O30" s="23">
        <v>27.33</v>
      </c>
      <c r="P30" s="24">
        <f t="shared" si="15"/>
        <v>0</v>
      </c>
    </row>
    <row r="31" spans="1:16">
      <c r="A31" s="13" t="s">
        <v>42</v>
      </c>
      <c r="B31" s="22">
        <v>149</v>
      </c>
      <c r="C31" s="23">
        <v>0.96479999999999999</v>
      </c>
      <c r="D31" s="22">
        <v>1</v>
      </c>
      <c r="E31" s="24">
        <v>0.25</v>
      </c>
      <c r="F31" s="22">
        <v>1</v>
      </c>
      <c r="G31" s="25">
        <v>0.5</v>
      </c>
      <c r="H31" s="22">
        <v>101</v>
      </c>
      <c r="I31" s="23">
        <v>0</v>
      </c>
      <c r="J31" s="24">
        <f t="shared" si="12"/>
        <v>1.7147999999999999</v>
      </c>
      <c r="K31" s="22">
        <v>3.45</v>
      </c>
      <c r="L31" s="22">
        <f t="shared" si="13"/>
        <v>-9.7499999999999656E-2</v>
      </c>
      <c r="M31" s="24">
        <f t="shared" si="11"/>
        <v>1.6173000000000002</v>
      </c>
      <c r="N31" s="10">
        <f t="shared" si="14"/>
        <v>0</v>
      </c>
      <c r="O31" s="23">
        <v>27.09</v>
      </c>
      <c r="P31" s="10">
        <f t="shared" si="15"/>
        <v>0</v>
      </c>
    </row>
    <row r="32" spans="1:16">
      <c r="A32" s="13" t="s">
        <v>43</v>
      </c>
      <c r="B32" s="22">
        <v>143</v>
      </c>
      <c r="C32" s="23">
        <v>0.99360000000000004</v>
      </c>
      <c r="D32" s="22">
        <v>1</v>
      </c>
      <c r="E32" s="24">
        <v>0.25</v>
      </c>
      <c r="F32" s="22">
        <v>1</v>
      </c>
      <c r="G32" s="25">
        <v>0.5</v>
      </c>
      <c r="H32" s="22">
        <v>53</v>
      </c>
      <c r="I32" s="23">
        <v>0.25</v>
      </c>
      <c r="J32" s="24">
        <f t="shared" si="12"/>
        <v>1.9936</v>
      </c>
      <c r="K32" s="22">
        <v>3.34</v>
      </c>
      <c r="L32" s="22">
        <f t="shared" si="13"/>
        <v>-0.31200000000000028</v>
      </c>
      <c r="M32" s="24">
        <f t="shared" si="11"/>
        <v>1.6815999999999998</v>
      </c>
      <c r="N32" s="24">
        <f t="shared" si="14"/>
        <v>0</v>
      </c>
      <c r="O32" s="23">
        <v>27.23</v>
      </c>
      <c r="P32" s="24">
        <f t="shared" si="15"/>
        <v>0</v>
      </c>
    </row>
    <row r="33" spans="1:16">
      <c r="A33" s="13" t="s">
        <v>44</v>
      </c>
      <c r="B33" s="22">
        <v>125</v>
      </c>
      <c r="C33" s="23">
        <v>1.08</v>
      </c>
      <c r="D33" s="22">
        <v>1</v>
      </c>
      <c r="E33" s="24">
        <v>0.25</v>
      </c>
      <c r="F33" s="22">
        <v>1</v>
      </c>
      <c r="G33" s="25">
        <v>0.5</v>
      </c>
      <c r="H33" s="22">
        <v>48</v>
      </c>
      <c r="I33" s="23">
        <v>0.5</v>
      </c>
      <c r="J33" s="24">
        <f t="shared" si="12"/>
        <v>2.33</v>
      </c>
      <c r="K33" s="22">
        <v>3.66</v>
      </c>
      <c r="L33" s="22">
        <f>(K33-3.5)*2</f>
        <v>0.32000000000000028</v>
      </c>
      <c r="M33" s="24">
        <f t="shared" si="11"/>
        <v>2.6500000000000004</v>
      </c>
      <c r="N33" s="10">
        <f t="shared" si="14"/>
        <v>0</v>
      </c>
      <c r="O33" s="23">
        <v>29.55</v>
      </c>
      <c r="P33" s="10">
        <f t="shared" si="15"/>
        <v>0</v>
      </c>
    </row>
    <row r="34" spans="1:16">
      <c r="A34" s="13" t="s">
        <v>45</v>
      </c>
      <c r="B34" s="22">
        <v>99</v>
      </c>
      <c r="C34" s="23">
        <v>1.2048000000000001</v>
      </c>
      <c r="D34" s="22">
        <v>1</v>
      </c>
      <c r="E34" s="24">
        <v>0.25</v>
      </c>
      <c r="F34" s="22">
        <v>1</v>
      </c>
      <c r="G34" s="25">
        <v>0.5</v>
      </c>
      <c r="H34" s="22">
        <v>45</v>
      </c>
      <c r="I34" s="23">
        <v>0.5</v>
      </c>
      <c r="J34" s="24">
        <f t="shared" si="12"/>
        <v>2.4548000000000001</v>
      </c>
      <c r="K34" s="22">
        <v>3.9</v>
      </c>
      <c r="L34" s="22">
        <f>(K34-3.5)*2</f>
        <v>0.79999999999999982</v>
      </c>
      <c r="M34" s="24">
        <f t="shared" si="11"/>
        <v>3.2547999999999999</v>
      </c>
      <c r="N34" s="24">
        <f t="shared" si="14"/>
        <v>0</v>
      </c>
      <c r="O34" s="23">
        <v>29.71</v>
      </c>
      <c r="P34" s="24">
        <f t="shared" si="15"/>
        <v>0</v>
      </c>
    </row>
    <row r="35" spans="1:16">
      <c r="A35" s="13" t="s">
        <v>46</v>
      </c>
      <c r="B35" s="22">
        <v>92</v>
      </c>
      <c r="C35" s="23">
        <v>1.2383999999999999</v>
      </c>
      <c r="D35" s="22">
        <v>1</v>
      </c>
      <c r="E35" s="24">
        <v>0.25</v>
      </c>
      <c r="F35" s="22">
        <v>2</v>
      </c>
      <c r="G35" s="25">
        <v>0.5</v>
      </c>
      <c r="H35" s="22">
        <v>128</v>
      </c>
      <c r="I35" s="23">
        <v>0</v>
      </c>
      <c r="J35" s="24">
        <f t="shared" si="12"/>
        <v>1.9883999999999999</v>
      </c>
      <c r="K35" s="22">
        <v>3.95</v>
      </c>
      <c r="L35" s="22">
        <f t="shared" ref="L35:L37" si="16">(K35-3.5)*2</f>
        <v>0.90000000000000036</v>
      </c>
      <c r="M35" s="24">
        <f>J35+L35</f>
        <v>2.8884000000000003</v>
      </c>
      <c r="N35" s="24">
        <f t="shared" si="14"/>
        <v>0</v>
      </c>
      <c r="O35" s="23">
        <v>29.69</v>
      </c>
      <c r="P35" s="10">
        <f t="shared" si="15"/>
        <v>0</v>
      </c>
    </row>
    <row r="36" spans="1:16">
      <c r="A36" s="13" t="s">
        <v>47</v>
      </c>
      <c r="B36" s="22">
        <v>99</v>
      </c>
      <c r="C36" s="23">
        <v>1.2048000000000001</v>
      </c>
      <c r="D36" s="22">
        <v>1</v>
      </c>
      <c r="E36" s="24">
        <v>0.25</v>
      </c>
      <c r="F36" s="22">
        <v>1</v>
      </c>
      <c r="G36" s="25">
        <v>0.5</v>
      </c>
      <c r="H36" s="22">
        <v>74</v>
      </c>
      <c r="I36" s="23">
        <v>0.25</v>
      </c>
      <c r="J36" s="24">
        <f t="shared" si="12"/>
        <v>2.2048000000000001</v>
      </c>
      <c r="K36" s="22">
        <v>4.05</v>
      </c>
      <c r="L36" s="22">
        <f t="shared" si="16"/>
        <v>1.0999999999999996</v>
      </c>
      <c r="M36" s="24">
        <f t="shared" ref="M36:M37" si="17">J36+L36</f>
        <v>3.3047999999999997</v>
      </c>
      <c r="N36" s="24">
        <f t="shared" si="14"/>
        <v>0</v>
      </c>
      <c r="O36" s="23">
        <v>32.14</v>
      </c>
      <c r="P36" s="24">
        <f t="shared" si="15"/>
        <v>0</v>
      </c>
    </row>
    <row r="37" spans="1:16">
      <c r="A37" s="13" t="s">
        <v>48</v>
      </c>
      <c r="B37" s="22">
        <v>117</v>
      </c>
      <c r="C37" s="23">
        <v>1.1184000000000001</v>
      </c>
      <c r="D37" s="22">
        <v>1</v>
      </c>
      <c r="E37" s="24">
        <v>0.25</v>
      </c>
      <c r="F37" s="22">
        <v>1</v>
      </c>
      <c r="G37" s="25">
        <v>0.5</v>
      </c>
      <c r="H37" s="22">
        <v>54</v>
      </c>
      <c r="I37" s="23">
        <v>0.25</v>
      </c>
      <c r="J37" s="24">
        <f t="shared" si="12"/>
        <v>2.1184000000000003</v>
      </c>
      <c r="K37" s="22">
        <v>4.1399999999999997</v>
      </c>
      <c r="L37" s="22">
        <f t="shared" si="16"/>
        <v>1.2799999999999994</v>
      </c>
      <c r="M37" s="24">
        <f t="shared" si="17"/>
        <v>3.3983999999999996</v>
      </c>
      <c r="N37" s="10">
        <f t="shared" si="14"/>
        <v>0</v>
      </c>
      <c r="O37" s="23">
        <v>33.18</v>
      </c>
      <c r="P37" s="10">
        <f t="shared" si="15"/>
        <v>0</v>
      </c>
    </row>
    <row r="38" spans="1:16">
      <c r="A38" s="13" t="s">
        <v>49</v>
      </c>
    </row>
    <row r="39" spans="1:16">
      <c r="A39" s="13" t="s">
        <v>50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</vt:lpstr>
      <vt:lpstr>2010</vt:lpstr>
      <vt:lpstr>2011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2011-09-29T14:02:39Z</cp:lastPrinted>
  <dcterms:created xsi:type="dcterms:W3CDTF">2011-01-10T14:28:37Z</dcterms:created>
  <dcterms:modified xsi:type="dcterms:W3CDTF">2013-01-18T20:35:40Z</dcterms:modified>
</cp:coreProperties>
</file>