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535" windowWidth="9105" windowHeight="5670" activeTab="1"/>
  </bookViews>
  <sheets>
    <sheet name="2009" sheetId="3" r:id="rId1"/>
    <sheet name="Bonus History" sheetId="1" r:id="rId2"/>
    <sheet name="2011" sheetId="2" r:id="rId3"/>
  </sheets>
  <calcPr calcId="145621"/>
  <fileRecoveryPr repairLoad="1"/>
</workbook>
</file>

<file path=xl/calcChain.xml><?xml version="1.0" encoding="utf-8"?>
<calcChain xmlns="http://schemas.openxmlformats.org/spreadsheetml/2006/main">
  <c r="R108" i="1" l="1"/>
  <c r="P108" i="1"/>
  <c r="L108" i="1"/>
  <c r="J108" i="1"/>
  <c r="M108" i="1" s="1"/>
  <c r="N108" i="1" s="1"/>
  <c r="R107" i="1" l="1"/>
  <c r="P107" i="1"/>
  <c r="L107" i="1"/>
  <c r="J107" i="1"/>
  <c r="M107" i="1" s="1"/>
  <c r="N107" i="1" s="1"/>
  <c r="R106" i="1" l="1"/>
  <c r="P106" i="1"/>
  <c r="M106" i="1"/>
  <c r="N106" i="1" s="1"/>
  <c r="L106" i="1"/>
  <c r="J106" i="1"/>
  <c r="R105" i="1" l="1"/>
  <c r="P105" i="1"/>
  <c r="L105" i="1"/>
  <c r="J105" i="1"/>
  <c r="M105" i="1" l="1"/>
  <c r="R104" i="1"/>
  <c r="P104" i="1"/>
  <c r="L104" i="1"/>
  <c r="J104" i="1"/>
  <c r="M104" i="1" s="1"/>
  <c r="N104" i="1" s="1"/>
  <c r="R103" i="1" l="1"/>
  <c r="P103" i="1"/>
  <c r="L103" i="1"/>
  <c r="J103" i="1"/>
  <c r="M103" i="1" s="1"/>
  <c r="R102" i="1" l="1"/>
  <c r="P102" i="1"/>
  <c r="L102" i="1"/>
  <c r="J102" i="1"/>
  <c r="M102" i="1" s="1"/>
  <c r="N102" i="1" s="1"/>
  <c r="R101" i="1" l="1"/>
  <c r="P101" i="1"/>
  <c r="L101" i="1"/>
  <c r="J101" i="1"/>
  <c r="M101" i="1" s="1"/>
  <c r="N101" i="1" s="1"/>
  <c r="R100" i="1" l="1"/>
  <c r="P100" i="1"/>
  <c r="L100" i="1"/>
  <c r="M100" i="1" s="1"/>
  <c r="N100" i="1" s="1"/>
  <c r="J100" i="1"/>
  <c r="R99" i="1" l="1"/>
  <c r="P99" i="1"/>
  <c r="L99" i="1"/>
  <c r="J99" i="1"/>
  <c r="M99" i="1" s="1"/>
  <c r="N99" i="1" s="1"/>
  <c r="R98" i="1" l="1"/>
  <c r="P98" i="1"/>
  <c r="L98" i="1"/>
  <c r="J98" i="1"/>
  <c r="M98" i="1" s="1"/>
  <c r="N98" i="1" s="1"/>
  <c r="N86" i="1"/>
  <c r="R97" i="1" l="1"/>
  <c r="P97" i="1"/>
  <c r="L97" i="1"/>
  <c r="J97" i="1"/>
  <c r="M97" i="1" s="1"/>
  <c r="N97" i="1" s="1"/>
  <c r="R96" i="1" l="1"/>
  <c r="P96" i="1"/>
  <c r="L96" i="1"/>
  <c r="J96" i="1"/>
  <c r="M96" i="1" s="1"/>
  <c r="N96" i="1" s="1"/>
  <c r="R95" i="1" l="1"/>
  <c r="P95" i="1"/>
  <c r="L95" i="1"/>
  <c r="J95" i="1"/>
  <c r="M95" i="1" s="1"/>
  <c r="N95" i="1" s="1"/>
  <c r="R94" i="1" l="1"/>
  <c r="P94" i="1"/>
  <c r="L94" i="1"/>
  <c r="J94" i="1"/>
  <c r="M94" i="1" s="1"/>
  <c r="N94" i="1" s="1"/>
  <c r="R93" i="1" l="1"/>
  <c r="P93" i="1"/>
  <c r="L93" i="1"/>
  <c r="J93" i="1"/>
  <c r="M93" i="1" s="1"/>
  <c r="N93" i="1" l="1"/>
  <c r="N105" i="1"/>
  <c r="R92" i="1"/>
  <c r="P92" i="1"/>
  <c r="L92" i="1"/>
  <c r="J92" i="1"/>
  <c r="M92" i="1" s="1"/>
  <c r="N92" i="1" l="1"/>
  <c r="R91" i="1"/>
  <c r="P91" i="1"/>
  <c r="L91" i="1"/>
  <c r="J91" i="1"/>
  <c r="M91" i="1" l="1"/>
  <c r="R90" i="1"/>
  <c r="P90" i="1"/>
  <c r="L90" i="1"/>
  <c r="J90" i="1"/>
  <c r="M90" i="1" s="1"/>
  <c r="N90" i="1" s="1"/>
  <c r="N91" i="1" l="1"/>
  <c r="N103" i="1"/>
  <c r="R89" i="1"/>
  <c r="P89" i="1"/>
  <c r="L89" i="1"/>
  <c r="J89" i="1"/>
  <c r="M89" i="1" s="1"/>
  <c r="N89" i="1" s="1"/>
  <c r="R88" i="1" l="1"/>
  <c r="P88" i="1"/>
  <c r="L88" i="1"/>
  <c r="J88" i="1"/>
  <c r="M88" i="1" l="1"/>
  <c r="N88" i="1" s="1"/>
  <c r="R87" i="1"/>
  <c r="P87" i="1"/>
  <c r="L87" i="1"/>
  <c r="J87" i="1"/>
  <c r="M87" i="1" s="1"/>
  <c r="N87" i="1" s="1"/>
  <c r="R86" i="1" l="1"/>
  <c r="P86" i="1"/>
  <c r="L86" i="1"/>
  <c r="J86" i="1"/>
  <c r="M86" i="1" s="1"/>
  <c r="R85" i="1" l="1"/>
  <c r="P85" i="1"/>
  <c r="L85" i="1"/>
  <c r="J85" i="1"/>
  <c r="M85" i="1" s="1"/>
  <c r="N85" i="1" s="1"/>
  <c r="R84" i="1" l="1"/>
  <c r="P84" i="1"/>
  <c r="L84" i="1"/>
  <c r="J84" i="1"/>
  <c r="M84" i="1" s="1"/>
  <c r="N84" i="1" s="1"/>
  <c r="R83" i="1" l="1"/>
  <c r="P83" i="1"/>
  <c r="L83" i="1"/>
  <c r="J83" i="1"/>
  <c r="M83" i="1" s="1"/>
  <c r="N83" i="1" s="1"/>
  <c r="R82" i="1" l="1"/>
  <c r="P82" i="1"/>
  <c r="L82" i="1"/>
  <c r="J82" i="1"/>
  <c r="M82" i="1" s="1"/>
  <c r="N82" i="1" s="1"/>
  <c r="R81" i="1" l="1"/>
  <c r="P81" i="1"/>
  <c r="L81" i="1"/>
  <c r="J81" i="1"/>
  <c r="M81" i="1" s="1"/>
  <c r="N81" i="1" s="1"/>
  <c r="R80" i="1" l="1"/>
  <c r="P80" i="1"/>
  <c r="L80" i="1"/>
  <c r="J80" i="1"/>
  <c r="M80" i="1" s="1"/>
  <c r="N80" i="1" s="1"/>
  <c r="R79" i="1" l="1"/>
  <c r="P79" i="1"/>
  <c r="L79" i="1"/>
  <c r="J79" i="1"/>
  <c r="M79" i="1" s="1"/>
  <c r="N79" i="1" s="1"/>
  <c r="J67" i="1"/>
  <c r="R78" i="1" l="1"/>
  <c r="P78" i="1"/>
  <c r="L78" i="1"/>
  <c r="J78" i="1"/>
  <c r="M78" i="1" s="1"/>
  <c r="N78" i="1" s="1"/>
  <c r="R77" i="1" l="1"/>
  <c r="P77" i="1"/>
  <c r="L77" i="1"/>
  <c r="J77" i="1"/>
  <c r="M77" i="1" s="1"/>
  <c r="N77" i="1" s="1"/>
  <c r="R76" i="1" l="1"/>
  <c r="P76" i="1"/>
  <c r="L76" i="1"/>
  <c r="J76" i="1"/>
  <c r="M76" i="1" s="1"/>
  <c r="N76" i="1" s="1"/>
  <c r="R75" i="1" l="1"/>
  <c r="P75" i="1"/>
  <c r="L75" i="1"/>
  <c r="J75" i="1"/>
  <c r="M75" i="1" s="1"/>
  <c r="N75" i="1" s="1"/>
  <c r="R74" i="1" l="1"/>
  <c r="P74" i="1"/>
  <c r="L74" i="1"/>
  <c r="J74" i="1"/>
  <c r="M74" i="1" l="1"/>
  <c r="N74" i="1" s="1"/>
  <c r="P73" i="1"/>
  <c r="P61" i="1"/>
  <c r="R73" i="1"/>
  <c r="L73" i="1"/>
  <c r="J73" i="1"/>
  <c r="M73" i="1" s="1"/>
  <c r="N73" i="1" s="1"/>
  <c r="R72" i="1" l="1"/>
  <c r="P72" i="1"/>
  <c r="L72" i="1"/>
  <c r="J72" i="1"/>
  <c r="M72" i="1" s="1"/>
  <c r="N72" i="1" s="1"/>
  <c r="R71" i="1" l="1"/>
  <c r="P71" i="1"/>
  <c r="L71" i="1"/>
  <c r="J71" i="1"/>
  <c r="M71" i="1" s="1"/>
  <c r="N71" i="1" s="1"/>
  <c r="R70" i="1" l="1"/>
  <c r="P70" i="1"/>
  <c r="L70" i="1"/>
  <c r="J70" i="1"/>
  <c r="M70" i="1" s="1"/>
  <c r="N70" i="1" s="1"/>
  <c r="R69" i="1" l="1"/>
  <c r="P69" i="1"/>
  <c r="L69" i="1"/>
  <c r="J69" i="1"/>
  <c r="M69" i="1" l="1"/>
  <c r="N69" i="1" s="1"/>
  <c r="R68" i="1"/>
  <c r="P68" i="1"/>
  <c r="L68" i="1"/>
  <c r="J68" i="1"/>
  <c r="M68" i="1" l="1"/>
  <c r="N68" i="1" s="1"/>
  <c r="R67" i="1"/>
  <c r="P67" i="1"/>
  <c r="L67" i="1"/>
  <c r="M67" i="1"/>
  <c r="N67" i="1" s="1"/>
  <c r="J55" i="1"/>
  <c r="P65" i="1" l="1"/>
  <c r="R66" i="1"/>
  <c r="P66" i="1"/>
  <c r="L66" i="1"/>
  <c r="J66" i="1"/>
  <c r="M66" i="1" s="1"/>
  <c r="P53" i="1" l="1"/>
  <c r="R65" i="1" l="1"/>
  <c r="L65" i="1"/>
  <c r="J65" i="1"/>
  <c r="M65" i="1" s="1"/>
  <c r="N65" i="1" s="1"/>
  <c r="R64" i="1" l="1"/>
  <c r="P64" i="1"/>
  <c r="L64" i="1"/>
  <c r="J64" i="1"/>
  <c r="M64" i="1" l="1"/>
  <c r="N64" i="1" s="1"/>
  <c r="R63" i="1"/>
  <c r="P63" i="1"/>
  <c r="L63" i="1"/>
  <c r="J63" i="1"/>
  <c r="M63" i="1" s="1"/>
  <c r="N63" i="1" s="1"/>
  <c r="R62" i="1" l="1"/>
  <c r="P62" i="1"/>
  <c r="L62" i="1"/>
  <c r="J62" i="1"/>
  <c r="M62" i="1" s="1"/>
  <c r="N62" i="1" s="1"/>
  <c r="R50" i="1"/>
  <c r="R61" i="1" l="1"/>
  <c r="L61" i="1"/>
  <c r="J61" i="1"/>
  <c r="M61" i="1" s="1"/>
  <c r="N61" i="1" s="1"/>
  <c r="R60" i="1" l="1"/>
  <c r="P60" i="1"/>
  <c r="L60" i="1"/>
  <c r="J60" i="1"/>
  <c r="M60" i="1" s="1"/>
  <c r="N60" i="1" s="1"/>
  <c r="R59" i="1" l="1"/>
  <c r="P59" i="1"/>
  <c r="L59" i="1"/>
  <c r="J59" i="1"/>
  <c r="M59" i="1" s="1"/>
  <c r="N59" i="1" s="1"/>
  <c r="R58" i="1" l="1"/>
  <c r="R57" i="1"/>
  <c r="R56" i="1"/>
  <c r="R55" i="1"/>
  <c r="R54" i="1"/>
  <c r="R53" i="1"/>
  <c r="R52" i="1"/>
  <c r="R51" i="1"/>
  <c r="R49" i="1"/>
  <c r="R48" i="1"/>
  <c r="R47" i="1"/>
  <c r="R43" i="1"/>
  <c r="R42" i="1"/>
  <c r="R41" i="1"/>
  <c r="R40" i="1"/>
  <c r="R38" i="1"/>
  <c r="R37" i="1"/>
  <c r="R36" i="1"/>
  <c r="R35" i="1"/>
  <c r="R34" i="1"/>
  <c r="R33" i="1"/>
  <c r="R45" i="1"/>
  <c r="R46" i="1"/>
  <c r="P58" i="1"/>
  <c r="L58" i="1"/>
  <c r="J58" i="1"/>
  <c r="M58" i="1" s="1"/>
  <c r="N58" i="1" s="1"/>
  <c r="P57" i="1" l="1"/>
  <c r="L57" i="1"/>
  <c r="J57" i="1"/>
  <c r="M57" i="1" l="1"/>
  <c r="N57" i="1" s="1"/>
  <c r="P56" i="1"/>
  <c r="L56" i="1"/>
  <c r="J56" i="1"/>
  <c r="M56" i="1" l="1"/>
  <c r="N56" i="1" s="1"/>
  <c r="P55" i="1"/>
  <c r="L55" i="1"/>
  <c r="M55" i="1" s="1"/>
  <c r="N55" i="1" s="1"/>
  <c r="P54" i="1" l="1"/>
  <c r="L54" i="1"/>
  <c r="J54" i="1"/>
  <c r="M54" i="1" l="1"/>
  <c r="L53" i="1"/>
  <c r="J53" i="1"/>
  <c r="M53" i="1" s="1"/>
  <c r="N53" i="1" s="1"/>
  <c r="N54" i="1" l="1"/>
  <c r="N66" i="1"/>
  <c r="P52" i="1"/>
  <c r="L52" i="1"/>
  <c r="J52" i="1"/>
  <c r="M52" i="1" s="1"/>
  <c r="N52" i="1" s="1"/>
  <c r="P51" i="1" l="1"/>
  <c r="L51" i="1"/>
  <c r="J51" i="1"/>
  <c r="M51" i="1" s="1"/>
  <c r="N51" i="1" s="1"/>
  <c r="L44" i="1"/>
  <c r="L43" i="1"/>
  <c r="L42" i="1"/>
  <c r="L41" i="1"/>
  <c r="L40" i="1"/>
  <c r="L39" i="1"/>
  <c r="P50" i="1" l="1"/>
  <c r="L50" i="1"/>
  <c r="J50" i="1"/>
  <c r="M50" i="1" s="1"/>
  <c r="N50" i="1" s="1"/>
  <c r="P49" i="1" l="1"/>
  <c r="L49" i="1"/>
  <c r="J49" i="1"/>
  <c r="M49" i="1" l="1"/>
  <c r="N49" i="1" s="1"/>
  <c r="P48" i="1"/>
  <c r="L48" i="1"/>
  <c r="J48" i="1"/>
  <c r="M48" i="1" s="1"/>
  <c r="N48" i="1" s="1"/>
  <c r="P47" i="1" l="1"/>
  <c r="L47" i="1"/>
  <c r="J47" i="1"/>
  <c r="M47" i="1" s="1"/>
  <c r="N47" i="1" s="1"/>
  <c r="P46" i="1" l="1"/>
  <c r="L46" i="1"/>
  <c r="J46" i="1"/>
  <c r="M46" i="1" s="1"/>
  <c r="N46" i="1" s="1"/>
  <c r="P45" i="1" l="1"/>
  <c r="L45" i="1"/>
  <c r="J45" i="1"/>
  <c r="M45" i="1" s="1"/>
  <c r="N45" i="1" s="1"/>
  <c r="P44" i="1" l="1"/>
  <c r="J44" i="1"/>
  <c r="M44" i="1" s="1"/>
  <c r="N44" i="1" s="1"/>
  <c r="P43" i="1" l="1"/>
  <c r="J43" i="1"/>
  <c r="M43" i="1" s="1"/>
  <c r="N43" i="1" s="1"/>
  <c r="P42" i="1"/>
  <c r="J42" i="1"/>
  <c r="M42" i="1" s="1"/>
  <c r="N42" i="1" s="1"/>
  <c r="P29" i="1"/>
  <c r="P15" i="1"/>
  <c r="P30" i="1"/>
  <c r="P31" i="1" l="1"/>
  <c r="P41" i="1" l="1"/>
  <c r="J41" i="1"/>
  <c r="M41" i="1" s="1"/>
  <c r="N41" i="1" s="1"/>
  <c r="P40" i="1" l="1"/>
  <c r="J40" i="1"/>
  <c r="M40" i="1" s="1"/>
  <c r="N40" i="1" s="1"/>
  <c r="P39" i="1" l="1"/>
  <c r="J39" i="1"/>
  <c r="M39" i="1" s="1"/>
  <c r="N39" i="1" s="1"/>
  <c r="P38" i="1" l="1"/>
  <c r="L38" i="1"/>
  <c r="J38" i="1"/>
  <c r="P37" i="1"/>
  <c r="L37" i="1"/>
  <c r="J37" i="1"/>
  <c r="P36" i="1"/>
  <c r="L36" i="1"/>
  <c r="J36" i="1"/>
  <c r="P35" i="1"/>
  <c r="L35" i="1"/>
  <c r="J35" i="1"/>
  <c r="M35" i="1" s="1"/>
  <c r="P34" i="1"/>
  <c r="L34" i="1"/>
  <c r="J34" i="1"/>
  <c r="P33" i="1"/>
  <c r="L33" i="1"/>
  <c r="J33" i="1"/>
  <c r="M33" i="1" s="1"/>
  <c r="P32" i="1"/>
  <c r="L32" i="1"/>
  <c r="J32" i="1"/>
  <c r="M32" i="1" s="1"/>
  <c r="L31" i="1"/>
  <c r="J31" i="1"/>
  <c r="L30" i="1"/>
  <c r="J30" i="1"/>
  <c r="L29" i="1"/>
  <c r="J29" i="1"/>
  <c r="P28" i="1"/>
  <c r="L28" i="1"/>
  <c r="J28" i="1"/>
  <c r="M28" i="1" s="1"/>
  <c r="L27" i="1"/>
  <c r="J27" i="1"/>
  <c r="M27" i="1" s="1"/>
  <c r="L26" i="1"/>
  <c r="J26" i="1"/>
  <c r="L25" i="1"/>
  <c r="J25" i="1"/>
  <c r="L24" i="1"/>
  <c r="J24" i="1"/>
  <c r="L23" i="1"/>
  <c r="J23" i="1"/>
  <c r="P27" i="1"/>
  <c r="P26" i="1"/>
  <c r="P25" i="1"/>
  <c r="P24" i="1"/>
  <c r="P23" i="1"/>
  <c r="P22" i="1"/>
  <c r="P21" i="1"/>
  <c r="P20" i="1"/>
  <c r="P19" i="1"/>
  <c r="P18" i="1"/>
  <c r="P17" i="1"/>
  <c r="P16" i="1"/>
  <c r="L14" i="1"/>
  <c r="J14" i="1"/>
  <c r="L13" i="1"/>
  <c r="J13" i="1"/>
  <c r="L12" i="1"/>
  <c r="J12" i="1"/>
  <c r="M12" i="1" s="1"/>
  <c r="L11" i="1"/>
  <c r="J11" i="1"/>
  <c r="L22" i="1"/>
  <c r="J22" i="1"/>
  <c r="L21" i="1"/>
  <c r="J21" i="1"/>
  <c r="L20" i="1"/>
  <c r="J20" i="1"/>
  <c r="M20" i="1" s="1"/>
  <c r="L19" i="1"/>
  <c r="J19" i="1"/>
  <c r="L18" i="1"/>
  <c r="J18" i="1"/>
  <c r="L17" i="1"/>
  <c r="J17" i="1"/>
  <c r="L16" i="1"/>
  <c r="J16" i="1"/>
  <c r="L15" i="1"/>
  <c r="J15" i="1"/>
  <c r="L10" i="1"/>
  <c r="L9" i="1"/>
  <c r="M9" i="1"/>
  <c r="L8" i="1"/>
  <c r="L7" i="1"/>
  <c r="L6" i="1"/>
  <c r="L5" i="1"/>
  <c r="L4" i="1"/>
  <c r="M4" i="1" s="1"/>
  <c r="L3" i="1"/>
  <c r="M3" i="1" s="1"/>
  <c r="J10" i="1"/>
  <c r="J9" i="1"/>
  <c r="J8" i="1"/>
  <c r="M8" i="1" s="1"/>
  <c r="J7" i="1"/>
  <c r="M7" i="1" s="1"/>
  <c r="J6" i="1"/>
  <c r="M6" i="1" s="1"/>
  <c r="J5" i="1"/>
  <c r="M5" i="1" s="1"/>
  <c r="J4" i="1"/>
  <c r="J3" i="1"/>
  <c r="G26" i="3"/>
  <c r="D25" i="3"/>
  <c r="E25" i="3" s="1"/>
  <c r="E24" i="3"/>
  <c r="D23" i="3"/>
  <c r="E23" i="3" s="1"/>
  <c r="E22" i="3"/>
  <c r="D21" i="3"/>
  <c r="E21" i="3" s="1"/>
  <c r="E20" i="3"/>
  <c r="D19" i="3"/>
  <c r="E19" i="3" s="1"/>
  <c r="E18" i="3"/>
  <c r="E17" i="3"/>
  <c r="D17" i="3"/>
  <c r="E16" i="3"/>
  <c r="D15" i="3"/>
  <c r="E15" i="3" s="1"/>
  <c r="E14" i="3"/>
  <c r="D13" i="3"/>
  <c r="E13" i="3" s="1"/>
  <c r="E12" i="3"/>
  <c r="D11" i="3"/>
  <c r="E11" i="3" s="1"/>
  <c r="E10" i="3"/>
  <c r="D9" i="3"/>
  <c r="E9" i="3" s="1"/>
  <c r="E8" i="3"/>
  <c r="D7" i="3"/>
  <c r="E7" i="3" s="1"/>
  <c r="E6" i="3"/>
  <c r="D5" i="3"/>
  <c r="E5" i="3" s="1"/>
  <c r="E4" i="3"/>
  <c r="D3" i="3"/>
  <c r="E3" i="3" s="1"/>
  <c r="E2" i="3"/>
  <c r="M38" i="1" l="1"/>
  <c r="N38" i="1" s="1"/>
  <c r="M34" i="1"/>
  <c r="N32" i="1"/>
  <c r="M36" i="1"/>
  <c r="N28" i="1"/>
  <c r="M26" i="1"/>
  <c r="N20" i="1"/>
  <c r="M10" i="1"/>
  <c r="M29" i="1"/>
  <c r="M31" i="1"/>
  <c r="N31" i="1" s="1"/>
  <c r="M37" i="1"/>
  <c r="N37" i="1" s="1"/>
  <c r="M30" i="1"/>
  <c r="M25" i="1"/>
  <c r="M24" i="1"/>
  <c r="N24" i="1" s="1"/>
  <c r="M23" i="1"/>
  <c r="N35" i="1" s="1"/>
  <c r="M22" i="1"/>
  <c r="N22" i="1" s="1"/>
  <c r="M21" i="1"/>
  <c r="N33" i="1" s="1"/>
  <c r="M19" i="1"/>
  <c r="N19" i="1" s="1"/>
  <c r="M18" i="1"/>
  <c r="N18" i="1" s="1"/>
  <c r="M17" i="1"/>
  <c r="N17" i="1" s="1"/>
  <c r="M16" i="1"/>
  <c r="N16" i="1" s="1"/>
  <c r="M15" i="1"/>
  <c r="N27" i="1" s="1"/>
  <c r="M14" i="1"/>
  <c r="M13" i="1"/>
  <c r="M11" i="1"/>
  <c r="N21" i="1"/>
  <c r="E26" i="3"/>
  <c r="N26" i="1" l="1"/>
  <c r="N29" i="1"/>
  <c r="N34" i="1"/>
  <c r="N36" i="1"/>
  <c r="N30" i="1"/>
  <c r="N25" i="1"/>
  <c r="N23" i="1"/>
  <c r="N15" i="1"/>
</calcChain>
</file>

<file path=xl/sharedStrings.xml><?xml version="1.0" encoding="utf-8"?>
<sst xmlns="http://schemas.openxmlformats.org/spreadsheetml/2006/main" count="135" uniqueCount="120">
  <si>
    <t>Total:</t>
  </si>
  <si>
    <t>lbs.</t>
  </si>
  <si>
    <t>VANTOL DAIRY 2009 Milk Weights &amp; Gross $$</t>
  </si>
  <si>
    <t xml:space="preserve">      Aprx.</t>
  </si>
  <si>
    <t>Bonus History</t>
  </si>
  <si>
    <t>March, 2011</t>
  </si>
  <si>
    <t>SPC</t>
  </si>
  <si>
    <t>Total</t>
  </si>
  <si>
    <t>April, 2011</t>
  </si>
  <si>
    <t>May, 2011</t>
  </si>
  <si>
    <t>June, 2011</t>
  </si>
  <si>
    <t>September, 2011</t>
  </si>
  <si>
    <t>August, 2011</t>
  </si>
  <si>
    <t>February, 2011</t>
  </si>
  <si>
    <t>July, 2011</t>
  </si>
  <si>
    <t>October, 2011</t>
  </si>
  <si>
    <t>November, 2011</t>
  </si>
  <si>
    <t>December, 2011</t>
  </si>
  <si>
    <t>January, 2012</t>
  </si>
  <si>
    <t>March, 2012</t>
  </si>
  <si>
    <t>April, 2012</t>
  </si>
  <si>
    <t>May, 2012</t>
  </si>
  <si>
    <t>June, 2012</t>
  </si>
  <si>
    <t>July, 2012</t>
  </si>
  <si>
    <t>August, 2012</t>
  </si>
  <si>
    <t>September, 2012</t>
  </si>
  <si>
    <t>October, 2012</t>
  </si>
  <si>
    <t>November, 2012</t>
  </si>
  <si>
    <t>December, 2012</t>
  </si>
  <si>
    <t>January, 2013</t>
  </si>
  <si>
    <t>February, 2013</t>
  </si>
  <si>
    <t xml:space="preserve">   Total</t>
  </si>
  <si>
    <t xml:space="preserve">  YOY</t>
  </si>
  <si>
    <t xml:space="preserve">  BF</t>
  </si>
  <si>
    <t xml:space="preserve">  PI</t>
  </si>
  <si>
    <t xml:space="preserve">  SCC</t>
  </si>
  <si>
    <t xml:space="preserve">  Blnd $</t>
  </si>
  <si>
    <t>LPC</t>
  </si>
  <si>
    <t>February, 2012</t>
  </si>
  <si>
    <t>March, 2013</t>
  </si>
  <si>
    <t>April, 2013</t>
  </si>
  <si>
    <t>May, 2013</t>
  </si>
  <si>
    <t>June, 2013</t>
  </si>
  <si>
    <t>July, 2013</t>
  </si>
  <si>
    <t>August, 2013</t>
  </si>
  <si>
    <t>September, 2013</t>
  </si>
  <si>
    <t>October, 2013</t>
  </si>
  <si>
    <t>November, 2013</t>
  </si>
  <si>
    <t>December, 2013</t>
  </si>
  <si>
    <t>January, 2014</t>
  </si>
  <si>
    <t>February, 2014</t>
  </si>
  <si>
    <t>March, 2014</t>
  </si>
  <si>
    <t>April, 2014</t>
  </si>
  <si>
    <t>May, 2014</t>
  </si>
  <si>
    <t>June, 2014</t>
  </si>
  <si>
    <t>July, 2014</t>
  </si>
  <si>
    <t>August, 2014</t>
  </si>
  <si>
    <t>September, 2014</t>
  </si>
  <si>
    <t>October, 2014</t>
  </si>
  <si>
    <t>November, 2014</t>
  </si>
  <si>
    <t>December, 2014</t>
  </si>
  <si>
    <t>January, 2015</t>
  </si>
  <si>
    <t>February, 2015</t>
  </si>
  <si>
    <t>March, 2015</t>
  </si>
  <si>
    <t>April, 2015</t>
  </si>
  <si>
    <t>May, 2015</t>
  </si>
  <si>
    <t>June, 2015</t>
  </si>
  <si>
    <t>July, 2015</t>
  </si>
  <si>
    <t>August, 2015</t>
  </si>
  <si>
    <t>September, 2015</t>
  </si>
  <si>
    <t>October, 2015</t>
  </si>
  <si>
    <t>November, 2015</t>
  </si>
  <si>
    <t>December, 2015</t>
  </si>
  <si>
    <t>January, 2016</t>
  </si>
  <si>
    <t>February, 2016</t>
  </si>
  <si>
    <t>March, 2016</t>
  </si>
  <si>
    <t>April, 2016</t>
  </si>
  <si>
    <t>May, 2016</t>
  </si>
  <si>
    <t>June, 2016</t>
  </si>
  <si>
    <t>July, 2016</t>
  </si>
  <si>
    <t>August, 2016</t>
  </si>
  <si>
    <t>September, 2016</t>
  </si>
  <si>
    <t>October, 2016</t>
  </si>
  <si>
    <t>November, 2016</t>
  </si>
  <si>
    <t>December, 2016</t>
  </si>
  <si>
    <t>January, 2017</t>
  </si>
  <si>
    <t>February, 2017</t>
  </si>
  <si>
    <t>March, 2017</t>
  </si>
  <si>
    <t>April, 2017</t>
  </si>
  <si>
    <t>May, 2017</t>
  </si>
  <si>
    <t>June, 2017</t>
  </si>
  <si>
    <t>July, 2017</t>
  </si>
  <si>
    <t>August, 2017</t>
  </si>
  <si>
    <t>September, 2017</t>
  </si>
  <si>
    <t>October, 2017</t>
  </si>
  <si>
    <t>November, 2017</t>
  </si>
  <si>
    <t>December, 2017</t>
  </si>
  <si>
    <t>January, 2018</t>
  </si>
  <si>
    <t>February, 2018</t>
  </si>
  <si>
    <t>March, 2018</t>
  </si>
  <si>
    <t>April, 2018</t>
  </si>
  <si>
    <t>May, 2018</t>
  </si>
  <si>
    <t>June, 2018</t>
  </si>
  <si>
    <t>July, 2018</t>
  </si>
  <si>
    <t>August, 2018</t>
  </si>
  <si>
    <t>September, 2018</t>
  </si>
  <si>
    <t>October, 2018</t>
  </si>
  <si>
    <t>November, 2018</t>
  </si>
  <si>
    <t>December, 2018</t>
  </si>
  <si>
    <t>January, 2019</t>
  </si>
  <si>
    <t>February, 2019</t>
  </si>
  <si>
    <t>March, 2019</t>
  </si>
  <si>
    <t>April, 2019</t>
  </si>
  <si>
    <t>May, 2019</t>
  </si>
  <si>
    <t>June, 2019</t>
  </si>
  <si>
    <t>July, 2019</t>
  </si>
  <si>
    <t>August, 2019</t>
  </si>
  <si>
    <t>September, 2019</t>
  </si>
  <si>
    <t>October, 2019</t>
  </si>
  <si>
    <t>November,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</si>
</sst>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14" fontId="2" fillId="0" borderId="0" xfId="0" applyNumberFormat="1" applyFont="1"/>
    <xf numFmtId="0" fontId="2" fillId="0" borderId="0" xfId="0" applyFont="1"/>
    <xf numFmtId="44" fontId="2" fillId="0" borderId="0" xfId="2" applyFont="1"/>
    <xf numFmtId="44" fontId="2" fillId="0" borderId="0" xfId="0" applyNumberFormat="1" applyFont="1"/>
    <xf numFmtId="164" fontId="2" fillId="0" borderId="0" xfId="1" applyNumberFormat="1" applyFont="1"/>
    <xf numFmtId="16" fontId="2" fillId="0" borderId="0" xfId="0" applyNumberFormat="1" applyFont="1"/>
    <xf numFmtId="44" fontId="3" fillId="0" borderId="0" xfId="2" applyFont="1"/>
    <xf numFmtId="0" fontId="4" fillId="0" borderId="0" xfId="0" applyFont="1"/>
    <xf numFmtId="44" fontId="4" fillId="0" borderId="0" xfId="2" applyFont="1"/>
    <xf numFmtId="44" fontId="4" fillId="0" borderId="0" xfId="0" applyNumberFormat="1" applyFont="1"/>
    <xf numFmtId="44" fontId="4" fillId="0" borderId="0" xfId="1" applyNumberFormat="1" applyFont="1"/>
    <xf numFmtId="14" fontId="4" fillId="0" borderId="0" xfId="0" applyNumberFormat="1" applyFont="1"/>
    <xf numFmtId="16" fontId="4" fillId="0" borderId="0" xfId="0" applyNumberFormat="1" applyFont="1"/>
    <xf numFmtId="0" fontId="5" fillId="0" borderId="0" xfId="0" applyFont="1"/>
    <xf numFmtId="44" fontId="5" fillId="0" borderId="0" xfId="2" applyFont="1"/>
    <xf numFmtId="44" fontId="5" fillId="0" borderId="0" xfId="0" applyNumberFormat="1" applyFont="1"/>
    <xf numFmtId="44" fontId="5" fillId="0" borderId="0" xfId="1" applyNumberFormat="1" applyFont="1"/>
    <xf numFmtId="0" fontId="6" fillId="0" borderId="0" xfId="0" applyFont="1"/>
    <xf numFmtId="44" fontId="6" fillId="0" borderId="0" xfId="2" applyFont="1"/>
    <xf numFmtId="44" fontId="6" fillId="0" borderId="0" xfId="0" applyNumberFormat="1" applyFont="1"/>
    <xf numFmtId="44" fontId="6" fillId="0" borderId="0" xfId="1" applyNumberFormat="1" applyFont="1"/>
    <xf numFmtId="0" fontId="7" fillId="0" borderId="0" xfId="0" applyFont="1"/>
    <xf numFmtId="44" fontId="7" fillId="0" borderId="0" xfId="2" applyFont="1"/>
    <xf numFmtId="44" fontId="7" fillId="0" borderId="0" xfId="0" applyNumberFormat="1" applyFont="1"/>
    <xf numFmtId="44" fontId="7" fillId="0" borderId="0" xfId="1" applyNumberFormat="1" applyFont="1"/>
    <xf numFmtId="44" fontId="0" fillId="0" borderId="0" xfId="2" applyFont="1"/>
    <xf numFmtId="44" fontId="0" fillId="0" borderId="0" xfId="0" applyNumberFormat="1"/>
    <xf numFmtId="44" fontId="8" fillId="0" borderId="0" xfId="2" applyFont="1"/>
    <xf numFmtId="44" fontId="9" fillId="0" borderId="0" xfId="2" applyFont="1"/>
    <xf numFmtId="16" fontId="5" fillId="0" borderId="0" xfId="0" applyNumberFormat="1" applyFont="1"/>
    <xf numFmtId="14" fontId="5" fillId="0" borderId="0" xfId="0" applyNumberFormat="1" applyFont="1"/>
    <xf numFmtId="44" fontId="9" fillId="0" borderId="0" xfId="0" applyNumberFormat="1" applyFont="1"/>
    <xf numFmtId="44" fontId="8" fillId="0" borderId="0" xfId="0" applyNumberFormat="1" applyFont="1"/>
    <xf numFmtId="0" fontId="9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3" sqref="D3"/>
    </sheetView>
  </sheetViews>
  <sheetFormatPr defaultRowHeight="17.25" x14ac:dyDescent="0.3"/>
  <cols>
    <col min="1" max="1" width="12.28515625" style="2" bestFit="1" customWidth="1"/>
    <col min="2" max="2" width="9.140625" style="2"/>
    <col min="3" max="3" width="14.28515625" style="3" bestFit="1" customWidth="1"/>
    <col min="4" max="4" width="9.28515625" style="2" bestFit="1" customWidth="1"/>
    <col min="5" max="5" width="15.42578125" style="2" customWidth="1"/>
    <col min="6" max="6" width="9.140625" style="2"/>
    <col min="7" max="7" width="13.28515625" style="2" customWidth="1"/>
    <col min="8" max="8" width="9.140625" style="2"/>
  </cols>
  <sheetData>
    <row r="1" spans="1:8" ht="23.25" x14ac:dyDescent="0.35">
      <c r="C1" s="7" t="s">
        <v>2</v>
      </c>
    </row>
    <row r="2" spans="1:8" x14ac:dyDescent="0.3">
      <c r="A2" s="1">
        <v>39843</v>
      </c>
      <c r="C2" s="3">
        <v>19120</v>
      </c>
      <c r="E2" s="4">
        <f>C2</f>
        <v>19120</v>
      </c>
      <c r="G2" s="5"/>
      <c r="H2" s="2" t="s">
        <v>1</v>
      </c>
    </row>
    <row r="3" spans="1:8" x14ac:dyDescent="0.3">
      <c r="A3" s="6">
        <v>40594</v>
      </c>
      <c r="C3" s="3">
        <v>20887.79</v>
      </c>
      <c r="D3" s="2">
        <f>2053.55+3200</f>
        <v>5253.55</v>
      </c>
      <c r="E3" s="4">
        <f>C3+D3</f>
        <v>26141.34</v>
      </c>
      <c r="G3" s="5"/>
    </row>
    <row r="4" spans="1:8" x14ac:dyDescent="0.3">
      <c r="A4" s="6">
        <v>40602</v>
      </c>
      <c r="C4" s="3">
        <v>19380</v>
      </c>
      <c r="E4" s="4">
        <f>C4</f>
        <v>19380</v>
      </c>
      <c r="G4" s="5"/>
      <c r="H4" s="2" t="s">
        <v>1</v>
      </c>
    </row>
    <row r="5" spans="1:8" x14ac:dyDescent="0.3">
      <c r="A5" s="6">
        <v>40622</v>
      </c>
      <c r="C5" s="3">
        <v>22561.55</v>
      </c>
      <c r="D5" s="2">
        <f>2053.55+3200</f>
        <v>5253.55</v>
      </c>
      <c r="E5" s="4">
        <f>C5+D5</f>
        <v>27815.1</v>
      </c>
      <c r="G5" s="5"/>
    </row>
    <row r="6" spans="1:8" x14ac:dyDescent="0.3">
      <c r="A6" s="6">
        <v>40632</v>
      </c>
      <c r="C6" s="3">
        <v>20190</v>
      </c>
      <c r="E6" s="4">
        <f>C6</f>
        <v>20190</v>
      </c>
      <c r="G6" s="5"/>
      <c r="H6" s="2" t="s">
        <v>1</v>
      </c>
    </row>
    <row r="7" spans="1:8" x14ac:dyDescent="0.3">
      <c r="A7" s="6">
        <v>40653</v>
      </c>
      <c r="C7" s="3">
        <v>17434.45</v>
      </c>
      <c r="D7" s="2">
        <f>2053.55+3200</f>
        <v>5253.55</v>
      </c>
      <c r="E7" s="4">
        <f>C7+D7</f>
        <v>22688</v>
      </c>
      <c r="G7" s="5"/>
    </row>
    <row r="8" spans="1:8" x14ac:dyDescent="0.3">
      <c r="A8" s="6">
        <v>40663</v>
      </c>
      <c r="C8" s="3">
        <v>19240</v>
      </c>
      <c r="E8" s="4">
        <f>C8</f>
        <v>19240</v>
      </c>
      <c r="G8" s="5"/>
      <c r="H8" s="2" t="s">
        <v>1</v>
      </c>
    </row>
    <row r="9" spans="1:8" x14ac:dyDescent="0.3">
      <c r="A9" s="6">
        <v>40683</v>
      </c>
      <c r="C9" s="3">
        <v>21404.26</v>
      </c>
      <c r="D9" s="2">
        <f>2053.55+3200</f>
        <v>5253.55</v>
      </c>
      <c r="E9" s="4">
        <f>C9+D9</f>
        <v>26657.809999999998</v>
      </c>
      <c r="G9" s="5"/>
    </row>
    <row r="10" spans="1:8" x14ac:dyDescent="0.3">
      <c r="A10" s="6">
        <v>40693</v>
      </c>
      <c r="C10" s="3">
        <v>18710</v>
      </c>
      <c r="E10" s="4">
        <f>C10</f>
        <v>18710</v>
      </c>
      <c r="G10" s="5"/>
      <c r="H10" s="2" t="s">
        <v>1</v>
      </c>
    </row>
    <row r="11" spans="1:8" x14ac:dyDescent="0.3">
      <c r="A11" s="6">
        <v>40714</v>
      </c>
      <c r="C11" s="3">
        <v>21197.48</v>
      </c>
      <c r="D11" s="2">
        <f>2053.55+3200</f>
        <v>5253.55</v>
      </c>
      <c r="E11" s="4">
        <f>C11+D11</f>
        <v>26451.03</v>
      </c>
      <c r="G11" s="5"/>
    </row>
    <row r="12" spans="1:8" x14ac:dyDescent="0.3">
      <c r="A12" s="6">
        <v>40724</v>
      </c>
      <c r="C12" s="3">
        <v>20300</v>
      </c>
      <c r="E12" s="4">
        <f>C12</f>
        <v>20300</v>
      </c>
      <c r="G12" s="5"/>
      <c r="H12" s="2" t="s">
        <v>1</v>
      </c>
    </row>
    <row r="13" spans="1:8" x14ac:dyDescent="0.3">
      <c r="A13" s="6">
        <v>40744</v>
      </c>
      <c r="C13" s="3">
        <v>24701.23</v>
      </c>
      <c r="D13" s="2">
        <f>2053.55+3200</f>
        <v>5253.55</v>
      </c>
      <c r="E13" s="4">
        <f>C13+D13</f>
        <v>29954.78</v>
      </c>
      <c r="G13" s="5"/>
    </row>
    <row r="14" spans="1:8" x14ac:dyDescent="0.3">
      <c r="A14" s="6">
        <v>40754</v>
      </c>
      <c r="C14" s="3">
        <v>22280</v>
      </c>
      <c r="E14" s="4">
        <f>C14</f>
        <v>22280</v>
      </c>
      <c r="G14" s="5"/>
      <c r="H14" s="2" t="s">
        <v>1</v>
      </c>
    </row>
    <row r="15" spans="1:8" x14ac:dyDescent="0.3">
      <c r="A15" s="6">
        <v>40775</v>
      </c>
      <c r="C15" s="3">
        <v>25706.69</v>
      </c>
      <c r="D15" s="2">
        <f>2053.55+3200</f>
        <v>5253.55</v>
      </c>
      <c r="E15" s="4">
        <f>C15+D15</f>
        <v>30960.239999999998</v>
      </c>
      <c r="G15" s="5"/>
    </row>
    <row r="16" spans="1:8" x14ac:dyDescent="0.3">
      <c r="A16" s="6">
        <v>40785</v>
      </c>
      <c r="C16" s="3">
        <v>26990</v>
      </c>
      <c r="E16" s="4">
        <f>C16</f>
        <v>26990</v>
      </c>
      <c r="G16" s="5"/>
      <c r="H16" s="2" t="s">
        <v>1</v>
      </c>
    </row>
    <row r="17" spans="1:8" x14ac:dyDescent="0.3">
      <c r="A17" s="6">
        <v>40806</v>
      </c>
      <c r="C17" s="3">
        <v>23167.85</v>
      </c>
      <c r="D17" s="2">
        <f>2053.55+3200</f>
        <v>5253.55</v>
      </c>
      <c r="E17" s="4">
        <f>C17+D17</f>
        <v>28421.399999999998</v>
      </c>
      <c r="G17" s="5"/>
    </row>
    <row r="18" spans="1:8" x14ac:dyDescent="0.3">
      <c r="A18" s="6">
        <v>40816</v>
      </c>
      <c r="C18" s="3">
        <v>25390</v>
      </c>
      <c r="E18" s="4">
        <f>C18</f>
        <v>25390</v>
      </c>
      <c r="G18" s="5"/>
      <c r="H18" s="2" t="s">
        <v>1</v>
      </c>
    </row>
    <row r="19" spans="1:8" x14ac:dyDescent="0.3">
      <c r="A19" s="6">
        <v>40836</v>
      </c>
      <c r="C19" s="3">
        <v>24003.07</v>
      </c>
      <c r="D19" s="2">
        <f>2053.55+3200</f>
        <v>5253.55</v>
      </c>
      <c r="E19" s="4">
        <f>C19+D19</f>
        <v>29256.62</v>
      </c>
      <c r="G19" s="5"/>
    </row>
    <row r="20" spans="1:8" x14ac:dyDescent="0.3">
      <c r="A20" s="6">
        <v>40846</v>
      </c>
      <c r="C20" s="3">
        <v>19800</v>
      </c>
      <c r="E20" s="4">
        <f>C20</f>
        <v>19800</v>
      </c>
      <c r="G20" s="5"/>
      <c r="H20" s="2" t="s">
        <v>1</v>
      </c>
    </row>
    <row r="21" spans="1:8" x14ac:dyDescent="0.3">
      <c r="A21" s="6">
        <v>40867</v>
      </c>
      <c r="C21" s="3">
        <v>17840.830000000002</v>
      </c>
      <c r="D21" s="2">
        <f>2053.55+3200</f>
        <v>5253.55</v>
      </c>
      <c r="E21" s="4">
        <f>C21+D21</f>
        <v>23094.38</v>
      </c>
      <c r="G21" s="5"/>
    </row>
    <row r="22" spans="1:8" x14ac:dyDescent="0.3">
      <c r="A22" s="6">
        <v>40877</v>
      </c>
      <c r="C22" s="3">
        <v>19370</v>
      </c>
      <c r="E22" s="4">
        <f>C22</f>
        <v>19370</v>
      </c>
      <c r="G22" s="5"/>
      <c r="H22" s="2" t="s">
        <v>1</v>
      </c>
    </row>
    <row r="23" spans="1:8" x14ac:dyDescent="0.3">
      <c r="A23" s="6">
        <v>40897</v>
      </c>
      <c r="C23" s="3">
        <v>22888.87</v>
      </c>
      <c r="D23" s="2">
        <f>2053.55+3200</f>
        <v>5253.55</v>
      </c>
      <c r="E23" s="4">
        <f>C23+D23</f>
        <v>28142.42</v>
      </c>
      <c r="G23" s="5"/>
    </row>
    <row r="24" spans="1:8" x14ac:dyDescent="0.3">
      <c r="A24" s="6">
        <v>40907</v>
      </c>
      <c r="C24" s="3">
        <v>18570</v>
      </c>
      <c r="E24" s="4">
        <f>C24</f>
        <v>18570</v>
      </c>
      <c r="G24" s="5"/>
      <c r="H24" s="2" t="s">
        <v>1</v>
      </c>
    </row>
    <row r="25" spans="1:8" x14ac:dyDescent="0.3">
      <c r="A25" s="1">
        <v>40198</v>
      </c>
      <c r="B25" s="2" t="s">
        <v>3</v>
      </c>
      <c r="C25" s="3">
        <v>19000</v>
      </c>
      <c r="D25" s="2">
        <f>2053.55+3200</f>
        <v>5253.55</v>
      </c>
      <c r="E25" s="4">
        <f>C25+D25</f>
        <v>24253.55</v>
      </c>
      <c r="G25" s="5"/>
    </row>
    <row r="26" spans="1:8" x14ac:dyDescent="0.3">
      <c r="D26" s="2" t="s">
        <v>0</v>
      </c>
      <c r="E26" s="4">
        <f>SUM(E2:E25)</f>
        <v>573176.67000000004</v>
      </c>
      <c r="G26" s="5">
        <f>SUM(G2:G25)</f>
        <v>0</v>
      </c>
      <c r="H26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topLeftCell="A79" workbookViewId="0">
      <selection activeCell="R97" sqref="R97"/>
    </sheetView>
  </sheetViews>
  <sheetFormatPr defaultRowHeight="15.75" x14ac:dyDescent="0.25"/>
  <cols>
    <col min="1" max="1" width="18.140625" style="8" customWidth="1"/>
    <col min="2" max="2" width="5.5703125" style="8" customWidth="1"/>
    <col min="3" max="3" width="8.140625" style="9" customWidth="1"/>
    <col min="4" max="4" width="4" style="8" customWidth="1"/>
    <col min="5" max="5" width="7.5703125" style="8" customWidth="1"/>
    <col min="6" max="6" width="3.85546875" style="8" customWidth="1"/>
    <col min="7" max="7" width="8.42578125" style="10" customWidth="1"/>
    <col min="8" max="8" width="4.28515625" style="8" customWidth="1"/>
    <col min="9" max="9" width="9.7109375" style="9" customWidth="1"/>
    <col min="10" max="10" width="10.140625" style="8" customWidth="1"/>
    <col min="11" max="11" width="5.5703125" style="8" customWidth="1"/>
    <col min="12" max="12" width="10" style="8" customWidth="1"/>
    <col min="13" max="13" width="9.85546875" style="8" customWidth="1"/>
    <col min="14" max="14" width="8.42578125" style="8" customWidth="1"/>
    <col min="15" max="15" width="9.7109375" style="9" customWidth="1"/>
    <col min="16" max="16" width="9.5703125" style="8" customWidth="1"/>
    <col min="17" max="17" width="11.85546875" style="26" customWidth="1"/>
    <col min="18" max="18" width="12.140625" customWidth="1"/>
  </cols>
  <sheetData>
    <row r="1" spans="1:16" x14ac:dyDescent="0.25">
      <c r="C1" s="9" t="s">
        <v>4</v>
      </c>
    </row>
    <row r="2" spans="1:16" x14ac:dyDescent="0.25">
      <c r="B2" s="8" t="s">
        <v>35</v>
      </c>
      <c r="D2" s="8" t="s">
        <v>6</v>
      </c>
      <c r="E2" s="10"/>
      <c r="F2" s="8" t="s">
        <v>34</v>
      </c>
      <c r="G2" s="11"/>
      <c r="H2" s="8" t="s">
        <v>37</v>
      </c>
      <c r="J2" s="8" t="s">
        <v>7</v>
      </c>
      <c r="K2" s="8" t="s">
        <v>33</v>
      </c>
      <c r="M2" s="8" t="s">
        <v>31</v>
      </c>
      <c r="N2" s="8" t="s">
        <v>32</v>
      </c>
      <c r="O2" s="9" t="s">
        <v>36</v>
      </c>
      <c r="P2" s="8" t="s">
        <v>32</v>
      </c>
    </row>
    <row r="3" spans="1:16" x14ac:dyDescent="0.25">
      <c r="A3" s="12" t="s">
        <v>13</v>
      </c>
      <c r="B3" s="8">
        <v>259</v>
      </c>
      <c r="C3" s="9">
        <v>0.44</v>
      </c>
      <c r="D3" s="8">
        <v>4</v>
      </c>
      <c r="E3" s="10">
        <v>0.25</v>
      </c>
      <c r="F3" s="8">
        <v>14</v>
      </c>
      <c r="G3" s="11">
        <v>0.5</v>
      </c>
      <c r="H3" s="8">
        <v>10</v>
      </c>
      <c r="I3" s="9">
        <v>0.5</v>
      </c>
      <c r="J3" s="10">
        <f t="shared" ref="J3:J10" si="0">C3+E3+G3+I3</f>
        <v>1.69</v>
      </c>
      <c r="K3" s="8">
        <v>3.82</v>
      </c>
      <c r="L3" s="8">
        <f t="shared" ref="L3:L8" si="1">(K3-3.5)*1.95</f>
        <v>0.62399999999999967</v>
      </c>
      <c r="M3" s="10">
        <f t="shared" ref="M3:M10" si="2">J3+L3</f>
        <v>2.3139999999999996</v>
      </c>
      <c r="O3" s="9">
        <v>28.81</v>
      </c>
    </row>
    <row r="4" spans="1:16" x14ac:dyDescent="0.25">
      <c r="A4" s="12" t="s">
        <v>5</v>
      </c>
      <c r="B4" s="8">
        <v>225</v>
      </c>
      <c r="C4" s="9">
        <v>0.6</v>
      </c>
      <c r="D4" s="8">
        <v>2</v>
      </c>
      <c r="E4" s="10">
        <v>0.25</v>
      </c>
      <c r="F4" s="8">
        <v>18</v>
      </c>
      <c r="G4" s="11">
        <v>0.25</v>
      </c>
      <c r="H4" s="8">
        <v>0</v>
      </c>
      <c r="I4" s="9">
        <v>0.5</v>
      </c>
      <c r="J4" s="10">
        <f t="shared" si="0"/>
        <v>1.6</v>
      </c>
      <c r="K4" s="8">
        <v>3.6</v>
      </c>
      <c r="L4" s="8">
        <f t="shared" si="1"/>
        <v>0.19500000000000017</v>
      </c>
      <c r="M4" s="10">
        <f t="shared" si="2"/>
        <v>1.7950000000000004</v>
      </c>
      <c r="O4" s="9">
        <v>25</v>
      </c>
    </row>
    <row r="5" spans="1:16" x14ac:dyDescent="0.25">
      <c r="A5" s="13" t="s">
        <v>8</v>
      </c>
      <c r="B5" s="8">
        <v>262</v>
      </c>
      <c r="C5" s="9">
        <v>0.42</v>
      </c>
      <c r="D5" s="8">
        <v>3</v>
      </c>
      <c r="E5" s="10">
        <v>0.25</v>
      </c>
      <c r="F5" s="8">
        <v>20</v>
      </c>
      <c r="G5" s="11">
        <v>0.25</v>
      </c>
      <c r="H5" s="8">
        <v>22</v>
      </c>
      <c r="I5" s="9">
        <v>0.5</v>
      </c>
      <c r="J5" s="10">
        <f t="shared" si="0"/>
        <v>1.42</v>
      </c>
      <c r="K5" s="8">
        <v>3.55</v>
      </c>
      <c r="L5" s="8">
        <f t="shared" si="1"/>
        <v>9.7499999999999656E-2</v>
      </c>
      <c r="M5" s="10">
        <f t="shared" si="2"/>
        <v>1.5174999999999996</v>
      </c>
      <c r="O5" s="9">
        <v>24.82</v>
      </c>
    </row>
    <row r="6" spans="1:16" x14ac:dyDescent="0.25">
      <c r="A6" s="13" t="s">
        <v>9</v>
      </c>
      <c r="B6" s="8">
        <v>248</v>
      </c>
      <c r="C6" s="9">
        <v>0.49</v>
      </c>
      <c r="D6" s="8">
        <v>5</v>
      </c>
      <c r="E6" s="10">
        <v>0.25</v>
      </c>
      <c r="F6" s="8">
        <v>10</v>
      </c>
      <c r="G6" s="11">
        <v>0.5</v>
      </c>
      <c r="H6" s="8">
        <v>41</v>
      </c>
      <c r="I6" s="9">
        <v>0.5</v>
      </c>
      <c r="J6" s="10">
        <f t="shared" si="0"/>
        <v>1.74</v>
      </c>
      <c r="K6" s="8">
        <v>3.28</v>
      </c>
      <c r="L6" s="8">
        <f t="shared" si="1"/>
        <v>-0.42900000000000038</v>
      </c>
      <c r="M6" s="10">
        <f t="shared" si="2"/>
        <v>1.3109999999999995</v>
      </c>
      <c r="O6" s="9">
        <v>23.84</v>
      </c>
    </row>
    <row r="7" spans="1:16" x14ac:dyDescent="0.25">
      <c r="A7" s="13" t="s">
        <v>10</v>
      </c>
      <c r="B7" s="8">
        <v>189</v>
      </c>
      <c r="C7" s="9">
        <v>0.77</v>
      </c>
      <c r="D7" s="8">
        <v>2</v>
      </c>
      <c r="E7" s="10">
        <v>0.25</v>
      </c>
      <c r="F7" s="8">
        <v>6</v>
      </c>
      <c r="G7" s="11">
        <v>0.5</v>
      </c>
      <c r="H7" s="8">
        <v>96</v>
      </c>
      <c r="I7" s="9">
        <v>0.25</v>
      </c>
      <c r="J7" s="10">
        <f t="shared" si="0"/>
        <v>1.77</v>
      </c>
      <c r="K7" s="8">
        <v>3.17</v>
      </c>
      <c r="L7" s="8">
        <f t="shared" si="1"/>
        <v>-0.64350000000000007</v>
      </c>
      <c r="M7" s="10">
        <f t="shared" si="2"/>
        <v>1.1265000000000001</v>
      </c>
      <c r="O7" s="9">
        <v>23.83</v>
      </c>
    </row>
    <row r="8" spans="1:16" x14ac:dyDescent="0.25">
      <c r="A8" s="13" t="s">
        <v>14</v>
      </c>
      <c r="B8" s="8">
        <v>164</v>
      </c>
      <c r="C8" s="9">
        <v>0.89</v>
      </c>
      <c r="D8" s="8">
        <v>1</v>
      </c>
      <c r="E8" s="10">
        <v>0.25</v>
      </c>
      <c r="F8" s="8">
        <v>14</v>
      </c>
      <c r="G8" s="11">
        <v>0.5</v>
      </c>
      <c r="H8" s="8">
        <v>45</v>
      </c>
      <c r="I8" s="9">
        <v>0.5</v>
      </c>
      <c r="J8" s="10">
        <f t="shared" si="0"/>
        <v>2.14</v>
      </c>
      <c r="K8" s="8">
        <v>3.24</v>
      </c>
      <c r="L8" s="8">
        <f t="shared" si="1"/>
        <v>-0.50699999999999956</v>
      </c>
      <c r="M8" s="10">
        <f t="shared" si="2"/>
        <v>1.6330000000000005</v>
      </c>
      <c r="O8" s="9">
        <v>21.82</v>
      </c>
    </row>
    <row r="9" spans="1:16" x14ac:dyDescent="0.25">
      <c r="A9" s="13" t="s">
        <v>12</v>
      </c>
      <c r="B9" s="8">
        <v>161</v>
      </c>
      <c r="C9" s="9">
        <v>0.91</v>
      </c>
      <c r="D9" s="8">
        <v>1</v>
      </c>
      <c r="E9" s="10">
        <v>0.25</v>
      </c>
      <c r="F9" s="8">
        <v>22</v>
      </c>
      <c r="G9" s="11">
        <v>0</v>
      </c>
      <c r="H9" s="22">
        <v>305</v>
      </c>
      <c r="I9" s="23">
        <v>-1</v>
      </c>
      <c r="J9" s="10">
        <f t="shared" si="0"/>
        <v>0.16000000000000014</v>
      </c>
      <c r="K9" s="8">
        <v>3.47</v>
      </c>
      <c r="L9" s="8">
        <f t="shared" ref="L9:L14" si="3">(K9-3.5)*2</f>
        <v>-5.9999999999999609E-2</v>
      </c>
      <c r="M9" s="10">
        <f t="shared" si="2"/>
        <v>0.10000000000000053</v>
      </c>
      <c r="O9" s="9">
        <v>24.45</v>
      </c>
    </row>
    <row r="10" spans="1:16" x14ac:dyDescent="0.25">
      <c r="A10" s="13" t="s">
        <v>11</v>
      </c>
      <c r="B10" s="14">
        <v>174</v>
      </c>
      <c r="C10" s="15">
        <v>0.8448</v>
      </c>
      <c r="D10" s="14">
        <v>2</v>
      </c>
      <c r="E10" s="16">
        <v>0.25</v>
      </c>
      <c r="F10" s="14">
        <v>16</v>
      </c>
      <c r="G10" s="17">
        <v>0.25</v>
      </c>
      <c r="H10" s="14">
        <v>87</v>
      </c>
      <c r="I10" s="15">
        <v>0.25</v>
      </c>
      <c r="J10" s="16">
        <f t="shared" si="0"/>
        <v>1.5948</v>
      </c>
      <c r="K10" s="14">
        <v>3.69</v>
      </c>
      <c r="L10" s="14">
        <f t="shared" si="3"/>
        <v>0.37999999999999989</v>
      </c>
      <c r="M10" s="16">
        <f t="shared" si="2"/>
        <v>1.9747999999999999</v>
      </c>
      <c r="O10" s="9">
        <v>26.48</v>
      </c>
    </row>
    <row r="11" spans="1:16" x14ac:dyDescent="0.25">
      <c r="A11" s="13" t="s">
        <v>15</v>
      </c>
      <c r="B11" s="14">
        <v>174</v>
      </c>
      <c r="C11" s="15">
        <v>0.8448</v>
      </c>
      <c r="D11" s="14">
        <v>2</v>
      </c>
      <c r="E11" s="16">
        <v>0.25</v>
      </c>
      <c r="F11" s="14">
        <v>10</v>
      </c>
      <c r="G11" s="17">
        <v>0.5</v>
      </c>
      <c r="H11" s="14">
        <v>26</v>
      </c>
      <c r="I11" s="15">
        <v>0.5</v>
      </c>
      <c r="J11" s="16">
        <f>C11+E11+G11+I11</f>
        <v>2.0948000000000002</v>
      </c>
      <c r="K11" s="14">
        <v>3.85</v>
      </c>
      <c r="L11" s="14">
        <f t="shared" si="3"/>
        <v>0.70000000000000018</v>
      </c>
      <c r="M11" s="16">
        <f>J11+L11</f>
        <v>2.7948000000000004</v>
      </c>
      <c r="O11" s="9">
        <v>27.6</v>
      </c>
    </row>
    <row r="12" spans="1:16" x14ac:dyDescent="0.25">
      <c r="A12" s="13" t="s">
        <v>16</v>
      </c>
      <c r="B12" s="14">
        <v>158</v>
      </c>
      <c r="C12" s="15">
        <v>0.92159999999999997</v>
      </c>
      <c r="D12" s="14">
        <v>1</v>
      </c>
      <c r="E12" s="16">
        <v>0.25</v>
      </c>
      <c r="F12" s="14">
        <v>1</v>
      </c>
      <c r="G12" s="17">
        <v>0.5</v>
      </c>
      <c r="H12" s="14">
        <v>77</v>
      </c>
      <c r="I12" s="15">
        <v>0.25</v>
      </c>
      <c r="J12" s="16">
        <f>C12+E12+G12+I12</f>
        <v>1.9216</v>
      </c>
      <c r="K12" s="14">
        <v>4.0599999999999996</v>
      </c>
      <c r="L12" s="14">
        <f t="shared" si="3"/>
        <v>1.1199999999999992</v>
      </c>
      <c r="M12" s="16">
        <f>J12+L12</f>
        <v>3.041599999999999</v>
      </c>
      <c r="O12" s="9">
        <v>28.01</v>
      </c>
    </row>
    <row r="13" spans="1:16" x14ac:dyDescent="0.25">
      <c r="A13" s="13" t="s">
        <v>17</v>
      </c>
      <c r="B13" s="14">
        <v>172</v>
      </c>
      <c r="C13" s="15">
        <v>0.85399999999999998</v>
      </c>
      <c r="D13" s="14">
        <v>1</v>
      </c>
      <c r="E13" s="16">
        <v>0.25</v>
      </c>
      <c r="F13" s="14">
        <v>1</v>
      </c>
      <c r="G13" s="17">
        <v>0.5</v>
      </c>
      <c r="H13" s="14">
        <v>32</v>
      </c>
      <c r="I13" s="15">
        <v>0.5</v>
      </c>
      <c r="J13" s="16">
        <f>C13+E13+G13+I13</f>
        <v>2.1040000000000001</v>
      </c>
      <c r="K13" s="14">
        <v>4.0599999999999996</v>
      </c>
      <c r="L13" s="14">
        <f t="shared" si="3"/>
        <v>1.1199999999999992</v>
      </c>
      <c r="M13" s="16">
        <f>J13+L13</f>
        <v>3.2239999999999993</v>
      </c>
      <c r="O13" s="9">
        <v>31.31</v>
      </c>
    </row>
    <row r="14" spans="1:16" x14ac:dyDescent="0.25">
      <c r="A14" s="13" t="s">
        <v>18</v>
      </c>
      <c r="B14" s="18">
        <v>155</v>
      </c>
      <c r="C14" s="19">
        <v>0.93600000000000005</v>
      </c>
      <c r="D14" s="18">
        <v>1</v>
      </c>
      <c r="E14" s="20">
        <v>0.25</v>
      </c>
      <c r="F14" s="18">
        <v>1</v>
      </c>
      <c r="G14" s="21">
        <v>0.5</v>
      </c>
      <c r="H14" s="18">
        <v>85</v>
      </c>
      <c r="I14" s="19">
        <v>0.25</v>
      </c>
      <c r="J14" s="20">
        <f>C14+E14+G14+I14</f>
        <v>1.9359999999999999</v>
      </c>
      <c r="K14" s="18">
        <v>4</v>
      </c>
      <c r="L14" s="18">
        <f t="shared" si="3"/>
        <v>1</v>
      </c>
      <c r="M14" s="20">
        <f>J14+L14</f>
        <v>2.9359999999999999</v>
      </c>
      <c r="N14" s="8" t="s">
        <v>32</v>
      </c>
      <c r="O14" s="9">
        <v>30.8</v>
      </c>
      <c r="P14" s="8" t="s">
        <v>32</v>
      </c>
    </row>
    <row r="15" spans="1:16" x14ac:dyDescent="0.25">
      <c r="A15" s="13" t="s">
        <v>38</v>
      </c>
      <c r="B15" s="14">
        <v>113</v>
      </c>
      <c r="C15" s="15">
        <v>1.1399999999999999</v>
      </c>
      <c r="D15" s="14">
        <v>1</v>
      </c>
      <c r="E15" s="16">
        <v>0.25</v>
      </c>
      <c r="F15" s="14">
        <v>1</v>
      </c>
      <c r="G15" s="17">
        <v>0.5</v>
      </c>
      <c r="H15" s="14">
        <v>47</v>
      </c>
      <c r="I15" s="15">
        <v>0.5</v>
      </c>
      <c r="J15" s="16">
        <f t="shared" ref="J15:J26" si="4">C15+E15+G15+I15</f>
        <v>2.3899999999999997</v>
      </c>
      <c r="K15" s="14">
        <v>4.03</v>
      </c>
      <c r="L15" s="14">
        <f t="shared" ref="L15:L20" si="5">(K15-3.5)*1.95</f>
        <v>1.0335000000000005</v>
      </c>
      <c r="M15" s="16">
        <f t="shared" ref="M15:M22" si="6">J15+L15</f>
        <v>3.4235000000000002</v>
      </c>
      <c r="N15" s="10">
        <f t="shared" ref="N15:P27" si="7">M15-M3</f>
        <v>1.1095000000000006</v>
      </c>
      <c r="O15" s="15">
        <v>31.32</v>
      </c>
      <c r="P15" s="10">
        <f>O15-O3</f>
        <v>2.5100000000000016</v>
      </c>
    </row>
    <row r="16" spans="1:16" x14ac:dyDescent="0.25">
      <c r="A16" s="12" t="s">
        <v>19</v>
      </c>
      <c r="B16" s="14">
        <v>180</v>
      </c>
      <c r="C16" s="15">
        <v>0.81599999999999995</v>
      </c>
      <c r="D16" s="14">
        <v>1</v>
      </c>
      <c r="E16" s="16">
        <v>0.25</v>
      </c>
      <c r="F16" s="14">
        <v>1</v>
      </c>
      <c r="G16" s="17">
        <v>0.25</v>
      </c>
      <c r="H16" s="14">
        <v>71</v>
      </c>
      <c r="I16" s="15">
        <v>0.25</v>
      </c>
      <c r="J16" s="16">
        <f t="shared" si="4"/>
        <v>1.5659999999999998</v>
      </c>
      <c r="K16" s="14">
        <v>4</v>
      </c>
      <c r="L16" s="14">
        <f t="shared" si="5"/>
        <v>0.97499999999999998</v>
      </c>
      <c r="M16" s="16">
        <f t="shared" si="6"/>
        <v>2.5409999999999999</v>
      </c>
      <c r="N16" s="16">
        <f t="shared" si="7"/>
        <v>0.74599999999999955</v>
      </c>
      <c r="O16" s="15">
        <v>29.72</v>
      </c>
      <c r="P16" s="10">
        <f t="shared" si="7"/>
        <v>4.7199999999999989</v>
      </c>
    </row>
    <row r="17" spans="1:17" x14ac:dyDescent="0.25">
      <c r="A17" s="13" t="s">
        <v>20</v>
      </c>
      <c r="B17" s="14">
        <v>199</v>
      </c>
      <c r="C17" s="15">
        <v>0.7248</v>
      </c>
      <c r="D17" s="14">
        <v>2</v>
      </c>
      <c r="E17" s="16">
        <v>0.25</v>
      </c>
      <c r="F17" s="14">
        <v>2</v>
      </c>
      <c r="G17" s="17">
        <v>0.5</v>
      </c>
      <c r="H17" s="14">
        <v>66</v>
      </c>
      <c r="I17" s="15">
        <v>0.25</v>
      </c>
      <c r="J17" s="16">
        <f t="shared" si="4"/>
        <v>1.7248000000000001</v>
      </c>
      <c r="K17" s="14">
        <v>3.91</v>
      </c>
      <c r="L17" s="14">
        <f t="shared" si="5"/>
        <v>0.79950000000000021</v>
      </c>
      <c r="M17" s="16">
        <f t="shared" si="6"/>
        <v>2.5243000000000002</v>
      </c>
      <c r="N17" s="16">
        <f t="shared" si="7"/>
        <v>1.0068000000000006</v>
      </c>
      <c r="O17" s="15">
        <v>29.44</v>
      </c>
      <c r="P17" s="16">
        <f t="shared" si="7"/>
        <v>4.620000000000001</v>
      </c>
    </row>
    <row r="18" spans="1:17" x14ac:dyDescent="0.25">
      <c r="A18" s="13" t="s">
        <v>21</v>
      </c>
      <c r="B18" s="14">
        <v>130</v>
      </c>
      <c r="C18" s="15">
        <v>1.056</v>
      </c>
      <c r="D18" s="14">
        <v>1</v>
      </c>
      <c r="E18" s="16">
        <v>0.25</v>
      </c>
      <c r="F18" s="14">
        <v>1</v>
      </c>
      <c r="G18" s="17">
        <v>0.5</v>
      </c>
      <c r="H18" s="14">
        <v>102</v>
      </c>
      <c r="I18" s="15">
        <v>0</v>
      </c>
      <c r="J18" s="16">
        <f t="shared" si="4"/>
        <v>1.806</v>
      </c>
      <c r="K18" s="14">
        <v>3.41</v>
      </c>
      <c r="L18" s="14">
        <f t="shared" si="5"/>
        <v>-0.17549999999999971</v>
      </c>
      <c r="M18" s="16">
        <f t="shared" si="6"/>
        <v>1.6305000000000003</v>
      </c>
      <c r="N18" s="10">
        <f t="shared" si="7"/>
        <v>0.31950000000000078</v>
      </c>
      <c r="O18" s="15">
        <v>27.33</v>
      </c>
      <c r="P18" s="10">
        <f t="shared" si="7"/>
        <v>3.4899999999999984</v>
      </c>
    </row>
    <row r="19" spans="1:17" x14ac:dyDescent="0.25">
      <c r="A19" s="13" t="s">
        <v>22</v>
      </c>
      <c r="B19" s="14">
        <v>149</v>
      </c>
      <c r="C19" s="15">
        <v>0.96479999999999999</v>
      </c>
      <c r="D19" s="14">
        <v>1</v>
      </c>
      <c r="E19" s="16">
        <v>0.25</v>
      </c>
      <c r="F19" s="14">
        <v>1</v>
      </c>
      <c r="G19" s="17">
        <v>0.5</v>
      </c>
      <c r="H19" s="14">
        <v>101</v>
      </c>
      <c r="I19" s="15">
        <v>0</v>
      </c>
      <c r="J19" s="16">
        <f t="shared" si="4"/>
        <v>1.7147999999999999</v>
      </c>
      <c r="K19" s="14">
        <v>3.45</v>
      </c>
      <c r="L19" s="14">
        <f t="shared" si="5"/>
        <v>-9.7499999999999656E-2</v>
      </c>
      <c r="M19" s="16">
        <f t="shared" si="6"/>
        <v>1.6173000000000002</v>
      </c>
      <c r="N19" s="16">
        <f t="shared" si="7"/>
        <v>0.49080000000000013</v>
      </c>
      <c r="O19" s="15">
        <v>27.09</v>
      </c>
      <c r="P19" s="16">
        <f t="shared" si="7"/>
        <v>3.2600000000000016</v>
      </c>
    </row>
    <row r="20" spans="1:17" x14ac:dyDescent="0.25">
      <c r="A20" s="13" t="s">
        <v>23</v>
      </c>
      <c r="B20" s="14">
        <v>143</v>
      </c>
      <c r="C20" s="15">
        <v>0.99360000000000004</v>
      </c>
      <c r="D20" s="14">
        <v>1</v>
      </c>
      <c r="E20" s="16">
        <v>0.25</v>
      </c>
      <c r="F20" s="14">
        <v>1</v>
      </c>
      <c r="G20" s="17">
        <v>0.5</v>
      </c>
      <c r="H20" s="14">
        <v>53</v>
      </c>
      <c r="I20" s="15">
        <v>0.25</v>
      </c>
      <c r="J20" s="16">
        <f t="shared" si="4"/>
        <v>1.9936</v>
      </c>
      <c r="K20" s="14">
        <v>3.34</v>
      </c>
      <c r="L20" s="14">
        <f t="shared" si="5"/>
        <v>-0.31200000000000028</v>
      </c>
      <c r="M20" s="16">
        <f t="shared" si="6"/>
        <v>1.6815999999999998</v>
      </c>
      <c r="N20" s="16">
        <f t="shared" si="7"/>
        <v>4.859999999999931E-2</v>
      </c>
      <c r="O20" s="15">
        <v>27.23</v>
      </c>
      <c r="P20" s="16">
        <f t="shared" si="7"/>
        <v>5.41</v>
      </c>
    </row>
    <row r="21" spans="1:17" x14ac:dyDescent="0.25">
      <c r="A21" s="13" t="s">
        <v>24</v>
      </c>
      <c r="B21" s="14">
        <v>125</v>
      </c>
      <c r="C21" s="15">
        <v>1.08</v>
      </c>
      <c r="D21" s="14">
        <v>1</v>
      </c>
      <c r="E21" s="16">
        <v>0.25</v>
      </c>
      <c r="F21" s="14">
        <v>1</v>
      </c>
      <c r="G21" s="17">
        <v>0.5</v>
      </c>
      <c r="H21" s="14">
        <v>48</v>
      </c>
      <c r="I21" s="15">
        <v>0.5</v>
      </c>
      <c r="J21" s="16">
        <f t="shared" si="4"/>
        <v>2.33</v>
      </c>
      <c r="K21" s="14">
        <v>3.66</v>
      </c>
      <c r="L21" s="14">
        <f t="shared" ref="L21:L26" si="8">(K21-3.5)*2</f>
        <v>0.32000000000000028</v>
      </c>
      <c r="M21" s="16">
        <f t="shared" si="6"/>
        <v>2.6500000000000004</v>
      </c>
      <c r="N21" s="16">
        <f t="shared" si="7"/>
        <v>2.5499999999999998</v>
      </c>
      <c r="O21" s="15">
        <v>29.55</v>
      </c>
      <c r="P21" s="16">
        <f t="shared" si="7"/>
        <v>5.1000000000000014</v>
      </c>
      <c r="Q21" s="26">
        <v>52350.59</v>
      </c>
    </row>
    <row r="22" spans="1:17" x14ac:dyDescent="0.25">
      <c r="A22" s="13" t="s">
        <v>25</v>
      </c>
      <c r="B22" s="14">
        <v>99</v>
      </c>
      <c r="C22" s="15">
        <v>1.2048000000000001</v>
      </c>
      <c r="D22" s="14">
        <v>1</v>
      </c>
      <c r="E22" s="16">
        <v>0.25</v>
      </c>
      <c r="F22" s="14">
        <v>1</v>
      </c>
      <c r="G22" s="17">
        <v>0.5</v>
      </c>
      <c r="H22" s="14">
        <v>45</v>
      </c>
      <c r="I22" s="15">
        <v>0.5</v>
      </c>
      <c r="J22" s="16">
        <f t="shared" si="4"/>
        <v>2.4548000000000001</v>
      </c>
      <c r="K22" s="14">
        <v>3.9</v>
      </c>
      <c r="L22" s="14">
        <f t="shared" si="8"/>
        <v>0.79999999999999982</v>
      </c>
      <c r="M22" s="16">
        <f t="shared" si="6"/>
        <v>3.2547999999999999</v>
      </c>
      <c r="N22" s="16">
        <f t="shared" si="7"/>
        <v>1.28</v>
      </c>
      <c r="O22" s="15">
        <v>29.71</v>
      </c>
      <c r="P22" s="10">
        <f t="shared" si="7"/>
        <v>3.2300000000000004</v>
      </c>
      <c r="Q22" s="26">
        <v>42783.8</v>
      </c>
    </row>
    <row r="23" spans="1:17" x14ac:dyDescent="0.25">
      <c r="A23" s="13" t="s">
        <v>26</v>
      </c>
      <c r="B23" s="14">
        <v>92</v>
      </c>
      <c r="C23" s="15">
        <v>1.2383999999999999</v>
      </c>
      <c r="D23" s="14">
        <v>1</v>
      </c>
      <c r="E23" s="16">
        <v>0.25</v>
      </c>
      <c r="F23" s="14">
        <v>2</v>
      </c>
      <c r="G23" s="17">
        <v>0.5</v>
      </c>
      <c r="H23" s="14">
        <v>128</v>
      </c>
      <c r="I23" s="15">
        <v>0</v>
      </c>
      <c r="J23" s="16">
        <f t="shared" si="4"/>
        <v>1.9883999999999999</v>
      </c>
      <c r="K23" s="14">
        <v>3.95</v>
      </c>
      <c r="L23" s="14">
        <f t="shared" si="8"/>
        <v>0.90000000000000036</v>
      </c>
      <c r="M23" s="16">
        <f>J23+L23</f>
        <v>2.8884000000000003</v>
      </c>
      <c r="N23" s="16">
        <f t="shared" si="7"/>
        <v>9.3599999999999905E-2</v>
      </c>
      <c r="O23" s="15">
        <v>29.69</v>
      </c>
      <c r="P23" s="10">
        <f t="shared" si="7"/>
        <v>2.09</v>
      </c>
      <c r="Q23" s="26">
        <v>46519.49</v>
      </c>
    </row>
    <row r="24" spans="1:17" x14ac:dyDescent="0.25">
      <c r="A24" s="13" t="s">
        <v>27</v>
      </c>
      <c r="B24" s="14">
        <v>99</v>
      </c>
      <c r="C24" s="15">
        <v>1.2048000000000001</v>
      </c>
      <c r="D24" s="14">
        <v>1</v>
      </c>
      <c r="E24" s="16">
        <v>0.25</v>
      </c>
      <c r="F24" s="14">
        <v>1</v>
      </c>
      <c r="G24" s="17">
        <v>0.5</v>
      </c>
      <c r="H24" s="14">
        <v>74</v>
      </c>
      <c r="I24" s="15">
        <v>0.25</v>
      </c>
      <c r="J24" s="16">
        <f t="shared" si="4"/>
        <v>2.2048000000000001</v>
      </c>
      <c r="K24" s="14">
        <v>4.05</v>
      </c>
      <c r="L24" s="14">
        <f t="shared" si="8"/>
        <v>1.0999999999999996</v>
      </c>
      <c r="M24" s="16">
        <f t="shared" ref="M24:M34" si="9">J24+L24</f>
        <v>3.3047999999999997</v>
      </c>
      <c r="N24" s="16">
        <f t="shared" si="7"/>
        <v>0.26320000000000077</v>
      </c>
      <c r="O24" s="15">
        <v>32.14</v>
      </c>
      <c r="P24" s="16">
        <f t="shared" si="7"/>
        <v>4.129999999999999</v>
      </c>
      <c r="Q24" s="26">
        <v>47572.61</v>
      </c>
    </row>
    <row r="25" spans="1:17" x14ac:dyDescent="0.25">
      <c r="A25" s="13" t="s">
        <v>28</v>
      </c>
      <c r="B25" s="14">
        <v>117</v>
      </c>
      <c r="C25" s="15">
        <v>1.1184000000000001</v>
      </c>
      <c r="D25" s="14">
        <v>1</v>
      </c>
      <c r="E25" s="16">
        <v>0.25</v>
      </c>
      <c r="F25" s="14">
        <v>1</v>
      </c>
      <c r="G25" s="17">
        <v>0.5</v>
      </c>
      <c r="H25" s="14">
        <v>54</v>
      </c>
      <c r="I25" s="15">
        <v>0.25</v>
      </c>
      <c r="J25" s="16">
        <f t="shared" si="4"/>
        <v>2.1184000000000003</v>
      </c>
      <c r="K25" s="14">
        <v>4.1399999999999997</v>
      </c>
      <c r="L25" s="14">
        <f t="shared" si="8"/>
        <v>1.2799999999999994</v>
      </c>
      <c r="M25" s="16">
        <f t="shared" si="9"/>
        <v>3.3983999999999996</v>
      </c>
      <c r="N25" s="16">
        <f t="shared" si="7"/>
        <v>0.17440000000000033</v>
      </c>
      <c r="O25" s="15">
        <v>33.18</v>
      </c>
      <c r="P25" s="16">
        <f t="shared" si="7"/>
        <v>1.870000000000001</v>
      </c>
      <c r="Q25" s="26">
        <v>51594.66</v>
      </c>
    </row>
    <row r="26" spans="1:17" x14ac:dyDescent="0.25">
      <c r="A26" s="13" t="s">
        <v>29</v>
      </c>
      <c r="B26" s="14">
        <v>132</v>
      </c>
      <c r="C26" s="15">
        <v>1.0464</v>
      </c>
      <c r="D26" s="14">
        <v>1</v>
      </c>
      <c r="E26" s="16">
        <v>0.25</v>
      </c>
      <c r="F26" s="14">
        <v>1</v>
      </c>
      <c r="G26" s="17">
        <v>0.5</v>
      </c>
      <c r="H26" s="14">
        <v>74</v>
      </c>
      <c r="I26" s="15">
        <v>0.25</v>
      </c>
      <c r="J26" s="16">
        <f t="shared" si="4"/>
        <v>2.0464000000000002</v>
      </c>
      <c r="K26" s="14">
        <v>4.13</v>
      </c>
      <c r="L26" s="14">
        <f t="shared" si="8"/>
        <v>1.2599999999999998</v>
      </c>
      <c r="M26" s="16">
        <f t="shared" si="9"/>
        <v>3.3064</v>
      </c>
      <c r="N26" s="16">
        <f t="shared" si="7"/>
        <v>0.37040000000000006</v>
      </c>
      <c r="O26" s="15">
        <v>33.14</v>
      </c>
      <c r="P26" s="16">
        <f t="shared" si="7"/>
        <v>2.34</v>
      </c>
      <c r="Q26" s="26">
        <v>50143.26</v>
      </c>
    </row>
    <row r="27" spans="1:17" x14ac:dyDescent="0.25">
      <c r="A27" s="13" t="s">
        <v>30</v>
      </c>
      <c r="B27" s="14">
        <v>153</v>
      </c>
      <c r="C27" s="15">
        <v>0.9456</v>
      </c>
      <c r="D27" s="14">
        <v>3</v>
      </c>
      <c r="E27" s="16">
        <v>0.25</v>
      </c>
      <c r="F27" s="14">
        <v>6</v>
      </c>
      <c r="G27" s="17">
        <v>0.5</v>
      </c>
      <c r="H27" s="14">
        <v>18</v>
      </c>
      <c r="I27" s="15">
        <v>0.5</v>
      </c>
      <c r="J27" s="16">
        <f t="shared" ref="J27:J38" si="10">C27+E27+G27+I27</f>
        <v>2.1955999999999998</v>
      </c>
      <c r="K27" s="14">
        <v>4</v>
      </c>
      <c r="L27" s="14">
        <f t="shared" ref="L27:L32" si="11">(K27-3.5)*1.95</f>
        <v>0.97499999999999998</v>
      </c>
      <c r="M27" s="16">
        <f t="shared" si="9"/>
        <v>3.1705999999999999</v>
      </c>
      <c r="N27" s="16">
        <f t="shared" si="7"/>
        <v>-0.25290000000000035</v>
      </c>
      <c r="O27" s="15">
        <v>32.979999999999997</v>
      </c>
      <c r="P27" s="16">
        <f t="shared" si="7"/>
        <v>1.6599999999999966</v>
      </c>
    </row>
    <row r="28" spans="1:17" x14ac:dyDescent="0.25">
      <c r="A28" s="12" t="s">
        <v>39</v>
      </c>
      <c r="B28" s="14">
        <v>174</v>
      </c>
      <c r="C28" s="15">
        <v>0.8448</v>
      </c>
      <c r="D28" s="14">
        <v>1</v>
      </c>
      <c r="E28" s="16">
        <v>0.25</v>
      </c>
      <c r="F28" s="14">
        <v>1</v>
      </c>
      <c r="G28" s="17">
        <v>0.5</v>
      </c>
      <c r="H28" s="14">
        <v>78</v>
      </c>
      <c r="I28" s="15">
        <v>0.25</v>
      </c>
      <c r="J28" s="16">
        <f t="shared" si="10"/>
        <v>1.8448</v>
      </c>
      <c r="K28" s="14">
        <v>3.86</v>
      </c>
      <c r="L28" s="14">
        <f t="shared" si="11"/>
        <v>0.70199999999999974</v>
      </c>
      <c r="M28" s="16">
        <f t="shared" si="9"/>
        <v>2.5467999999999997</v>
      </c>
      <c r="N28" s="16">
        <f t="shared" ref="N28:N39" si="12">M28-M16</f>
        <v>5.7999999999998053E-3</v>
      </c>
      <c r="O28" s="15">
        <v>29.21</v>
      </c>
      <c r="P28" s="16">
        <f t="shared" ref="P28:P39" si="13">O28-O16</f>
        <v>-0.50999999999999801</v>
      </c>
      <c r="Q28" s="26">
        <v>46814.46</v>
      </c>
    </row>
    <row r="29" spans="1:17" x14ac:dyDescent="0.25">
      <c r="A29" s="13" t="s">
        <v>40</v>
      </c>
      <c r="B29" s="14">
        <v>204</v>
      </c>
      <c r="C29" s="15">
        <v>0.70079999999999998</v>
      </c>
      <c r="D29" s="14">
        <v>1</v>
      </c>
      <c r="E29" s="16">
        <v>0.25</v>
      </c>
      <c r="F29" s="14">
        <v>1</v>
      </c>
      <c r="G29" s="17">
        <v>0.5</v>
      </c>
      <c r="H29" s="14">
        <v>110</v>
      </c>
      <c r="I29" s="15">
        <v>0</v>
      </c>
      <c r="J29" s="16">
        <f t="shared" si="10"/>
        <v>1.4508000000000001</v>
      </c>
      <c r="K29" s="14">
        <v>3.72</v>
      </c>
      <c r="L29" s="14">
        <f t="shared" si="11"/>
        <v>0.42900000000000038</v>
      </c>
      <c r="M29" s="16">
        <f t="shared" si="9"/>
        <v>1.8798000000000004</v>
      </c>
      <c r="N29" s="16">
        <f t="shared" si="12"/>
        <v>-0.64449999999999985</v>
      </c>
      <c r="O29" s="15">
        <v>28.7</v>
      </c>
      <c r="P29" s="16">
        <f>O29-O17</f>
        <v>-0.74000000000000199</v>
      </c>
      <c r="Q29" s="26">
        <v>58740.72</v>
      </c>
    </row>
    <row r="30" spans="1:17" x14ac:dyDescent="0.25">
      <c r="A30" s="13" t="s">
        <v>41</v>
      </c>
      <c r="B30" s="14">
        <v>136</v>
      </c>
      <c r="C30" s="15">
        <v>1.0271999999999999</v>
      </c>
      <c r="D30" s="14">
        <v>1</v>
      </c>
      <c r="E30" s="16">
        <v>0.25</v>
      </c>
      <c r="F30" s="14">
        <v>1</v>
      </c>
      <c r="G30" s="17">
        <v>0.5</v>
      </c>
      <c r="H30" s="14">
        <v>19</v>
      </c>
      <c r="I30" s="15">
        <v>0.5</v>
      </c>
      <c r="J30" s="16">
        <f t="shared" si="10"/>
        <v>2.2771999999999997</v>
      </c>
      <c r="K30" s="14">
        <v>3.38</v>
      </c>
      <c r="L30" s="14">
        <f t="shared" si="11"/>
        <v>-0.23400000000000021</v>
      </c>
      <c r="M30" s="16">
        <f t="shared" si="9"/>
        <v>2.0431999999999997</v>
      </c>
      <c r="N30" s="16">
        <f t="shared" si="12"/>
        <v>0.4126999999999994</v>
      </c>
      <c r="O30" s="15">
        <v>27.64</v>
      </c>
      <c r="P30" s="16">
        <f>O30-O18</f>
        <v>0.31000000000000227</v>
      </c>
      <c r="Q30" s="26">
        <v>59447.51</v>
      </c>
    </row>
    <row r="31" spans="1:17" x14ac:dyDescent="0.25">
      <c r="A31" s="13" t="s">
        <v>42</v>
      </c>
      <c r="B31" s="14">
        <v>156</v>
      </c>
      <c r="C31" s="15">
        <v>0.93120000000000003</v>
      </c>
      <c r="D31" s="14">
        <v>1</v>
      </c>
      <c r="E31" s="16">
        <v>0.25</v>
      </c>
      <c r="F31" s="14">
        <v>1</v>
      </c>
      <c r="G31" s="17">
        <v>0.5</v>
      </c>
      <c r="H31" s="14">
        <v>23</v>
      </c>
      <c r="I31" s="15">
        <v>0.5</v>
      </c>
      <c r="J31" s="16">
        <f t="shared" si="10"/>
        <v>2.1812</v>
      </c>
      <c r="K31" s="14">
        <v>3.45</v>
      </c>
      <c r="L31" s="14">
        <f t="shared" si="11"/>
        <v>-9.7499999999999656E-2</v>
      </c>
      <c r="M31" s="16">
        <f t="shared" si="9"/>
        <v>2.0837000000000003</v>
      </c>
      <c r="N31" s="16">
        <f t="shared" si="12"/>
        <v>0.46640000000000015</v>
      </c>
      <c r="O31" s="15">
        <v>27.09</v>
      </c>
      <c r="P31" s="16">
        <f>O31-O19</f>
        <v>0</v>
      </c>
      <c r="Q31" s="26">
        <v>54894.04</v>
      </c>
    </row>
    <row r="32" spans="1:17" x14ac:dyDescent="0.25">
      <c r="A32" s="13" t="s">
        <v>43</v>
      </c>
      <c r="B32" s="14">
        <v>131</v>
      </c>
      <c r="C32" s="15">
        <v>1.0511999999999999</v>
      </c>
      <c r="D32" s="14">
        <v>1</v>
      </c>
      <c r="E32" s="16">
        <v>0.25</v>
      </c>
      <c r="F32" s="14">
        <v>1</v>
      </c>
      <c r="G32" s="17">
        <v>0.5</v>
      </c>
      <c r="H32" s="14">
        <v>63</v>
      </c>
      <c r="I32" s="15">
        <v>0.25</v>
      </c>
      <c r="J32" s="16">
        <f t="shared" si="10"/>
        <v>2.0511999999999997</v>
      </c>
      <c r="K32" s="14">
        <v>3.62</v>
      </c>
      <c r="L32" s="14">
        <f t="shared" si="11"/>
        <v>0.23400000000000021</v>
      </c>
      <c r="M32" s="16">
        <f t="shared" si="9"/>
        <v>2.2851999999999997</v>
      </c>
      <c r="N32" s="16">
        <f t="shared" si="12"/>
        <v>0.60359999999999991</v>
      </c>
      <c r="O32" s="15">
        <v>27.96</v>
      </c>
      <c r="P32" s="16">
        <f t="shared" si="13"/>
        <v>0.73000000000000043</v>
      </c>
    </row>
    <row r="33" spans="1:18" x14ac:dyDescent="0.25">
      <c r="A33" s="13" t="s">
        <v>44</v>
      </c>
      <c r="B33" s="14">
        <v>162</v>
      </c>
      <c r="C33" s="15">
        <v>0.90239999999999998</v>
      </c>
      <c r="D33" s="14">
        <v>1</v>
      </c>
      <c r="E33" s="16">
        <v>0.25</v>
      </c>
      <c r="F33" s="14">
        <v>1</v>
      </c>
      <c r="G33" s="17">
        <v>0.5</v>
      </c>
      <c r="H33" s="14">
        <v>155</v>
      </c>
      <c r="I33" s="15">
        <v>0</v>
      </c>
      <c r="J33" s="16">
        <f t="shared" si="10"/>
        <v>1.6524000000000001</v>
      </c>
      <c r="K33" s="14">
        <v>3.79</v>
      </c>
      <c r="L33" s="14">
        <f t="shared" ref="L33:L38" si="14">(K33-3.5)*2</f>
        <v>0.58000000000000007</v>
      </c>
      <c r="M33" s="16">
        <f t="shared" si="9"/>
        <v>2.2324000000000002</v>
      </c>
      <c r="N33" s="16">
        <f t="shared" si="12"/>
        <v>-0.41760000000000019</v>
      </c>
      <c r="O33" s="15">
        <v>28.66</v>
      </c>
      <c r="P33" s="16">
        <f t="shared" si="13"/>
        <v>-0.89000000000000057</v>
      </c>
      <c r="Q33" s="26">
        <v>43231.99</v>
      </c>
      <c r="R33" s="27">
        <f t="shared" ref="R33:R43" si="15">Q33-Q21</f>
        <v>-9118.5999999999985</v>
      </c>
    </row>
    <row r="34" spans="1:18" x14ac:dyDescent="0.25">
      <c r="A34" s="13" t="s">
        <v>45</v>
      </c>
      <c r="B34" s="14">
        <v>172</v>
      </c>
      <c r="C34" s="15">
        <v>0.85440000000000005</v>
      </c>
      <c r="D34" s="14">
        <v>2</v>
      </c>
      <c r="E34" s="16">
        <v>0.25</v>
      </c>
      <c r="F34" s="14">
        <v>1</v>
      </c>
      <c r="G34" s="17">
        <v>0.5</v>
      </c>
      <c r="H34" s="14">
        <v>68</v>
      </c>
      <c r="I34" s="15">
        <v>0.25</v>
      </c>
      <c r="J34" s="16">
        <f t="shared" si="10"/>
        <v>1.8544</v>
      </c>
      <c r="K34" s="14">
        <v>4.0199999999999996</v>
      </c>
      <c r="L34" s="14">
        <f t="shared" si="14"/>
        <v>1.0399999999999991</v>
      </c>
      <c r="M34" s="16">
        <f t="shared" si="9"/>
        <v>2.8943999999999992</v>
      </c>
      <c r="N34" s="16">
        <f t="shared" si="12"/>
        <v>-0.36040000000000072</v>
      </c>
      <c r="O34" s="15">
        <v>29.45</v>
      </c>
      <c r="P34" s="16">
        <f t="shared" si="13"/>
        <v>-0.26000000000000156</v>
      </c>
      <c r="Q34" s="26">
        <v>44610.98</v>
      </c>
      <c r="R34" s="27">
        <f t="shared" si="15"/>
        <v>1827.1800000000003</v>
      </c>
    </row>
    <row r="35" spans="1:18" x14ac:dyDescent="0.25">
      <c r="A35" s="13" t="s">
        <v>46</v>
      </c>
      <c r="B35" s="14">
        <v>172</v>
      </c>
      <c r="C35" s="15">
        <v>0.85440000000000005</v>
      </c>
      <c r="D35" s="14">
        <v>1</v>
      </c>
      <c r="E35" s="16">
        <v>0.25</v>
      </c>
      <c r="F35" s="14">
        <v>1</v>
      </c>
      <c r="G35" s="17">
        <v>0.5</v>
      </c>
      <c r="H35" s="14">
        <v>32</v>
      </c>
      <c r="I35" s="15">
        <v>0.5</v>
      </c>
      <c r="J35" s="16">
        <f t="shared" si="10"/>
        <v>2.1044</v>
      </c>
      <c r="K35" s="14">
        <v>4.04</v>
      </c>
      <c r="L35" s="14">
        <f t="shared" si="14"/>
        <v>1.08</v>
      </c>
      <c r="M35" s="16">
        <f>J35+L35</f>
        <v>3.1844000000000001</v>
      </c>
      <c r="N35" s="16">
        <f t="shared" si="12"/>
        <v>0.29599999999999982</v>
      </c>
      <c r="O35" s="15">
        <v>29.85</v>
      </c>
      <c r="P35" s="10">
        <f t="shared" si="13"/>
        <v>0.16000000000000014</v>
      </c>
      <c r="Q35" s="26">
        <v>37507.71</v>
      </c>
      <c r="R35" s="27">
        <f t="shared" si="15"/>
        <v>-9011.7799999999988</v>
      </c>
    </row>
    <row r="36" spans="1:18" x14ac:dyDescent="0.25">
      <c r="A36" s="13" t="s">
        <v>47</v>
      </c>
      <c r="B36" s="14">
        <v>146</v>
      </c>
      <c r="C36" s="15">
        <v>0.97919999999999996</v>
      </c>
      <c r="D36" s="14">
        <v>1</v>
      </c>
      <c r="E36" s="16">
        <v>0.25</v>
      </c>
      <c r="F36" s="14">
        <v>1</v>
      </c>
      <c r="G36" s="17">
        <v>0.5</v>
      </c>
      <c r="H36" s="14">
        <v>10</v>
      </c>
      <c r="I36" s="15">
        <v>0.5</v>
      </c>
      <c r="J36" s="16">
        <f t="shared" si="10"/>
        <v>2.2292000000000001</v>
      </c>
      <c r="K36" s="14">
        <v>4.18</v>
      </c>
      <c r="L36" s="14">
        <f t="shared" si="14"/>
        <v>1.3599999999999994</v>
      </c>
      <c r="M36" s="16">
        <f t="shared" ref="M36:M46" si="16">J36+L36</f>
        <v>3.5891999999999995</v>
      </c>
      <c r="N36" s="16">
        <f t="shared" si="12"/>
        <v>0.28439999999999976</v>
      </c>
      <c r="O36" s="15">
        <v>30.61</v>
      </c>
      <c r="P36" s="16">
        <f t="shared" si="13"/>
        <v>-1.5300000000000011</v>
      </c>
      <c r="Q36" s="26">
        <v>40374.49</v>
      </c>
      <c r="R36" s="27">
        <f t="shared" si="15"/>
        <v>-7198.1200000000026</v>
      </c>
    </row>
    <row r="37" spans="1:18" x14ac:dyDescent="0.25">
      <c r="A37" s="13" t="s">
        <v>48</v>
      </c>
      <c r="B37" s="14">
        <v>168</v>
      </c>
      <c r="C37" s="15">
        <v>0.87360000000000004</v>
      </c>
      <c r="D37" s="14">
        <v>1</v>
      </c>
      <c r="E37" s="16">
        <v>0.25</v>
      </c>
      <c r="F37" s="14">
        <v>1</v>
      </c>
      <c r="G37" s="17">
        <v>0.5</v>
      </c>
      <c r="H37" s="14">
        <v>52</v>
      </c>
      <c r="I37" s="15">
        <v>0.25</v>
      </c>
      <c r="J37" s="16">
        <f t="shared" si="10"/>
        <v>1.8736000000000002</v>
      </c>
      <c r="K37" s="14">
        <v>4.29</v>
      </c>
      <c r="L37" s="14">
        <f t="shared" si="14"/>
        <v>1.58</v>
      </c>
      <c r="M37" s="16">
        <f t="shared" si="16"/>
        <v>3.4536000000000002</v>
      </c>
      <c r="N37" s="16">
        <f t="shared" si="12"/>
        <v>5.5200000000000582E-2</v>
      </c>
      <c r="O37" s="15">
        <v>33.58</v>
      </c>
      <c r="P37" s="16">
        <f t="shared" si="13"/>
        <v>0.39999999999999858</v>
      </c>
      <c r="Q37" s="26">
        <v>49384.7</v>
      </c>
      <c r="R37" s="27">
        <f t="shared" si="15"/>
        <v>-2209.9600000000064</v>
      </c>
    </row>
    <row r="38" spans="1:18" x14ac:dyDescent="0.25">
      <c r="A38" s="13" t="s">
        <v>49</v>
      </c>
      <c r="B38" s="14">
        <v>120</v>
      </c>
      <c r="C38" s="15">
        <v>1.1040000000000001</v>
      </c>
      <c r="D38" s="14">
        <v>2</v>
      </c>
      <c r="E38" s="16">
        <v>0.25</v>
      </c>
      <c r="F38" s="14">
        <v>1</v>
      </c>
      <c r="G38" s="17">
        <v>0.5</v>
      </c>
      <c r="H38" s="14">
        <v>18</v>
      </c>
      <c r="I38" s="15">
        <v>0.5</v>
      </c>
      <c r="J38" s="16">
        <f t="shared" si="10"/>
        <v>2.3540000000000001</v>
      </c>
      <c r="K38" s="14">
        <v>4.21</v>
      </c>
      <c r="L38" s="14">
        <f t="shared" si="14"/>
        <v>1.42</v>
      </c>
      <c r="M38" s="16">
        <f t="shared" si="16"/>
        <v>3.774</v>
      </c>
      <c r="N38" s="16">
        <f t="shared" si="12"/>
        <v>0.46760000000000002</v>
      </c>
      <c r="O38" s="15">
        <v>33.880000000000003</v>
      </c>
      <c r="P38" s="16">
        <f t="shared" si="13"/>
        <v>0.74000000000000199</v>
      </c>
      <c r="Q38" s="26">
        <v>53653.32</v>
      </c>
      <c r="R38" s="27">
        <f t="shared" si="15"/>
        <v>3510.0599999999977</v>
      </c>
    </row>
    <row r="39" spans="1:18" x14ac:dyDescent="0.25">
      <c r="A39" s="13" t="s">
        <v>50</v>
      </c>
      <c r="B39" s="14">
        <v>115</v>
      </c>
      <c r="C39" s="15">
        <v>1.1279999999999999</v>
      </c>
      <c r="D39" s="14">
        <v>2</v>
      </c>
      <c r="E39" s="16">
        <v>0.25</v>
      </c>
      <c r="F39" s="14">
        <v>2</v>
      </c>
      <c r="G39" s="17">
        <v>0.5</v>
      </c>
      <c r="H39" s="14">
        <v>27</v>
      </c>
      <c r="I39" s="15">
        <v>0.5</v>
      </c>
      <c r="J39" s="16">
        <f t="shared" ref="J39:J50" si="17">C39+E39+G39+I39</f>
        <v>2.3780000000000001</v>
      </c>
      <c r="K39" s="14">
        <v>4.21</v>
      </c>
      <c r="L39" s="14">
        <f t="shared" ref="L39:L46" si="18">(K39-3.5)*2</f>
        <v>1.42</v>
      </c>
      <c r="M39" s="16">
        <f t="shared" si="16"/>
        <v>3.798</v>
      </c>
      <c r="N39" s="16">
        <f t="shared" si="12"/>
        <v>0.62740000000000018</v>
      </c>
      <c r="O39" s="15">
        <v>33.81</v>
      </c>
      <c r="P39" s="16">
        <f t="shared" si="13"/>
        <v>0.8300000000000054</v>
      </c>
      <c r="Q39" s="26">
        <v>51919.67</v>
      </c>
      <c r="R39" s="27"/>
    </row>
    <row r="40" spans="1:18" x14ac:dyDescent="0.25">
      <c r="A40" s="12" t="s">
        <v>51</v>
      </c>
      <c r="B40" s="14">
        <v>142</v>
      </c>
      <c r="C40" s="15">
        <v>0.99839999999999995</v>
      </c>
      <c r="D40" s="14">
        <v>2</v>
      </c>
      <c r="E40" s="16">
        <v>0.25</v>
      </c>
      <c r="F40" s="14">
        <v>1</v>
      </c>
      <c r="G40" s="17">
        <v>0.5</v>
      </c>
      <c r="H40" s="14">
        <v>44</v>
      </c>
      <c r="I40" s="15">
        <v>0.5</v>
      </c>
      <c r="J40" s="16">
        <f t="shared" si="17"/>
        <v>2.2484000000000002</v>
      </c>
      <c r="K40" s="14">
        <v>4.09</v>
      </c>
      <c r="L40" s="14">
        <f t="shared" si="18"/>
        <v>1.1799999999999997</v>
      </c>
      <c r="M40" s="16">
        <f t="shared" si="16"/>
        <v>3.4283999999999999</v>
      </c>
      <c r="N40" s="16">
        <f t="shared" ref="N40:N51" si="19">M40-M28</f>
        <v>0.88160000000000016</v>
      </c>
      <c r="O40" s="15">
        <v>30.37</v>
      </c>
      <c r="P40" s="16">
        <f>O40-O28</f>
        <v>1.1600000000000001</v>
      </c>
      <c r="Q40" s="26">
        <v>52693.61</v>
      </c>
      <c r="R40" s="27">
        <f t="shared" si="15"/>
        <v>5879.1500000000015</v>
      </c>
    </row>
    <row r="41" spans="1:18" x14ac:dyDescent="0.25">
      <c r="A41" s="13" t="s">
        <v>52</v>
      </c>
      <c r="B41" s="14">
        <v>127</v>
      </c>
      <c r="C41" s="15">
        <v>1.0704</v>
      </c>
      <c r="D41" s="14">
        <v>3</v>
      </c>
      <c r="E41" s="16">
        <v>0.25</v>
      </c>
      <c r="F41" s="14">
        <v>1</v>
      </c>
      <c r="G41" s="17">
        <v>0.5</v>
      </c>
      <c r="H41" s="14">
        <v>184</v>
      </c>
      <c r="I41" s="15">
        <v>0</v>
      </c>
      <c r="J41" s="16">
        <f t="shared" si="17"/>
        <v>1.8204</v>
      </c>
      <c r="K41" s="14">
        <v>4.04</v>
      </c>
      <c r="L41" s="14">
        <f t="shared" si="18"/>
        <v>1.08</v>
      </c>
      <c r="M41" s="16">
        <f t="shared" si="16"/>
        <v>2.9004000000000003</v>
      </c>
      <c r="N41" s="16">
        <f t="shared" si="19"/>
        <v>1.0206</v>
      </c>
      <c r="O41" s="15">
        <v>29.98</v>
      </c>
      <c r="P41" s="16">
        <f>O41-O29</f>
        <v>1.2800000000000011</v>
      </c>
      <c r="Q41" s="26">
        <v>56780.79</v>
      </c>
      <c r="R41" s="27">
        <f t="shared" si="15"/>
        <v>-1959.9300000000003</v>
      </c>
    </row>
    <row r="42" spans="1:18" x14ac:dyDescent="0.25">
      <c r="A42" s="13" t="s">
        <v>53</v>
      </c>
      <c r="B42" s="14">
        <v>150</v>
      </c>
      <c r="C42" s="15">
        <v>0.96</v>
      </c>
      <c r="D42" s="14">
        <v>2</v>
      </c>
      <c r="E42" s="16">
        <v>0.25</v>
      </c>
      <c r="F42" s="14">
        <v>2</v>
      </c>
      <c r="G42" s="17">
        <v>0.5</v>
      </c>
      <c r="H42" s="22">
        <v>461</v>
      </c>
      <c r="I42" s="23">
        <v>-1</v>
      </c>
      <c r="J42" s="16">
        <f t="shared" si="17"/>
        <v>0.71</v>
      </c>
      <c r="K42" s="14">
        <v>3.84</v>
      </c>
      <c r="L42" s="14">
        <f t="shared" si="18"/>
        <v>0.67999999999999972</v>
      </c>
      <c r="M42" s="16">
        <f t="shared" si="16"/>
        <v>1.3899999999999997</v>
      </c>
      <c r="N42" s="16">
        <f t="shared" si="19"/>
        <v>-0.6532</v>
      </c>
      <c r="O42" s="15">
        <v>28.37</v>
      </c>
      <c r="P42" s="16">
        <f>O42-O30</f>
        <v>0.73000000000000043</v>
      </c>
      <c r="Q42" s="26">
        <v>57314.54</v>
      </c>
      <c r="R42" s="27">
        <f t="shared" si="15"/>
        <v>-2132.9700000000012</v>
      </c>
    </row>
    <row r="43" spans="1:18" x14ac:dyDescent="0.25">
      <c r="A43" s="13" t="s">
        <v>54</v>
      </c>
      <c r="B43" s="14">
        <v>138</v>
      </c>
      <c r="C43" s="15">
        <v>1.0176000000000001</v>
      </c>
      <c r="D43" s="14">
        <v>1</v>
      </c>
      <c r="E43" s="16">
        <v>0.25</v>
      </c>
      <c r="F43" s="14">
        <v>1</v>
      </c>
      <c r="G43" s="17">
        <v>0.5</v>
      </c>
      <c r="H43" s="14">
        <v>12</v>
      </c>
      <c r="I43" s="15">
        <v>0.5</v>
      </c>
      <c r="J43" s="16">
        <f t="shared" si="17"/>
        <v>2.2675999999999998</v>
      </c>
      <c r="K43" s="14">
        <v>3.83</v>
      </c>
      <c r="L43" s="14">
        <f t="shared" si="18"/>
        <v>0.66000000000000014</v>
      </c>
      <c r="M43" s="16">
        <f t="shared" si="16"/>
        <v>2.9276</v>
      </c>
      <c r="N43" s="16">
        <f t="shared" si="19"/>
        <v>0.84389999999999965</v>
      </c>
      <c r="O43" s="15">
        <v>29.75</v>
      </c>
      <c r="P43" s="16">
        <f>O43-O31</f>
        <v>2.66</v>
      </c>
      <c r="Q43" s="26">
        <v>52683.64</v>
      </c>
      <c r="R43" s="27">
        <f t="shared" si="15"/>
        <v>-2210.4000000000015</v>
      </c>
    </row>
    <row r="44" spans="1:18" x14ac:dyDescent="0.25">
      <c r="A44" s="13" t="s">
        <v>55</v>
      </c>
      <c r="B44" s="14">
        <v>136</v>
      </c>
      <c r="C44" s="15">
        <v>1.0511999999999999</v>
      </c>
      <c r="D44" s="14">
        <v>1</v>
      </c>
      <c r="E44" s="16">
        <v>0.25</v>
      </c>
      <c r="F44" s="14">
        <v>1</v>
      </c>
      <c r="G44" s="17">
        <v>0.5</v>
      </c>
      <c r="H44" s="14">
        <v>32</v>
      </c>
      <c r="I44" s="15">
        <v>0.5</v>
      </c>
      <c r="J44" s="16">
        <f t="shared" si="17"/>
        <v>2.3011999999999997</v>
      </c>
      <c r="K44" s="14">
        <v>3.92</v>
      </c>
      <c r="L44" s="14">
        <f t="shared" si="18"/>
        <v>0.83999999999999986</v>
      </c>
      <c r="M44" s="16">
        <f t="shared" si="16"/>
        <v>3.1411999999999995</v>
      </c>
      <c r="N44" s="16">
        <f t="shared" si="19"/>
        <v>0.85599999999999987</v>
      </c>
      <c r="O44" s="15">
        <v>29.8</v>
      </c>
      <c r="P44" s="16">
        <f t="shared" ref="P44:P53" si="20">O44-O32</f>
        <v>1.8399999999999999</v>
      </c>
      <c r="Q44" s="26">
        <v>56968.58</v>
      </c>
      <c r="R44" s="27"/>
    </row>
    <row r="45" spans="1:18" x14ac:dyDescent="0.25">
      <c r="A45" s="13" t="s">
        <v>56</v>
      </c>
      <c r="B45" s="14">
        <v>171</v>
      </c>
      <c r="C45" s="15">
        <v>0.85919999999999996</v>
      </c>
      <c r="D45" s="14">
        <v>1</v>
      </c>
      <c r="E45" s="16">
        <v>0.25</v>
      </c>
      <c r="F45" s="14">
        <v>1</v>
      </c>
      <c r="G45" s="17">
        <v>0.5</v>
      </c>
      <c r="H45" s="14">
        <v>61</v>
      </c>
      <c r="I45" s="15">
        <v>0.25</v>
      </c>
      <c r="J45" s="16">
        <f t="shared" si="17"/>
        <v>1.8592</v>
      </c>
      <c r="K45" s="14">
        <v>3.79</v>
      </c>
      <c r="L45" s="14">
        <f t="shared" si="18"/>
        <v>0.58000000000000007</v>
      </c>
      <c r="M45" s="16">
        <f t="shared" si="16"/>
        <v>2.4392</v>
      </c>
      <c r="N45" s="16">
        <f t="shared" si="19"/>
        <v>0.20679999999999987</v>
      </c>
      <c r="O45" s="15">
        <v>30.25</v>
      </c>
      <c r="P45" s="16">
        <f t="shared" si="20"/>
        <v>1.5899999999999999</v>
      </c>
      <c r="Q45" s="26">
        <v>49579.66</v>
      </c>
      <c r="R45" s="27">
        <f>Q45-Q33</f>
        <v>6347.6700000000055</v>
      </c>
    </row>
    <row r="46" spans="1:18" x14ac:dyDescent="0.25">
      <c r="A46" s="13" t="s">
        <v>57</v>
      </c>
      <c r="B46" s="14">
        <v>196</v>
      </c>
      <c r="C46" s="15">
        <v>0.73919999999999997</v>
      </c>
      <c r="D46" s="14">
        <v>3</v>
      </c>
      <c r="E46" s="16">
        <v>0.25</v>
      </c>
      <c r="F46" s="14">
        <v>3</v>
      </c>
      <c r="G46" s="17">
        <v>0.5</v>
      </c>
      <c r="H46" s="14">
        <v>187</v>
      </c>
      <c r="I46" s="15">
        <v>0</v>
      </c>
      <c r="J46" s="16">
        <f t="shared" si="17"/>
        <v>1.4891999999999999</v>
      </c>
      <c r="K46" s="14">
        <v>4.07</v>
      </c>
      <c r="L46" s="14">
        <f t="shared" si="18"/>
        <v>1.1400000000000006</v>
      </c>
      <c r="M46" s="16">
        <f t="shared" si="16"/>
        <v>2.6292000000000004</v>
      </c>
      <c r="N46" s="16">
        <f t="shared" si="19"/>
        <v>-0.26519999999999877</v>
      </c>
      <c r="O46" s="15">
        <v>31.36</v>
      </c>
      <c r="P46" s="16">
        <f t="shared" si="20"/>
        <v>1.9100000000000001</v>
      </c>
      <c r="Q46" s="26">
        <v>49965.72</v>
      </c>
      <c r="R46" s="27">
        <f>Q46-Q34</f>
        <v>5354.739999999998</v>
      </c>
    </row>
    <row r="47" spans="1:18" x14ac:dyDescent="0.25">
      <c r="A47" s="13" t="s">
        <v>58</v>
      </c>
      <c r="B47" s="14">
        <v>165</v>
      </c>
      <c r="C47" s="15">
        <v>0.88800000000000001</v>
      </c>
      <c r="D47" s="14">
        <v>2</v>
      </c>
      <c r="E47" s="16">
        <v>0.25</v>
      </c>
      <c r="F47" s="14">
        <v>1</v>
      </c>
      <c r="G47" s="17">
        <v>0.5</v>
      </c>
      <c r="H47" s="14">
        <v>33</v>
      </c>
      <c r="I47" s="15">
        <v>0.5</v>
      </c>
      <c r="J47" s="16">
        <f t="shared" si="17"/>
        <v>2.1379999999999999</v>
      </c>
      <c r="K47" s="14">
        <v>4.13</v>
      </c>
      <c r="L47" s="14">
        <f>(K47-3.5)*2</f>
        <v>1.2599999999999998</v>
      </c>
      <c r="M47" s="16">
        <f>J47+L47</f>
        <v>3.3979999999999997</v>
      </c>
      <c r="N47" s="16">
        <f t="shared" si="19"/>
        <v>0.21359999999999957</v>
      </c>
      <c r="O47" s="15">
        <v>31.11</v>
      </c>
      <c r="P47" s="16">
        <f t="shared" si="20"/>
        <v>1.259999999999998</v>
      </c>
      <c r="Q47" s="29">
        <v>49056.81</v>
      </c>
      <c r="R47" s="27">
        <f t="shared" ref="R47:R58" si="21">Q47-Q35</f>
        <v>11549.099999999999</v>
      </c>
    </row>
    <row r="48" spans="1:18" x14ac:dyDescent="0.25">
      <c r="A48" s="13" t="s">
        <v>59</v>
      </c>
      <c r="B48" s="14">
        <v>196</v>
      </c>
      <c r="C48" s="15">
        <v>0.73919999999999997</v>
      </c>
      <c r="D48" s="14">
        <v>3</v>
      </c>
      <c r="E48" s="16">
        <v>0.25</v>
      </c>
      <c r="F48" s="14">
        <v>2</v>
      </c>
      <c r="G48" s="17">
        <v>0.5</v>
      </c>
      <c r="H48" s="14">
        <v>40</v>
      </c>
      <c r="I48" s="15">
        <v>0.5</v>
      </c>
      <c r="J48" s="16">
        <f t="shared" si="17"/>
        <v>1.9891999999999999</v>
      </c>
      <c r="K48" s="14">
        <v>4.1500000000000004</v>
      </c>
      <c r="L48" s="14">
        <f>(K48-3.5)*2</f>
        <v>1.3000000000000007</v>
      </c>
      <c r="M48" s="16">
        <f t="shared" ref="M48:M58" si="22">J48+L48</f>
        <v>3.2892000000000006</v>
      </c>
      <c r="N48" s="16">
        <f t="shared" si="19"/>
        <v>-0.29999999999999893</v>
      </c>
      <c r="O48" s="15">
        <v>32.17</v>
      </c>
      <c r="P48" s="16">
        <f t="shared" si="20"/>
        <v>1.5600000000000023</v>
      </c>
      <c r="Q48" s="29">
        <v>45075.13</v>
      </c>
      <c r="R48" s="27">
        <f t="shared" si="21"/>
        <v>4700.6399999999994</v>
      </c>
    </row>
    <row r="49" spans="1:18" x14ac:dyDescent="0.25">
      <c r="A49" s="13" t="s">
        <v>60</v>
      </c>
      <c r="B49" s="14">
        <v>221</v>
      </c>
      <c r="C49" s="15">
        <v>0.61919999999999997</v>
      </c>
      <c r="D49" s="14">
        <v>2</v>
      </c>
      <c r="E49" s="16">
        <v>0.25</v>
      </c>
      <c r="F49" s="14">
        <v>1</v>
      </c>
      <c r="G49" s="17">
        <v>0.5</v>
      </c>
      <c r="H49" s="14">
        <v>24</v>
      </c>
      <c r="I49" s="15">
        <v>0.25</v>
      </c>
      <c r="J49" s="16">
        <f t="shared" si="17"/>
        <v>1.6192</v>
      </c>
      <c r="K49" s="14">
        <v>4.2</v>
      </c>
      <c r="L49" s="14">
        <f>(K49-3.5)*2</f>
        <v>1.4000000000000004</v>
      </c>
      <c r="M49" s="16">
        <f t="shared" si="22"/>
        <v>3.0192000000000005</v>
      </c>
      <c r="N49" s="16">
        <f t="shared" si="19"/>
        <v>-0.43439999999999968</v>
      </c>
      <c r="O49" s="15">
        <v>35.44</v>
      </c>
      <c r="P49" s="16">
        <f t="shared" si="20"/>
        <v>1.8599999999999994</v>
      </c>
      <c r="Q49" s="29">
        <v>54603.040000000001</v>
      </c>
      <c r="R49" s="27">
        <f t="shared" si="21"/>
        <v>5218.3400000000038</v>
      </c>
    </row>
    <row r="50" spans="1:18" x14ac:dyDescent="0.25">
      <c r="A50" s="13" t="s">
        <v>61</v>
      </c>
      <c r="B50" s="14">
        <v>212</v>
      </c>
      <c r="C50" s="15">
        <v>0.66</v>
      </c>
      <c r="D50" s="14">
        <v>2</v>
      </c>
      <c r="E50" s="16">
        <v>0.25</v>
      </c>
      <c r="F50" s="14">
        <v>1</v>
      </c>
      <c r="G50" s="17">
        <v>0.5</v>
      </c>
      <c r="H50" s="14">
        <v>25</v>
      </c>
      <c r="I50" s="15">
        <v>0.5</v>
      </c>
      <c r="J50" s="16">
        <f t="shared" si="17"/>
        <v>1.9100000000000001</v>
      </c>
      <c r="K50" s="14">
        <v>4.12</v>
      </c>
      <c r="L50" s="14">
        <f>(K50-3.5)*2</f>
        <v>1.2400000000000002</v>
      </c>
      <c r="M50" s="16">
        <f t="shared" si="22"/>
        <v>3.1500000000000004</v>
      </c>
      <c r="N50" s="16">
        <f t="shared" si="19"/>
        <v>-0.62399999999999967</v>
      </c>
      <c r="O50" s="15">
        <v>36.659999999999997</v>
      </c>
      <c r="P50" s="16">
        <f t="shared" si="20"/>
        <v>2.779999999999994</v>
      </c>
      <c r="Q50" s="29">
        <v>54374.45</v>
      </c>
      <c r="R50" s="27">
        <f>Q50-Q38</f>
        <v>721.12999999999738</v>
      </c>
    </row>
    <row r="51" spans="1:18" x14ac:dyDescent="0.25">
      <c r="A51" s="30" t="s">
        <v>62</v>
      </c>
      <c r="B51" s="14">
        <v>252</v>
      </c>
      <c r="C51" s="15">
        <v>0.47039999999999998</v>
      </c>
      <c r="D51" s="14">
        <v>2</v>
      </c>
      <c r="E51" s="16">
        <v>0.25</v>
      </c>
      <c r="F51" s="14">
        <v>1</v>
      </c>
      <c r="G51" s="17">
        <v>0.5</v>
      </c>
      <c r="H51" s="14">
        <v>8</v>
      </c>
      <c r="I51" s="15">
        <v>0.5</v>
      </c>
      <c r="J51" s="16">
        <f t="shared" ref="J51:J62" si="23">C51+E51+G51+I51</f>
        <v>1.7203999999999999</v>
      </c>
      <c r="K51" s="14">
        <v>4.0199999999999996</v>
      </c>
      <c r="L51" s="14">
        <f>(K51-3.5)*2</f>
        <v>1.0399999999999991</v>
      </c>
      <c r="M51" s="16">
        <f t="shared" si="22"/>
        <v>2.7603999999999989</v>
      </c>
      <c r="N51" s="16">
        <f t="shared" si="19"/>
        <v>-1.0376000000000012</v>
      </c>
      <c r="O51" s="15">
        <v>35.979999999999997</v>
      </c>
      <c r="P51" s="16">
        <f t="shared" si="20"/>
        <v>2.1699999999999946</v>
      </c>
      <c r="Q51" s="29">
        <v>53285.54</v>
      </c>
      <c r="R51" s="27">
        <f t="shared" si="21"/>
        <v>1365.8700000000026</v>
      </c>
    </row>
    <row r="52" spans="1:18" x14ac:dyDescent="0.25">
      <c r="A52" s="31" t="s">
        <v>63</v>
      </c>
      <c r="B52" s="14">
        <v>273</v>
      </c>
      <c r="C52" s="15">
        <v>0.36959999999999998</v>
      </c>
      <c r="D52" s="14">
        <v>2</v>
      </c>
      <c r="E52" s="16">
        <v>0.25</v>
      </c>
      <c r="F52" s="14">
        <v>1</v>
      </c>
      <c r="G52" s="17">
        <v>0.5</v>
      </c>
      <c r="H52" s="14">
        <v>23</v>
      </c>
      <c r="I52" s="15">
        <v>0.5</v>
      </c>
      <c r="J52" s="16">
        <f t="shared" si="23"/>
        <v>1.6195999999999999</v>
      </c>
      <c r="K52" s="14">
        <v>4.09</v>
      </c>
      <c r="L52" s="14">
        <f t="shared" ref="L52:L62" si="24">(K52-3.5)*2</f>
        <v>1.1799999999999997</v>
      </c>
      <c r="M52" s="16">
        <f t="shared" si="22"/>
        <v>2.7995999999999999</v>
      </c>
      <c r="N52" s="16">
        <f t="shared" ref="N52:N63" si="25">M52-M40</f>
        <v>-0.62880000000000003</v>
      </c>
      <c r="O52" s="15">
        <v>35.119999999999997</v>
      </c>
      <c r="P52" s="16">
        <f t="shared" si="20"/>
        <v>4.7499999999999964</v>
      </c>
      <c r="Q52" s="29">
        <v>54499.23</v>
      </c>
      <c r="R52" s="27">
        <f t="shared" si="21"/>
        <v>1805.6200000000026</v>
      </c>
    </row>
    <row r="53" spans="1:18" x14ac:dyDescent="0.25">
      <c r="A53" s="13" t="s">
        <v>64</v>
      </c>
      <c r="B53" s="14">
        <v>222</v>
      </c>
      <c r="C53" s="15">
        <v>0.61439999999999995</v>
      </c>
      <c r="D53" s="14">
        <v>2</v>
      </c>
      <c r="E53" s="16">
        <v>0.25</v>
      </c>
      <c r="F53" s="14">
        <v>1</v>
      </c>
      <c r="G53" s="17">
        <v>0.5</v>
      </c>
      <c r="H53" s="14">
        <v>18</v>
      </c>
      <c r="I53" s="15">
        <v>0.5</v>
      </c>
      <c r="J53" s="16">
        <f t="shared" si="23"/>
        <v>1.8643999999999998</v>
      </c>
      <c r="K53" s="14">
        <v>4.04</v>
      </c>
      <c r="L53" s="14">
        <f t="shared" si="24"/>
        <v>1.08</v>
      </c>
      <c r="M53" s="16">
        <f t="shared" si="22"/>
        <v>2.9443999999999999</v>
      </c>
      <c r="N53" s="16">
        <f t="shared" si="25"/>
        <v>4.3999999999999595E-2</v>
      </c>
      <c r="O53" s="15">
        <v>35.409999999999997</v>
      </c>
      <c r="P53" s="16">
        <f t="shared" si="20"/>
        <v>5.4299999999999962</v>
      </c>
      <c r="Q53" s="29">
        <v>64833.29</v>
      </c>
      <c r="R53" s="27">
        <f t="shared" si="21"/>
        <v>8052.5</v>
      </c>
    </row>
    <row r="54" spans="1:18" x14ac:dyDescent="0.25">
      <c r="A54" s="13" t="s">
        <v>65</v>
      </c>
      <c r="B54" s="14">
        <v>168</v>
      </c>
      <c r="C54" s="15">
        <v>0.87360000000000004</v>
      </c>
      <c r="D54" s="14">
        <v>2</v>
      </c>
      <c r="E54" s="16">
        <v>0.25</v>
      </c>
      <c r="F54" s="14">
        <v>1</v>
      </c>
      <c r="G54" s="17">
        <v>0.5</v>
      </c>
      <c r="H54" s="14">
        <v>10</v>
      </c>
      <c r="I54" s="15">
        <v>0.5</v>
      </c>
      <c r="J54" s="16">
        <f t="shared" si="23"/>
        <v>2.1236000000000002</v>
      </c>
      <c r="K54" s="14">
        <v>3.67</v>
      </c>
      <c r="L54" s="14">
        <f t="shared" si="24"/>
        <v>0.33999999999999986</v>
      </c>
      <c r="M54" s="16">
        <f t="shared" si="22"/>
        <v>2.4636</v>
      </c>
      <c r="N54" s="16">
        <f t="shared" si="25"/>
        <v>1.0736000000000003</v>
      </c>
      <c r="O54" s="15">
        <v>35.340000000000003</v>
      </c>
      <c r="P54" s="16">
        <f>O54-O42</f>
        <v>6.9700000000000024</v>
      </c>
      <c r="Q54" s="29">
        <v>79122.39</v>
      </c>
      <c r="R54" s="27">
        <f t="shared" si="21"/>
        <v>21807.85</v>
      </c>
    </row>
    <row r="55" spans="1:18" x14ac:dyDescent="0.25">
      <c r="A55" s="30" t="s">
        <v>66</v>
      </c>
      <c r="B55" s="14">
        <v>149</v>
      </c>
      <c r="C55" s="15">
        <v>1.0176000000000001</v>
      </c>
      <c r="D55" s="14">
        <v>1</v>
      </c>
      <c r="E55" s="16">
        <v>0.25</v>
      </c>
      <c r="F55" s="14">
        <v>1</v>
      </c>
      <c r="G55" s="17">
        <v>0.5</v>
      </c>
      <c r="H55" s="14">
        <v>30</v>
      </c>
      <c r="I55" s="15">
        <v>0.5</v>
      </c>
      <c r="J55" s="16">
        <f t="shared" si="23"/>
        <v>2.2675999999999998</v>
      </c>
      <c r="K55" s="14">
        <v>3.61</v>
      </c>
      <c r="L55" s="14">
        <f t="shared" si="24"/>
        <v>0.21999999999999975</v>
      </c>
      <c r="M55" s="16">
        <f t="shared" si="22"/>
        <v>2.4875999999999996</v>
      </c>
      <c r="N55" s="16">
        <f t="shared" si="25"/>
        <v>-0.44000000000000039</v>
      </c>
      <c r="O55" s="15">
        <v>35.14</v>
      </c>
      <c r="P55" s="16">
        <f>O55-O43</f>
        <v>5.3900000000000006</v>
      </c>
      <c r="Q55" s="29">
        <v>67306.320000000007</v>
      </c>
      <c r="R55" s="32">
        <f t="shared" si="21"/>
        <v>14622.680000000008</v>
      </c>
    </row>
    <row r="56" spans="1:18" x14ac:dyDescent="0.25">
      <c r="A56" s="13" t="s">
        <v>67</v>
      </c>
      <c r="B56" s="14">
        <v>121</v>
      </c>
      <c r="C56" s="15">
        <v>1.0992</v>
      </c>
      <c r="D56" s="14">
        <v>1</v>
      </c>
      <c r="E56" s="16">
        <v>0.25</v>
      </c>
      <c r="F56" s="14">
        <v>1</v>
      </c>
      <c r="G56" s="17">
        <v>0.5</v>
      </c>
      <c r="H56" s="14">
        <v>43</v>
      </c>
      <c r="I56" s="15">
        <v>0.5</v>
      </c>
      <c r="J56" s="16">
        <f t="shared" si="23"/>
        <v>2.3491999999999997</v>
      </c>
      <c r="K56" s="14">
        <v>3.87</v>
      </c>
      <c r="L56" s="14">
        <f t="shared" si="24"/>
        <v>0.74000000000000021</v>
      </c>
      <c r="M56" s="16">
        <f t="shared" si="22"/>
        <v>3.0891999999999999</v>
      </c>
      <c r="N56" s="16">
        <f t="shared" si="25"/>
        <v>-5.1999999999999602E-2</v>
      </c>
      <c r="O56" s="15">
        <v>35.64</v>
      </c>
      <c r="P56" s="16">
        <f t="shared" ref="P56:P65" si="26">O56-O44</f>
        <v>5.84</v>
      </c>
      <c r="Q56" s="29">
        <v>64086.97</v>
      </c>
      <c r="R56" s="32">
        <f t="shared" si="21"/>
        <v>7118.3899999999994</v>
      </c>
    </row>
    <row r="57" spans="1:18" x14ac:dyDescent="0.25">
      <c r="A57" s="13" t="s">
        <v>68</v>
      </c>
      <c r="B57" s="14">
        <v>191</v>
      </c>
      <c r="C57" s="15">
        <v>0.76319999999999999</v>
      </c>
      <c r="D57" s="14">
        <v>2</v>
      </c>
      <c r="E57" s="16">
        <v>0.25</v>
      </c>
      <c r="F57" s="14">
        <v>1</v>
      </c>
      <c r="G57" s="17">
        <v>0.5</v>
      </c>
      <c r="H57" s="14">
        <v>65</v>
      </c>
      <c r="I57" s="15">
        <v>0.25</v>
      </c>
      <c r="J57" s="16">
        <f t="shared" si="23"/>
        <v>1.7631999999999999</v>
      </c>
      <c r="K57" s="14">
        <v>4.04</v>
      </c>
      <c r="L57" s="14">
        <f t="shared" si="24"/>
        <v>1.08</v>
      </c>
      <c r="M57" s="16">
        <f t="shared" si="22"/>
        <v>2.8431999999999999</v>
      </c>
      <c r="N57" s="16">
        <f t="shared" si="25"/>
        <v>0.40399999999999991</v>
      </c>
      <c r="O57" s="15">
        <v>36.89</v>
      </c>
      <c r="P57" s="16">
        <f t="shared" si="26"/>
        <v>6.6400000000000006</v>
      </c>
      <c r="Q57" s="29">
        <v>69623.87</v>
      </c>
      <c r="R57" s="27">
        <f t="shared" si="21"/>
        <v>20044.209999999992</v>
      </c>
    </row>
    <row r="58" spans="1:18" x14ac:dyDescent="0.25">
      <c r="A58" s="13" t="s">
        <v>69</v>
      </c>
      <c r="B58" s="14">
        <v>215</v>
      </c>
      <c r="C58" s="15">
        <v>0.64800000000000002</v>
      </c>
      <c r="D58" s="14">
        <v>2</v>
      </c>
      <c r="E58" s="16">
        <v>0.25</v>
      </c>
      <c r="F58" s="14">
        <v>1</v>
      </c>
      <c r="G58" s="17">
        <v>0.5</v>
      </c>
      <c r="H58" s="14">
        <v>20</v>
      </c>
      <c r="I58" s="15">
        <v>0.5</v>
      </c>
      <c r="J58" s="16">
        <f t="shared" si="23"/>
        <v>1.8980000000000001</v>
      </c>
      <c r="K58" s="14">
        <v>4.21</v>
      </c>
      <c r="L58" s="14">
        <f t="shared" si="24"/>
        <v>1.42</v>
      </c>
      <c r="M58" s="16">
        <f t="shared" si="22"/>
        <v>3.3180000000000001</v>
      </c>
      <c r="N58" s="16">
        <f t="shared" si="25"/>
        <v>0.68879999999999963</v>
      </c>
      <c r="O58" s="15">
        <v>37.53</v>
      </c>
      <c r="P58" s="16">
        <f t="shared" si="26"/>
        <v>6.1700000000000017</v>
      </c>
      <c r="Q58" s="29">
        <v>60936.66</v>
      </c>
      <c r="R58" s="27">
        <f t="shared" si="21"/>
        <v>10970.940000000002</v>
      </c>
    </row>
    <row r="59" spans="1:18" x14ac:dyDescent="0.25">
      <c r="A59" s="13" t="s">
        <v>70</v>
      </c>
      <c r="B59" s="14">
        <v>191</v>
      </c>
      <c r="C59" s="15">
        <v>0.76319999999999999</v>
      </c>
      <c r="D59" s="14">
        <v>2</v>
      </c>
      <c r="E59" s="16">
        <v>0.25</v>
      </c>
      <c r="F59" s="14">
        <v>1</v>
      </c>
      <c r="G59" s="17">
        <v>0.5</v>
      </c>
      <c r="H59" s="14">
        <v>11</v>
      </c>
      <c r="I59" s="15">
        <v>0.5</v>
      </c>
      <c r="J59" s="16">
        <f t="shared" si="23"/>
        <v>2.0131999999999999</v>
      </c>
      <c r="K59" s="14">
        <v>4.25</v>
      </c>
      <c r="L59" s="14">
        <f t="shared" si="24"/>
        <v>1.5</v>
      </c>
      <c r="M59" s="16">
        <f>J59+L59</f>
        <v>3.5131999999999999</v>
      </c>
      <c r="N59" s="16">
        <f t="shared" si="25"/>
        <v>0.11520000000000019</v>
      </c>
      <c r="O59" s="15">
        <v>37.380000000000003</v>
      </c>
      <c r="P59" s="16">
        <f t="shared" si="26"/>
        <v>6.2700000000000031</v>
      </c>
      <c r="Q59" s="29">
        <v>61427.23</v>
      </c>
      <c r="R59" s="27">
        <f t="shared" ref="R59:R70" si="27">Q59-Q47</f>
        <v>12370.420000000006</v>
      </c>
    </row>
    <row r="60" spans="1:18" x14ac:dyDescent="0.25">
      <c r="A60" s="13" t="s">
        <v>71</v>
      </c>
      <c r="B60" s="14">
        <v>224</v>
      </c>
      <c r="C60" s="15">
        <v>0.6048</v>
      </c>
      <c r="D60" s="14">
        <v>3</v>
      </c>
      <c r="E60" s="16">
        <v>0.25</v>
      </c>
      <c r="F60" s="14">
        <v>1</v>
      </c>
      <c r="G60" s="17">
        <v>0.5</v>
      </c>
      <c r="H60" s="14">
        <v>20</v>
      </c>
      <c r="I60" s="15">
        <v>0.5</v>
      </c>
      <c r="J60" s="16">
        <f t="shared" si="23"/>
        <v>1.8548</v>
      </c>
      <c r="K60" s="14">
        <v>4.42</v>
      </c>
      <c r="L60" s="14">
        <f t="shared" si="24"/>
        <v>1.8399999999999999</v>
      </c>
      <c r="M60" s="16">
        <f t="shared" ref="M60:M70" si="28">J60+L60</f>
        <v>3.6947999999999999</v>
      </c>
      <c r="N60" s="16">
        <f t="shared" si="25"/>
        <v>0.40559999999999929</v>
      </c>
      <c r="O60" s="15">
        <v>38.53</v>
      </c>
      <c r="P60" s="16">
        <f t="shared" si="26"/>
        <v>6.3599999999999994</v>
      </c>
      <c r="Q60" s="29">
        <v>59437.83</v>
      </c>
      <c r="R60" s="27">
        <f t="shared" si="27"/>
        <v>14362.700000000004</v>
      </c>
    </row>
    <row r="61" spans="1:18" x14ac:dyDescent="0.25">
      <c r="A61" s="13" t="s">
        <v>72</v>
      </c>
      <c r="B61" s="14">
        <v>229</v>
      </c>
      <c r="C61" s="15">
        <v>0.58079999999999998</v>
      </c>
      <c r="D61" s="14">
        <v>4</v>
      </c>
      <c r="E61" s="16">
        <v>0.25</v>
      </c>
      <c r="F61" s="14">
        <v>1</v>
      </c>
      <c r="G61" s="17">
        <v>0.5</v>
      </c>
      <c r="H61" s="14">
        <v>7</v>
      </c>
      <c r="I61" s="15">
        <v>0.5</v>
      </c>
      <c r="J61" s="16">
        <f t="shared" si="23"/>
        <v>1.8308</v>
      </c>
      <c r="K61" s="14">
        <v>4.58</v>
      </c>
      <c r="L61" s="14">
        <f t="shared" si="24"/>
        <v>2.16</v>
      </c>
      <c r="M61" s="16">
        <f t="shared" si="28"/>
        <v>3.9908000000000001</v>
      </c>
      <c r="N61" s="16">
        <f t="shared" si="25"/>
        <v>0.97159999999999958</v>
      </c>
      <c r="O61" s="15">
        <v>41.36</v>
      </c>
      <c r="P61" s="16">
        <f t="shared" si="26"/>
        <v>5.9200000000000017</v>
      </c>
      <c r="Q61" s="29">
        <v>65360.65</v>
      </c>
      <c r="R61" s="27">
        <f t="shared" si="27"/>
        <v>10757.61</v>
      </c>
    </row>
    <row r="62" spans="1:18" x14ac:dyDescent="0.25">
      <c r="A62" s="13" t="s">
        <v>73</v>
      </c>
      <c r="B62" s="14">
        <v>212</v>
      </c>
      <c r="C62" s="15">
        <v>0.66239999999999999</v>
      </c>
      <c r="D62" s="14">
        <v>4</v>
      </c>
      <c r="E62" s="16">
        <v>0.25</v>
      </c>
      <c r="F62" s="14">
        <v>2</v>
      </c>
      <c r="G62" s="17">
        <v>0.5</v>
      </c>
      <c r="H62" s="14">
        <v>24</v>
      </c>
      <c r="I62" s="15">
        <v>0.5</v>
      </c>
      <c r="J62" s="16">
        <f t="shared" si="23"/>
        <v>1.9123999999999999</v>
      </c>
      <c r="K62" s="14">
        <v>4.4400000000000004</v>
      </c>
      <c r="L62" s="14">
        <f t="shared" si="24"/>
        <v>1.8800000000000008</v>
      </c>
      <c r="M62" s="16">
        <f t="shared" si="28"/>
        <v>3.7924000000000007</v>
      </c>
      <c r="N62" s="16">
        <f t="shared" si="25"/>
        <v>0.6424000000000003</v>
      </c>
      <c r="O62" s="15">
        <v>41.03</v>
      </c>
      <c r="P62" s="16">
        <f t="shared" si="26"/>
        <v>4.3700000000000045</v>
      </c>
      <c r="Q62" s="29">
        <v>61827.89</v>
      </c>
      <c r="R62" s="27">
        <f t="shared" si="27"/>
        <v>7453.4400000000023</v>
      </c>
    </row>
    <row r="63" spans="1:18" x14ac:dyDescent="0.25">
      <c r="A63" s="13" t="s">
        <v>74</v>
      </c>
      <c r="B63" s="14">
        <v>204</v>
      </c>
      <c r="C63" s="15">
        <v>0.70079999999999998</v>
      </c>
      <c r="D63" s="14">
        <v>3</v>
      </c>
      <c r="E63" s="16">
        <v>0.25</v>
      </c>
      <c r="F63" s="14">
        <v>1</v>
      </c>
      <c r="G63" s="17">
        <v>0.5</v>
      </c>
      <c r="H63" s="14">
        <v>10</v>
      </c>
      <c r="I63" s="15">
        <v>0.5</v>
      </c>
      <c r="J63" s="16">
        <f>C63+E63+G63+I63</f>
        <v>1.9508000000000001</v>
      </c>
      <c r="K63" s="14">
        <v>4.0199999999999996</v>
      </c>
      <c r="L63" s="14">
        <f>(K63-3.5)*2</f>
        <v>1.0399999999999991</v>
      </c>
      <c r="M63" s="16">
        <f t="shared" si="28"/>
        <v>2.9907999999999992</v>
      </c>
      <c r="N63" s="16">
        <f t="shared" si="25"/>
        <v>0.23040000000000038</v>
      </c>
      <c r="O63" s="15">
        <v>40.46</v>
      </c>
      <c r="P63" s="16">
        <f t="shared" si="26"/>
        <v>4.480000000000004</v>
      </c>
      <c r="Q63" s="29">
        <v>59756.31</v>
      </c>
      <c r="R63" s="27">
        <f t="shared" si="27"/>
        <v>6470.7699999999968</v>
      </c>
    </row>
    <row r="64" spans="1:18" x14ac:dyDescent="0.25">
      <c r="A64" s="12" t="s">
        <v>75</v>
      </c>
      <c r="B64" s="14">
        <v>228</v>
      </c>
      <c r="C64" s="15">
        <v>0.58560000000000001</v>
      </c>
      <c r="D64" s="14">
        <v>2</v>
      </c>
      <c r="E64" s="16">
        <v>0.25</v>
      </c>
      <c r="F64" s="14">
        <v>1</v>
      </c>
      <c r="G64" s="17">
        <v>0.5</v>
      </c>
      <c r="H64" s="14">
        <v>26</v>
      </c>
      <c r="I64" s="15">
        <v>0.5</v>
      </c>
      <c r="J64" s="16">
        <f>C64+E64+G64+I64</f>
        <v>1.8355999999999999</v>
      </c>
      <c r="K64" s="14">
        <v>4.1100000000000003</v>
      </c>
      <c r="L64" s="14">
        <f>(K64-3.5)*2</f>
        <v>1.2200000000000006</v>
      </c>
      <c r="M64" s="16">
        <f t="shared" si="28"/>
        <v>3.0556000000000005</v>
      </c>
      <c r="N64" s="16">
        <f>M64-M52</f>
        <v>0.25600000000000067</v>
      </c>
      <c r="O64" s="15">
        <v>36.869999999999997</v>
      </c>
      <c r="P64" s="16">
        <f t="shared" si="26"/>
        <v>1.75</v>
      </c>
      <c r="Q64" s="29">
        <v>64416.98</v>
      </c>
      <c r="R64" s="27">
        <f t="shared" si="27"/>
        <v>9917.75</v>
      </c>
    </row>
    <row r="65" spans="1:19" x14ac:dyDescent="0.25">
      <c r="A65" s="13" t="s">
        <v>76</v>
      </c>
      <c r="B65" s="14">
        <v>212</v>
      </c>
      <c r="C65" s="15">
        <v>0.66239999999999999</v>
      </c>
      <c r="D65" s="14">
        <v>2</v>
      </c>
      <c r="E65" s="16">
        <v>0.25</v>
      </c>
      <c r="F65" s="14">
        <v>1</v>
      </c>
      <c r="G65" s="17">
        <v>0.5</v>
      </c>
      <c r="H65" s="14">
        <v>23</v>
      </c>
      <c r="I65" s="15">
        <v>0.5</v>
      </c>
      <c r="J65" s="16">
        <f>C65+E65+G65+I65</f>
        <v>1.9123999999999999</v>
      </c>
      <c r="K65" s="14">
        <v>4.01</v>
      </c>
      <c r="L65" s="14">
        <f>(K65-3.5)*2</f>
        <v>1.0199999999999996</v>
      </c>
      <c r="M65" s="16">
        <f t="shared" si="28"/>
        <v>2.9323999999999995</v>
      </c>
      <c r="N65" s="16">
        <f>M65-M53</f>
        <v>-1.2000000000000455E-2</v>
      </c>
      <c r="O65" s="15">
        <v>36.47</v>
      </c>
      <c r="P65" s="16">
        <f t="shared" si="26"/>
        <v>1.0600000000000023</v>
      </c>
      <c r="Q65" s="29">
        <v>71899.789999999994</v>
      </c>
      <c r="R65" s="27">
        <f t="shared" si="27"/>
        <v>7066.4999999999927</v>
      </c>
    </row>
    <row r="66" spans="1:19" x14ac:dyDescent="0.25">
      <c r="A66" s="13" t="s">
        <v>77</v>
      </c>
      <c r="B66" s="14">
        <v>222</v>
      </c>
      <c r="C66" s="15">
        <v>0.61439999999999995</v>
      </c>
      <c r="D66" s="14">
        <v>2</v>
      </c>
      <c r="E66" s="16">
        <v>0.25</v>
      </c>
      <c r="F66" s="14">
        <v>1</v>
      </c>
      <c r="G66" s="17">
        <v>0.5</v>
      </c>
      <c r="H66" s="14">
        <v>7</v>
      </c>
      <c r="I66" s="15">
        <v>0.5</v>
      </c>
      <c r="J66" s="16">
        <f>C66+E66+G66+I66</f>
        <v>1.8643999999999998</v>
      </c>
      <c r="K66" s="14">
        <v>3.81</v>
      </c>
      <c r="L66" s="14">
        <f>(K66-3.5)*2</f>
        <v>0.62000000000000011</v>
      </c>
      <c r="M66" s="16">
        <f t="shared" si="28"/>
        <v>2.4843999999999999</v>
      </c>
      <c r="N66" s="16">
        <f>M66-M54</f>
        <v>2.079999999999993E-2</v>
      </c>
      <c r="O66" s="15">
        <v>34.409999999999997</v>
      </c>
      <c r="P66" s="16">
        <f>O66-O54</f>
        <v>-0.93000000000000682</v>
      </c>
      <c r="Q66" s="29">
        <v>67892.53</v>
      </c>
      <c r="R66" s="32">
        <f t="shared" si="27"/>
        <v>-11229.86</v>
      </c>
    </row>
    <row r="67" spans="1:19" x14ac:dyDescent="0.25">
      <c r="A67" s="13" t="s">
        <v>78</v>
      </c>
      <c r="B67" s="14">
        <v>194</v>
      </c>
      <c r="C67" s="15">
        <v>0.74880000000000002</v>
      </c>
      <c r="D67" s="14">
        <v>2</v>
      </c>
      <c r="E67" s="16">
        <v>0.25</v>
      </c>
      <c r="F67" s="14">
        <v>1</v>
      </c>
      <c r="G67" s="17">
        <v>0.5</v>
      </c>
      <c r="H67" s="14">
        <v>-5</v>
      </c>
      <c r="I67" s="15">
        <v>0.5</v>
      </c>
      <c r="J67" s="16">
        <f t="shared" ref="J67:J74" si="29">C67+E67+G67+I67</f>
        <v>1.9988000000000001</v>
      </c>
      <c r="K67" s="14">
        <v>3.82</v>
      </c>
      <c r="L67" s="14">
        <f>(K67-3.5)*2</f>
        <v>0.63999999999999968</v>
      </c>
      <c r="M67" s="16">
        <f t="shared" si="28"/>
        <v>2.6387999999999998</v>
      </c>
      <c r="N67" s="16">
        <f>M67-M55</f>
        <v>0.15120000000000022</v>
      </c>
      <c r="O67" s="15">
        <v>34.31</v>
      </c>
      <c r="P67" s="16">
        <f>O67-O55</f>
        <v>-0.82999999999999829</v>
      </c>
      <c r="Q67" s="29">
        <v>60214.84</v>
      </c>
      <c r="R67" s="32">
        <f t="shared" si="27"/>
        <v>-7091.4800000000105</v>
      </c>
    </row>
    <row r="68" spans="1:19" x14ac:dyDescent="0.25">
      <c r="A68" s="13" t="s">
        <v>79</v>
      </c>
      <c r="B68" s="14">
        <v>172</v>
      </c>
      <c r="C68" s="15">
        <v>0.85440000000000005</v>
      </c>
      <c r="D68" s="14">
        <v>1</v>
      </c>
      <c r="E68" s="16">
        <v>0.25</v>
      </c>
      <c r="F68" s="14">
        <v>1</v>
      </c>
      <c r="G68" s="17">
        <v>0.5</v>
      </c>
      <c r="H68" s="14">
        <v>48</v>
      </c>
      <c r="I68" s="15">
        <v>0.5</v>
      </c>
      <c r="J68" s="16">
        <f t="shared" si="29"/>
        <v>2.1044</v>
      </c>
      <c r="K68" s="14">
        <v>3.91</v>
      </c>
      <c r="L68" s="14">
        <f t="shared" ref="L68:L74" si="30">(K68-3.5)*2</f>
        <v>0.82000000000000028</v>
      </c>
      <c r="M68" s="16">
        <f t="shared" si="28"/>
        <v>2.9244000000000003</v>
      </c>
      <c r="N68" s="16">
        <f t="shared" ref="N68:N75" si="31">M68-M56</f>
        <v>-0.16479999999999961</v>
      </c>
      <c r="O68" s="15">
        <v>34.700000000000003</v>
      </c>
      <c r="P68" s="16">
        <f t="shared" ref="P68:P77" si="32">O68-O56</f>
        <v>-0.93999999999999773</v>
      </c>
      <c r="Q68" s="29">
        <v>60382.85</v>
      </c>
      <c r="R68" s="32">
        <f t="shared" si="27"/>
        <v>-3704.1200000000026</v>
      </c>
    </row>
    <row r="69" spans="1:19" x14ac:dyDescent="0.25">
      <c r="A69" s="13" t="s">
        <v>80</v>
      </c>
      <c r="B69" s="14">
        <v>170</v>
      </c>
      <c r="C69" s="15">
        <v>0.86399999999999999</v>
      </c>
      <c r="D69" s="14">
        <v>2</v>
      </c>
      <c r="E69" s="16">
        <v>0.25</v>
      </c>
      <c r="F69" s="14">
        <v>1</v>
      </c>
      <c r="G69" s="17">
        <v>0.5</v>
      </c>
      <c r="H69" s="14">
        <v>76</v>
      </c>
      <c r="I69" s="15">
        <v>0.25</v>
      </c>
      <c r="J69" s="16">
        <f t="shared" si="29"/>
        <v>1.8639999999999999</v>
      </c>
      <c r="K69" s="14">
        <v>4.01</v>
      </c>
      <c r="L69" s="14">
        <f t="shared" si="30"/>
        <v>1.0199999999999996</v>
      </c>
      <c r="M69" s="16">
        <f t="shared" si="28"/>
        <v>2.8839999999999995</v>
      </c>
      <c r="N69" s="16">
        <f t="shared" si="31"/>
        <v>4.0799999999999503E-2</v>
      </c>
      <c r="O69" s="15">
        <v>33.76</v>
      </c>
      <c r="P69" s="16">
        <f t="shared" si="32"/>
        <v>-3.1300000000000026</v>
      </c>
      <c r="Q69" s="29">
        <v>62259.13</v>
      </c>
      <c r="R69" s="32">
        <f t="shared" si="27"/>
        <v>-7364.739999999998</v>
      </c>
    </row>
    <row r="70" spans="1:19" x14ac:dyDescent="0.25">
      <c r="A70" s="13" t="s">
        <v>81</v>
      </c>
      <c r="B70" s="14">
        <v>210</v>
      </c>
      <c r="C70" s="15">
        <v>0.64800000000000002</v>
      </c>
      <c r="D70" s="14">
        <v>3</v>
      </c>
      <c r="E70" s="16">
        <v>0.25</v>
      </c>
      <c r="F70" s="14">
        <v>4</v>
      </c>
      <c r="G70" s="17">
        <v>0.5</v>
      </c>
      <c r="H70" s="14">
        <v>94</v>
      </c>
      <c r="I70" s="15">
        <v>0.25</v>
      </c>
      <c r="J70" s="16">
        <f t="shared" si="29"/>
        <v>1.6480000000000001</v>
      </c>
      <c r="K70" s="14">
        <v>4.28</v>
      </c>
      <c r="L70" s="14">
        <f t="shared" si="30"/>
        <v>1.5600000000000005</v>
      </c>
      <c r="M70" s="16">
        <f t="shared" si="28"/>
        <v>3.2080000000000006</v>
      </c>
      <c r="N70" s="16">
        <f t="shared" si="31"/>
        <v>-0.10999999999999943</v>
      </c>
      <c r="O70" s="15">
        <v>34.479999999999997</v>
      </c>
      <c r="P70" s="16">
        <f t="shared" si="32"/>
        <v>-3.0500000000000043</v>
      </c>
      <c r="Q70" s="29">
        <v>60715.01</v>
      </c>
      <c r="R70" s="32">
        <f t="shared" si="27"/>
        <v>-221.65000000000146</v>
      </c>
      <c r="S70" s="34"/>
    </row>
    <row r="71" spans="1:19" x14ac:dyDescent="0.25">
      <c r="A71" s="13" t="s">
        <v>82</v>
      </c>
      <c r="B71" s="14">
        <v>221</v>
      </c>
      <c r="C71" s="15">
        <v>0.61919999999999997</v>
      </c>
      <c r="D71" s="14">
        <v>2</v>
      </c>
      <c r="E71" s="16">
        <v>0.25</v>
      </c>
      <c r="F71" s="14">
        <v>1</v>
      </c>
      <c r="G71" s="17">
        <v>0.5</v>
      </c>
      <c r="H71" s="14">
        <v>52</v>
      </c>
      <c r="I71" s="15">
        <v>0.25</v>
      </c>
      <c r="J71" s="16">
        <f t="shared" si="29"/>
        <v>1.6192</v>
      </c>
      <c r="K71" s="14">
        <v>4.25</v>
      </c>
      <c r="L71" s="14">
        <f t="shared" si="30"/>
        <v>1.5</v>
      </c>
      <c r="M71" s="16">
        <f>J71+L71</f>
        <v>3.1192000000000002</v>
      </c>
      <c r="N71" s="16">
        <f t="shared" si="31"/>
        <v>-0.39399999999999968</v>
      </c>
      <c r="O71" s="15">
        <v>34.700000000000003</v>
      </c>
      <c r="P71" s="16">
        <f t="shared" si="32"/>
        <v>-2.6799999999999997</v>
      </c>
      <c r="Q71" s="29">
        <v>59307.02</v>
      </c>
      <c r="R71" s="32">
        <f t="shared" ref="R71:R82" si="33">Q71-Q59</f>
        <v>-2120.2100000000064</v>
      </c>
      <c r="S71" s="34"/>
    </row>
    <row r="72" spans="1:19" x14ac:dyDescent="0.25">
      <c r="A72" s="13" t="s">
        <v>83</v>
      </c>
      <c r="B72" s="14">
        <v>237</v>
      </c>
      <c r="C72" s="15">
        <v>0.54239999999999999</v>
      </c>
      <c r="D72" s="14">
        <v>3</v>
      </c>
      <c r="E72" s="16">
        <v>0.25</v>
      </c>
      <c r="F72" s="14">
        <v>1</v>
      </c>
      <c r="G72" s="17">
        <v>0.5</v>
      </c>
      <c r="H72" s="14">
        <v>20</v>
      </c>
      <c r="I72" s="15">
        <v>0.5</v>
      </c>
      <c r="J72" s="16">
        <f t="shared" si="29"/>
        <v>1.7924</v>
      </c>
      <c r="K72" s="14">
        <v>4.26</v>
      </c>
      <c r="L72" s="14">
        <f t="shared" si="30"/>
        <v>1.5199999999999996</v>
      </c>
      <c r="M72" s="16">
        <f t="shared" ref="M72:M82" si="34">J72+L72</f>
        <v>3.3123999999999993</v>
      </c>
      <c r="N72" s="16">
        <f t="shared" si="31"/>
        <v>-0.38240000000000052</v>
      </c>
      <c r="O72" s="15">
        <v>34.9</v>
      </c>
      <c r="P72" s="16">
        <f t="shared" si="32"/>
        <v>-3.6300000000000026</v>
      </c>
      <c r="Q72" s="29">
        <v>53885.01</v>
      </c>
      <c r="R72" s="32">
        <f t="shared" si="33"/>
        <v>-5552.82</v>
      </c>
      <c r="S72" s="34"/>
    </row>
    <row r="73" spans="1:19" x14ac:dyDescent="0.25">
      <c r="A73" s="30" t="s">
        <v>84</v>
      </c>
      <c r="B73" s="14">
        <v>237</v>
      </c>
      <c r="C73" s="15">
        <v>0.54239999999999999</v>
      </c>
      <c r="D73" s="14">
        <v>4</v>
      </c>
      <c r="E73" s="16">
        <v>0.25</v>
      </c>
      <c r="F73" s="14">
        <v>1</v>
      </c>
      <c r="G73" s="17">
        <v>0.5</v>
      </c>
      <c r="H73" s="14">
        <v>27</v>
      </c>
      <c r="I73" s="15">
        <v>0.5</v>
      </c>
      <c r="J73" s="16">
        <f t="shared" si="29"/>
        <v>1.7924</v>
      </c>
      <c r="K73" s="14">
        <v>4.41</v>
      </c>
      <c r="L73" s="14">
        <f t="shared" si="30"/>
        <v>1.8200000000000003</v>
      </c>
      <c r="M73" s="16">
        <f t="shared" si="34"/>
        <v>3.6124000000000001</v>
      </c>
      <c r="N73" s="16">
        <f t="shared" si="31"/>
        <v>-0.37840000000000007</v>
      </c>
      <c r="O73" s="15">
        <v>38.89</v>
      </c>
      <c r="P73" s="16">
        <f t="shared" si="32"/>
        <v>-2.4699999999999989</v>
      </c>
      <c r="Q73" s="29">
        <v>63461.05</v>
      </c>
      <c r="R73" s="32">
        <f t="shared" si="33"/>
        <v>-1899.5999999999985</v>
      </c>
      <c r="S73" s="34"/>
    </row>
    <row r="74" spans="1:19" x14ac:dyDescent="0.25">
      <c r="A74" s="13" t="s">
        <v>85</v>
      </c>
      <c r="B74" s="14">
        <v>247</v>
      </c>
      <c r="C74" s="15">
        <v>0.49440000000000001</v>
      </c>
      <c r="D74" s="14">
        <v>4</v>
      </c>
      <c r="E74" s="16">
        <v>0.25</v>
      </c>
      <c r="F74" s="14">
        <v>35</v>
      </c>
      <c r="G74" s="17">
        <v>0</v>
      </c>
      <c r="H74" s="14">
        <v>10</v>
      </c>
      <c r="I74" s="15">
        <v>0.5</v>
      </c>
      <c r="J74" s="16">
        <f t="shared" si="29"/>
        <v>1.2444</v>
      </c>
      <c r="K74" s="14">
        <v>4.47</v>
      </c>
      <c r="L74" s="14">
        <f t="shared" si="30"/>
        <v>1.9399999999999995</v>
      </c>
      <c r="M74" s="16">
        <f t="shared" si="34"/>
        <v>3.1843999999999992</v>
      </c>
      <c r="N74" s="16">
        <f t="shared" si="31"/>
        <v>-0.60800000000000143</v>
      </c>
      <c r="O74" s="15">
        <v>38.090000000000003</v>
      </c>
      <c r="P74" s="16">
        <f t="shared" si="32"/>
        <v>-2.9399999999999977</v>
      </c>
      <c r="Q74" s="29">
        <v>66734.880000000005</v>
      </c>
      <c r="R74" s="32">
        <f t="shared" si="33"/>
        <v>4906.9900000000052</v>
      </c>
      <c r="S74" s="34"/>
    </row>
    <row r="75" spans="1:19" x14ac:dyDescent="0.25">
      <c r="A75" s="13" t="s">
        <v>86</v>
      </c>
      <c r="B75" s="14">
        <v>174</v>
      </c>
      <c r="C75" s="15">
        <v>0.8448</v>
      </c>
      <c r="D75" s="14">
        <v>3</v>
      </c>
      <c r="E75" s="16">
        <v>0.25</v>
      </c>
      <c r="F75" s="14">
        <v>1</v>
      </c>
      <c r="G75" s="17">
        <v>0.5</v>
      </c>
      <c r="H75" s="14">
        <v>2</v>
      </c>
      <c r="I75" s="15">
        <v>0.5</v>
      </c>
      <c r="J75" s="16">
        <f>C75+E75+G75+I75</f>
        <v>2.0948000000000002</v>
      </c>
      <c r="K75" s="14">
        <v>4.1500000000000004</v>
      </c>
      <c r="L75" s="14">
        <f>(K75-3.5)*2</f>
        <v>1.3000000000000007</v>
      </c>
      <c r="M75" s="16">
        <f t="shared" si="34"/>
        <v>3.3948000000000009</v>
      </c>
      <c r="N75" s="16">
        <f t="shared" si="31"/>
        <v>0.40400000000000169</v>
      </c>
      <c r="O75" s="15">
        <v>37.76</v>
      </c>
      <c r="P75" s="16">
        <f t="shared" si="32"/>
        <v>-2.7000000000000028</v>
      </c>
      <c r="Q75" s="29">
        <v>61775.81</v>
      </c>
      <c r="R75" s="32">
        <f t="shared" si="33"/>
        <v>2019.5</v>
      </c>
      <c r="S75" s="34"/>
    </row>
    <row r="76" spans="1:19" x14ac:dyDescent="0.25">
      <c r="A76" s="12" t="s">
        <v>87</v>
      </c>
      <c r="B76" s="14">
        <v>165</v>
      </c>
      <c r="C76" s="15">
        <v>0.88</v>
      </c>
      <c r="D76" s="14">
        <v>3</v>
      </c>
      <c r="E76" s="16">
        <v>0.25</v>
      </c>
      <c r="F76" s="14">
        <v>1</v>
      </c>
      <c r="G76" s="17">
        <v>0.5</v>
      </c>
      <c r="H76" s="14">
        <v>11</v>
      </c>
      <c r="I76" s="15">
        <v>0.5</v>
      </c>
      <c r="J76" s="16">
        <f>C76+E76+G76+I76</f>
        <v>2.13</v>
      </c>
      <c r="K76" s="14">
        <v>4.07</v>
      </c>
      <c r="L76" s="14">
        <f>(K76-3.5)*2</f>
        <v>1.1400000000000006</v>
      </c>
      <c r="M76" s="16">
        <f t="shared" si="34"/>
        <v>3.2700000000000005</v>
      </c>
      <c r="N76" s="16">
        <f>M76-M64</f>
        <v>0.21439999999999992</v>
      </c>
      <c r="O76" s="15">
        <v>33.69</v>
      </c>
      <c r="P76" s="16">
        <f t="shared" si="32"/>
        <v>-3.1799999999999997</v>
      </c>
      <c r="Q76" s="29">
        <v>65561.88</v>
      </c>
      <c r="R76" s="32">
        <f t="shared" si="33"/>
        <v>1144.9000000000015</v>
      </c>
      <c r="S76" s="34"/>
    </row>
    <row r="77" spans="1:19" x14ac:dyDescent="0.25">
      <c r="A77" s="13" t="s">
        <v>88</v>
      </c>
      <c r="B77" s="14">
        <v>179</v>
      </c>
      <c r="C77" s="15">
        <v>0.8256</v>
      </c>
      <c r="D77" s="14">
        <v>3</v>
      </c>
      <c r="E77" s="16">
        <v>0.25</v>
      </c>
      <c r="F77" s="14">
        <v>1</v>
      </c>
      <c r="G77" s="17">
        <v>0.5</v>
      </c>
      <c r="H77" s="14">
        <v>6</v>
      </c>
      <c r="I77" s="15">
        <v>0.5</v>
      </c>
      <c r="J77" s="16">
        <f>C77+E77+G77+I77</f>
        <v>2.0756000000000001</v>
      </c>
      <c r="K77" s="14">
        <v>4.09</v>
      </c>
      <c r="L77" s="14">
        <f>(K77-3.5)*2</f>
        <v>1.1799999999999997</v>
      </c>
      <c r="M77" s="16">
        <f t="shared" si="34"/>
        <v>3.2555999999999998</v>
      </c>
      <c r="N77" s="16">
        <f>M77-M65</f>
        <v>0.32320000000000038</v>
      </c>
      <c r="O77" s="15">
        <v>34.26</v>
      </c>
      <c r="P77" s="16">
        <f t="shared" si="32"/>
        <v>-2.2100000000000009</v>
      </c>
      <c r="Q77" s="29">
        <v>69345.919999999998</v>
      </c>
      <c r="R77" s="32">
        <f t="shared" si="33"/>
        <v>-2553.8699999999953</v>
      </c>
      <c r="S77" s="34"/>
    </row>
    <row r="78" spans="1:19" x14ac:dyDescent="0.25">
      <c r="A78" s="13" t="s">
        <v>89</v>
      </c>
      <c r="B78" s="14">
        <v>194</v>
      </c>
      <c r="C78" s="15">
        <v>0.74880000000000002</v>
      </c>
      <c r="D78" s="14">
        <v>2</v>
      </c>
      <c r="E78" s="16">
        <v>0.25</v>
      </c>
      <c r="F78" s="14">
        <v>1</v>
      </c>
      <c r="G78" s="17">
        <v>0.5</v>
      </c>
      <c r="H78" s="14">
        <v>8</v>
      </c>
      <c r="I78" s="15">
        <v>0.5</v>
      </c>
      <c r="J78" s="16">
        <f>C78+E78+G78+I78</f>
        <v>1.9988000000000001</v>
      </c>
      <c r="K78" s="14">
        <v>4.0599999999999996</v>
      </c>
      <c r="L78" s="14">
        <f>(K78-3.5)*2</f>
        <v>1.1199999999999992</v>
      </c>
      <c r="M78" s="16">
        <f t="shared" si="34"/>
        <v>3.1187999999999994</v>
      </c>
      <c r="N78" s="16">
        <f>M78-M66</f>
        <v>0.63439999999999941</v>
      </c>
      <c r="O78" s="15">
        <v>31.97</v>
      </c>
      <c r="P78" s="16">
        <f>O78-O66</f>
        <v>-2.4399999999999977</v>
      </c>
      <c r="Q78" s="29">
        <v>63548.49</v>
      </c>
      <c r="R78" s="32">
        <f t="shared" si="33"/>
        <v>-4344.0400000000009</v>
      </c>
      <c r="S78" s="34"/>
    </row>
    <row r="79" spans="1:19" x14ac:dyDescent="0.25">
      <c r="A79" s="13" t="s">
        <v>90</v>
      </c>
      <c r="B79" s="14">
        <v>227</v>
      </c>
      <c r="C79" s="15">
        <v>0.56040000000000001</v>
      </c>
      <c r="D79" s="14">
        <v>2</v>
      </c>
      <c r="E79" s="16">
        <v>0.25</v>
      </c>
      <c r="F79" s="14">
        <v>1</v>
      </c>
      <c r="G79" s="17">
        <v>0.5</v>
      </c>
      <c r="H79" s="14">
        <v>3</v>
      </c>
      <c r="I79" s="15">
        <v>0.5</v>
      </c>
      <c r="J79" s="16">
        <f t="shared" ref="J79:J86" si="35">C79+E79+G79+I79</f>
        <v>1.8104</v>
      </c>
      <c r="K79" s="14">
        <v>3.72</v>
      </c>
      <c r="L79" s="14">
        <f>(K79-3.5)*2</f>
        <v>0.44000000000000039</v>
      </c>
      <c r="M79" s="16">
        <f t="shared" si="34"/>
        <v>2.2504000000000004</v>
      </c>
      <c r="N79" s="16">
        <f>M79-M67</f>
        <v>-0.38839999999999941</v>
      </c>
      <c r="O79" s="15">
        <v>30.85</v>
      </c>
      <c r="P79" s="16">
        <f>O79-O67</f>
        <v>-3.4600000000000009</v>
      </c>
      <c r="Q79" s="29">
        <v>52487.64</v>
      </c>
      <c r="R79" s="32">
        <f t="shared" si="33"/>
        <v>-7727.1999999999971</v>
      </c>
      <c r="S79" s="34"/>
    </row>
    <row r="80" spans="1:19" x14ac:dyDescent="0.25">
      <c r="A80" s="13" t="s">
        <v>91</v>
      </c>
      <c r="B80" s="14">
        <v>276</v>
      </c>
      <c r="C80" s="15">
        <v>0.35520000000000002</v>
      </c>
      <c r="D80" s="14">
        <v>2</v>
      </c>
      <c r="E80" s="16">
        <v>0.25</v>
      </c>
      <c r="F80" s="14">
        <v>1</v>
      </c>
      <c r="G80" s="17">
        <v>0.5</v>
      </c>
      <c r="H80" s="14">
        <v>8</v>
      </c>
      <c r="I80" s="15">
        <v>0.5</v>
      </c>
      <c r="J80" s="16">
        <f t="shared" si="35"/>
        <v>1.6052</v>
      </c>
      <c r="K80" s="14">
        <v>3.81</v>
      </c>
      <c r="L80" s="14">
        <f t="shared" ref="L80:L86" si="36">(K80-3.5)*2</f>
        <v>0.62000000000000011</v>
      </c>
      <c r="M80" s="16">
        <f t="shared" si="34"/>
        <v>2.2252000000000001</v>
      </c>
      <c r="N80" s="16">
        <f t="shared" ref="N80:N87" si="37">M80-M68</f>
        <v>-0.69920000000000027</v>
      </c>
      <c r="O80" s="15">
        <v>30.85</v>
      </c>
      <c r="P80" s="16">
        <f t="shared" ref="P80:P89" si="38">O80-O68</f>
        <v>-3.8500000000000014</v>
      </c>
      <c r="Q80" s="29">
        <v>54978.68</v>
      </c>
      <c r="R80" s="32">
        <f t="shared" si="33"/>
        <v>-5404.1699999999983</v>
      </c>
      <c r="S80" s="34"/>
    </row>
    <row r="81" spans="1:19" x14ac:dyDescent="0.25">
      <c r="A81" s="30" t="s">
        <v>92</v>
      </c>
      <c r="B81" s="14">
        <v>261</v>
      </c>
      <c r="C81" s="15">
        <v>0.42720000000000002</v>
      </c>
      <c r="D81" s="14">
        <v>3</v>
      </c>
      <c r="E81" s="16">
        <v>0.25</v>
      </c>
      <c r="F81" s="14">
        <v>2</v>
      </c>
      <c r="G81" s="17">
        <v>0.5</v>
      </c>
      <c r="H81" s="14">
        <v>48</v>
      </c>
      <c r="I81" s="15">
        <v>0.25</v>
      </c>
      <c r="J81" s="16">
        <f t="shared" si="35"/>
        <v>1.4272</v>
      </c>
      <c r="K81" s="14">
        <v>3.95</v>
      </c>
      <c r="L81" s="14">
        <f t="shared" si="36"/>
        <v>0.90000000000000036</v>
      </c>
      <c r="M81" s="16">
        <f t="shared" si="34"/>
        <v>2.3272000000000004</v>
      </c>
      <c r="N81" s="16">
        <f t="shared" si="37"/>
        <v>-0.55679999999999907</v>
      </c>
      <c r="O81" s="15">
        <v>31</v>
      </c>
      <c r="P81" s="16">
        <f t="shared" si="38"/>
        <v>-2.759999999999998</v>
      </c>
      <c r="Q81" s="29">
        <v>57972.71</v>
      </c>
      <c r="R81" s="32">
        <f t="shared" si="33"/>
        <v>-4286.4199999999983</v>
      </c>
    </row>
    <row r="82" spans="1:19" x14ac:dyDescent="0.25">
      <c r="A82" s="13" t="s">
        <v>93</v>
      </c>
      <c r="B82" s="14">
        <v>252</v>
      </c>
      <c r="C82" s="15">
        <v>0.47039999999999998</v>
      </c>
      <c r="D82" s="14">
        <v>3</v>
      </c>
      <c r="E82" s="16">
        <v>0.25</v>
      </c>
      <c r="F82" s="14">
        <v>2</v>
      </c>
      <c r="G82" s="17">
        <v>0.5</v>
      </c>
      <c r="H82" s="14">
        <v>66</v>
      </c>
      <c r="I82" s="15">
        <v>0.25</v>
      </c>
      <c r="J82" s="16">
        <f t="shared" si="35"/>
        <v>1.4703999999999999</v>
      </c>
      <c r="K82" s="14">
        <v>4.25</v>
      </c>
      <c r="L82" s="14">
        <f t="shared" si="36"/>
        <v>1.5</v>
      </c>
      <c r="M82" s="16">
        <f t="shared" si="34"/>
        <v>2.9703999999999997</v>
      </c>
      <c r="N82" s="16">
        <f t="shared" si="37"/>
        <v>-0.23760000000000092</v>
      </c>
      <c r="O82" s="15">
        <v>30.42</v>
      </c>
      <c r="P82" s="16">
        <f t="shared" si="38"/>
        <v>-4.0599999999999952</v>
      </c>
      <c r="Q82" s="29">
        <v>45637.599999999999</v>
      </c>
      <c r="R82" s="32">
        <f t="shared" si="33"/>
        <v>-15077.410000000003</v>
      </c>
    </row>
    <row r="83" spans="1:19" x14ac:dyDescent="0.25">
      <c r="A83" s="13" t="s">
        <v>94</v>
      </c>
      <c r="B83" s="14">
        <v>223</v>
      </c>
      <c r="C83" s="15">
        <v>0.60960000000000003</v>
      </c>
      <c r="D83" s="14">
        <v>3</v>
      </c>
      <c r="E83" s="16">
        <v>0.25</v>
      </c>
      <c r="F83" s="14">
        <v>1</v>
      </c>
      <c r="G83" s="17">
        <v>0.5</v>
      </c>
      <c r="H83" s="14">
        <v>35</v>
      </c>
      <c r="I83" s="15">
        <v>0.5</v>
      </c>
      <c r="J83" s="16">
        <f t="shared" si="35"/>
        <v>1.8595999999999999</v>
      </c>
      <c r="K83" s="14">
        <v>4.5199999999999996</v>
      </c>
      <c r="L83" s="14">
        <f t="shared" si="36"/>
        <v>2.0399999999999991</v>
      </c>
      <c r="M83" s="16">
        <f>J83+L83</f>
        <v>3.8995999999999991</v>
      </c>
      <c r="N83" s="16">
        <f t="shared" si="37"/>
        <v>0.78039999999999887</v>
      </c>
      <c r="O83" s="15">
        <v>30.42</v>
      </c>
      <c r="P83" s="16">
        <f t="shared" si="38"/>
        <v>-4.2800000000000011</v>
      </c>
      <c r="Q83" s="29">
        <v>46200.29</v>
      </c>
      <c r="R83" s="32">
        <f t="shared" ref="R83:R94" si="39">Q83-Q71</f>
        <v>-13106.729999999996</v>
      </c>
    </row>
    <row r="84" spans="1:19" x14ac:dyDescent="0.25">
      <c r="A84" s="13" t="s">
        <v>95</v>
      </c>
      <c r="B84" s="14">
        <v>167</v>
      </c>
      <c r="C84" s="15">
        <v>0.87839999999999996</v>
      </c>
      <c r="D84" s="14">
        <v>3</v>
      </c>
      <c r="E84" s="16">
        <v>0.25</v>
      </c>
      <c r="F84" s="14">
        <v>1</v>
      </c>
      <c r="G84" s="17">
        <v>0.5</v>
      </c>
      <c r="H84" s="14">
        <v>23</v>
      </c>
      <c r="I84" s="15">
        <v>0.5</v>
      </c>
      <c r="J84" s="16">
        <f t="shared" si="35"/>
        <v>2.1284000000000001</v>
      </c>
      <c r="K84" s="14">
        <v>4.4800000000000004</v>
      </c>
      <c r="L84" s="14">
        <f t="shared" si="36"/>
        <v>1.9600000000000009</v>
      </c>
      <c r="M84" s="16">
        <f t="shared" ref="M84:M94" si="40">J84+L84</f>
        <v>4.0884000000000009</v>
      </c>
      <c r="N84" s="16">
        <f t="shared" si="37"/>
        <v>0.77600000000000158</v>
      </c>
      <c r="O84" s="15">
        <v>30.7</v>
      </c>
      <c r="P84" s="16">
        <f t="shared" si="38"/>
        <v>-4.1999999999999993</v>
      </c>
      <c r="Q84" s="29">
        <v>41824.33</v>
      </c>
      <c r="R84" s="32">
        <f t="shared" si="39"/>
        <v>-12060.68</v>
      </c>
    </row>
    <row r="85" spans="1:19" x14ac:dyDescent="0.25">
      <c r="A85" s="30" t="s">
        <v>96</v>
      </c>
      <c r="B85" s="14">
        <v>194</v>
      </c>
      <c r="C85" s="15">
        <v>0.74880000000000002</v>
      </c>
      <c r="D85" s="14">
        <v>2</v>
      </c>
      <c r="E85" s="16">
        <v>0.25</v>
      </c>
      <c r="F85" s="14">
        <v>1</v>
      </c>
      <c r="G85" s="17">
        <v>0.5</v>
      </c>
      <c r="H85" s="14">
        <v>2</v>
      </c>
      <c r="I85" s="15">
        <v>0.5</v>
      </c>
      <c r="J85" s="16">
        <f t="shared" si="35"/>
        <v>1.9988000000000001</v>
      </c>
      <c r="K85" s="14">
        <v>4.4400000000000004</v>
      </c>
      <c r="L85" s="14">
        <f t="shared" si="36"/>
        <v>1.8800000000000008</v>
      </c>
      <c r="M85" s="16">
        <f t="shared" si="40"/>
        <v>3.8788000000000009</v>
      </c>
      <c r="N85" s="16">
        <f t="shared" si="37"/>
        <v>0.26640000000000086</v>
      </c>
      <c r="O85" s="15">
        <v>31.5</v>
      </c>
      <c r="P85" s="16">
        <f t="shared" si="38"/>
        <v>-7.3900000000000006</v>
      </c>
      <c r="Q85" s="29">
        <v>44287.16</v>
      </c>
      <c r="R85" s="32">
        <f t="shared" si="39"/>
        <v>-19173.89</v>
      </c>
    </row>
    <row r="86" spans="1:19" x14ac:dyDescent="0.25">
      <c r="A86" s="13" t="s">
        <v>97</v>
      </c>
      <c r="B86" s="14">
        <v>259</v>
      </c>
      <c r="C86" s="15">
        <v>0.43680000000000002</v>
      </c>
      <c r="D86" s="14">
        <v>2</v>
      </c>
      <c r="E86" s="16">
        <v>0.25</v>
      </c>
      <c r="F86" s="14">
        <v>1</v>
      </c>
      <c r="G86" s="17">
        <v>0.5</v>
      </c>
      <c r="H86" s="14">
        <v>5</v>
      </c>
      <c r="I86" s="15">
        <v>0.5</v>
      </c>
      <c r="J86" s="16">
        <f t="shared" si="35"/>
        <v>1.6868000000000001</v>
      </c>
      <c r="K86" s="14">
        <v>4.25</v>
      </c>
      <c r="L86" s="14">
        <f t="shared" si="36"/>
        <v>1.5</v>
      </c>
      <c r="M86" s="16">
        <f t="shared" si="40"/>
        <v>3.1867999999999999</v>
      </c>
      <c r="N86" s="16">
        <f>M86-M74</f>
        <v>2.4000000000006239E-3</v>
      </c>
      <c r="O86" s="15">
        <v>30.64</v>
      </c>
      <c r="P86" s="16">
        <f t="shared" si="38"/>
        <v>-7.4500000000000028</v>
      </c>
      <c r="Q86" s="29">
        <v>41655.93</v>
      </c>
      <c r="R86" s="32">
        <f t="shared" si="39"/>
        <v>-25078.950000000004</v>
      </c>
    </row>
    <row r="87" spans="1:19" x14ac:dyDescent="0.25">
      <c r="A87" s="13" t="s">
        <v>98</v>
      </c>
      <c r="B87" s="14">
        <v>286</v>
      </c>
      <c r="C87" s="15">
        <v>0.30719999999999997</v>
      </c>
      <c r="D87" s="14">
        <v>2</v>
      </c>
      <c r="E87" s="16">
        <v>0.25</v>
      </c>
      <c r="F87" s="14">
        <v>1</v>
      </c>
      <c r="G87" s="17">
        <v>0.5</v>
      </c>
      <c r="H87" s="14">
        <v>5</v>
      </c>
      <c r="I87" s="15">
        <v>0.5</v>
      </c>
      <c r="J87" s="16">
        <f t="shared" ref="J87:J98" si="41">C87+E87+G87+I87</f>
        <v>1.5571999999999999</v>
      </c>
      <c r="K87" s="14">
        <v>4.34</v>
      </c>
      <c r="L87" s="14">
        <f t="shared" ref="L87:L98" si="42">(K87-3.5)*2</f>
        <v>1.6799999999999997</v>
      </c>
      <c r="M87" s="16">
        <f t="shared" si="40"/>
        <v>3.2371999999999996</v>
      </c>
      <c r="N87" s="16">
        <f t="shared" si="37"/>
        <v>-0.15760000000000129</v>
      </c>
      <c r="O87" s="15">
        <v>30.78</v>
      </c>
      <c r="P87" s="16">
        <f t="shared" si="38"/>
        <v>-6.9799999999999969</v>
      </c>
      <c r="Q87" s="29">
        <v>41530.93</v>
      </c>
      <c r="R87" s="32">
        <f t="shared" si="39"/>
        <v>-20244.879999999997</v>
      </c>
    </row>
    <row r="88" spans="1:19" x14ac:dyDescent="0.25">
      <c r="A88" s="12" t="s">
        <v>99</v>
      </c>
      <c r="B88" s="14">
        <v>226</v>
      </c>
      <c r="C88" s="15">
        <v>0.59519999999999995</v>
      </c>
      <c r="D88" s="14">
        <v>3</v>
      </c>
      <c r="E88" s="16">
        <v>0.25</v>
      </c>
      <c r="F88" s="14">
        <v>6</v>
      </c>
      <c r="G88" s="17">
        <v>0.5</v>
      </c>
      <c r="H88" s="14">
        <v>-4</v>
      </c>
      <c r="I88" s="15">
        <v>0.5</v>
      </c>
      <c r="J88" s="16">
        <f t="shared" si="41"/>
        <v>1.8452</v>
      </c>
      <c r="K88" s="14">
        <v>4.2</v>
      </c>
      <c r="L88" s="14">
        <f t="shared" si="42"/>
        <v>1.4000000000000004</v>
      </c>
      <c r="M88" s="16">
        <f t="shared" si="40"/>
        <v>3.2452000000000005</v>
      </c>
      <c r="N88" s="16">
        <f t="shared" ref="N88:N97" si="43">M88-M76</f>
        <v>-2.4799999999999933E-2</v>
      </c>
      <c r="O88" s="15">
        <v>27.64</v>
      </c>
      <c r="P88" s="16">
        <f t="shared" si="38"/>
        <v>-6.0499999999999972</v>
      </c>
      <c r="Q88" s="29">
        <v>53710.559999999998</v>
      </c>
      <c r="R88" s="32">
        <f t="shared" si="39"/>
        <v>-11851.320000000007</v>
      </c>
    </row>
    <row r="89" spans="1:19" x14ac:dyDescent="0.25">
      <c r="A89" s="13" t="s">
        <v>100</v>
      </c>
      <c r="B89" s="14">
        <v>170</v>
      </c>
      <c r="C89" s="15">
        <v>0.86399999999999999</v>
      </c>
      <c r="D89" s="14">
        <v>4</v>
      </c>
      <c r="E89" s="16">
        <v>0.25</v>
      </c>
      <c r="F89" s="14">
        <v>1</v>
      </c>
      <c r="G89" s="17">
        <v>0.5</v>
      </c>
      <c r="H89" s="14">
        <v>29</v>
      </c>
      <c r="I89" s="15">
        <v>0.5</v>
      </c>
      <c r="J89" s="16">
        <f t="shared" si="41"/>
        <v>2.1139999999999999</v>
      </c>
      <c r="K89" s="14">
        <v>3.87</v>
      </c>
      <c r="L89" s="14">
        <f t="shared" si="42"/>
        <v>0.74000000000000021</v>
      </c>
      <c r="M89" s="16">
        <f t="shared" si="40"/>
        <v>2.8540000000000001</v>
      </c>
      <c r="N89" s="16">
        <f t="shared" si="43"/>
        <v>-0.40159999999999973</v>
      </c>
      <c r="O89" s="15">
        <v>27.38</v>
      </c>
      <c r="P89" s="16">
        <f t="shared" si="38"/>
        <v>-6.879999999999999</v>
      </c>
      <c r="Q89" s="29">
        <v>58478.03</v>
      </c>
      <c r="R89" s="32">
        <f t="shared" si="39"/>
        <v>-10867.89</v>
      </c>
    </row>
    <row r="90" spans="1:19" x14ac:dyDescent="0.25">
      <c r="A90" s="13" t="s">
        <v>101</v>
      </c>
      <c r="B90" s="14">
        <v>224</v>
      </c>
      <c r="C90" s="15">
        <v>0.6048</v>
      </c>
      <c r="D90" s="14">
        <v>2</v>
      </c>
      <c r="E90" s="16">
        <v>0.25</v>
      </c>
      <c r="F90" s="14">
        <v>1</v>
      </c>
      <c r="G90" s="17">
        <v>0.5</v>
      </c>
      <c r="H90" s="14">
        <v>12</v>
      </c>
      <c r="I90" s="15">
        <v>0.5</v>
      </c>
      <c r="J90" s="16">
        <f t="shared" si="41"/>
        <v>1.8548</v>
      </c>
      <c r="K90" s="14">
        <v>3.71</v>
      </c>
      <c r="L90" s="14">
        <f t="shared" si="42"/>
        <v>0.41999999999999993</v>
      </c>
      <c r="M90" s="16">
        <f t="shared" si="40"/>
        <v>2.2747999999999999</v>
      </c>
      <c r="N90" s="16">
        <f t="shared" si="43"/>
        <v>-0.84399999999999942</v>
      </c>
      <c r="O90" s="15">
        <v>25.86</v>
      </c>
      <c r="P90" s="16">
        <f t="shared" ref="P90:P101" si="44">O90-O78</f>
        <v>-6.1099999999999994</v>
      </c>
      <c r="Q90" s="29">
        <v>57299.5</v>
      </c>
      <c r="R90" s="32">
        <f t="shared" si="39"/>
        <v>-6248.989999999998</v>
      </c>
      <c r="S90" s="34"/>
    </row>
    <row r="91" spans="1:19" x14ac:dyDescent="0.25">
      <c r="A91" s="13" t="s">
        <v>102</v>
      </c>
      <c r="B91" s="14">
        <v>207</v>
      </c>
      <c r="C91" s="15">
        <v>0.68640000000000001</v>
      </c>
      <c r="D91" s="14">
        <v>2</v>
      </c>
      <c r="E91" s="16">
        <v>0.25</v>
      </c>
      <c r="F91" s="14">
        <v>1</v>
      </c>
      <c r="G91" s="17">
        <v>0.5</v>
      </c>
      <c r="H91" s="14">
        <v>27</v>
      </c>
      <c r="I91" s="15">
        <v>0.5</v>
      </c>
      <c r="J91" s="16">
        <f t="shared" si="41"/>
        <v>1.9363999999999999</v>
      </c>
      <c r="K91" s="14">
        <v>3.8</v>
      </c>
      <c r="L91" s="14">
        <f t="shared" si="42"/>
        <v>0.59999999999999964</v>
      </c>
      <c r="M91" s="16">
        <f t="shared" si="40"/>
        <v>2.5363999999999995</v>
      </c>
      <c r="N91" s="16">
        <f t="shared" si="43"/>
        <v>0.28599999999999914</v>
      </c>
      <c r="O91" s="15">
        <v>25.54</v>
      </c>
      <c r="P91" s="16">
        <f t="shared" si="44"/>
        <v>-5.3100000000000023</v>
      </c>
      <c r="Q91" s="29">
        <v>53131.09</v>
      </c>
      <c r="R91" s="32">
        <f t="shared" si="39"/>
        <v>643.44999999999709</v>
      </c>
      <c r="S91" s="34"/>
    </row>
    <row r="92" spans="1:19" x14ac:dyDescent="0.25">
      <c r="A92" s="30" t="s">
        <v>103</v>
      </c>
      <c r="B92" s="14">
        <v>230</v>
      </c>
      <c r="C92" s="15">
        <v>0.57599999999999996</v>
      </c>
      <c r="D92" s="14">
        <v>2</v>
      </c>
      <c r="E92" s="16">
        <v>0.25</v>
      </c>
      <c r="F92" s="14">
        <v>1</v>
      </c>
      <c r="G92" s="17">
        <v>0.5</v>
      </c>
      <c r="H92" s="14">
        <v>29</v>
      </c>
      <c r="I92" s="15">
        <v>0.5</v>
      </c>
      <c r="J92" s="16">
        <f t="shared" si="41"/>
        <v>1.8260000000000001</v>
      </c>
      <c r="K92" s="14">
        <v>3.84</v>
      </c>
      <c r="L92" s="14">
        <f t="shared" si="42"/>
        <v>0.67999999999999972</v>
      </c>
      <c r="M92" s="16">
        <f t="shared" si="40"/>
        <v>2.5059999999999998</v>
      </c>
      <c r="N92" s="16">
        <f t="shared" si="43"/>
        <v>0.28079999999999972</v>
      </c>
      <c r="O92" s="15">
        <v>22.45</v>
      </c>
      <c r="P92" s="16">
        <f t="shared" si="44"/>
        <v>-8.4000000000000021</v>
      </c>
      <c r="Q92" s="29">
        <v>50748.47</v>
      </c>
      <c r="R92" s="32">
        <f t="shared" si="39"/>
        <v>-4230.2099999999991</v>
      </c>
    </row>
    <row r="93" spans="1:19" x14ac:dyDescent="0.25">
      <c r="A93" s="13" t="s">
        <v>104</v>
      </c>
      <c r="B93" s="14">
        <v>301</v>
      </c>
      <c r="C93" s="15">
        <v>0</v>
      </c>
      <c r="D93" s="14">
        <v>2</v>
      </c>
      <c r="E93" s="16">
        <v>0.25</v>
      </c>
      <c r="F93" s="14">
        <v>1</v>
      </c>
      <c r="G93" s="17">
        <v>0.5</v>
      </c>
      <c r="H93" s="14">
        <v>40</v>
      </c>
      <c r="I93" s="15">
        <v>0.5</v>
      </c>
      <c r="J93" s="16">
        <f t="shared" si="41"/>
        <v>1.25</v>
      </c>
      <c r="K93" s="14">
        <v>3.97</v>
      </c>
      <c r="L93" s="14">
        <f t="shared" si="42"/>
        <v>0.94000000000000039</v>
      </c>
      <c r="M93" s="16">
        <f t="shared" si="40"/>
        <v>2.1900000000000004</v>
      </c>
      <c r="N93" s="16">
        <f t="shared" si="43"/>
        <v>-0.13719999999999999</v>
      </c>
      <c r="O93" s="15">
        <v>26.75</v>
      </c>
      <c r="P93" s="16">
        <f t="shared" si="44"/>
        <v>-4.25</v>
      </c>
      <c r="Q93" s="29">
        <v>53578.41</v>
      </c>
      <c r="R93" s="32">
        <f t="shared" si="39"/>
        <v>-4394.2999999999956</v>
      </c>
    </row>
    <row r="94" spans="1:19" x14ac:dyDescent="0.25">
      <c r="A94" s="30" t="s">
        <v>105</v>
      </c>
      <c r="B94" s="14">
        <v>234</v>
      </c>
      <c r="C94" s="15">
        <v>0.55679999999999996</v>
      </c>
      <c r="D94" s="14">
        <v>2</v>
      </c>
      <c r="E94" s="16">
        <v>0.25</v>
      </c>
      <c r="F94" s="14">
        <v>1</v>
      </c>
      <c r="G94" s="17">
        <v>0.5</v>
      </c>
      <c r="H94" s="14">
        <v>28</v>
      </c>
      <c r="I94" s="15">
        <v>0.5</v>
      </c>
      <c r="J94" s="16">
        <f t="shared" si="41"/>
        <v>1.8068</v>
      </c>
      <c r="K94" s="14">
        <v>4.3</v>
      </c>
      <c r="L94" s="14">
        <f t="shared" si="42"/>
        <v>1.5999999999999996</v>
      </c>
      <c r="M94" s="16">
        <f t="shared" si="40"/>
        <v>3.4067999999999996</v>
      </c>
      <c r="N94" s="16">
        <f t="shared" si="43"/>
        <v>0.4363999999999999</v>
      </c>
      <c r="O94" s="15">
        <v>28.1</v>
      </c>
      <c r="P94" s="16">
        <f t="shared" si="44"/>
        <v>-2.3200000000000003</v>
      </c>
      <c r="Q94" s="29">
        <v>49707.09</v>
      </c>
      <c r="R94" s="32">
        <f t="shared" si="39"/>
        <v>4069.489999999998</v>
      </c>
    </row>
    <row r="95" spans="1:19" x14ac:dyDescent="0.25">
      <c r="A95" s="13" t="s">
        <v>106</v>
      </c>
      <c r="B95" s="14">
        <v>222</v>
      </c>
      <c r="C95" s="15">
        <v>0.61439999999999995</v>
      </c>
      <c r="D95" s="14">
        <v>2</v>
      </c>
      <c r="E95" s="16">
        <v>0.25</v>
      </c>
      <c r="F95" s="14">
        <v>1</v>
      </c>
      <c r="G95" s="17">
        <v>0.5</v>
      </c>
      <c r="H95" s="14">
        <v>26</v>
      </c>
      <c r="I95" s="15">
        <v>0.5</v>
      </c>
      <c r="J95" s="16">
        <f t="shared" si="41"/>
        <v>1.8643999999999998</v>
      </c>
      <c r="K95" s="14">
        <v>4.47</v>
      </c>
      <c r="L95" s="14">
        <f t="shared" si="42"/>
        <v>1.9399999999999995</v>
      </c>
      <c r="M95" s="16">
        <f>J95+L95</f>
        <v>3.8043999999999993</v>
      </c>
      <c r="N95" s="16">
        <f t="shared" si="43"/>
        <v>-9.5199999999999729E-2</v>
      </c>
      <c r="O95" s="15">
        <v>28.84</v>
      </c>
      <c r="P95" s="16">
        <f t="shared" si="44"/>
        <v>-1.5800000000000018</v>
      </c>
      <c r="Q95" s="29">
        <v>51686.19</v>
      </c>
      <c r="R95" s="32">
        <f>Q95-Q83</f>
        <v>5485.9000000000015</v>
      </c>
    </row>
    <row r="96" spans="1:19" x14ac:dyDescent="0.25">
      <c r="A96" s="13" t="s">
        <v>107</v>
      </c>
      <c r="B96" s="14">
        <v>205</v>
      </c>
      <c r="C96" s="15">
        <v>0.69599999999999995</v>
      </c>
      <c r="D96" s="14">
        <v>2</v>
      </c>
      <c r="E96" s="16">
        <v>0.25</v>
      </c>
      <c r="F96" s="14">
        <v>1</v>
      </c>
      <c r="G96" s="17">
        <v>0.5</v>
      </c>
      <c r="H96" s="14">
        <v>28</v>
      </c>
      <c r="I96" s="15">
        <v>0.5</v>
      </c>
      <c r="J96" s="16">
        <f t="shared" si="41"/>
        <v>1.946</v>
      </c>
      <c r="K96" s="14">
        <v>4.5599999999999996</v>
      </c>
      <c r="L96" s="14">
        <f t="shared" si="42"/>
        <v>2.1199999999999992</v>
      </c>
      <c r="M96" s="16">
        <f>J96+L96</f>
        <v>4.0659999999999989</v>
      </c>
      <c r="N96" s="16">
        <f t="shared" si="43"/>
        <v>-2.2400000000001974E-2</v>
      </c>
      <c r="O96" s="15">
        <v>30.6</v>
      </c>
      <c r="P96" s="16">
        <f t="shared" si="44"/>
        <v>-9.9999999999997868E-2</v>
      </c>
      <c r="Q96" s="29">
        <v>48196.7</v>
      </c>
      <c r="R96" s="32">
        <f>Q96-Q84</f>
        <v>6372.3699999999953</v>
      </c>
    </row>
    <row r="97" spans="1:18" x14ac:dyDescent="0.25">
      <c r="A97" s="30" t="s">
        <v>108</v>
      </c>
      <c r="B97" s="22">
        <v>194</v>
      </c>
      <c r="C97" s="23">
        <v>0.74880000000000002</v>
      </c>
      <c r="D97" s="22">
        <v>2</v>
      </c>
      <c r="E97" s="24">
        <v>0.25</v>
      </c>
      <c r="F97" s="22">
        <v>1</v>
      </c>
      <c r="G97" s="25">
        <v>0.5</v>
      </c>
      <c r="H97" s="22">
        <v>2</v>
      </c>
      <c r="I97" s="23">
        <v>0.5</v>
      </c>
      <c r="J97" s="24">
        <f t="shared" si="41"/>
        <v>1.9988000000000001</v>
      </c>
      <c r="K97" s="22">
        <v>4.4400000000000004</v>
      </c>
      <c r="L97" s="22">
        <f t="shared" si="42"/>
        <v>1.8800000000000008</v>
      </c>
      <c r="M97" s="24">
        <f>J97+L97</f>
        <v>3.8788000000000009</v>
      </c>
      <c r="N97" s="24">
        <f t="shared" si="43"/>
        <v>0</v>
      </c>
      <c r="O97" s="23">
        <v>31.5</v>
      </c>
      <c r="P97" s="24">
        <f t="shared" si="44"/>
        <v>0</v>
      </c>
      <c r="Q97" s="28">
        <v>44287.16</v>
      </c>
      <c r="R97" s="33">
        <f>Q97-Q85</f>
        <v>0</v>
      </c>
    </row>
    <row r="98" spans="1:18" x14ac:dyDescent="0.25">
      <c r="A98" s="13" t="s">
        <v>109</v>
      </c>
      <c r="B98" s="22">
        <v>259</v>
      </c>
      <c r="C98" s="23">
        <v>0.43680000000000002</v>
      </c>
      <c r="D98" s="22">
        <v>2</v>
      </c>
      <c r="E98" s="24">
        <v>0.25</v>
      </c>
      <c r="F98" s="22">
        <v>1</v>
      </c>
      <c r="G98" s="25">
        <v>0.5</v>
      </c>
      <c r="H98" s="22">
        <v>5</v>
      </c>
      <c r="I98" s="23">
        <v>0.5</v>
      </c>
      <c r="J98" s="24">
        <f t="shared" si="41"/>
        <v>1.6868000000000001</v>
      </c>
      <c r="K98" s="22">
        <v>4.25</v>
      </c>
      <c r="L98" s="22">
        <f t="shared" si="42"/>
        <v>1.5</v>
      </c>
      <c r="M98" s="24">
        <f t="shared" ref="M98:M106" si="45">J98+L98</f>
        <v>3.1867999999999999</v>
      </c>
      <c r="N98" s="24">
        <f>M98-M86</f>
        <v>0</v>
      </c>
      <c r="O98" s="23">
        <v>30.64</v>
      </c>
      <c r="P98" s="24">
        <f t="shared" si="44"/>
        <v>0</v>
      </c>
      <c r="Q98" s="28">
        <v>41655.93</v>
      </c>
      <c r="R98" s="33">
        <f t="shared" ref="R98:R106" si="46">Q98-Q86</f>
        <v>0</v>
      </c>
    </row>
    <row r="99" spans="1:18" x14ac:dyDescent="0.25">
      <c r="A99" s="13" t="s">
        <v>110</v>
      </c>
      <c r="B99" s="22">
        <v>286</v>
      </c>
      <c r="C99" s="23">
        <v>0.30719999999999997</v>
      </c>
      <c r="D99" s="22">
        <v>2</v>
      </c>
      <c r="E99" s="24">
        <v>0.25</v>
      </c>
      <c r="F99" s="22">
        <v>1</v>
      </c>
      <c r="G99" s="25">
        <v>0.5</v>
      </c>
      <c r="H99" s="22">
        <v>5</v>
      </c>
      <c r="I99" s="23">
        <v>0.5</v>
      </c>
      <c r="J99" s="24">
        <f t="shared" ref="J99:J108" si="47">C99+E99+G99+I99</f>
        <v>1.5571999999999999</v>
      </c>
      <c r="K99" s="22">
        <v>4.34</v>
      </c>
      <c r="L99" s="22">
        <f t="shared" ref="L99:L108" si="48">(K99-3.5)*2</f>
        <v>1.6799999999999997</v>
      </c>
      <c r="M99" s="24">
        <f t="shared" si="45"/>
        <v>3.2371999999999996</v>
      </c>
      <c r="N99" s="24">
        <f t="shared" ref="N99:N108" si="49">M99-M87</f>
        <v>0</v>
      </c>
      <c r="O99" s="23">
        <v>30.78</v>
      </c>
      <c r="P99" s="24">
        <f t="shared" si="44"/>
        <v>0</v>
      </c>
      <c r="Q99" s="28">
        <v>41530.93</v>
      </c>
      <c r="R99" s="33">
        <f t="shared" si="46"/>
        <v>0</v>
      </c>
    </row>
    <row r="100" spans="1:18" x14ac:dyDescent="0.25">
      <c r="A100" s="12" t="s">
        <v>111</v>
      </c>
      <c r="B100" s="22">
        <v>226</v>
      </c>
      <c r="C100" s="23">
        <v>0.59519999999999995</v>
      </c>
      <c r="D100" s="22">
        <v>3</v>
      </c>
      <c r="E100" s="24">
        <v>0.25</v>
      </c>
      <c r="F100" s="22">
        <v>6</v>
      </c>
      <c r="G100" s="25">
        <v>0.5</v>
      </c>
      <c r="H100" s="22">
        <v>-4</v>
      </c>
      <c r="I100" s="23">
        <v>0.5</v>
      </c>
      <c r="J100" s="24">
        <f t="shared" si="47"/>
        <v>1.8452</v>
      </c>
      <c r="K100" s="22">
        <v>4.2</v>
      </c>
      <c r="L100" s="22">
        <f t="shared" si="48"/>
        <v>1.4000000000000004</v>
      </c>
      <c r="M100" s="24">
        <f t="shared" si="45"/>
        <v>3.2452000000000005</v>
      </c>
      <c r="N100" s="24">
        <f t="shared" si="49"/>
        <v>0</v>
      </c>
      <c r="O100" s="23">
        <v>27.64</v>
      </c>
      <c r="P100" s="24">
        <f t="shared" si="44"/>
        <v>0</v>
      </c>
      <c r="Q100" s="28">
        <v>53710.559999999998</v>
      </c>
      <c r="R100" s="33">
        <f t="shared" si="46"/>
        <v>0</v>
      </c>
    </row>
    <row r="101" spans="1:18" x14ac:dyDescent="0.25">
      <c r="A101" s="13" t="s">
        <v>112</v>
      </c>
      <c r="B101" s="22">
        <v>170</v>
      </c>
      <c r="C101" s="23">
        <v>0.86399999999999999</v>
      </c>
      <c r="D101" s="22">
        <v>4</v>
      </c>
      <c r="E101" s="24">
        <v>0.25</v>
      </c>
      <c r="F101" s="22">
        <v>1</v>
      </c>
      <c r="G101" s="25">
        <v>0.5</v>
      </c>
      <c r="H101" s="22">
        <v>29</v>
      </c>
      <c r="I101" s="23">
        <v>0.5</v>
      </c>
      <c r="J101" s="24">
        <f t="shared" si="47"/>
        <v>2.1139999999999999</v>
      </c>
      <c r="K101" s="22">
        <v>3.87</v>
      </c>
      <c r="L101" s="22">
        <f t="shared" si="48"/>
        <v>0.74000000000000021</v>
      </c>
      <c r="M101" s="24">
        <f t="shared" si="45"/>
        <v>2.8540000000000001</v>
      </c>
      <c r="N101" s="24">
        <f t="shared" si="49"/>
        <v>0</v>
      </c>
      <c r="O101" s="23">
        <v>27.38</v>
      </c>
      <c r="P101" s="24">
        <f t="shared" si="44"/>
        <v>0</v>
      </c>
      <c r="Q101" s="28">
        <v>58478.03</v>
      </c>
      <c r="R101" s="33">
        <f t="shared" si="46"/>
        <v>0</v>
      </c>
    </row>
    <row r="102" spans="1:18" x14ac:dyDescent="0.25">
      <c r="A102" s="13" t="s">
        <v>113</v>
      </c>
      <c r="B102" s="22">
        <v>224</v>
      </c>
      <c r="C102" s="23">
        <v>0.6048</v>
      </c>
      <c r="D102" s="22">
        <v>2</v>
      </c>
      <c r="E102" s="24">
        <v>0.25</v>
      </c>
      <c r="F102" s="22">
        <v>1</v>
      </c>
      <c r="G102" s="25">
        <v>0.5</v>
      </c>
      <c r="H102" s="22">
        <v>12</v>
      </c>
      <c r="I102" s="23">
        <v>0.5</v>
      </c>
      <c r="J102" s="24">
        <f t="shared" si="47"/>
        <v>1.8548</v>
      </c>
      <c r="K102" s="22">
        <v>3.71</v>
      </c>
      <c r="L102" s="22">
        <f t="shared" si="48"/>
        <v>0.41999999999999993</v>
      </c>
      <c r="M102" s="24">
        <f t="shared" si="45"/>
        <v>2.2747999999999999</v>
      </c>
      <c r="N102" s="24">
        <f t="shared" si="49"/>
        <v>0</v>
      </c>
      <c r="O102" s="23">
        <v>25.86</v>
      </c>
      <c r="P102" s="24">
        <f t="shared" ref="P102:P108" si="50">O102-O90</f>
        <v>0</v>
      </c>
      <c r="Q102" s="28">
        <v>57299.5</v>
      </c>
      <c r="R102" s="33">
        <f t="shared" si="46"/>
        <v>0</v>
      </c>
    </row>
    <row r="103" spans="1:18" x14ac:dyDescent="0.25">
      <c r="A103" s="13" t="s">
        <v>114</v>
      </c>
      <c r="B103" s="22">
        <v>207</v>
      </c>
      <c r="C103" s="23">
        <v>0.68640000000000001</v>
      </c>
      <c r="D103" s="22">
        <v>2</v>
      </c>
      <c r="E103" s="24">
        <v>0.25</v>
      </c>
      <c r="F103" s="22">
        <v>1</v>
      </c>
      <c r="G103" s="25">
        <v>0.5</v>
      </c>
      <c r="H103" s="22">
        <v>27</v>
      </c>
      <c r="I103" s="23">
        <v>0.5</v>
      </c>
      <c r="J103" s="24">
        <f t="shared" si="47"/>
        <v>1.9363999999999999</v>
      </c>
      <c r="K103" s="22">
        <v>3.8</v>
      </c>
      <c r="L103" s="22">
        <f t="shared" si="48"/>
        <v>0.59999999999999964</v>
      </c>
      <c r="M103" s="24">
        <f t="shared" si="45"/>
        <v>2.5363999999999995</v>
      </c>
      <c r="N103" s="24">
        <f t="shared" si="49"/>
        <v>0</v>
      </c>
      <c r="O103" s="23">
        <v>25.54</v>
      </c>
      <c r="P103" s="24">
        <f t="shared" si="50"/>
        <v>0</v>
      </c>
      <c r="Q103" s="28">
        <v>53131.09</v>
      </c>
      <c r="R103" s="33">
        <f t="shared" si="46"/>
        <v>0</v>
      </c>
    </row>
    <row r="104" spans="1:18" x14ac:dyDescent="0.25">
      <c r="A104" s="13" t="s">
        <v>115</v>
      </c>
      <c r="B104" s="22">
        <v>230</v>
      </c>
      <c r="C104" s="23">
        <v>0.57599999999999996</v>
      </c>
      <c r="D104" s="22">
        <v>2</v>
      </c>
      <c r="E104" s="24">
        <v>0.25</v>
      </c>
      <c r="F104" s="22">
        <v>1</v>
      </c>
      <c r="G104" s="25">
        <v>0.5</v>
      </c>
      <c r="H104" s="22">
        <v>29</v>
      </c>
      <c r="I104" s="23">
        <v>0.5</v>
      </c>
      <c r="J104" s="24">
        <f t="shared" si="47"/>
        <v>1.8260000000000001</v>
      </c>
      <c r="K104" s="22">
        <v>3.84</v>
      </c>
      <c r="L104" s="22">
        <f t="shared" si="48"/>
        <v>0.67999999999999972</v>
      </c>
      <c r="M104" s="24">
        <f t="shared" si="45"/>
        <v>2.5059999999999998</v>
      </c>
      <c r="N104" s="24">
        <f>M104-M92</f>
        <v>0</v>
      </c>
      <c r="O104" s="23">
        <v>22.45</v>
      </c>
      <c r="P104" s="24">
        <f t="shared" si="50"/>
        <v>0</v>
      </c>
      <c r="Q104" s="28">
        <v>50748.47</v>
      </c>
      <c r="R104" s="33">
        <f t="shared" si="46"/>
        <v>0</v>
      </c>
    </row>
    <row r="105" spans="1:18" x14ac:dyDescent="0.25">
      <c r="A105" s="13" t="s">
        <v>116</v>
      </c>
      <c r="B105" s="22">
        <v>301</v>
      </c>
      <c r="C105" s="23">
        <v>0</v>
      </c>
      <c r="D105" s="22">
        <v>2</v>
      </c>
      <c r="E105" s="24">
        <v>0.25</v>
      </c>
      <c r="F105" s="22">
        <v>1</v>
      </c>
      <c r="G105" s="25">
        <v>0.5</v>
      </c>
      <c r="H105" s="22">
        <v>40</v>
      </c>
      <c r="I105" s="23">
        <v>0.5</v>
      </c>
      <c r="J105" s="24">
        <f t="shared" si="47"/>
        <v>1.25</v>
      </c>
      <c r="K105" s="22">
        <v>3.97</v>
      </c>
      <c r="L105" s="22">
        <f t="shared" si="48"/>
        <v>0.94000000000000039</v>
      </c>
      <c r="M105" s="24">
        <f t="shared" si="45"/>
        <v>2.1900000000000004</v>
      </c>
      <c r="N105" s="24">
        <f t="shared" si="49"/>
        <v>0</v>
      </c>
      <c r="O105" s="23">
        <v>26.75</v>
      </c>
      <c r="P105" s="24">
        <f t="shared" si="50"/>
        <v>0</v>
      </c>
      <c r="Q105" s="28">
        <v>53578.41</v>
      </c>
      <c r="R105" s="33">
        <f t="shared" si="46"/>
        <v>0</v>
      </c>
    </row>
    <row r="106" spans="1:18" x14ac:dyDescent="0.25">
      <c r="A106" s="13" t="s">
        <v>117</v>
      </c>
      <c r="B106" s="22">
        <v>234</v>
      </c>
      <c r="C106" s="23">
        <v>0.55679999999999996</v>
      </c>
      <c r="D106" s="22">
        <v>2</v>
      </c>
      <c r="E106" s="24">
        <v>0.25</v>
      </c>
      <c r="F106" s="22">
        <v>1</v>
      </c>
      <c r="G106" s="25">
        <v>0.5</v>
      </c>
      <c r="H106" s="22">
        <v>28</v>
      </c>
      <c r="I106" s="23">
        <v>0.5</v>
      </c>
      <c r="J106" s="24">
        <f t="shared" si="47"/>
        <v>1.8068</v>
      </c>
      <c r="K106" s="22">
        <v>4.3</v>
      </c>
      <c r="L106" s="22">
        <f t="shared" si="48"/>
        <v>1.5999999999999996</v>
      </c>
      <c r="M106" s="24">
        <f t="shared" si="45"/>
        <v>3.4067999999999996</v>
      </c>
      <c r="N106" s="24">
        <f t="shared" si="49"/>
        <v>0</v>
      </c>
      <c r="O106" s="23">
        <v>28.1</v>
      </c>
      <c r="P106" s="24">
        <f t="shared" si="50"/>
        <v>0</v>
      </c>
      <c r="Q106" s="28">
        <v>49707.09</v>
      </c>
      <c r="R106" s="33">
        <f t="shared" si="46"/>
        <v>0</v>
      </c>
    </row>
    <row r="107" spans="1:18" x14ac:dyDescent="0.25">
      <c r="A107" s="13" t="s">
        <v>118</v>
      </c>
      <c r="B107" s="22">
        <v>222</v>
      </c>
      <c r="C107" s="23">
        <v>0.61439999999999995</v>
      </c>
      <c r="D107" s="22">
        <v>2</v>
      </c>
      <c r="E107" s="24">
        <v>0.25</v>
      </c>
      <c r="F107" s="22">
        <v>1</v>
      </c>
      <c r="G107" s="25">
        <v>0.5</v>
      </c>
      <c r="H107" s="22">
        <v>26</v>
      </c>
      <c r="I107" s="23">
        <v>0.5</v>
      </c>
      <c r="J107" s="24">
        <f t="shared" si="47"/>
        <v>1.8643999999999998</v>
      </c>
      <c r="K107" s="22">
        <v>4.47</v>
      </c>
      <c r="L107" s="22">
        <f t="shared" si="48"/>
        <v>1.9399999999999995</v>
      </c>
      <c r="M107" s="24">
        <f>J107+L107</f>
        <v>3.8043999999999993</v>
      </c>
      <c r="N107" s="24">
        <f t="shared" si="49"/>
        <v>0</v>
      </c>
      <c r="O107" s="23">
        <v>28.84</v>
      </c>
      <c r="P107" s="24">
        <f t="shared" si="50"/>
        <v>0</v>
      </c>
      <c r="Q107" s="28">
        <v>51686.19</v>
      </c>
      <c r="R107" s="33">
        <f>Q107-Q95</f>
        <v>0</v>
      </c>
    </row>
    <row r="108" spans="1:18" x14ac:dyDescent="0.25">
      <c r="A108" s="13" t="s">
        <v>119</v>
      </c>
      <c r="B108" s="22">
        <v>205</v>
      </c>
      <c r="C108" s="23">
        <v>0.69599999999999995</v>
      </c>
      <c r="D108" s="22">
        <v>2</v>
      </c>
      <c r="E108" s="24">
        <v>0.25</v>
      </c>
      <c r="F108" s="22">
        <v>1</v>
      </c>
      <c r="G108" s="25">
        <v>0.5</v>
      </c>
      <c r="H108" s="22">
        <v>28</v>
      </c>
      <c r="I108" s="23">
        <v>0.5</v>
      </c>
      <c r="J108" s="24">
        <f t="shared" si="47"/>
        <v>1.946</v>
      </c>
      <c r="K108" s="22">
        <v>4.5599999999999996</v>
      </c>
      <c r="L108" s="22">
        <f t="shared" si="48"/>
        <v>2.1199999999999992</v>
      </c>
      <c r="M108" s="24">
        <f>J108+L108</f>
        <v>4.0659999999999989</v>
      </c>
      <c r="N108" s="24">
        <f t="shared" si="49"/>
        <v>0</v>
      </c>
      <c r="O108" s="23">
        <v>30.6</v>
      </c>
      <c r="P108" s="24">
        <f t="shared" si="50"/>
        <v>0</v>
      </c>
      <c r="Q108" s="28">
        <v>48196.7</v>
      </c>
      <c r="R108" s="33">
        <f>Q108-Q96</f>
        <v>0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</vt:lpstr>
      <vt:lpstr>Bonus History</vt:lpstr>
      <vt:lpstr>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2011-09-29T14:02:39Z</cp:lastPrinted>
  <dcterms:created xsi:type="dcterms:W3CDTF">2011-01-10T14:28:37Z</dcterms:created>
  <dcterms:modified xsi:type="dcterms:W3CDTF">2018-12-22T13:36:40Z</dcterms:modified>
</cp:coreProperties>
</file>