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7" i="1"/>
  <c r="B86"/>
  <c r="B80"/>
  <c r="B79"/>
  <c r="B73"/>
  <c r="B72"/>
  <c r="B85"/>
  <c r="B81"/>
  <c r="B78"/>
  <c r="B82" s="1"/>
  <c r="B74"/>
  <c r="B71"/>
  <c r="B75" s="1"/>
  <c r="B65"/>
  <c r="B64"/>
  <c r="B66"/>
  <c r="B63"/>
  <c r="B58"/>
  <c r="B57"/>
  <c r="B56"/>
  <c r="B51"/>
  <c r="B50"/>
  <c r="B49"/>
  <c r="B44"/>
  <c r="B43"/>
  <c r="B36"/>
  <c r="B42"/>
  <c r="B27"/>
  <c r="B35"/>
  <c r="B37"/>
  <c r="B39"/>
  <c r="B34"/>
  <c r="B26"/>
  <c r="B28"/>
  <c r="B21"/>
  <c r="B20"/>
  <c r="B19"/>
  <c r="B10"/>
  <c r="B12"/>
  <c r="B6"/>
  <c r="B11"/>
  <c r="B16" s="1"/>
  <c r="B5"/>
  <c r="B4"/>
  <c r="B8" s="1"/>
  <c r="B17" l="1"/>
  <c r="B60"/>
  <c r="B89"/>
  <c r="B68"/>
  <c r="B53"/>
  <c r="B46"/>
  <c r="B31"/>
  <c r="B23"/>
  <c r="B76" s="1"/>
  <c r="B32" l="1"/>
  <c r="B47"/>
  <c r="B69"/>
  <c r="B83"/>
  <c r="B24"/>
  <c r="B40"/>
  <c r="B54"/>
  <c r="B90"/>
  <c r="B61"/>
</calcChain>
</file>

<file path=xl/sharedStrings.xml><?xml version="1.0" encoding="utf-8"?>
<sst xmlns="http://schemas.openxmlformats.org/spreadsheetml/2006/main" count="78" uniqueCount="13">
  <si>
    <t>PROFIT?</t>
  </si>
  <si>
    <t>Profit?</t>
  </si>
  <si>
    <t xml:space="preserve">    Net</t>
  </si>
  <si>
    <t>Principle</t>
  </si>
  <si>
    <t>Draw</t>
  </si>
  <si>
    <t>Year 2011</t>
  </si>
  <si>
    <t>Sav/Ln</t>
  </si>
  <si>
    <t>Accord</t>
  </si>
  <si>
    <t>A/C trctr</t>
  </si>
  <si>
    <t>Pro TD?</t>
  </si>
  <si>
    <t>Wrapper</t>
  </si>
  <si>
    <t>Grapple</t>
  </si>
  <si>
    <t>Exvtr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</si>
</sst>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\-m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164" fontId="2" fillId="0" borderId="0" xfId="0" applyNumberFormat="1" applyFont="1"/>
    <xf numFmtId="44" fontId="3" fillId="0" borderId="0" xfId="1" applyFont="1"/>
    <xf numFmtId="164" fontId="4" fillId="0" borderId="0" xfId="0" applyNumberFormat="1" applyFont="1"/>
    <xf numFmtId="44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tabSelected="1" workbookViewId="0">
      <selection activeCell="A92" sqref="A92:B98"/>
    </sheetView>
  </sheetViews>
  <sheetFormatPr defaultRowHeight="15.75"/>
  <cols>
    <col min="1" max="1" width="9" style="3" customWidth="1"/>
    <col min="2" max="2" width="13.5703125" style="2" customWidth="1"/>
    <col min="3" max="3" width="9.140625" style="2"/>
    <col min="4" max="7" width="9.140625" style="1"/>
  </cols>
  <sheetData>
    <row r="1" spans="1:4">
      <c r="B1" s="2" t="s">
        <v>5</v>
      </c>
      <c r="D1" s="1" t="s">
        <v>0</v>
      </c>
    </row>
    <row r="2" spans="1:4">
      <c r="A2" s="3">
        <v>40542</v>
      </c>
      <c r="B2" s="2">
        <v>3772.11</v>
      </c>
    </row>
    <row r="3" spans="1:4">
      <c r="A3" s="3">
        <v>40574</v>
      </c>
      <c r="B3" s="2">
        <v>-26180.29</v>
      </c>
    </row>
    <row r="4" spans="1:4">
      <c r="A4" s="3" t="s">
        <v>2</v>
      </c>
      <c r="B4" s="2">
        <f>B3-B2</f>
        <v>-29952.400000000001</v>
      </c>
    </row>
    <row r="5" spans="1:4">
      <c r="A5" s="2" t="s">
        <v>4</v>
      </c>
      <c r="B5" s="2">
        <f>78.59+1084.5+248.86</f>
        <v>1411.9499999999998</v>
      </c>
    </row>
    <row r="6" spans="1:4">
      <c r="A6" s="3" t="s">
        <v>3</v>
      </c>
      <c r="B6" s="2">
        <f>1957.08+3100+497.87+46.23+32.57+100.62+461.88+796.42</f>
        <v>6992.6699999999992</v>
      </c>
    </row>
    <row r="7" spans="1:4">
      <c r="A7" s="3" t="s">
        <v>6</v>
      </c>
      <c r="B7" s="2">
        <v>0</v>
      </c>
    </row>
    <row r="8" spans="1:4">
      <c r="A8" s="3" t="s">
        <v>1</v>
      </c>
      <c r="B8" s="4">
        <f>B4+(B5+B6)+(-B7)</f>
        <v>-21547.780000000002</v>
      </c>
    </row>
    <row r="9" spans="1:4">
      <c r="A9" s="3">
        <v>40602</v>
      </c>
      <c r="B9" s="2">
        <v>21065.31</v>
      </c>
    </row>
    <row r="10" spans="1:4">
      <c r="A10" s="3" t="s">
        <v>2</v>
      </c>
      <c r="B10" s="2">
        <f>B9-B3</f>
        <v>47245.600000000006</v>
      </c>
    </row>
    <row r="11" spans="1:4">
      <c r="A11" s="2" t="s">
        <v>4</v>
      </c>
      <c r="B11" s="2">
        <f>80.32+100+1682.06+118.8</f>
        <v>1981.1799999999998</v>
      </c>
    </row>
    <row r="12" spans="1:4">
      <c r="A12" s="3" t="s">
        <v>3</v>
      </c>
      <c r="B12" s="2">
        <f>1957.08+3100+100.62+323.19+799.74+463.38+199.73</f>
        <v>6943.7399999999989</v>
      </c>
    </row>
    <row r="13" spans="1:4">
      <c r="A13" s="3" t="s">
        <v>6</v>
      </c>
      <c r="B13" s="2">
        <v>0</v>
      </c>
    </row>
    <row r="14" spans="1:4">
      <c r="A14" s="5" t="s">
        <v>7</v>
      </c>
      <c r="B14" s="6">
        <v>5200</v>
      </c>
    </row>
    <row r="15" spans="1:4">
      <c r="A15" s="5" t="s">
        <v>8</v>
      </c>
      <c r="B15" s="6">
        <v>7595</v>
      </c>
    </row>
    <row r="16" spans="1:4">
      <c r="A16" s="3" t="s">
        <v>1</v>
      </c>
      <c r="B16" s="4">
        <f>B10+(B11+B12)+(-B13)+B14+B15</f>
        <v>68965.52</v>
      </c>
    </row>
    <row r="17" spans="1:2">
      <c r="A17" s="3" t="s">
        <v>9</v>
      </c>
      <c r="B17" s="4">
        <f>B8+B16</f>
        <v>47417.740000000005</v>
      </c>
    </row>
    <row r="18" spans="1:2">
      <c r="A18" s="3">
        <v>40633</v>
      </c>
      <c r="B18" s="2">
        <v>6654.52</v>
      </c>
    </row>
    <row r="19" spans="1:2">
      <c r="A19" s="3" t="s">
        <v>2</v>
      </c>
      <c r="B19" s="2">
        <f>B18-B9</f>
        <v>-14410.79</v>
      </c>
    </row>
    <row r="20" spans="1:2">
      <c r="A20" s="2" t="s">
        <v>4</v>
      </c>
      <c r="B20" s="2">
        <f>81+61.75+500+105.72+500+1433.67</f>
        <v>2682.1400000000003</v>
      </c>
    </row>
    <row r="21" spans="1:2">
      <c r="A21" s="3" t="s">
        <v>3</v>
      </c>
      <c r="B21" s="2">
        <f>1957.08+3100+100.62+324.6+803.07+464.88+200.35</f>
        <v>6950.6</v>
      </c>
    </row>
    <row r="22" spans="1:2">
      <c r="A22" s="3" t="s">
        <v>6</v>
      </c>
      <c r="B22" s="2">
        <v>0</v>
      </c>
    </row>
    <row r="23" spans="1:2">
      <c r="A23" s="3" t="s">
        <v>1</v>
      </c>
      <c r="B23" s="4">
        <f>B19+(B20+B21)+(-B22)</f>
        <v>-4778.0499999999993</v>
      </c>
    </row>
    <row r="24" spans="1:2">
      <c r="A24" s="3" t="s">
        <v>9</v>
      </c>
      <c r="B24" s="4">
        <f>B8+B16+B23</f>
        <v>42639.69</v>
      </c>
    </row>
    <row r="25" spans="1:2">
      <c r="A25" s="3">
        <v>40663</v>
      </c>
      <c r="B25" s="2">
        <v>-252.68</v>
      </c>
    </row>
    <row r="26" spans="1:2">
      <c r="A26" s="3" t="s">
        <v>2</v>
      </c>
      <c r="B26" s="2">
        <f>B25-B18</f>
        <v>-6907.2000000000007</v>
      </c>
    </row>
    <row r="27" spans="1:2">
      <c r="A27" s="2" t="s">
        <v>4</v>
      </c>
      <c r="B27" s="2">
        <f>161.02+1611.31+1360+1465</f>
        <v>4597.33</v>
      </c>
    </row>
    <row r="28" spans="1:2">
      <c r="A28" s="3" t="s">
        <v>3</v>
      </c>
      <c r="B28" s="2">
        <f>1957.08+3100+100.62+326.02+806.42+200.97</f>
        <v>6491.11</v>
      </c>
    </row>
    <row r="29" spans="1:2">
      <c r="A29" s="3" t="s">
        <v>6</v>
      </c>
      <c r="B29" s="2">
        <v>10000</v>
      </c>
    </row>
    <row r="30" spans="1:2">
      <c r="A30" s="5" t="s">
        <v>10</v>
      </c>
      <c r="B30" s="6">
        <v>7000</v>
      </c>
    </row>
    <row r="31" spans="1:2">
      <c r="A31" s="3" t="s">
        <v>1</v>
      </c>
      <c r="B31" s="4">
        <f>B26+(B27+B28)+(-B29)+(B30)</f>
        <v>1181.239999999998</v>
      </c>
    </row>
    <row r="32" spans="1:2">
      <c r="A32" s="3" t="s">
        <v>9</v>
      </c>
      <c r="B32" s="4">
        <f>B8+B16+B23+B31</f>
        <v>43820.93</v>
      </c>
    </row>
    <row r="33" spans="1:2">
      <c r="A33" s="3">
        <v>40694</v>
      </c>
      <c r="B33" s="2">
        <v>8058.84</v>
      </c>
    </row>
    <row r="34" spans="1:2">
      <c r="A34" s="3" t="s">
        <v>2</v>
      </c>
      <c r="B34" s="2">
        <f>B33-B25</f>
        <v>8311.52</v>
      </c>
    </row>
    <row r="35" spans="1:2">
      <c r="A35" s="2" t="s">
        <v>4</v>
      </c>
      <c r="B35" s="2">
        <f>1300+1360+72.13</f>
        <v>2732.13</v>
      </c>
    </row>
    <row r="36" spans="1:2">
      <c r="A36" s="3" t="s">
        <v>3</v>
      </c>
      <c r="B36" s="2">
        <f>1957.08+3100+100.62+327.46+809.78+201.6</f>
        <v>6496.54</v>
      </c>
    </row>
    <row r="37" spans="1:2">
      <c r="A37" s="3" t="s">
        <v>6</v>
      </c>
      <c r="B37" s="2">
        <f>15000+10000</f>
        <v>25000</v>
      </c>
    </row>
    <row r="38" spans="1:2">
      <c r="A38" s="5" t="s">
        <v>11</v>
      </c>
      <c r="B38" s="6">
        <v>1500</v>
      </c>
    </row>
    <row r="39" spans="1:2">
      <c r="A39" s="3" t="s">
        <v>1</v>
      </c>
      <c r="B39" s="4">
        <f>B34+(B35+B36)+(-B37)+B38</f>
        <v>-5959.8099999999977</v>
      </c>
    </row>
    <row r="40" spans="1:2">
      <c r="A40" s="3" t="s">
        <v>9</v>
      </c>
      <c r="B40" s="4">
        <f>B8+B16+B23+B31+B39</f>
        <v>37861.120000000003</v>
      </c>
    </row>
    <row r="41" spans="1:2">
      <c r="A41" s="3">
        <v>40724</v>
      </c>
      <c r="B41" s="2">
        <v>24664.02</v>
      </c>
    </row>
    <row r="42" spans="1:2">
      <c r="A42" s="3" t="s">
        <v>2</v>
      </c>
      <c r="B42" s="2">
        <f>B41-B33</f>
        <v>16605.18</v>
      </c>
    </row>
    <row r="43" spans="1:2">
      <c r="A43" s="2" t="s">
        <v>4</v>
      </c>
      <c r="B43" s="2">
        <f>65.5+800</f>
        <v>865.5</v>
      </c>
    </row>
    <row r="44" spans="1:2">
      <c r="A44" s="3" t="s">
        <v>3</v>
      </c>
      <c r="B44" s="2">
        <f>1957.08+3100+100.62+328.89+813.15+202.23</f>
        <v>6501.9699999999993</v>
      </c>
    </row>
    <row r="45" spans="1:2">
      <c r="A45" s="3" t="s">
        <v>6</v>
      </c>
      <c r="B45" s="2">
        <v>0</v>
      </c>
    </row>
    <row r="46" spans="1:2">
      <c r="A46" s="3" t="s">
        <v>1</v>
      </c>
      <c r="B46" s="4">
        <f>B42+(B43+B44)+(-B45)</f>
        <v>23972.65</v>
      </c>
    </row>
    <row r="47" spans="1:2">
      <c r="A47" s="3" t="s">
        <v>9</v>
      </c>
      <c r="B47" s="4">
        <f>B8+B16+B23+B31+B39+B46</f>
        <v>61833.770000000004</v>
      </c>
    </row>
    <row r="48" spans="1:2">
      <c r="A48" s="3">
        <v>40755</v>
      </c>
      <c r="B48" s="2">
        <v>14098.07</v>
      </c>
    </row>
    <row r="49" spans="1:2">
      <c r="A49" s="3" t="s">
        <v>2</v>
      </c>
      <c r="B49" s="2">
        <f>B48-B41</f>
        <v>-10565.95</v>
      </c>
    </row>
    <row r="50" spans="1:2">
      <c r="A50" s="2" t="s">
        <v>4</v>
      </c>
      <c r="B50" s="2">
        <f>82.33+236+1799.45+400+2041.11</f>
        <v>4558.8900000000003</v>
      </c>
    </row>
    <row r="51" spans="1:2">
      <c r="A51" s="3" t="s">
        <v>3</v>
      </c>
      <c r="B51" s="2">
        <f>1957.08+3100+100.62+330.32+816.54+202.86</f>
        <v>6507.4199999999992</v>
      </c>
    </row>
    <row r="52" spans="1:2">
      <c r="A52" s="3" t="s">
        <v>6</v>
      </c>
      <c r="B52" s="2">
        <v>28000</v>
      </c>
    </row>
    <row r="53" spans="1:2">
      <c r="A53" s="3" t="s">
        <v>1</v>
      </c>
      <c r="B53" s="4">
        <f>B49+(B50+B51)+(-B52)</f>
        <v>-27499.64</v>
      </c>
    </row>
    <row r="54" spans="1:2">
      <c r="A54" s="3" t="s">
        <v>9</v>
      </c>
      <c r="B54" s="4">
        <f>B15+B23+B30+B38+B46+B53</f>
        <v>7789.9600000000064</v>
      </c>
    </row>
    <row r="55" spans="1:2">
      <c r="A55" s="3">
        <v>40786</v>
      </c>
      <c r="B55" s="2">
        <v>19177.12</v>
      </c>
    </row>
    <row r="56" spans="1:2">
      <c r="A56" s="3" t="s">
        <v>2</v>
      </c>
      <c r="B56" s="2">
        <f>B55-B48</f>
        <v>5079.0499999999993</v>
      </c>
    </row>
    <row r="57" spans="1:2">
      <c r="A57" s="2" t="s">
        <v>4</v>
      </c>
      <c r="B57" s="2">
        <f>500+165.72</f>
        <v>665.72</v>
      </c>
    </row>
    <row r="58" spans="1:2">
      <c r="A58" s="3" t="s">
        <v>3</v>
      </c>
      <c r="B58" s="2">
        <f>1957.08+3100+100.62+331.762+819.95+203.49</f>
        <v>6512.9019999999991</v>
      </c>
    </row>
    <row r="59" spans="1:2">
      <c r="A59" s="3" t="s">
        <v>6</v>
      </c>
      <c r="B59" s="2">
        <v>5000</v>
      </c>
    </row>
    <row r="60" spans="1:2">
      <c r="A60" s="3" t="s">
        <v>1</v>
      </c>
      <c r="B60" s="4">
        <f>B56+(B57+B58)+(-B59)</f>
        <v>7257.6719999999987</v>
      </c>
    </row>
    <row r="61" spans="1:2">
      <c r="A61" s="3" t="s">
        <v>9</v>
      </c>
      <c r="B61" s="4">
        <f>B15+B23+B30+B38+B46+B53+B60</f>
        <v>15047.632000000005</v>
      </c>
    </row>
    <row r="62" spans="1:2">
      <c r="A62" s="3">
        <v>40816</v>
      </c>
      <c r="B62" s="2">
        <v>-22512.959999999999</v>
      </c>
    </row>
    <row r="63" spans="1:2">
      <c r="A63" s="3" t="s">
        <v>2</v>
      </c>
      <c r="B63" s="2">
        <f>B62-B55</f>
        <v>-41690.080000000002</v>
      </c>
    </row>
    <row r="64" spans="1:2">
      <c r="A64" s="2" t="s">
        <v>4</v>
      </c>
      <c r="B64" s="2">
        <f>76+1898.65+2876.21+1360</f>
        <v>6210.8600000000006</v>
      </c>
    </row>
    <row r="65" spans="1:2">
      <c r="A65" s="3" t="s">
        <v>3</v>
      </c>
      <c r="B65" s="2">
        <f>1957.08+3100+100.62+333.21+100+823.36+204.12</f>
        <v>6618.3899999999994</v>
      </c>
    </row>
    <row r="66" spans="1:2">
      <c r="A66" s="3" t="s">
        <v>6</v>
      </c>
      <c r="B66" s="2">
        <f>12000+15000</f>
        <v>27000</v>
      </c>
    </row>
    <row r="67" spans="1:2">
      <c r="A67" s="5" t="s">
        <v>12</v>
      </c>
      <c r="B67" s="6">
        <v>12924</v>
      </c>
    </row>
    <row r="68" spans="1:2">
      <c r="A68" s="3" t="s">
        <v>1</v>
      </c>
      <c r="B68" s="4">
        <f>B63+(B64+B65)+(-B66)+B67</f>
        <v>-42936.83</v>
      </c>
    </row>
    <row r="69" spans="1:2">
      <c r="A69" s="3" t="s">
        <v>9</v>
      </c>
      <c r="B69" s="4">
        <f>B15+B23+B30+B38+B46+B53+B60+B68</f>
        <v>-27889.197999999997</v>
      </c>
    </row>
    <row r="70" spans="1:2">
      <c r="A70" s="3">
        <v>40847</v>
      </c>
      <c r="B70" s="2">
        <v>-2629.89</v>
      </c>
    </row>
    <row r="71" spans="1:2">
      <c r="A71" s="3" t="s">
        <v>2</v>
      </c>
      <c r="B71" s="2">
        <f>B70-B62</f>
        <v>19883.07</v>
      </c>
    </row>
    <row r="72" spans="1:2">
      <c r="A72" s="2" t="s">
        <v>4</v>
      </c>
      <c r="B72" s="2">
        <f>-100+1115.4</f>
        <v>1015.4000000000001</v>
      </c>
    </row>
    <row r="73" spans="1:2">
      <c r="A73" s="3" t="s">
        <v>3</v>
      </c>
      <c r="B73" s="2">
        <f>1957.08+3100+100.62+100+334.66+826.79+204.76</f>
        <v>6623.91</v>
      </c>
    </row>
    <row r="74" spans="1:2">
      <c r="A74" s="3" t="s">
        <v>6</v>
      </c>
      <c r="B74" s="2">
        <f>8820.92+6037.93+10000</f>
        <v>24858.85</v>
      </c>
    </row>
    <row r="75" spans="1:2">
      <c r="A75" s="3" t="s">
        <v>1</v>
      </c>
      <c r="B75" s="4">
        <f>B71+(B72+B73)+(-B74)</f>
        <v>2663.5299999999988</v>
      </c>
    </row>
    <row r="76" spans="1:2">
      <c r="A76" s="3" t="s">
        <v>9</v>
      </c>
      <c r="B76" s="4">
        <f>B15+B23+B30+B38+B46+B53+B60+B68+B75</f>
        <v>-25225.667999999998</v>
      </c>
    </row>
    <row r="77" spans="1:2">
      <c r="A77" s="3">
        <v>40877</v>
      </c>
      <c r="B77" s="2">
        <v>9041.0400000000009</v>
      </c>
    </row>
    <row r="78" spans="1:2">
      <c r="A78" s="3" t="s">
        <v>2</v>
      </c>
      <c r="B78" s="2">
        <f>B77-B70</f>
        <v>11670.93</v>
      </c>
    </row>
    <row r="79" spans="1:2">
      <c r="A79" s="2" t="s">
        <v>4</v>
      </c>
      <c r="B79" s="2">
        <f>162.1+500+1010.51+100</f>
        <v>1772.6100000000001</v>
      </c>
    </row>
    <row r="80" spans="1:2">
      <c r="A80" s="3" t="s">
        <v>3</v>
      </c>
      <c r="B80" s="2">
        <f>1957.08+3100+100.62+100+336.12+830.24+205.4</f>
        <v>6629.4599999999991</v>
      </c>
    </row>
    <row r="81" spans="1:2">
      <c r="A81" s="3" t="s">
        <v>6</v>
      </c>
      <c r="B81" s="2">
        <f>10000+4000</f>
        <v>14000</v>
      </c>
    </row>
    <row r="82" spans="1:2">
      <c r="A82" s="3" t="s">
        <v>1</v>
      </c>
      <c r="B82" s="4">
        <f>B78+(B79+B80)+(-B81)</f>
        <v>6073</v>
      </c>
    </row>
    <row r="83" spans="1:2">
      <c r="A83" s="3" t="s">
        <v>9</v>
      </c>
      <c r="B83" s="4">
        <f>B15+B23+B30+B38+B46+B53+B60+B68+B75+B82</f>
        <v>-19152.667999999998</v>
      </c>
    </row>
    <row r="84" spans="1:2">
      <c r="A84" s="3">
        <v>40908</v>
      </c>
      <c r="B84" s="2">
        <v>2411.52</v>
      </c>
    </row>
    <row r="85" spans="1:2">
      <c r="A85" s="3" t="s">
        <v>2</v>
      </c>
      <c r="B85" s="2">
        <f>B84-B77</f>
        <v>-6629.52</v>
      </c>
    </row>
    <row r="86" spans="1:2">
      <c r="A86" s="2" t="s">
        <v>4</v>
      </c>
      <c r="B86" s="2">
        <f>55+500</f>
        <v>555</v>
      </c>
    </row>
    <row r="87" spans="1:2">
      <c r="A87" s="3" t="s">
        <v>3</v>
      </c>
      <c r="B87" s="2">
        <f>1957.08+3100+100.62+331.762+203.49</f>
        <v>5692.9519999999993</v>
      </c>
    </row>
    <row r="88" spans="1:2">
      <c r="A88" s="3" t="s">
        <v>6</v>
      </c>
      <c r="B88" s="2">
        <v>0</v>
      </c>
    </row>
    <row r="89" spans="1:2">
      <c r="A89" s="3" t="s">
        <v>1</v>
      </c>
      <c r="B89" s="4">
        <f>B85+(B86+B87)+(-B88)</f>
        <v>-381.56800000000112</v>
      </c>
    </row>
    <row r="90" spans="1:2">
      <c r="A90" s="3" t="s">
        <v>9</v>
      </c>
      <c r="B90" s="4">
        <f>B15+B23+B30+B38+B46+B53+B60+B68+B75+B82+B89</f>
        <v>-19534.235999999997</v>
      </c>
    </row>
    <row r="91" spans="1:2">
      <c r="B91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2011-12-12T13:55:38Z</dcterms:created>
  <dcterms:modified xsi:type="dcterms:W3CDTF">2011-12-17T13:57:32Z</dcterms:modified>
</cp:coreProperties>
</file>