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dir.mtu.edu\home\Desktop\"/>
    </mc:Choice>
  </mc:AlternateContent>
  <bookViews>
    <workbookView xWindow="0" yWindow="0" windowWidth="28800" windowHeight="12300" activeTab="1"/>
  </bookViews>
  <sheets>
    <sheet name="Sheet1" sheetId="1" r:id="rId1"/>
    <sheet name="Submission" sheetId="2" r:id="rId2"/>
  </sheets>
  <calcPr calcId="162913"/>
</workbook>
</file>

<file path=xl/calcChain.xml><?xml version="1.0" encoding="utf-8"?>
<calcChain xmlns="http://schemas.openxmlformats.org/spreadsheetml/2006/main">
  <c r="B86" i="1" l="1"/>
  <c r="L109" i="1"/>
  <c r="L110" i="1"/>
  <c r="L111" i="1"/>
  <c r="L112" i="1"/>
  <c r="L113" i="1"/>
  <c r="L114" i="1"/>
  <c r="L115" i="1"/>
  <c r="L116" i="1"/>
  <c r="L117" i="1"/>
  <c r="L108" i="1"/>
  <c r="J109" i="1"/>
  <c r="J110" i="1"/>
  <c r="J111" i="1"/>
  <c r="J112" i="1"/>
  <c r="J113" i="1"/>
  <c r="J114" i="1"/>
  <c r="J115" i="1"/>
  <c r="J116" i="1"/>
  <c r="J117" i="1"/>
  <c r="J108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52" i="1"/>
  <c r="F81" i="1"/>
  <c r="H81" i="1" s="1"/>
  <c r="J81" i="1" s="1"/>
  <c r="J78" i="1" l="1"/>
  <c r="K78" i="1" s="1"/>
  <c r="F78" i="1"/>
  <c r="G78" i="1" s="1"/>
  <c r="B78" i="1"/>
  <c r="C78" i="1" s="1"/>
  <c r="J86" i="1" l="1"/>
  <c r="L86" i="1" s="1"/>
  <c r="L87" i="1" s="1"/>
  <c r="F86" i="1"/>
  <c r="H86" i="1" s="1"/>
  <c r="H87" i="1" s="1"/>
  <c r="D86" i="1"/>
  <c r="D87" i="1" s="1"/>
</calcChain>
</file>

<file path=xl/sharedStrings.xml><?xml version="1.0" encoding="utf-8"?>
<sst xmlns="http://schemas.openxmlformats.org/spreadsheetml/2006/main" count="91" uniqueCount="28">
  <si>
    <t xml:space="preserve"> </t>
  </si>
  <si>
    <t>120V</t>
  </si>
  <si>
    <t>100V</t>
  </si>
  <si>
    <t>80V</t>
  </si>
  <si>
    <t>Solar Panel - 1500 Ohms</t>
  </si>
  <si>
    <t>Resistance</t>
  </si>
  <si>
    <t>Voltage</t>
  </si>
  <si>
    <t>Current (mA)</t>
  </si>
  <si>
    <t>Current</t>
  </si>
  <si>
    <t>Angle</t>
  </si>
  <si>
    <t>O.C.</t>
  </si>
  <si>
    <t>S.C.</t>
  </si>
  <si>
    <t>W/m^2</t>
  </si>
  <si>
    <t>Power</t>
  </si>
  <si>
    <t>*</t>
  </si>
  <si>
    <t>Peak Power</t>
  </si>
  <si>
    <t>Fill Factor</t>
  </si>
  <si>
    <t>Irradiance</t>
  </si>
  <si>
    <t>Efficiency</t>
  </si>
  <si>
    <t># of panels</t>
  </si>
  <si>
    <t>height (in.)</t>
  </si>
  <si>
    <t>total area (in^2.)</t>
  </si>
  <si>
    <t>total area (m^2.)</t>
  </si>
  <si>
    <t>Power/Area (W/m^2)</t>
  </si>
  <si>
    <t>Power (W)</t>
  </si>
  <si>
    <t>width (in)</t>
  </si>
  <si>
    <t>Cosine</t>
  </si>
  <si>
    <t>Current*Cosine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</si>
</sst>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 applyFont="1" applyAlignment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0" fillId="0" borderId="19" xfId="0" applyFont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3" xfId="0" applyFont="1" applyBorder="1" applyAlignment="1"/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/>
    <xf numFmtId="0" fontId="0" fillId="0" borderId="0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" fillId="0" borderId="30" xfId="0" applyFont="1" applyBorder="1" applyAlignment="1"/>
    <xf numFmtId="0" fontId="3" fillId="0" borderId="3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3" fillId="0" borderId="16" xfId="0" applyFont="1" applyBorder="1" applyAlignment="1"/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16" xfId="0" applyFont="1" applyBorder="1" applyAlignment="1"/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1" xfId="0" applyFont="1" applyBorder="1" applyAlignment="1"/>
    <xf numFmtId="0" fontId="3" fillId="0" borderId="20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/>
    <xf numFmtId="9" fontId="0" fillId="0" borderId="26" xfId="1" applyFont="1" applyBorder="1" applyAlignment="1"/>
    <xf numFmtId="0" fontId="3" fillId="0" borderId="0" xfId="0" applyFont="1" applyBorder="1" applyAlignment="1"/>
    <xf numFmtId="0" fontId="0" fillId="0" borderId="32" xfId="0" applyFont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15" xfId="0" applyFont="1" applyBorder="1" applyAlignment="1"/>
    <xf numFmtId="0" fontId="0" fillId="0" borderId="18" xfId="0" applyFont="1" applyBorder="1" applyAlignment="1"/>
    <xf numFmtId="0" fontId="0" fillId="0" borderId="2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Panel Current vs.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Sheet1!$C$25:$C$48</c:f>
              <c:numCache>
                <c:formatCode>General</c:formatCode>
                <c:ptCount val="24"/>
                <c:pt idx="0">
                  <c:v>17.899999999999999</c:v>
                </c:pt>
                <c:pt idx="1">
                  <c:v>17.8</c:v>
                </c:pt>
                <c:pt idx="2">
                  <c:v>17.7</c:v>
                </c:pt>
                <c:pt idx="3">
                  <c:v>17.399999999999999</c:v>
                </c:pt>
                <c:pt idx="4">
                  <c:v>17.3</c:v>
                </c:pt>
                <c:pt idx="5">
                  <c:v>16.899999999999999</c:v>
                </c:pt>
                <c:pt idx="6">
                  <c:v>16.600000000000001</c:v>
                </c:pt>
                <c:pt idx="7">
                  <c:v>16.100000000000001</c:v>
                </c:pt>
                <c:pt idx="8">
                  <c:v>15.5</c:v>
                </c:pt>
                <c:pt idx="9">
                  <c:v>14.3</c:v>
                </c:pt>
                <c:pt idx="10">
                  <c:v>11.8</c:v>
                </c:pt>
                <c:pt idx="11">
                  <c:v>10.199999999999999</c:v>
                </c:pt>
                <c:pt idx="12">
                  <c:v>9.5</c:v>
                </c:pt>
                <c:pt idx="13">
                  <c:v>8.8000000000000007</c:v>
                </c:pt>
                <c:pt idx="14">
                  <c:v>8.1</c:v>
                </c:pt>
                <c:pt idx="15">
                  <c:v>6.1</c:v>
                </c:pt>
                <c:pt idx="16">
                  <c:v>4.9000000000000004</c:v>
                </c:pt>
                <c:pt idx="17">
                  <c:v>4.0999999999999996</c:v>
                </c:pt>
                <c:pt idx="18">
                  <c:v>3.3</c:v>
                </c:pt>
                <c:pt idx="19">
                  <c:v>2.5</c:v>
                </c:pt>
                <c:pt idx="20">
                  <c:v>2.1</c:v>
                </c:pt>
                <c:pt idx="21">
                  <c:v>0.8</c:v>
                </c:pt>
                <c:pt idx="22">
                  <c:v>0.4</c:v>
                </c:pt>
                <c:pt idx="23">
                  <c:v>0</c:v>
                </c:pt>
              </c:numCache>
            </c:numRef>
          </c:xVal>
          <c:yVal>
            <c:numRef>
              <c:f>Sheet1!$D$25:$D$48</c:f>
              <c:numCache>
                <c:formatCode>General</c:formatCode>
                <c:ptCount val="24"/>
                <c:pt idx="0">
                  <c:v>0</c:v>
                </c:pt>
                <c:pt idx="1">
                  <c:v>0.36</c:v>
                </c:pt>
                <c:pt idx="2">
                  <c:v>0.71199999999999997</c:v>
                </c:pt>
                <c:pt idx="3">
                  <c:v>1.74</c:v>
                </c:pt>
                <c:pt idx="4">
                  <c:v>2.3050000000000002</c:v>
                </c:pt>
                <c:pt idx="5">
                  <c:v>3.3889999999999998</c:v>
                </c:pt>
                <c:pt idx="6">
                  <c:v>4.173</c:v>
                </c:pt>
                <c:pt idx="7">
                  <c:v>5.3460000000000001</c:v>
                </c:pt>
                <c:pt idx="8">
                  <c:v>6.194</c:v>
                </c:pt>
                <c:pt idx="9">
                  <c:v>7.1879999999999997</c:v>
                </c:pt>
                <c:pt idx="10">
                  <c:v>7.758</c:v>
                </c:pt>
                <c:pt idx="11">
                  <c:v>7.8319999999999999</c:v>
                </c:pt>
                <c:pt idx="12">
                  <c:v>7.8689999999999998</c:v>
                </c:pt>
                <c:pt idx="13">
                  <c:v>7.9169999999999998</c:v>
                </c:pt>
                <c:pt idx="14">
                  <c:v>7.9729999999999999</c:v>
                </c:pt>
                <c:pt idx="15">
                  <c:v>8.1159999999999997</c:v>
                </c:pt>
                <c:pt idx="16">
                  <c:v>8.1340000000000003</c:v>
                </c:pt>
                <c:pt idx="17">
                  <c:v>8.1630000000000003</c:v>
                </c:pt>
                <c:pt idx="18">
                  <c:v>8.1769999999999996</c:v>
                </c:pt>
                <c:pt idx="19">
                  <c:v>8.1989999999999998</c:v>
                </c:pt>
                <c:pt idx="20">
                  <c:v>8.1989999999999998</c:v>
                </c:pt>
                <c:pt idx="21">
                  <c:v>8.2260000000000009</c:v>
                </c:pt>
                <c:pt idx="22">
                  <c:v>8.2279999999999998</c:v>
                </c:pt>
                <c:pt idx="23">
                  <c:v>8.2050000000000001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9-4072-BE5A-F73C8C681743}"/>
            </c:ext>
          </c:extLst>
        </c:ser>
        <c:ser>
          <c:idx val="1"/>
          <c:order val="1"/>
          <c:tx>
            <c:v>100V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Sheet1!$G$25:$G$48</c:f>
              <c:numCache>
                <c:formatCode>General</c:formatCode>
                <c:ptCount val="24"/>
                <c:pt idx="0">
                  <c:v>17.2</c:v>
                </c:pt>
                <c:pt idx="1">
                  <c:v>17.100000000000001</c:v>
                </c:pt>
                <c:pt idx="2">
                  <c:v>17</c:v>
                </c:pt>
                <c:pt idx="3">
                  <c:v>16.600000000000001</c:v>
                </c:pt>
                <c:pt idx="4">
                  <c:v>16.399999999999999</c:v>
                </c:pt>
                <c:pt idx="5">
                  <c:v>15.9</c:v>
                </c:pt>
                <c:pt idx="6">
                  <c:v>15.5</c:v>
                </c:pt>
                <c:pt idx="7">
                  <c:v>14.6</c:v>
                </c:pt>
                <c:pt idx="8">
                  <c:v>13.7</c:v>
                </c:pt>
                <c:pt idx="9">
                  <c:v>11.9</c:v>
                </c:pt>
                <c:pt idx="10">
                  <c:v>9.1999999999999993</c:v>
                </c:pt>
                <c:pt idx="11">
                  <c:v>8</c:v>
                </c:pt>
                <c:pt idx="12">
                  <c:v>7.4</c:v>
                </c:pt>
                <c:pt idx="13">
                  <c:v>6.9</c:v>
                </c:pt>
                <c:pt idx="14">
                  <c:v>6.3</c:v>
                </c:pt>
                <c:pt idx="15">
                  <c:v>4.7</c:v>
                </c:pt>
                <c:pt idx="16">
                  <c:v>3.8</c:v>
                </c:pt>
                <c:pt idx="17">
                  <c:v>3.2</c:v>
                </c:pt>
                <c:pt idx="18">
                  <c:v>2.5</c:v>
                </c:pt>
                <c:pt idx="19">
                  <c:v>1.9</c:v>
                </c:pt>
                <c:pt idx="20">
                  <c:v>1.6</c:v>
                </c:pt>
                <c:pt idx="21">
                  <c:v>0.6</c:v>
                </c:pt>
                <c:pt idx="22">
                  <c:v>0.3</c:v>
                </c:pt>
                <c:pt idx="23">
                  <c:v>0</c:v>
                </c:pt>
              </c:numCache>
            </c:numRef>
          </c:xVal>
          <c:yVal>
            <c:numRef>
              <c:f>Sheet1!$H$25:$H$48</c:f>
              <c:numCache>
                <c:formatCode>General</c:formatCode>
                <c:ptCount val="24"/>
                <c:pt idx="0">
                  <c:v>0</c:v>
                </c:pt>
                <c:pt idx="1">
                  <c:v>0.34200000000000003</c:v>
                </c:pt>
                <c:pt idx="2">
                  <c:v>0.68</c:v>
                </c:pt>
                <c:pt idx="3">
                  <c:v>1.655</c:v>
                </c:pt>
                <c:pt idx="4">
                  <c:v>2.1859999999999999</c:v>
                </c:pt>
                <c:pt idx="5">
                  <c:v>3.1819999999999999</c:v>
                </c:pt>
                <c:pt idx="6">
                  <c:v>3.8740000000000001</c:v>
                </c:pt>
                <c:pt idx="7">
                  <c:v>4.8440000000000003</c:v>
                </c:pt>
                <c:pt idx="8">
                  <c:v>5.4569999999999999</c:v>
                </c:pt>
                <c:pt idx="9">
                  <c:v>5.9279999999999999</c:v>
                </c:pt>
                <c:pt idx="10">
                  <c:v>6.0410000000000004</c:v>
                </c:pt>
                <c:pt idx="11">
                  <c:v>6.1139999999999999</c:v>
                </c:pt>
                <c:pt idx="12">
                  <c:v>6.1420000000000003</c:v>
                </c:pt>
                <c:pt idx="13">
                  <c:v>6.1769999999999996</c:v>
                </c:pt>
                <c:pt idx="14">
                  <c:v>6.2130000000000001</c:v>
                </c:pt>
                <c:pt idx="15">
                  <c:v>6.2590000000000003</c:v>
                </c:pt>
                <c:pt idx="16">
                  <c:v>6.2859999999999996</c:v>
                </c:pt>
                <c:pt idx="17">
                  <c:v>6.306</c:v>
                </c:pt>
                <c:pt idx="18">
                  <c:v>6.319</c:v>
                </c:pt>
                <c:pt idx="19">
                  <c:v>6.306</c:v>
                </c:pt>
                <c:pt idx="20">
                  <c:v>6.3250000000000002</c:v>
                </c:pt>
                <c:pt idx="21">
                  <c:v>6.306</c:v>
                </c:pt>
                <c:pt idx="22">
                  <c:v>6.3140000000000001</c:v>
                </c:pt>
                <c:pt idx="23">
                  <c:v>6.3339999999999996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9-4072-BE5A-F73C8C681743}"/>
            </c:ext>
          </c:extLst>
        </c:ser>
        <c:ser>
          <c:idx val="2"/>
          <c:order val="2"/>
          <c:tx>
            <c:v>80V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Sheet1!$K$25:$K$48</c:f>
              <c:numCache>
                <c:formatCode>General</c:formatCode>
                <c:ptCount val="24"/>
                <c:pt idx="0">
                  <c:v>16.5</c:v>
                </c:pt>
                <c:pt idx="1">
                  <c:v>16.399999999999999</c:v>
                </c:pt>
                <c:pt idx="2">
                  <c:v>16.2</c:v>
                </c:pt>
                <c:pt idx="3">
                  <c:v>15.8</c:v>
                </c:pt>
                <c:pt idx="4">
                  <c:v>15.5</c:v>
                </c:pt>
                <c:pt idx="5">
                  <c:v>14.7</c:v>
                </c:pt>
                <c:pt idx="6">
                  <c:v>14</c:v>
                </c:pt>
                <c:pt idx="7">
                  <c:v>12.4</c:v>
                </c:pt>
                <c:pt idx="8">
                  <c:v>10.8</c:v>
                </c:pt>
                <c:pt idx="9">
                  <c:v>8.8000000000000007</c:v>
                </c:pt>
                <c:pt idx="10">
                  <c:v>6.8</c:v>
                </c:pt>
                <c:pt idx="11">
                  <c:v>5.9</c:v>
                </c:pt>
                <c:pt idx="12">
                  <c:v>5.5</c:v>
                </c:pt>
                <c:pt idx="13">
                  <c:v>5</c:v>
                </c:pt>
                <c:pt idx="14">
                  <c:v>4.5999999999999996</c:v>
                </c:pt>
                <c:pt idx="15">
                  <c:v>3.4</c:v>
                </c:pt>
                <c:pt idx="16">
                  <c:v>2.8</c:v>
                </c:pt>
                <c:pt idx="17">
                  <c:v>2.2999999999999998</c:v>
                </c:pt>
                <c:pt idx="18">
                  <c:v>1.9</c:v>
                </c:pt>
                <c:pt idx="19">
                  <c:v>1.4</c:v>
                </c:pt>
                <c:pt idx="20">
                  <c:v>1.2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xVal>
          <c:yVal>
            <c:numRef>
              <c:f>Sheet1!$L$25:$L$48</c:f>
              <c:numCache>
                <c:formatCode>General</c:formatCode>
                <c:ptCount val="24"/>
                <c:pt idx="0">
                  <c:v>0</c:v>
                </c:pt>
                <c:pt idx="1">
                  <c:v>0.33200000000000002</c:v>
                </c:pt>
                <c:pt idx="2">
                  <c:v>0.65600000000000003</c:v>
                </c:pt>
                <c:pt idx="3">
                  <c:v>1.5780000000000001</c:v>
                </c:pt>
                <c:pt idx="4">
                  <c:v>2.0640000000000001</c:v>
                </c:pt>
                <c:pt idx="5">
                  <c:v>2.9409999999999998</c:v>
                </c:pt>
                <c:pt idx="6">
                  <c:v>3.5009999999999999</c:v>
                </c:pt>
                <c:pt idx="7">
                  <c:v>4.1440000000000001</c:v>
                </c:pt>
                <c:pt idx="8">
                  <c:v>4.3310000000000004</c:v>
                </c:pt>
                <c:pt idx="9">
                  <c:v>4.4050000000000002</c:v>
                </c:pt>
                <c:pt idx="10">
                  <c:v>4.4939999999999998</c:v>
                </c:pt>
                <c:pt idx="11">
                  <c:v>4.5090000000000003</c:v>
                </c:pt>
                <c:pt idx="12">
                  <c:v>4.5330000000000004</c:v>
                </c:pt>
                <c:pt idx="13">
                  <c:v>4.54</c:v>
                </c:pt>
                <c:pt idx="14">
                  <c:v>4.5490000000000004</c:v>
                </c:pt>
                <c:pt idx="15">
                  <c:v>4.57</c:v>
                </c:pt>
                <c:pt idx="16">
                  <c:v>4.585</c:v>
                </c:pt>
                <c:pt idx="17">
                  <c:v>4.6050000000000004</c:v>
                </c:pt>
                <c:pt idx="18">
                  <c:v>4.609</c:v>
                </c:pt>
                <c:pt idx="19">
                  <c:v>4.601</c:v>
                </c:pt>
                <c:pt idx="20">
                  <c:v>4.6059999999999999</c:v>
                </c:pt>
                <c:pt idx="21">
                  <c:v>4.6260000000000003</c:v>
                </c:pt>
                <c:pt idx="22">
                  <c:v>4.6219999999999999</c:v>
                </c:pt>
                <c:pt idx="23">
                  <c:v>4.633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9-4072-BE5A-F73C8C68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26064"/>
        <c:axId val="671426392"/>
      </c:scatterChart>
      <c:valAx>
        <c:axId val="6714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26392"/>
        <c:crosses val="autoZero"/>
        <c:crossBetween val="midCat"/>
      </c:valAx>
      <c:valAx>
        <c:axId val="6714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2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Panel POWER Vs.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Sheet1!$C$52:$C$75</c:f>
              <c:numCache>
                <c:formatCode>General</c:formatCode>
                <c:ptCount val="24"/>
                <c:pt idx="0">
                  <c:v>17.899999999999999</c:v>
                </c:pt>
                <c:pt idx="1">
                  <c:v>17.8</c:v>
                </c:pt>
                <c:pt idx="2">
                  <c:v>17.7</c:v>
                </c:pt>
                <c:pt idx="3">
                  <c:v>17.399999999999999</c:v>
                </c:pt>
                <c:pt idx="4">
                  <c:v>17.3</c:v>
                </c:pt>
                <c:pt idx="5">
                  <c:v>16.899999999999999</c:v>
                </c:pt>
                <c:pt idx="6">
                  <c:v>16.600000000000001</c:v>
                </c:pt>
                <c:pt idx="7">
                  <c:v>16.100000000000001</c:v>
                </c:pt>
                <c:pt idx="8">
                  <c:v>15.5</c:v>
                </c:pt>
                <c:pt idx="9">
                  <c:v>14.3</c:v>
                </c:pt>
                <c:pt idx="10">
                  <c:v>11.8</c:v>
                </c:pt>
                <c:pt idx="11">
                  <c:v>10.199999999999999</c:v>
                </c:pt>
                <c:pt idx="12">
                  <c:v>9.5</c:v>
                </c:pt>
                <c:pt idx="13">
                  <c:v>8.8000000000000007</c:v>
                </c:pt>
                <c:pt idx="14">
                  <c:v>8.1</c:v>
                </c:pt>
                <c:pt idx="15">
                  <c:v>6.1</c:v>
                </c:pt>
                <c:pt idx="16">
                  <c:v>4.9000000000000004</c:v>
                </c:pt>
                <c:pt idx="17">
                  <c:v>4.0999999999999996</c:v>
                </c:pt>
                <c:pt idx="18">
                  <c:v>3.3</c:v>
                </c:pt>
                <c:pt idx="19">
                  <c:v>2.5</c:v>
                </c:pt>
                <c:pt idx="20">
                  <c:v>2.1</c:v>
                </c:pt>
                <c:pt idx="21">
                  <c:v>0.8</c:v>
                </c:pt>
                <c:pt idx="22">
                  <c:v>0.4</c:v>
                </c:pt>
                <c:pt idx="23">
                  <c:v>0</c:v>
                </c:pt>
              </c:numCache>
            </c:numRef>
          </c:xVal>
          <c:yVal>
            <c:numRef>
              <c:f>Sheet1!$D$52:$D$75</c:f>
              <c:numCache>
                <c:formatCode>General</c:formatCode>
                <c:ptCount val="24"/>
                <c:pt idx="0">
                  <c:v>0</c:v>
                </c:pt>
                <c:pt idx="1">
                  <c:v>6.4080000000000005E-3</c:v>
                </c:pt>
                <c:pt idx="2">
                  <c:v>1.26024E-2</c:v>
                </c:pt>
                <c:pt idx="3">
                  <c:v>3.0275999999999997E-2</c:v>
                </c:pt>
                <c:pt idx="4">
                  <c:v>3.9876500000000009E-2</c:v>
                </c:pt>
                <c:pt idx="5">
                  <c:v>5.7274099999999988E-2</c:v>
                </c:pt>
                <c:pt idx="6">
                  <c:v>6.9271800000000008E-2</c:v>
                </c:pt>
                <c:pt idx="7">
                  <c:v>8.6070600000000011E-2</c:v>
                </c:pt>
                <c:pt idx="8">
                  <c:v>9.6007000000000009E-2</c:v>
                </c:pt>
                <c:pt idx="9">
                  <c:v>0.1027884</c:v>
                </c:pt>
                <c:pt idx="10">
                  <c:v>9.1544400000000012E-2</c:v>
                </c:pt>
                <c:pt idx="11">
                  <c:v>7.9886399999999996E-2</c:v>
                </c:pt>
                <c:pt idx="12">
                  <c:v>7.4755500000000003E-2</c:v>
                </c:pt>
                <c:pt idx="13">
                  <c:v>6.9669599999999998E-2</c:v>
                </c:pt>
                <c:pt idx="14">
                  <c:v>6.4581299999999994E-2</c:v>
                </c:pt>
                <c:pt idx="15">
                  <c:v>4.9507599999999999E-2</c:v>
                </c:pt>
                <c:pt idx="16">
                  <c:v>3.9856600000000006E-2</c:v>
                </c:pt>
                <c:pt idx="17">
                  <c:v>3.3468299999999999E-2</c:v>
                </c:pt>
                <c:pt idx="18">
                  <c:v>2.6984099999999997E-2</c:v>
                </c:pt>
                <c:pt idx="19">
                  <c:v>2.0497499999999998E-2</c:v>
                </c:pt>
                <c:pt idx="20">
                  <c:v>1.7217900000000001E-2</c:v>
                </c:pt>
                <c:pt idx="21">
                  <c:v>6.5808000000000012E-3</c:v>
                </c:pt>
                <c:pt idx="22">
                  <c:v>3.2911999999999998E-3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0-419E-ACC6-56B5AF13C04C}"/>
            </c:ext>
          </c:extLst>
        </c:ser>
        <c:ser>
          <c:idx val="1"/>
          <c:order val="1"/>
          <c:tx>
            <c:v>100V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Sheet1!$G$52:$G$75</c:f>
              <c:numCache>
                <c:formatCode>General</c:formatCode>
                <c:ptCount val="24"/>
                <c:pt idx="0">
                  <c:v>17.2</c:v>
                </c:pt>
                <c:pt idx="1">
                  <c:v>17.100000000000001</c:v>
                </c:pt>
                <c:pt idx="2">
                  <c:v>17</c:v>
                </c:pt>
                <c:pt idx="3">
                  <c:v>16.600000000000001</c:v>
                </c:pt>
                <c:pt idx="4">
                  <c:v>16.399999999999999</c:v>
                </c:pt>
                <c:pt idx="5">
                  <c:v>15.9</c:v>
                </c:pt>
                <c:pt idx="6">
                  <c:v>15.5</c:v>
                </c:pt>
                <c:pt idx="7">
                  <c:v>14.6</c:v>
                </c:pt>
                <c:pt idx="8">
                  <c:v>13.7</c:v>
                </c:pt>
                <c:pt idx="9">
                  <c:v>11.9</c:v>
                </c:pt>
                <c:pt idx="10">
                  <c:v>9.1999999999999993</c:v>
                </c:pt>
                <c:pt idx="11">
                  <c:v>8</c:v>
                </c:pt>
                <c:pt idx="12">
                  <c:v>7.4</c:v>
                </c:pt>
                <c:pt idx="13">
                  <c:v>6.9</c:v>
                </c:pt>
                <c:pt idx="14">
                  <c:v>6.3</c:v>
                </c:pt>
                <c:pt idx="15">
                  <c:v>4.7</c:v>
                </c:pt>
                <c:pt idx="16">
                  <c:v>3.8</c:v>
                </c:pt>
                <c:pt idx="17">
                  <c:v>3.2</c:v>
                </c:pt>
                <c:pt idx="18">
                  <c:v>2.5</c:v>
                </c:pt>
                <c:pt idx="19">
                  <c:v>1.9</c:v>
                </c:pt>
                <c:pt idx="20">
                  <c:v>1.6</c:v>
                </c:pt>
                <c:pt idx="21">
                  <c:v>0.6</c:v>
                </c:pt>
                <c:pt idx="22">
                  <c:v>0.3</c:v>
                </c:pt>
                <c:pt idx="23">
                  <c:v>0</c:v>
                </c:pt>
              </c:numCache>
            </c:numRef>
          </c:xVal>
          <c:yVal>
            <c:numRef>
              <c:f>Sheet1!$H$52:$H$75</c:f>
              <c:numCache>
                <c:formatCode>General</c:formatCode>
                <c:ptCount val="24"/>
                <c:pt idx="0">
                  <c:v>0</c:v>
                </c:pt>
                <c:pt idx="1">
                  <c:v>5.8482000000000013E-3</c:v>
                </c:pt>
                <c:pt idx="2">
                  <c:v>1.1560000000000001E-2</c:v>
                </c:pt>
                <c:pt idx="3">
                  <c:v>2.7473000000000001E-2</c:v>
                </c:pt>
                <c:pt idx="4">
                  <c:v>3.5850399999999991E-2</c:v>
                </c:pt>
                <c:pt idx="5">
                  <c:v>5.0593800000000001E-2</c:v>
                </c:pt>
                <c:pt idx="6">
                  <c:v>6.0047000000000003E-2</c:v>
                </c:pt>
                <c:pt idx="7">
                  <c:v>7.0722400000000005E-2</c:v>
                </c:pt>
                <c:pt idx="8">
                  <c:v>7.4760899999999991E-2</c:v>
                </c:pt>
                <c:pt idx="9">
                  <c:v>7.05432E-2</c:v>
                </c:pt>
                <c:pt idx="10">
                  <c:v>5.55772E-2</c:v>
                </c:pt>
                <c:pt idx="11">
                  <c:v>4.8911999999999997E-2</c:v>
                </c:pt>
                <c:pt idx="12">
                  <c:v>4.5450800000000006E-2</c:v>
                </c:pt>
                <c:pt idx="13">
                  <c:v>4.2621300000000001E-2</c:v>
                </c:pt>
                <c:pt idx="14">
                  <c:v>3.91419E-2</c:v>
                </c:pt>
                <c:pt idx="15">
                  <c:v>2.9417300000000004E-2</c:v>
                </c:pt>
                <c:pt idx="16">
                  <c:v>2.3886799999999996E-2</c:v>
                </c:pt>
                <c:pt idx="17">
                  <c:v>2.0179200000000001E-2</c:v>
                </c:pt>
                <c:pt idx="18">
                  <c:v>1.5797499999999999E-2</c:v>
                </c:pt>
                <c:pt idx="19">
                  <c:v>1.19814E-2</c:v>
                </c:pt>
                <c:pt idx="20">
                  <c:v>1.0120000000000001E-2</c:v>
                </c:pt>
                <c:pt idx="21">
                  <c:v>3.7835999999999998E-3</c:v>
                </c:pt>
                <c:pt idx="22">
                  <c:v>1.8942E-3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0-419E-ACC6-56B5AF13C04C}"/>
            </c:ext>
          </c:extLst>
        </c:ser>
        <c:ser>
          <c:idx val="2"/>
          <c:order val="2"/>
          <c:tx>
            <c:v>80V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Sheet1!$K$52:$K$75</c:f>
              <c:numCache>
                <c:formatCode>General</c:formatCode>
                <c:ptCount val="24"/>
                <c:pt idx="0">
                  <c:v>16.5</c:v>
                </c:pt>
                <c:pt idx="1">
                  <c:v>16.399999999999999</c:v>
                </c:pt>
                <c:pt idx="2">
                  <c:v>16.2</c:v>
                </c:pt>
                <c:pt idx="3">
                  <c:v>15.8</c:v>
                </c:pt>
                <c:pt idx="4">
                  <c:v>15.5</c:v>
                </c:pt>
                <c:pt idx="5">
                  <c:v>14.7</c:v>
                </c:pt>
                <c:pt idx="6">
                  <c:v>14</c:v>
                </c:pt>
                <c:pt idx="7">
                  <c:v>12.4</c:v>
                </c:pt>
                <c:pt idx="8">
                  <c:v>10.8</c:v>
                </c:pt>
                <c:pt idx="9">
                  <c:v>8.8000000000000007</c:v>
                </c:pt>
                <c:pt idx="10">
                  <c:v>6.8</c:v>
                </c:pt>
                <c:pt idx="11">
                  <c:v>5.9</c:v>
                </c:pt>
                <c:pt idx="12">
                  <c:v>5.5</c:v>
                </c:pt>
                <c:pt idx="13">
                  <c:v>5</c:v>
                </c:pt>
                <c:pt idx="14">
                  <c:v>4.5999999999999996</c:v>
                </c:pt>
                <c:pt idx="15">
                  <c:v>3.4</c:v>
                </c:pt>
                <c:pt idx="16">
                  <c:v>2.8</c:v>
                </c:pt>
                <c:pt idx="17">
                  <c:v>2.2999999999999998</c:v>
                </c:pt>
                <c:pt idx="18">
                  <c:v>1.9</c:v>
                </c:pt>
                <c:pt idx="19">
                  <c:v>1.4</c:v>
                </c:pt>
                <c:pt idx="20">
                  <c:v>1.2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xVal>
          <c:yVal>
            <c:numRef>
              <c:f>Sheet1!$L$52:$L$75</c:f>
              <c:numCache>
                <c:formatCode>General</c:formatCode>
                <c:ptCount val="24"/>
                <c:pt idx="0">
                  <c:v>0</c:v>
                </c:pt>
                <c:pt idx="1">
                  <c:v>5.4447999999999996E-3</c:v>
                </c:pt>
                <c:pt idx="2">
                  <c:v>1.06272E-2</c:v>
                </c:pt>
                <c:pt idx="3">
                  <c:v>2.49324E-2</c:v>
                </c:pt>
                <c:pt idx="4">
                  <c:v>3.1992E-2</c:v>
                </c:pt>
                <c:pt idx="5">
                  <c:v>4.3232699999999992E-2</c:v>
                </c:pt>
                <c:pt idx="6">
                  <c:v>4.9013999999999995E-2</c:v>
                </c:pt>
                <c:pt idx="7">
                  <c:v>5.1385600000000003E-2</c:v>
                </c:pt>
                <c:pt idx="8">
                  <c:v>4.6774800000000005E-2</c:v>
                </c:pt>
                <c:pt idx="9">
                  <c:v>3.8764E-2</c:v>
                </c:pt>
                <c:pt idx="10">
                  <c:v>3.0559199999999998E-2</c:v>
                </c:pt>
                <c:pt idx="11">
                  <c:v>2.6603100000000005E-2</c:v>
                </c:pt>
                <c:pt idx="12">
                  <c:v>2.4931500000000002E-2</c:v>
                </c:pt>
                <c:pt idx="13">
                  <c:v>2.2699999999999998E-2</c:v>
                </c:pt>
                <c:pt idx="14">
                  <c:v>2.09254E-2</c:v>
                </c:pt>
                <c:pt idx="15">
                  <c:v>1.5538E-2</c:v>
                </c:pt>
                <c:pt idx="16">
                  <c:v>1.2837999999999999E-2</c:v>
                </c:pt>
                <c:pt idx="17">
                  <c:v>1.05915E-2</c:v>
                </c:pt>
                <c:pt idx="18">
                  <c:v>8.7571000000000003E-3</c:v>
                </c:pt>
                <c:pt idx="19">
                  <c:v>6.4413999999999999E-3</c:v>
                </c:pt>
                <c:pt idx="20">
                  <c:v>5.5271999999999995E-3</c:v>
                </c:pt>
                <c:pt idx="21">
                  <c:v>2.313E-3</c:v>
                </c:pt>
                <c:pt idx="22">
                  <c:v>2.3110000000000001E-3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30-419E-ACC6-56B5AF13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40120"/>
        <c:axId val="671140448"/>
      </c:scatterChart>
      <c:valAx>
        <c:axId val="67114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0448"/>
        <c:crosses val="autoZero"/>
        <c:crossBetween val="midCat"/>
      </c:valAx>
      <c:valAx>
        <c:axId val="6711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Cell </a:t>
            </a:r>
            <a:r>
              <a:rPr lang="en-US" sz="1400" b="0" i="0" u="none" strike="noStrike" baseline="0">
                <a:effectLst/>
              </a:rPr>
              <a:t>Current</a:t>
            </a:r>
            <a:r>
              <a:rPr lang="en-US"/>
              <a:t> vs.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Sheet1!$C$106:$C$107</c:f>
              <c:strCache>
                <c:ptCount val="2"/>
                <c:pt idx="0">
                  <c:v>Solar Panel - 1500 Ohms</c:v>
                </c:pt>
                <c:pt idx="1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Sheet1!$B$108:$B$117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Sheet1!$C$108:$C$117</c:f>
              <c:numCache>
                <c:formatCode>General</c:formatCode>
                <c:ptCount val="10"/>
                <c:pt idx="0">
                  <c:v>7.7430000000000003</c:v>
                </c:pt>
                <c:pt idx="1">
                  <c:v>6.7249999999999996</c:v>
                </c:pt>
                <c:pt idx="2">
                  <c:v>5.6150000000000002</c:v>
                </c:pt>
                <c:pt idx="3">
                  <c:v>4.5289999999999999</c:v>
                </c:pt>
                <c:pt idx="4">
                  <c:v>3.4790000000000001</c:v>
                </c:pt>
                <c:pt idx="5">
                  <c:v>2.4820000000000002</c:v>
                </c:pt>
                <c:pt idx="6">
                  <c:v>1.58</c:v>
                </c:pt>
                <c:pt idx="7">
                  <c:v>1.075</c:v>
                </c:pt>
                <c:pt idx="8">
                  <c:v>0.55400000000000005</c:v>
                </c:pt>
                <c:pt idx="9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D-4A4F-AB92-9FB2EA0E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82320"/>
        <c:axId val="720283632"/>
      </c:scatterChart>
      <c:valAx>
        <c:axId val="7202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83632"/>
        <c:crosses val="autoZero"/>
        <c:crossBetween val="midCat"/>
      </c:valAx>
      <c:valAx>
        <c:axId val="7202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8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Panel Current vs. Cosine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Sheet1!$I$108:$I$117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Sheet1!$L$108:$L$117</c:f>
              <c:numCache>
                <c:formatCode>General</c:formatCode>
                <c:ptCount val="10"/>
                <c:pt idx="0">
                  <c:v>7.7430000000000003</c:v>
                </c:pt>
                <c:pt idx="1">
                  <c:v>-5.6427560330391424</c:v>
                </c:pt>
                <c:pt idx="2">
                  <c:v>2.2913807770821961</c:v>
                </c:pt>
                <c:pt idx="3">
                  <c:v>0.69860481654086815</c:v>
                </c:pt>
                <c:pt idx="4">
                  <c:v>-2.3202775164882192</c:v>
                </c:pt>
                <c:pt idx="5">
                  <c:v>2.3950456827174254</c:v>
                </c:pt>
                <c:pt idx="6">
                  <c:v>-1.504812509055947</c:v>
                </c:pt>
                <c:pt idx="7">
                  <c:v>0.68081814331777235</c:v>
                </c:pt>
                <c:pt idx="8">
                  <c:v>-6.1154533086832358E-2</c:v>
                </c:pt>
                <c:pt idx="9">
                  <c:v>-0.17698907837102221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E-498D-9B43-790FA8C9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91504"/>
        <c:axId val="720289864"/>
      </c:scatterChart>
      <c:valAx>
        <c:axId val="7202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89864"/>
        <c:crosses val="autoZero"/>
        <c:crossBetween val="midCat"/>
      </c:valAx>
      <c:valAx>
        <c:axId val="72028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Current(mA)*Cosine(Angle)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Panel Current vs.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Sheet1!$C$25:$C$48</c:f>
              <c:numCache>
                <c:formatCode>General</c:formatCode>
                <c:ptCount val="24"/>
                <c:pt idx="0">
                  <c:v>17.899999999999999</c:v>
                </c:pt>
                <c:pt idx="1">
                  <c:v>17.8</c:v>
                </c:pt>
                <c:pt idx="2">
                  <c:v>17.7</c:v>
                </c:pt>
                <c:pt idx="3">
                  <c:v>17.399999999999999</c:v>
                </c:pt>
                <c:pt idx="4">
                  <c:v>17.3</c:v>
                </c:pt>
                <c:pt idx="5">
                  <c:v>16.899999999999999</c:v>
                </c:pt>
                <c:pt idx="6">
                  <c:v>16.600000000000001</c:v>
                </c:pt>
                <c:pt idx="7">
                  <c:v>16.100000000000001</c:v>
                </c:pt>
                <c:pt idx="8">
                  <c:v>15.5</c:v>
                </c:pt>
                <c:pt idx="9">
                  <c:v>14.3</c:v>
                </c:pt>
                <c:pt idx="10">
                  <c:v>11.8</c:v>
                </c:pt>
                <c:pt idx="11">
                  <c:v>10.199999999999999</c:v>
                </c:pt>
                <c:pt idx="12">
                  <c:v>9.5</c:v>
                </c:pt>
                <c:pt idx="13">
                  <c:v>8.8000000000000007</c:v>
                </c:pt>
                <c:pt idx="14">
                  <c:v>8.1</c:v>
                </c:pt>
                <c:pt idx="15">
                  <c:v>6.1</c:v>
                </c:pt>
                <c:pt idx="16">
                  <c:v>4.9000000000000004</c:v>
                </c:pt>
                <c:pt idx="17">
                  <c:v>4.0999999999999996</c:v>
                </c:pt>
                <c:pt idx="18">
                  <c:v>3.3</c:v>
                </c:pt>
                <c:pt idx="19">
                  <c:v>2.5</c:v>
                </c:pt>
                <c:pt idx="20">
                  <c:v>2.1</c:v>
                </c:pt>
                <c:pt idx="21">
                  <c:v>0.8</c:v>
                </c:pt>
                <c:pt idx="22">
                  <c:v>0.4</c:v>
                </c:pt>
                <c:pt idx="23">
                  <c:v>0</c:v>
                </c:pt>
              </c:numCache>
            </c:numRef>
          </c:xVal>
          <c:yVal>
            <c:numRef>
              <c:f>Sheet1!$D$25:$D$48</c:f>
              <c:numCache>
                <c:formatCode>General</c:formatCode>
                <c:ptCount val="24"/>
                <c:pt idx="0">
                  <c:v>0</c:v>
                </c:pt>
                <c:pt idx="1">
                  <c:v>0.36</c:v>
                </c:pt>
                <c:pt idx="2">
                  <c:v>0.71199999999999997</c:v>
                </c:pt>
                <c:pt idx="3">
                  <c:v>1.74</c:v>
                </c:pt>
                <c:pt idx="4">
                  <c:v>2.3050000000000002</c:v>
                </c:pt>
                <c:pt idx="5">
                  <c:v>3.3889999999999998</c:v>
                </c:pt>
                <c:pt idx="6">
                  <c:v>4.173</c:v>
                </c:pt>
                <c:pt idx="7">
                  <c:v>5.3460000000000001</c:v>
                </c:pt>
                <c:pt idx="8">
                  <c:v>6.194</c:v>
                </c:pt>
                <c:pt idx="9">
                  <c:v>7.1879999999999997</c:v>
                </c:pt>
                <c:pt idx="10">
                  <c:v>7.758</c:v>
                </c:pt>
                <c:pt idx="11">
                  <c:v>7.8319999999999999</c:v>
                </c:pt>
                <c:pt idx="12">
                  <c:v>7.8689999999999998</c:v>
                </c:pt>
                <c:pt idx="13">
                  <c:v>7.9169999999999998</c:v>
                </c:pt>
                <c:pt idx="14">
                  <c:v>7.9729999999999999</c:v>
                </c:pt>
                <c:pt idx="15">
                  <c:v>8.1159999999999997</c:v>
                </c:pt>
                <c:pt idx="16">
                  <c:v>8.1340000000000003</c:v>
                </c:pt>
                <c:pt idx="17">
                  <c:v>8.1630000000000003</c:v>
                </c:pt>
                <c:pt idx="18">
                  <c:v>8.1769999999999996</c:v>
                </c:pt>
                <c:pt idx="19">
                  <c:v>8.1989999999999998</c:v>
                </c:pt>
                <c:pt idx="20">
                  <c:v>8.1989999999999998</c:v>
                </c:pt>
                <c:pt idx="21">
                  <c:v>8.2260000000000009</c:v>
                </c:pt>
                <c:pt idx="22">
                  <c:v>8.2279999999999998</c:v>
                </c:pt>
                <c:pt idx="23">
                  <c:v>8.2050000000000001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49C-89F1-CF1C513CC3A9}"/>
            </c:ext>
          </c:extLst>
        </c:ser>
        <c:ser>
          <c:idx val="1"/>
          <c:order val="1"/>
          <c:tx>
            <c:v>100V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Sheet1!$G$25:$G$48</c:f>
              <c:numCache>
                <c:formatCode>General</c:formatCode>
                <c:ptCount val="24"/>
                <c:pt idx="0">
                  <c:v>17.2</c:v>
                </c:pt>
                <c:pt idx="1">
                  <c:v>17.100000000000001</c:v>
                </c:pt>
                <c:pt idx="2">
                  <c:v>17</c:v>
                </c:pt>
                <c:pt idx="3">
                  <c:v>16.600000000000001</c:v>
                </c:pt>
                <c:pt idx="4">
                  <c:v>16.399999999999999</c:v>
                </c:pt>
                <c:pt idx="5">
                  <c:v>15.9</c:v>
                </c:pt>
                <c:pt idx="6">
                  <c:v>15.5</c:v>
                </c:pt>
                <c:pt idx="7">
                  <c:v>14.6</c:v>
                </c:pt>
                <c:pt idx="8">
                  <c:v>13.7</c:v>
                </c:pt>
                <c:pt idx="9">
                  <c:v>11.9</c:v>
                </c:pt>
                <c:pt idx="10">
                  <c:v>9.1999999999999993</c:v>
                </c:pt>
                <c:pt idx="11">
                  <c:v>8</c:v>
                </c:pt>
                <c:pt idx="12">
                  <c:v>7.4</c:v>
                </c:pt>
                <c:pt idx="13">
                  <c:v>6.9</c:v>
                </c:pt>
                <c:pt idx="14">
                  <c:v>6.3</c:v>
                </c:pt>
                <c:pt idx="15">
                  <c:v>4.7</c:v>
                </c:pt>
                <c:pt idx="16">
                  <c:v>3.8</c:v>
                </c:pt>
                <c:pt idx="17">
                  <c:v>3.2</c:v>
                </c:pt>
                <c:pt idx="18">
                  <c:v>2.5</c:v>
                </c:pt>
                <c:pt idx="19">
                  <c:v>1.9</c:v>
                </c:pt>
                <c:pt idx="20">
                  <c:v>1.6</c:v>
                </c:pt>
                <c:pt idx="21">
                  <c:v>0.6</c:v>
                </c:pt>
                <c:pt idx="22">
                  <c:v>0.3</c:v>
                </c:pt>
                <c:pt idx="23">
                  <c:v>0</c:v>
                </c:pt>
              </c:numCache>
            </c:numRef>
          </c:xVal>
          <c:yVal>
            <c:numRef>
              <c:f>Sheet1!$H$25:$H$48</c:f>
              <c:numCache>
                <c:formatCode>General</c:formatCode>
                <c:ptCount val="24"/>
                <c:pt idx="0">
                  <c:v>0</c:v>
                </c:pt>
                <c:pt idx="1">
                  <c:v>0.34200000000000003</c:v>
                </c:pt>
                <c:pt idx="2">
                  <c:v>0.68</c:v>
                </c:pt>
                <c:pt idx="3">
                  <c:v>1.655</c:v>
                </c:pt>
                <c:pt idx="4">
                  <c:v>2.1859999999999999</c:v>
                </c:pt>
                <c:pt idx="5">
                  <c:v>3.1819999999999999</c:v>
                </c:pt>
                <c:pt idx="6">
                  <c:v>3.8740000000000001</c:v>
                </c:pt>
                <c:pt idx="7">
                  <c:v>4.8440000000000003</c:v>
                </c:pt>
                <c:pt idx="8">
                  <c:v>5.4569999999999999</c:v>
                </c:pt>
                <c:pt idx="9">
                  <c:v>5.9279999999999999</c:v>
                </c:pt>
                <c:pt idx="10">
                  <c:v>6.0410000000000004</c:v>
                </c:pt>
                <c:pt idx="11">
                  <c:v>6.1139999999999999</c:v>
                </c:pt>
                <c:pt idx="12">
                  <c:v>6.1420000000000003</c:v>
                </c:pt>
                <c:pt idx="13">
                  <c:v>6.1769999999999996</c:v>
                </c:pt>
                <c:pt idx="14">
                  <c:v>6.2130000000000001</c:v>
                </c:pt>
                <c:pt idx="15">
                  <c:v>6.2590000000000003</c:v>
                </c:pt>
                <c:pt idx="16">
                  <c:v>6.2859999999999996</c:v>
                </c:pt>
                <c:pt idx="17">
                  <c:v>6.306</c:v>
                </c:pt>
                <c:pt idx="18">
                  <c:v>6.319</c:v>
                </c:pt>
                <c:pt idx="19">
                  <c:v>6.306</c:v>
                </c:pt>
                <c:pt idx="20">
                  <c:v>6.3250000000000002</c:v>
                </c:pt>
                <c:pt idx="21">
                  <c:v>6.306</c:v>
                </c:pt>
                <c:pt idx="22">
                  <c:v>6.3140000000000001</c:v>
                </c:pt>
                <c:pt idx="23">
                  <c:v>6.3339999999999996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49C-89F1-CF1C513CC3A9}"/>
            </c:ext>
          </c:extLst>
        </c:ser>
        <c:ser>
          <c:idx val="2"/>
          <c:order val="2"/>
          <c:tx>
            <c:v>80V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Sheet1!$K$25:$K$48</c:f>
              <c:numCache>
                <c:formatCode>General</c:formatCode>
                <c:ptCount val="24"/>
                <c:pt idx="0">
                  <c:v>16.5</c:v>
                </c:pt>
                <c:pt idx="1">
                  <c:v>16.399999999999999</c:v>
                </c:pt>
                <c:pt idx="2">
                  <c:v>16.2</c:v>
                </c:pt>
                <c:pt idx="3">
                  <c:v>15.8</c:v>
                </c:pt>
                <c:pt idx="4">
                  <c:v>15.5</c:v>
                </c:pt>
                <c:pt idx="5">
                  <c:v>14.7</c:v>
                </c:pt>
                <c:pt idx="6">
                  <c:v>14</c:v>
                </c:pt>
                <c:pt idx="7">
                  <c:v>12.4</c:v>
                </c:pt>
                <c:pt idx="8">
                  <c:v>10.8</c:v>
                </c:pt>
                <c:pt idx="9">
                  <c:v>8.8000000000000007</c:v>
                </c:pt>
                <c:pt idx="10">
                  <c:v>6.8</c:v>
                </c:pt>
                <c:pt idx="11">
                  <c:v>5.9</c:v>
                </c:pt>
                <c:pt idx="12">
                  <c:v>5.5</c:v>
                </c:pt>
                <c:pt idx="13">
                  <c:v>5</c:v>
                </c:pt>
                <c:pt idx="14">
                  <c:v>4.5999999999999996</c:v>
                </c:pt>
                <c:pt idx="15">
                  <c:v>3.4</c:v>
                </c:pt>
                <c:pt idx="16">
                  <c:v>2.8</c:v>
                </c:pt>
                <c:pt idx="17">
                  <c:v>2.2999999999999998</c:v>
                </c:pt>
                <c:pt idx="18">
                  <c:v>1.9</c:v>
                </c:pt>
                <c:pt idx="19">
                  <c:v>1.4</c:v>
                </c:pt>
                <c:pt idx="20">
                  <c:v>1.2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xVal>
          <c:yVal>
            <c:numRef>
              <c:f>Sheet1!$L$25:$L$48</c:f>
              <c:numCache>
                <c:formatCode>General</c:formatCode>
                <c:ptCount val="24"/>
                <c:pt idx="0">
                  <c:v>0</c:v>
                </c:pt>
                <c:pt idx="1">
                  <c:v>0.33200000000000002</c:v>
                </c:pt>
                <c:pt idx="2">
                  <c:v>0.65600000000000003</c:v>
                </c:pt>
                <c:pt idx="3">
                  <c:v>1.5780000000000001</c:v>
                </c:pt>
                <c:pt idx="4">
                  <c:v>2.0640000000000001</c:v>
                </c:pt>
                <c:pt idx="5">
                  <c:v>2.9409999999999998</c:v>
                </c:pt>
                <c:pt idx="6">
                  <c:v>3.5009999999999999</c:v>
                </c:pt>
                <c:pt idx="7">
                  <c:v>4.1440000000000001</c:v>
                </c:pt>
                <c:pt idx="8">
                  <c:v>4.3310000000000004</c:v>
                </c:pt>
                <c:pt idx="9">
                  <c:v>4.4050000000000002</c:v>
                </c:pt>
                <c:pt idx="10">
                  <c:v>4.4939999999999998</c:v>
                </c:pt>
                <c:pt idx="11">
                  <c:v>4.5090000000000003</c:v>
                </c:pt>
                <c:pt idx="12">
                  <c:v>4.5330000000000004</c:v>
                </c:pt>
                <c:pt idx="13">
                  <c:v>4.54</c:v>
                </c:pt>
                <c:pt idx="14">
                  <c:v>4.5490000000000004</c:v>
                </c:pt>
                <c:pt idx="15">
                  <c:v>4.57</c:v>
                </c:pt>
                <c:pt idx="16">
                  <c:v>4.585</c:v>
                </c:pt>
                <c:pt idx="17">
                  <c:v>4.6050000000000004</c:v>
                </c:pt>
                <c:pt idx="18">
                  <c:v>4.609</c:v>
                </c:pt>
                <c:pt idx="19">
                  <c:v>4.601</c:v>
                </c:pt>
                <c:pt idx="20">
                  <c:v>4.6059999999999999</c:v>
                </c:pt>
                <c:pt idx="21">
                  <c:v>4.6260000000000003</c:v>
                </c:pt>
                <c:pt idx="22">
                  <c:v>4.6219999999999999</c:v>
                </c:pt>
                <c:pt idx="23">
                  <c:v>4.633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49C-89F1-CF1C513C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26064"/>
        <c:axId val="671426392"/>
      </c:scatterChart>
      <c:valAx>
        <c:axId val="6714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26392"/>
        <c:crosses val="autoZero"/>
        <c:crossBetween val="midCat"/>
      </c:valAx>
      <c:valAx>
        <c:axId val="6714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2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Panel POWER Vs.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Sheet1!$C$52:$C$75</c:f>
              <c:numCache>
                <c:formatCode>General</c:formatCode>
                <c:ptCount val="24"/>
                <c:pt idx="0">
                  <c:v>17.899999999999999</c:v>
                </c:pt>
                <c:pt idx="1">
                  <c:v>17.8</c:v>
                </c:pt>
                <c:pt idx="2">
                  <c:v>17.7</c:v>
                </c:pt>
                <c:pt idx="3">
                  <c:v>17.399999999999999</c:v>
                </c:pt>
                <c:pt idx="4">
                  <c:v>17.3</c:v>
                </c:pt>
                <c:pt idx="5">
                  <c:v>16.899999999999999</c:v>
                </c:pt>
                <c:pt idx="6">
                  <c:v>16.600000000000001</c:v>
                </c:pt>
                <c:pt idx="7">
                  <c:v>16.100000000000001</c:v>
                </c:pt>
                <c:pt idx="8">
                  <c:v>15.5</c:v>
                </c:pt>
                <c:pt idx="9">
                  <c:v>14.3</c:v>
                </c:pt>
                <c:pt idx="10">
                  <c:v>11.8</c:v>
                </c:pt>
                <c:pt idx="11">
                  <c:v>10.199999999999999</c:v>
                </c:pt>
                <c:pt idx="12">
                  <c:v>9.5</c:v>
                </c:pt>
                <c:pt idx="13">
                  <c:v>8.8000000000000007</c:v>
                </c:pt>
                <c:pt idx="14">
                  <c:v>8.1</c:v>
                </c:pt>
                <c:pt idx="15">
                  <c:v>6.1</c:v>
                </c:pt>
                <c:pt idx="16">
                  <c:v>4.9000000000000004</c:v>
                </c:pt>
                <c:pt idx="17">
                  <c:v>4.0999999999999996</c:v>
                </c:pt>
                <c:pt idx="18">
                  <c:v>3.3</c:v>
                </c:pt>
                <c:pt idx="19">
                  <c:v>2.5</c:v>
                </c:pt>
                <c:pt idx="20">
                  <c:v>2.1</c:v>
                </c:pt>
                <c:pt idx="21">
                  <c:v>0.8</c:v>
                </c:pt>
                <c:pt idx="22">
                  <c:v>0.4</c:v>
                </c:pt>
                <c:pt idx="23">
                  <c:v>0</c:v>
                </c:pt>
              </c:numCache>
            </c:numRef>
          </c:xVal>
          <c:yVal>
            <c:numRef>
              <c:f>Sheet1!$D$52:$D$75</c:f>
              <c:numCache>
                <c:formatCode>General</c:formatCode>
                <c:ptCount val="24"/>
                <c:pt idx="0">
                  <c:v>0</c:v>
                </c:pt>
                <c:pt idx="1">
                  <c:v>6.4080000000000005E-3</c:v>
                </c:pt>
                <c:pt idx="2">
                  <c:v>1.26024E-2</c:v>
                </c:pt>
                <c:pt idx="3">
                  <c:v>3.0275999999999997E-2</c:v>
                </c:pt>
                <c:pt idx="4">
                  <c:v>3.9876500000000009E-2</c:v>
                </c:pt>
                <c:pt idx="5">
                  <c:v>5.7274099999999988E-2</c:v>
                </c:pt>
                <c:pt idx="6">
                  <c:v>6.9271800000000008E-2</c:v>
                </c:pt>
                <c:pt idx="7">
                  <c:v>8.6070600000000011E-2</c:v>
                </c:pt>
                <c:pt idx="8">
                  <c:v>9.6007000000000009E-2</c:v>
                </c:pt>
                <c:pt idx="9">
                  <c:v>0.1027884</c:v>
                </c:pt>
                <c:pt idx="10">
                  <c:v>9.1544400000000012E-2</c:v>
                </c:pt>
                <c:pt idx="11">
                  <c:v>7.9886399999999996E-2</c:v>
                </c:pt>
                <c:pt idx="12">
                  <c:v>7.4755500000000003E-2</c:v>
                </c:pt>
                <c:pt idx="13">
                  <c:v>6.9669599999999998E-2</c:v>
                </c:pt>
                <c:pt idx="14">
                  <c:v>6.4581299999999994E-2</c:v>
                </c:pt>
                <c:pt idx="15">
                  <c:v>4.9507599999999999E-2</c:v>
                </c:pt>
                <c:pt idx="16">
                  <c:v>3.9856600000000006E-2</c:v>
                </c:pt>
                <c:pt idx="17">
                  <c:v>3.3468299999999999E-2</c:v>
                </c:pt>
                <c:pt idx="18">
                  <c:v>2.6984099999999997E-2</c:v>
                </c:pt>
                <c:pt idx="19">
                  <c:v>2.0497499999999998E-2</c:v>
                </c:pt>
                <c:pt idx="20">
                  <c:v>1.7217900000000001E-2</c:v>
                </c:pt>
                <c:pt idx="21">
                  <c:v>6.5808000000000012E-3</c:v>
                </c:pt>
                <c:pt idx="22">
                  <c:v>3.2911999999999998E-3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E-4135-9152-9E6D9CDF37AA}"/>
            </c:ext>
          </c:extLst>
        </c:ser>
        <c:ser>
          <c:idx val="1"/>
          <c:order val="1"/>
          <c:tx>
            <c:v>100V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Sheet1!$G$52:$G$75</c:f>
              <c:numCache>
                <c:formatCode>General</c:formatCode>
                <c:ptCount val="24"/>
                <c:pt idx="0">
                  <c:v>17.2</c:v>
                </c:pt>
                <c:pt idx="1">
                  <c:v>17.100000000000001</c:v>
                </c:pt>
                <c:pt idx="2">
                  <c:v>17</c:v>
                </c:pt>
                <c:pt idx="3">
                  <c:v>16.600000000000001</c:v>
                </c:pt>
                <c:pt idx="4">
                  <c:v>16.399999999999999</c:v>
                </c:pt>
                <c:pt idx="5">
                  <c:v>15.9</c:v>
                </c:pt>
                <c:pt idx="6">
                  <c:v>15.5</c:v>
                </c:pt>
                <c:pt idx="7">
                  <c:v>14.6</c:v>
                </c:pt>
                <c:pt idx="8">
                  <c:v>13.7</c:v>
                </c:pt>
                <c:pt idx="9">
                  <c:v>11.9</c:v>
                </c:pt>
                <c:pt idx="10">
                  <c:v>9.1999999999999993</c:v>
                </c:pt>
                <c:pt idx="11">
                  <c:v>8</c:v>
                </c:pt>
                <c:pt idx="12">
                  <c:v>7.4</c:v>
                </c:pt>
                <c:pt idx="13">
                  <c:v>6.9</c:v>
                </c:pt>
                <c:pt idx="14">
                  <c:v>6.3</c:v>
                </c:pt>
                <c:pt idx="15">
                  <c:v>4.7</c:v>
                </c:pt>
                <c:pt idx="16">
                  <c:v>3.8</c:v>
                </c:pt>
                <c:pt idx="17">
                  <c:v>3.2</c:v>
                </c:pt>
                <c:pt idx="18">
                  <c:v>2.5</c:v>
                </c:pt>
                <c:pt idx="19">
                  <c:v>1.9</c:v>
                </c:pt>
                <c:pt idx="20">
                  <c:v>1.6</c:v>
                </c:pt>
                <c:pt idx="21">
                  <c:v>0.6</c:v>
                </c:pt>
                <c:pt idx="22">
                  <c:v>0.3</c:v>
                </c:pt>
                <c:pt idx="23">
                  <c:v>0</c:v>
                </c:pt>
              </c:numCache>
            </c:numRef>
          </c:xVal>
          <c:yVal>
            <c:numRef>
              <c:f>Sheet1!$H$52:$H$75</c:f>
              <c:numCache>
                <c:formatCode>General</c:formatCode>
                <c:ptCount val="24"/>
                <c:pt idx="0">
                  <c:v>0</c:v>
                </c:pt>
                <c:pt idx="1">
                  <c:v>5.8482000000000013E-3</c:v>
                </c:pt>
                <c:pt idx="2">
                  <c:v>1.1560000000000001E-2</c:v>
                </c:pt>
                <c:pt idx="3">
                  <c:v>2.7473000000000001E-2</c:v>
                </c:pt>
                <c:pt idx="4">
                  <c:v>3.5850399999999991E-2</c:v>
                </c:pt>
                <c:pt idx="5">
                  <c:v>5.0593800000000001E-2</c:v>
                </c:pt>
                <c:pt idx="6">
                  <c:v>6.0047000000000003E-2</c:v>
                </c:pt>
                <c:pt idx="7">
                  <c:v>7.0722400000000005E-2</c:v>
                </c:pt>
                <c:pt idx="8">
                  <c:v>7.4760899999999991E-2</c:v>
                </c:pt>
                <c:pt idx="9">
                  <c:v>7.05432E-2</c:v>
                </c:pt>
                <c:pt idx="10">
                  <c:v>5.55772E-2</c:v>
                </c:pt>
                <c:pt idx="11">
                  <c:v>4.8911999999999997E-2</c:v>
                </c:pt>
                <c:pt idx="12">
                  <c:v>4.5450800000000006E-2</c:v>
                </c:pt>
                <c:pt idx="13">
                  <c:v>4.2621300000000001E-2</c:v>
                </c:pt>
                <c:pt idx="14">
                  <c:v>3.91419E-2</c:v>
                </c:pt>
                <c:pt idx="15">
                  <c:v>2.9417300000000004E-2</c:v>
                </c:pt>
                <c:pt idx="16">
                  <c:v>2.3886799999999996E-2</c:v>
                </c:pt>
                <c:pt idx="17">
                  <c:v>2.0179200000000001E-2</c:v>
                </c:pt>
                <c:pt idx="18">
                  <c:v>1.5797499999999999E-2</c:v>
                </c:pt>
                <c:pt idx="19">
                  <c:v>1.19814E-2</c:v>
                </c:pt>
                <c:pt idx="20">
                  <c:v>1.0120000000000001E-2</c:v>
                </c:pt>
                <c:pt idx="21">
                  <c:v>3.7835999999999998E-3</c:v>
                </c:pt>
                <c:pt idx="22">
                  <c:v>1.8942E-3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E-4135-9152-9E6D9CDF37AA}"/>
            </c:ext>
          </c:extLst>
        </c:ser>
        <c:ser>
          <c:idx val="2"/>
          <c:order val="2"/>
          <c:tx>
            <c:v>80V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Sheet1!$K$52:$K$75</c:f>
              <c:numCache>
                <c:formatCode>General</c:formatCode>
                <c:ptCount val="24"/>
                <c:pt idx="0">
                  <c:v>16.5</c:v>
                </c:pt>
                <c:pt idx="1">
                  <c:v>16.399999999999999</c:v>
                </c:pt>
                <c:pt idx="2">
                  <c:v>16.2</c:v>
                </c:pt>
                <c:pt idx="3">
                  <c:v>15.8</c:v>
                </c:pt>
                <c:pt idx="4">
                  <c:v>15.5</c:v>
                </c:pt>
                <c:pt idx="5">
                  <c:v>14.7</c:v>
                </c:pt>
                <c:pt idx="6">
                  <c:v>14</c:v>
                </c:pt>
                <c:pt idx="7">
                  <c:v>12.4</c:v>
                </c:pt>
                <c:pt idx="8">
                  <c:v>10.8</c:v>
                </c:pt>
                <c:pt idx="9">
                  <c:v>8.8000000000000007</c:v>
                </c:pt>
                <c:pt idx="10">
                  <c:v>6.8</c:v>
                </c:pt>
                <c:pt idx="11">
                  <c:v>5.9</c:v>
                </c:pt>
                <c:pt idx="12">
                  <c:v>5.5</c:v>
                </c:pt>
                <c:pt idx="13">
                  <c:v>5</c:v>
                </c:pt>
                <c:pt idx="14">
                  <c:v>4.5999999999999996</c:v>
                </c:pt>
                <c:pt idx="15">
                  <c:v>3.4</c:v>
                </c:pt>
                <c:pt idx="16">
                  <c:v>2.8</c:v>
                </c:pt>
                <c:pt idx="17">
                  <c:v>2.2999999999999998</c:v>
                </c:pt>
                <c:pt idx="18">
                  <c:v>1.9</c:v>
                </c:pt>
                <c:pt idx="19">
                  <c:v>1.4</c:v>
                </c:pt>
                <c:pt idx="20">
                  <c:v>1.2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xVal>
          <c:yVal>
            <c:numRef>
              <c:f>Sheet1!$L$52:$L$75</c:f>
              <c:numCache>
                <c:formatCode>General</c:formatCode>
                <c:ptCount val="24"/>
                <c:pt idx="0">
                  <c:v>0</c:v>
                </c:pt>
                <c:pt idx="1">
                  <c:v>5.4447999999999996E-3</c:v>
                </c:pt>
                <c:pt idx="2">
                  <c:v>1.06272E-2</c:v>
                </c:pt>
                <c:pt idx="3">
                  <c:v>2.49324E-2</c:v>
                </c:pt>
                <c:pt idx="4">
                  <c:v>3.1992E-2</c:v>
                </c:pt>
                <c:pt idx="5">
                  <c:v>4.3232699999999992E-2</c:v>
                </c:pt>
                <c:pt idx="6">
                  <c:v>4.9013999999999995E-2</c:v>
                </c:pt>
                <c:pt idx="7">
                  <c:v>5.1385600000000003E-2</c:v>
                </c:pt>
                <c:pt idx="8">
                  <c:v>4.6774800000000005E-2</c:v>
                </c:pt>
                <c:pt idx="9">
                  <c:v>3.8764E-2</c:v>
                </c:pt>
                <c:pt idx="10">
                  <c:v>3.0559199999999998E-2</c:v>
                </c:pt>
                <c:pt idx="11">
                  <c:v>2.6603100000000005E-2</c:v>
                </c:pt>
                <c:pt idx="12">
                  <c:v>2.4931500000000002E-2</c:v>
                </c:pt>
                <c:pt idx="13">
                  <c:v>2.2699999999999998E-2</c:v>
                </c:pt>
                <c:pt idx="14">
                  <c:v>2.09254E-2</c:v>
                </c:pt>
                <c:pt idx="15">
                  <c:v>1.5538E-2</c:v>
                </c:pt>
                <c:pt idx="16">
                  <c:v>1.2837999999999999E-2</c:v>
                </c:pt>
                <c:pt idx="17">
                  <c:v>1.05915E-2</c:v>
                </c:pt>
                <c:pt idx="18">
                  <c:v>8.7571000000000003E-3</c:v>
                </c:pt>
                <c:pt idx="19">
                  <c:v>6.4413999999999999E-3</c:v>
                </c:pt>
                <c:pt idx="20">
                  <c:v>5.5271999999999995E-3</c:v>
                </c:pt>
                <c:pt idx="21">
                  <c:v>2.313E-3</c:v>
                </c:pt>
                <c:pt idx="22">
                  <c:v>2.3110000000000001E-3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E-4135-9152-9E6D9CDF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40120"/>
        <c:axId val="671140448"/>
      </c:scatterChart>
      <c:valAx>
        <c:axId val="67114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0448"/>
        <c:crosses val="autoZero"/>
        <c:crossBetween val="midCat"/>
      </c:valAx>
      <c:valAx>
        <c:axId val="6711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Cell </a:t>
            </a:r>
            <a:r>
              <a:rPr lang="en-US" sz="1400" b="0" i="0" u="none" strike="noStrike" baseline="0">
                <a:effectLst/>
              </a:rPr>
              <a:t>Current</a:t>
            </a:r>
            <a:r>
              <a:rPr lang="en-US"/>
              <a:t> vs.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Sheet1!$C$106:$C$107</c:f>
              <c:strCache>
                <c:ptCount val="2"/>
                <c:pt idx="0">
                  <c:v>Solar Panel - 1500 Ohms</c:v>
                </c:pt>
                <c:pt idx="1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Sheet1!$B$108:$B$117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Sheet1!$C$108:$C$117</c:f>
              <c:numCache>
                <c:formatCode>General</c:formatCode>
                <c:ptCount val="10"/>
                <c:pt idx="0">
                  <c:v>7.7430000000000003</c:v>
                </c:pt>
                <c:pt idx="1">
                  <c:v>6.7249999999999996</c:v>
                </c:pt>
                <c:pt idx="2">
                  <c:v>5.6150000000000002</c:v>
                </c:pt>
                <c:pt idx="3">
                  <c:v>4.5289999999999999</c:v>
                </c:pt>
                <c:pt idx="4">
                  <c:v>3.4790000000000001</c:v>
                </c:pt>
                <c:pt idx="5">
                  <c:v>2.4820000000000002</c:v>
                </c:pt>
                <c:pt idx="6">
                  <c:v>1.58</c:v>
                </c:pt>
                <c:pt idx="7">
                  <c:v>1.075</c:v>
                </c:pt>
                <c:pt idx="8">
                  <c:v>0.55400000000000005</c:v>
                </c:pt>
                <c:pt idx="9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F-4A99-AFAE-C21D5273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82320"/>
        <c:axId val="720283632"/>
      </c:scatterChart>
      <c:valAx>
        <c:axId val="7202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83632"/>
        <c:crosses val="autoZero"/>
        <c:crossBetween val="midCat"/>
      </c:valAx>
      <c:valAx>
        <c:axId val="7202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8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Panel Current vs. Cosine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Sheet1!$I$108:$I$117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Sheet1!$L$108:$L$117</c:f>
              <c:numCache>
                <c:formatCode>General</c:formatCode>
                <c:ptCount val="10"/>
                <c:pt idx="0">
                  <c:v>7.7430000000000003</c:v>
                </c:pt>
                <c:pt idx="1">
                  <c:v>-5.6427560330391424</c:v>
                </c:pt>
                <c:pt idx="2">
                  <c:v>2.2913807770821961</c:v>
                </c:pt>
                <c:pt idx="3">
                  <c:v>0.69860481654086815</c:v>
                </c:pt>
                <c:pt idx="4">
                  <c:v>-2.3202775164882192</c:v>
                </c:pt>
                <c:pt idx="5">
                  <c:v>2.3950456827174254</c:v>
                </c:pt>
                <c:pt idx="6">
                  <c:v>-1.504812509055947</c:v>
                </c:pt>
                <c:pt idx="7">
                  <c:v>0.68081814331777235</c:v>
                </c:pt>
                <c:pt idx="8">
                  <c:v>-6.1154533086832358E-2</c:v>
                </c:pt>
                <c:pt idx="9">
                  <c:v>-0.17698907837102221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E-4B75-881F-025B2032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91504"/>
        <c:axId val="720289864"/>
      </c:scatterChart>
      <c:valAx>
        <c:axId val="7202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89864"/>
        <c:crosses val="autoZero"/>
        <c:crossBetween val="midCat"/>
      </c:valAx>
      <c:valAx>
        <c:axId val="72028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Current(mA)*Cosine(Angle)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0</xdr:row>
      <xdr:rowOff>180975</xdr:rowOff>
    </xdr:from>
    <xdr:to>
      <xdr:col>9</xdr:col>
      <xdr:colOff>233362</xdr:colOff>
      <xdr:row>20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709612</xdr:colOff>
      <xdr:row>1</xdr:row>
      <xdr:rowOff>9524</xdr:rowOff>
    </xdr:from>
    <xdr:to>
      <xdr:col>19</xdr:col>
      <xdr:colOff>204787</xdr:colOff>
      <xdr:row>20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576262</xdr:colOff>
      <xdr:row>88</xdr:row>
      <xdr:rowOff>180975</xdr:rowOff>
    </xdr:from>
    <xdr:to>
      <xdr:col>7</xdr:col>
      <xdr:colOff>471487</xdr:colOff>
      <xdr:row>103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</xdr:colOff>
      <xdr:row>89</xdr:row>
      <xdr:rowOff>0</xdr:rowOff>
    </xdr:from>
    <xdr:to>
      <xdr:col>15</xdr:col>
      <xdr:colOff>242887</xdr:colOff>
      <xdr:row>103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47</xdr:row>
      <xdr:rowOff>152400</xdr:rowOff>
    </xdr:from>
    <xdr:to>
      <xdr:col>8</xdr:col>
      <xdr:colOff>523875</xdr:colOff>
      <xdr:row>65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66676</xdr:colOff>
      <xdr:row>66</xdr:row>
      <xdr:rowOff>142875</xdr:rowOff>
    </xdr:from>
    <xdr:to>
      <xdr:col>8</xdr:col>
      <xdr:colOff>523875</xdr:colOff>
      <xdr:row>83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95</xdr:row>
      <xdr:rowOff>114300</xdr:rowOff>
    </xdr:from>
    <xdr:to>
      <xdr:col>7</xdr:col>
      <xdr:colOff>381000</xdr:colOff>
      <xdr:row>110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523875</xdr:colOff>
      <xdr:row>111</xdr:row>
      <xdr:rowOff>95250</xdr:rowOff>
    </xdr:from>
    <xdr:to>
      <xdr:col>7</xdr:col>
      <xdr:colOff>381000</xdr:colOff>
      <xdr:row>125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P117"/>
  <sheetViews>
    <sheetView topLeftCell="A84" workbookViewId="0">
      <selection activeCell="B87" sqref="B87"/>
    </sheetView>
  </sheetViews>
  <sheetFormatPr defaultColWidth="14.42578125" defaultRowHeight="15" customHeight="1"/>
  <cols>
    <col min="1" max="1" width="8.7109375" customWidth="1"/>
    <col min="2" max="2" width="11.42578125" customWidth="1"/>
    <col min="3" max="3" width="8.7109375" customWidth="1"/>
    <col min="4" max="4" width="13" customWidth="1"/>
    <col min="5" max="5" width="8.7109375" customWidth="1"/>
    <col min="6" max="6" width="10.85546875" customWidth="1"/>
    <col min="7" max="7" width="8.7109375" customWidth="1"/>
    <col min="8" max="8" width="11" customWidth="1"/>
    <col min="9" max="9" width="8.7109375" customWidth="1"/>
    <col min="10" max="10" width="11.42578125" customWidth="1"/>
    <col min="11" max="11" width="8.7109375" customWidth="1"/>
    <col min="12" max="12" width="10.28515625" customWidth="1"/>
    <col min="13" max="16" width="8.7109375" customWidth="1"/>
    <col min="17" max="17" width="13.85546875" customWidth="1"/>
    <col min="18" max="26" width="8.7109375" customWidth="1"/>
  </cols>
  <sheetData>
    <row r="10" spans="16:16">
      <c r="P10" t="s">
        <v>0</v>
      </c>
    </row>
    <row r="22" spans="2:12" ht="15" customHeight="1" thickBot="1"/>
    <row r="23" spans="2:12" ht="15.75" thickBot="1">
      <c r="B23" s="13" t="s">
        <v>1</v>
      </c>
      <c r="C23" s="14"/>
      <c r="D23" s="15"/>
      <c r="E23" s="10"/>
      <c r="F23" s="13" t="s">
        <v>2</v>
      </c>
      <c r="G23" s="14"/>
      <c r="H23" s="15"/>
      <c r="J23" s="13" t="s">
        <v>3</v>
      </c>
      <c r="K23" s="14"/>
      <c r="L23" s="15"/>
    </row>
    <row r="24" spans="2:12">
      <c r="B24" s="1" t="s">
        <v>5</v>
      </c>
      <c r="C24" s="2" t="s">
        <v>6</v>
      </c>
      <c r="D24" s="3" t="s">
        <v>7</v>
      </c>
      <c r="F24" s="1" t="s">
        <v>5</v>
      </c>
      <c r="G24" s="2" t="s">
        <v>6</v>
      </c>
      <c r="H24" s="3" t="s">
        <v>8</v>
      </c>
      <c r="J24" s="1" t="s">
        <v>5</v>
      </c>
      <c r="K24" s="2" t="s">
        <v>6</v>
      </c>
      <c r="L24" s="3" t="s">
        <v>8</v>
      </c>
    </row>
    <row r="25" spans="2:12">
      <c r="B25" s="4" t="s">
        <v>10</v>
      </c>
      <c r="C25" s="5">
        <v>17.899999999999999</v>
      </c>
      <c r="D25" s="6">
        <v>0</v>
      </c>
      <c r="F25" s="4" t="s">
        <v>10</v>
      </c>
      <c r="G25" s="5">
        <v>17.2</v>
      </c>
      <c r="H25" s="6">
        <v>0</v>
      </c>
      <c r="J25" s="4" t="s">
        <v>10</v>
      </c>
      <c r="K25" s="5">
        <v>16.5</v>
      </c>
      <c r="L25" s="6">
        <v>0</v>
      </c>
    </row>
    <row r="26" spans="2:12">
      <c r="B26" s="4">
        <v>50000</v>
      </c>
      <c r="C26" s="5">
        <v>17.8</v>
      </c>
      <c r="D26" s="6">
        <v>0.36</v>
      </c>
      <c r="F26" s="4">
        <v>50000</v>
      </c>
      <c r="G26" s="5">
        <v>17.100000000000001</v>
      </c>
      <c r="H26" s="6">
        <v>0.34200000000000003</v>
      </c>
      <c r="J26" s="4">
        <v>50000</v>
      </c>
      <c r="K26" s="5">
        <v>16.399999999999999</v>
      </c>
      <c r="L26" s="6">
        <v>0.33200000000000002</v>
      </c>
    </row>
    <row r="27" spans="2:12">
      <c r="B27" s="4">
        <v>25000</v>
      </c>
      <c r="C27" s="5">
        <v>17.7</v>
      </c>
      <c r="D27" s="6">
        <v>0.71199999999999997</v>
      </c>
      <c r="F27" s="4">
        <v>25000</v>
      </c>
      <c r="G27" s="5">
        <v>17</v>
      </c>
      <c r="H27" s="6">
        <v>0.68</v>
      </c>
      <c r="J27" s="4">
        <v>25000</v>
      </c>
      <c r="K27" s="5">
        <v>16.2</v>
      </c>
      <c r="L27" s="6">
        <v>0.65600000000000003</v>
      </c>
    </row>
    <row r="28" spans="2:12">
      <c r="B28" s="4">
        <v>10000</v>
      </c>
      <c r="C28" s="5">
        <v>17.399999999999999</v>
      </c>
      <c r="D28" s="6">
        <v>1.74</v>
      </c>
      <c r="F28" s="4">
        <v>10000</v>
      </c>
      <c r="G28" s="5">
        <v>16.600000000000001</v>
      </c>
      <c r="H28" s="6">
        <v>1.655</v>
      </c>
      <c r="J28" s="4">
        <v>10000</v>
      </c>
      <c r="K28" s="5">
        <v>15.8</v>
      </c>
      <c r="L28" s="6">
        <v>1.5780000000000001</v>
      </c>
    </row>
    <row r="29" spans="2:12">
      <c r="B29" s="4">
        <v>7500</v>
      </c>
      <c r="C29" s="5">
        <v>17.3</v>
      </c>
      <c r="D29" s="6">
        <v>2.3050000000000002</v>
      </c>
      <c r="F29" s="4">
        <v>7500</v>
      </c>
      <c r="G29" s="5">
        <v>16.399999999999999</v>
      </c>
      <c r="H29" s="6">
        <v>2.1859999999999999</v>
      </c>
      <c r="J29" s="4">
        <v>7500</v>
      </c>
      <c r="K29" s="5">
        <v>15.5</v>
      </c>
      <c r="L29" s="6">
        <v>2.0640000000000001</v>
      </c>
    </row>
    <row r="30" spans="2:12">
      <c r="B30" s="4">
        <v>5000</v>
      </c>
      <c r="C30" s="5">
        <v>16.899999999999999</v>
      </c>
      <c r="D30" s="6">
        <v>3.3889999999999998</v>
      </c>
      <c r="F30" s="4">
        <v>5000</v>
      </c>
      <c r="G30" s="5">
        <v>15.9</v>
      </c>
      <c r="H30" s="6">
        <v>3.1819999999999999</v>
      </c>
      <c r="J30" s="4">
        <v>5000</v>
      </c>
      <c r="K30" s="5">
        <v>14.7</v>
      </c>
      <c r="L30" s="6">
        <v>2.9409999999999998</v>
      </c>
    </row>
    <row r="31" spans="2:12">
      <c r="B31" s="4">
        <v>4000</v>
      </c>
      <c r="C31" s="5">
        <v>16.600000000000001</v>
      </c>
      <c r="D31" s="6">
        <v>4.173</v>
      </c>
      <c r="F31" s="4">
        <v>4000</v>
      </c>
      <c r="G31" s="5">
        <v>15.5</v>
      </c>
      <c r="H31" s="6">
        <v>3.8740000000000001</v>
      </c>
      <c r="J31" s="4">
        <v>4000</v>
      </c>
      <c r="K31" s="5">
        <v>14</v>
      </c>
      <c r="L31" s="6">
        <v>3.5009999999999999</v>
      </c>
    </row>
    <row r="32" spans="2:12">
      <c r="B32" s="4">
        <v>3000</v>
      </c>
      <c r="C32" s="5">
        <v>16.100000000000001</v>
      </c>
      <c r="D32" s="6">
        <v>5.3460000000000001</v>
      </c>
      <c r="F32" s="4">
        <v>3000</v>
      </c>
      <c r="G32" s="5">
        <v>14.6</v>
      </c>
      <c r="H32" s="6">
        <v>4.8440000000000003</v>
      </c>
      <c r="J32" s="4">
        <v>3000</v>
      </c>
      <c r="K32" s="5">
        <v>12.4</v>
      </c>
      <c r="L32" s="6">
        <v>4.1440000000000001</v>
      </c>
    </row>
    <row r="33" spans="2:12">
      <c r="B33" s="4">
        <v>2500</v>
      </c>
      <c r="C33" s="5">
        <v>15.5</v>
      </c>
      <c r="D33" s="6">
        <v>6.194</v>
      </c>
      <c r="F33" s="4">
        <v>2500</v>
      </c>
      <c r="G33" s="5">
        <v>13.7</v>
      </c>
      <c r="H33" s="6">
        <v>5.4569999999999999</v>
      </c>
      <c r="J33" s="4">
        <v>2500</v>
      </c>
      <c r="K33" s="5">
        <v>10.8</v>
      </c>
      <c r="L33" s="6">
        <v>4.3310000000000004</v>
      </c>
    </row>
    <row r="34" spans="2:12">
      <c r="B34" s="4">
        <v>2000</v>
      </c>
      <c r="C34" s="5">
        <v>14.3</v>
      </c>
      <c r="D34" s="6">
        <v>7.1879999999999997</v>
      </c>
      <c r="F34" s="4">
        <v>2000</v>
      </c>
      <c r="G34" s="5">
        <v>11.9</v>
      </c>
      <c r="H34" s="6">
        <v>5.9279999999999999</v>
      </c>
      <c r="J34" s="4">
        <v>2000</v>
      </c>
      <c r="K34" s="5">
        <v>8.8000000000000007</v>
      </c>
      <c r="L34" s="6">
        <v>4.4050000000000002</v>
      </c>
    </row>
    <row r="35" spans="2:12">
      <c r="B35" s="4">
        <v>1500</v>
      </c>
      <c r="C35" s="5">
        <v>11.8</v>
      </c>
      <c r="D35" s="6">
        <v>7.758</v>
      </c>
      <c r="F35" s="4">
        <v>1500</v>
      </c>
      <c r="G35" s="5">
        <v>9.1999999999999993</v>
      </c>
      <c r="H35" s="6">
        <v>6.0410000000000004</v>
      </c>
      <c r="J35" s="4">
        <v>1500</v>
      </c>
      <c r="K35" s="5">
        <v>6.8</v>
      </c>
      <c r="L35" s="6">
        <v>4.4939999999999998</v>
      </c>
    </row>
    <row r="36" spans="2:12">
      <c r="B36" s="4">
        <v>1300</v>
      </c>
      <c r="C36" s="5">
        <v>10.199999999999999</v>
      </c>
      <c r="D36" s="6">
        <v>7.8319999999999999</v>
      </c>
      <c r="F36" s="4">
        <v>1300</v>
      </c>
      <c r="G36" s="5">
        <v>8</v>
      </c>
      <c r="H36" s="6">
        <v>6.1139999999999999</v>
      </c>
      <c r="J36" s="4">
        <v>1300</v>
      </c>
      <c r="K36" s="5">
        <v>5.9</v>
      </c>
      <c r="L36" s="6">
        <v>4.5090000000000003</v>
      </c>
    </row>
    <row r="37" spans="2:12">
      <c r="B37" s="4">
        <v>1200</v>
      </c>
      <c r="C37" s="5">
        <v>9.5</v>
      </c>
      <c r="D37" s="6">
        <v>7.8689999999999998</v>
      </c>
      <c r="F37" s="4">
        <v>1200</v>
      </c>
      <c r="G37" s="5">
        <v>7.4</v>
      </c>
      <c r="H37" s="6">
        <v>6.1420000000000003</v>
      </c>
      <c r="J37" s="4">
        <v>1200</v>
      </c>
      <c r="K37" s="5">
        <v>5.5</v>
      </c>
      <c r="L37" s="6">
        <v>4.5330000000000004</v>
      </c>
    </row>
    <row r="38" spans="2:12">
      <c r="B38" s="4">
        <v>1100</v>
      </c>
      <c r="C38" s="5">
        <v>8.8000000000000007</v>
      </c>
      <c r="D38" s="6">
        <v>7.9169999999999998</v>
      </c>
      <c r="F38" s="4">
        <v>1100</v>
      </c>
      <c r="G38" s="5">
        <v>6.9</v>
      </c>
      <c r="H38" s="6">
        <v>6.1769999999999996</v>
      </c>
      <c r="J38" s="4">
        <v>1100</v>
      </c>
      <c r="K38" s="5">
        <v>5</v>
      </c>
      <c r="L38" s="6">
        <v>4.54</v>
      </c>
    </row>
    <row r="39" spans="2:12">
      <c r="B39" s="4">
        <v>1000</v>
      </c>
      <c r="C39" s="5">
        <v>8.1</v>
      </c>
      <c r="D39" s="6">
        <v>7.9729999999999999</v>
      </c>
      <c r="F39" s="4">
        <v>1000</v>
      </c>
      <c r="G39" s="5">
        <v>6.3</v>
      </c>
      <c r="H39" s="6">
        <v>6.2130000000000001</v>
      </c>
      <c r="J39" s="4">
        <v>1000</v>
      </c>
      <c r="K39" s="5">
        <v>4.5999999999999996</v>
      </c>
      <c r="L39" s="6">
        <v>4.5490000000000004</v>
      </c>
    </row>
    <row r="40" spans="2:12">
      <c r="B40" s="4">
        <v>750</v>
      </c>
      <c r="C40" s="5">
        <v>6.1</v>
      </c>
      <c r="D40" s="6">
        <v>8.1159999999999997</v>
      </c>
      <c r="F40" s="4">
        <v>750</v>
      </c>
      <c r="G40" s="5">
        <v>4.7</v>
      </c>
      <c r="H40" s="6">
        <v>6.2590000000000003</v>
      </c>
      <c r="J40" s="4">
        <v>750</v>
      </c>
      <c r="K40" s="5">
        <v>3.4</v>
      </c>
      <c r="L40" s="6">
        <v>4.57</v>
      </c>
    </row>
    <row r="41" spans="2:12">
      <c r="B41" s="4">
        <v>600</v>
      </c>
      <c r="C41" s="5">
        <v>4.9000000000000004</v>
      </c>
      <c r="D41" s="6">
        <v>8.1340000000000003</v>
      </c>
      <c r="F41" s="4">
        <v>600</v>
      </c>
      <c r="G41" s="5">
        <v>3.8</v>
      </c>
      <c r="H41" s="6">
        <v>6.2859999999999996</v>
      </c>
      <c r="J41" s="4">
        <v>600</v>
      </c>
      <c r="K41" s="5">
        <v>2.8</v>
      </c>
      <c r="L41" s="6">
        <v>4.585</v>
      </c>
    </row>
    <row r="42" spans="2:12">
      <c r="B42" s="4">
        <v>500</v>
      </c>
      <c r="C42" s="5">
        <v>4.0999999999999996</v>
      </c>
      <c r="D42" s="6">
        <v>8.1630000000000003</v>
      </c>
      <c r="F42" s="4">
        <v>500</v>
      </c>
      <c r="G42" s="5">
        <v>3.2</v>
      </c>
      <c r="H42" s="6">
        <v>6.306</v>
      </c>
      <c r="J42" s="4">
        <v>500</v>
      </c>
      <c r="K42" s="5">
        <v>2.2999999999999998</v>
      </c>
      <c r="L42" s="6">
        <v>4.6050000000000004</v>
      </c>
    </row>
    <row r="43" spans="2:12">
      <c r="B43" s="4">
        <v>400</v>
      </c>
      <c r="C43" s="5">
        <v>3.3</v>
      </c>
      <c r="D43" s="6">
        <v>8.1769999999999996</v>
      </c>
      <c r="F43" s="4">
        <v>400</v>
      </c>
      <c r="G43" s="5">
        <v>2.5</v>
      </c>
      <c r="H43" s="6">
        <v>6.319</v>
      </c>
      <c r="J43" s="4">
        <v>400</v>
      </c>
      <c r="K43" s="5">
        <v>1.9</v>
      </c>
      <c r="L43" s="6">
        <v>4.609</v>
      </c>
    </row>
    <row r="44" spans="2:12">
      <c r="B44" s="4">
        <v>300</v>
      </c>
      <c r="C44" s="5">
        <v>2.5</v>
      </c>
      <c r="D44" s="6">
        <v>8.1989999999999998</v>
      </c>
      <c r="F44" s="4">
        <v>300</v>
      </c>
      <c r="G44" s="5">
        <v>1.9</v>
      </c>
      <c r="H44" s="6">
        <v>6.306</v>
      </c>
      <c r="J44" s="4">
        <v>300</v>
      </c>
      <c r="K44" s="5">
        <v>1.4</v>
      </c>
      <c r="L44" s="6">
        <v>4.601</v>
      </c>
    </row>
    <row r="45" spans="2:12">
      <c r="B45" s="4">
        <v>250</v>
      </c>
      <c r="C45" s="5">
        <v>2.1</v>
      </c>
      <c r="D45" s="6">
        <v>8.1989999999999998</v>
      </c>
      <c r="F45" s="4">
        <v>250</v>
      </c>
      <c r="G45" s="5">
        <v>1.6</v>
      </c>
      <c r="H45" s="6">
        <v>6.3250000000000002</v>
      </c>
      <c r="J45" s="4">
        <v>250</v>
      </c>
      <c r="K45" s="5">
        <v>1.2</v>
      </c>
      <c r="L45" s="6">
        <v>4.6059999999999999</v>
      </c>
    </row>
    <row r="46" spans="2:12">
      <c r="B46" s="4">
        <v>100</v>
      </c>
      <c r="C46" s="5">
        <v>0.8</v>
      </c>
      <c r="D46" s="6">
        <v>8.2260000000000009</v>
      </c>
      <c r="F46" s="4">
        <v>100</v>
      </c>
      <c r="G46" s="5">
        <v>0.6</v>
      </c>
      <c r="H46" s="6">
        <v>6.306</v>
      </c>
      <c r="J46" s="4">
        <v>100</v>
      </c>
      <c r="K46" s="5">
        <v>0.5</v>
      </c>
      <c r="L46" s="6">
        <v>4.6260000000000003</v>
      </c>
    </row>
    <row r="47" spans="2:12">
      <c r="B47" s="4">
        <v>50</v>
      </c>
      <c r="C47" s="5">
        <v>0.4</v>
      </c>
      <c r="D47" s="6">
        <v>8.2279999999999998</v>
      </c>
      <c r="F47" s="4">
        <v>50</v>
      </c>
      <c r="G47" s="5">
        <v>0.3</v>
      </c>
      <c r="H47" s="6">
        <v>6.3140000000000001</v>
      </c>
      <c r="J47" s="4">
        <v>50</v>
      </c>
      <c r="K47" s="5">
        <v>0.5</v>
      </c>
      <c r="L47" s="6">
        <v>4.6219999999999999</v>
      </c>
    </row>
    <row r="48" spans="2:12">
      <c r="B48" s="7" t="s">
        <v>11</v>
      </c>
      <c r="C48" s="8">
        <v>0</v>
      </c>
      <c r="D48" s="9">
        <v>8.2050000000000001</v>
      </c>
      <c r="F48" s="7" t="s">
        <v>11</v>
      </c>
      <c r="G48" s="8">
        <v>0</v>
      </c>
      <c r="H48" s="9">
        <v>6.3339999999999996</v>
      </c>
      <c r="J48" s="7" t="s">
        <v>11</v>
      </c>
      <c r="K48" s="8">
        <v>0</v>
      </c>
      <c r="L48" s="9">
        <v>4.633</v>
      </c>
    </row>
    <row r="49" spans="2:13" ht="15.75" thickBot="1">
      <c r="L49" t="s">
        <v>0</v>
      </c>
    </row>
    <row r="50" spans="2:13" ht="15" customHeight="1">
      <c r="B50" s="17" t="s">
        <v>1</v>
      </c>
      <c r="C50" s="18"/>
      <c r="D50" s="19"/>
      <c r="F50" s="17" t="s">
        <v>2</v>
      </c>
      <c r="G50" s="18"/>
      <c r="H50" s="19"/>
      <c r="J50" s="17" t="s">
        <v>3</v>
      </c>
      <c r="K50" s="18"/>
      <c r="L50" s="19"/>
    </row>
    <row r="51" spans="2:13" ht="15" customHeight="1">
      <c r="B51" s="20" t="s">
        <v>5</v>
      </c>
      <c r="C51" s="16" t="s">
        <v>6</v>
      </c>
      <c r="D51" s="60" t="s">
        <v>24</v>
      </c>
      <c r="F51" s="20" t="s">
        <v>5</v>
      </c>
      <c r="G51" s="16" t="s">
        <v>6</v>
      </c>
      <c r="H51" s="21" t="s">
        <v>13</v>
      </c>
      <c r="J51" s="20" t="s">
        <v>5</v>
      </c>
      <c r="K51" s="16" t="s">
        <v>6</v>
      </c>
      <c r="L51" s="21" t="s">
        <v>13</v>
      </c>
    </row>
    <row r="52" spans="2:13" ht="15" customHeight="1">
      <c r="B52" s="20" t="s">
        <v>10</v>
      </c>
      <c r="C52" s="16">
        <v>17.899999999999999</v>
      </c>
      <c r="D52" s="22">
        <f>C25*D25/1000</f>
        <v>0</v>
      </c>
      <c r="F52" s="20" t="s">
        <v>10</v>
      </c>
      <c r="G52" s="16">
        <v>17.2</v>
      </c>
      <c r="H52" s="22">
        <f>G25*H25/1000</f>
        <v>0</v>
      </c>
      <c r="J52" s="20" t="s">
        <v>10</v>
      </c>
      <c r="K52" s="16">
        <v>16.5</v>
      </c>
      <c r="L52" s="22">
        <f>K25*L25/1000</f>
        <v>0</v>
      </c>
    </row>
    <row r="53" spans="2:13" ht="15" customHeight="1">
      <c r="B53" s="20">
        <v>50000</v>
      </c>
      <c r="C53" s="16">
        <v>17.8</v>
      </c>
      <c r="D53" s="22">
        <f t="shared" ref="D53:D75" si="0">C26*D26/1000</f>
        <v>6.4080000000000005E-3</v>
      </c>
      <c r="F53" s="20">
        <v>50000</v>
      </c>
      <c r="G53" s="16">
        <v>17.100000000000001</v>
      </c>
      <c r="H53" s="22">
        <f t="shared" ref="H53:H75" si="1">G26*H26/1000</f>
        <v>5.8482000000000013E-3</v>
      </c>
      <c r="J53" s="20">
        <v>50000</v>
      </c>
      <c r="K53" s="16">
        <v>16.399999999999999</v>
      </c>
      <c r="L53" s="22">
        <f t="shared" ref="L53:L75" si="2">K26*L26/1000</f>
        <v>5.4447999999999996E-3</v>
      </c>
    </row>
    <row r="54" spans="2:13" ht="15" customHeight="1">
      <c r="B54" s="20">
        <v>25000</v>
      </c>
      <c r="C54" s="16">
        <v>17.7</v>
      </c>
      <c r="D54" s="22">
        <f t="shared" si="0"/>
        <v>1.26024E-2</v>
      </c>
      <c r="F54" s="20">
        <v>25000</v>
      </c>
      <c r="G54" s="16">
        <v>17</v>
      </c>
      <c r="H54" s="22">
        <f t="shared" si="1"/>
        <v>1.1560000000000001E-2</v>
      </c>
      <c r="J54" s="20">
        <v>25000</v>
      </c>
      <c r="K54" s="16">
        <v>16.2</v>
      </c>
      <c r="L54" s="22">
        <f t="shared" si="2"/>
        <v>1.06272E-2</v>
      </c>
    </row>
    <row r="55" spans="2:13" ht="15" customHeight="1">
      <c r="B55" s="20">
        <v>10000</v>
      </c>
      <c r="C55" s="16">
        <v>17.399999999999999</v>
      </c>
      <c r="D55" s="22">
        <f t="shared" si="0"/>
        <v>3.0275999999999997E-2</v>
      </c>
      <c r="F55" s="20">
        <v>10000</v>
      </c>
      <c r="G55" s="16">
        <v>16.600000000000001</v>
      </c>
      <c r="H55" s="22">
        <f t="shared" si="1"/>
        <v>2.7473000000000001E-2</v>
      </c>
      <c r="J55" s="20">
        <v>10000</v>
      </c>
      <c r="K55" s="16">
        <v>15.8</v>
      </c>
      <c r="L55" s="22">
        <f t="shared" si="2"/>
        <v>2.49324E-2</v>
      </c>
    </row>
    <row r="56" spans="2:13" ht="15" customHeight="1">
      <c r="B56" s="20">
        <v>7500</v>
      </c>
      <c r="C56" s="16">
        <v>17.3</v>
      </c>
      <c r="D56" s="22">
        <f t="shared" si="0"/>
        <v>3.9876500000000009E-2</v>
      </c>
      <c r="F56" s="20">
        <v>7500</v>
      </c>
      <c r="G56" s="16">
        <v>16.399999999999999</v>
      </c>
      <c r="H56" s="22">
        <f t="shared" si="1"/>
        <v>3.5850399999999991E-2</v>
      </c>
      <c r="J56" s="20">
        <v>7500</v>
      </c>
      <c r="K56" s="16">
        <v>15.5</v>
      </c>
      <c r="L56" s="22">
        <f t="shared" si="2"/>
        <v>3.1992E-2</v>
      </c>
    </row>
    <row r="57" spans="2:13" ht="15" customHeight="1">
      <c r="B57" s="20">
        <v>5000</v>
      </c>
      <c r="C57" s="16">
        <v>16.899999999999999</v>
      </c>
      <c r="D57" s="22">
        <f t="shared" si="0"/>
        <v>5.7274099999999988E-2</v>
      </c>
      <c r="F57" s="20">
        <v>5000</v>
      </c>
      <c r="G57" s="16">
        <v>15.9</v>
      </c>
      <c r="H57" s="22">
        <f t="shared" si="1"/>
        <v>5.0593800000000001E-2</v>
      </c>
      <c r="J57" s="20">
        <v>5000</v>
      </c>
      <c r="K57" s="16">
        <v>14.7</v>
      </c>
      <c r="L57" s="22">
        <f t="shared" si="2"/>
        <v>4.3232699999999992E-2</v>
      </c>
    </row>
    <row r="58" spans="2:13" ht="15" customHeight="1">
      <c r="B58" s="20">
        <v>4000</v>
      </c>
      <c r="C58" s="16">
        <v>16.600000000000001</v>
      </c>
      <c r="D58" s="22">
        <f t="shared" si="0"/>
        <v>6.9271800000000008E-2</v>
      </c>
      <c r="F58" s="20">
        <v>4000</v>
      </c>
      <c r="G58" s="16">
        <v>15.5</v>
      </c>
      <c r="H58" s="22">
        <f t="shared" si="1"/>
        <v>6.0047000000000003E-2</v>
      </c>
      <c r="J58" s="20">
        <v>4000</v>
      </c>
      <c r="K58" s="16">
        <v>14</v>
      </c>
      <c r="L58" s="22">
        <f t="shared" si="2"/>
        <v>4.9013999999999995E-2</v>
      </c>
    </row>
    <row r="59" spans="2:13" ht="15" customHeight="1">
      <c r="B59" s="20">
        <v>3000</v>
      </c>
      <c r="C59" s="16">
        <v>16.100000000000001</v>
      </c>
      <c r="D59" s="22">
        <f t="shared" si="0"/>
        <v>8.6070600000000011E-2</v>
      </c>
      <c r="F59" s="20">
        <v>3000</v>
      </c>
      <c r="G59" s="16">
        <v>14.6</v>
      </c>
      <c r="H59" s="22">
        <f t="shared" si="1"/>
        <v>7.0722400000000005E-2</v>
      </c>
      <c r="J59" s="20">
        <v>3000</v>
      </c>
      <c r="K59" s="16">
        <v>12.4</v>
      </c>
      <c r="L59" s="22">
        <f t="shared" si="2"/>
        <v>5.1385600000000003E-2</v>
      </c>
      <c r="M59" t="s">
        <v>14</v>
      </c>
    </row>
    <row r="60" spans="2:13" ht="15" customHeight="1">
      <c r="B60" s="20">
        <v>2500</v>
      </c>
      <c r="C60" s="16">
        <v>15.5</v>
      </c>
      <c r="D60" s="22">
        <f t="shared" si="0"/>
        <v>9.6007000000000009E-2</v>
      </c>
      <c r="F60" s="20">
        <v>2500</v>
      </c>
      <c r="G60" s="16">
        <v>13.7</v>
      </c>
      <c r="H60" s="22">
        <f t="shared" si="1"/>
        <v>7.4760899999999991E-2</v>
      </c>
      <c r="I60" t="s">
        <v>14</v>
      </c>
      <c r="J60" s="20">
        <v>2500</v>
      </c>
      <c r="K60" s="16">
        <v>10.8</v>
      </c>
      <c r="L60" s="22">
        <f t="shared" si="2"/>
        <v>4.6774800000000005E-2</v>
      </c>
    </row>
    <row r="61" spans="2:13" ht="15" customHeight="1">
      <c r="B61" s="20">
        <v>2000</v>
      </c>
      <c r="C61" s="16">
        <v>14.3</v>
      </c>
      <c r="D61" s="22">
        <f t="shared" si="0"/>
        <v>0.1027884</v>
      </c>
      <c r="E61" t="s">
        <v>14</v>
      </c>
      <c r="F61" s="20">
        <v>2000</v>
      </c>
      <c r="G61" s="16">
        <v>11.9</v>
      </c>
      <c r="H61" s="22">
        <f t="shared" si="1"/>
        <v>7.05432E-2</v>
      </c>
      <c r="J61" s="20">
        <v>2000</v>
      </c>
      <c r="K61" s="16">
        <v>8.8000000000000007</v>
      </c>
      <c r="L61" s="22">
        <f t="shared" si="2"/>
        <v>3.8764E-2</v>
      </c>
    </row>
    <row r="62" spans="2:13" ht="15" customHeight="1">
      <c r="B62" s="20">
        <v>1500</v>
      </c>
      <c r="C62" s="16">
        <v>11.8</v>
      </c>
      <c r="D62" s="22">
        <f t="shared" si="0"/>
        <v>9.1544400000000012E-2</v>
      </c>
      <c r="F62" s="20">
        <v>1500</v>
      </c>
      <c r="G62" s="16">
        <v>9.1999999999999993</v>
      </c>
      <c r="H62" s="22">
        <f t="shared" si="1"/>
        <v>5.55772E-2</v>
      </c>
      <c r="J62" s="20">
        <v>1500</v>
      </c>
      <c r="K62" s="16">
        <v>6.8</v>
      </c>
      <c r="L62" s="22">
        <f t="shared" si="2"/>
        <v>3.0559199999999998E-2</v>
      </c>
    </row>
    <row r="63" spans="2:13" ht="15" customHeight="1">
      <c r="B63" s="20">
        <v>1300</v>
      </c>
      <c r="C63" s="16">
        <v>10.199999999999999</v>
      </c>
      <c r="D63" s="22">
        <f t="shared" si="0"/>
        <v>7.9886399999999996E-2</v>
      </c>
      <c r="F63" s="20">
        <v>1300</v>
      </c>
      <c r="G63" s="16">
        <v>8</v>
      </c>
      <c r="H63" s="22">
        <f t="shared" si="1"/>
        <v>4.8911999999999997E-2</v>
      </c>
      <c r="J63" s="20">
        <v>1300</v>
      </c>
      <c r="K63" s="16">
        <v>5.9</v>
      </c>
      <c r="L63" s="22">
        <f t="shared" si="2"/>
        <v>2.6603100000000005E-2</v>
      </c>
    </row>
    <row r="64" spans="2:13" ht="15" customHeight="1">
      <c r="B64" s="20">
        <v>1200</v>
      </c>
      <c r="C64" s="16">
        <v>9.5</v>
      </c>
      <c r="D64" s="22">
        <f t="shared" si="0"/>
        <v>7.4755500000000003E-2</v>
      </c>
      <c r="F64" s="20">
        <v>1200</v>
      </c>
      <c r="G64" s="16">
        <v>7.4</v>
      </c>
      <c r="H64" s="22">
        <f t="shared" si="1"/>
        <v>4.5450800000000006E-2</v>
      </c>
      <c r="J64" s="20">
        <v>1200</v>
      </c>
      <c r="K64" s="16">
        <v>5.5</v>
      </c>
      <c r="L64" s="22">
        <f t="shared" si="2"/>
        <v>2.4931500000000002E-2</v>
      </c>
    </row>
    <row r="65" spans="2:12" ht="15" customHeight="1">
      <c r="B65" s="20">
        <v>1100</v>
      </c>
      <c r="C65" s="16">
        <v>8.8000000000000007</v>
      </c>
      <c r="D65" s="22">
        <f t="shared" si="0"/>
        <v>6.9669599999999998E-2</v>
      </c>
      <c r="F65" s="20">
        <v>1100</v>
      </c>
      <c r="G65" s="16">
        <v>6.9</v>
      </c>
      <c r="H65" s="22">
        <f t="shared" si="1"/>
        <v>4.2621300000000001E-2</v>
      </c>
      <c r="J65" s="20">
        <v>1100</v>
      </c>
      <c r="K65" s="16">
        <v>5</v>
      </c>
      <c r="L65" s="22">
        <f t="shared" si="2"/>
        <v>2.2699999999999998E-2</v>
      </c>
    </row>
    <row r="66" spans="2:12" ht="15" customHeight="1">
      <c r="B66" s="20">
        <v>1000</v>
      </c>
      <c r="C66" s="16">
        <v>8.1</v>
      </c>
      <c r="D66" s="22">
        <f t="shared" si="0"/>
        <v>6.4581299999999994E-2</v>
      </c>
      <c r="F66" s="20">
        <v>1000</v>
      </c>
      <c r="G66" s="16">
        <v>6.3</v>
      </c>
      <c r="H66" s="22">
        <f t="shared" si="1"/>
        <v>3.91419E-2</v>
      </c>
      <c r="J66" s="20">
        <v>1000</v>
      </c>
      <c r="K66" s="16">
        <v>4.5999999999999996</v>
      </c>
      <c r="L66" s="22">
        <f t="shared" si="2"/>
        <v>2.09254E-2</v>
      </c>
    </row>
    <row r="67" spans="2:12" ht="15" customHeight="1">
      <c r="B67" s="20">
        <v>750</v>
      </c>
      <c r="C67" s="16">
        <v>6.1</v>
      </c>
      <c r="D67" s="22">
        <f t="shared" si="0"/>
        <v>4.9507599999999999E-2</v>
      </c>
      <c r="F67" s="20">
        <v>750</v>
      </c>
      <c r="G67" s="16">
        <v>4.7</v>
      </c>
      <c r="H67" s="22">
        <f t="shared" si="1"/>
        <v>2.9417300000000004E-2</v>
      </c>
      <c r="J67" s="20">
        <v>750</v>
      </c>
      <c r="K67" s="16">
        <v>3.4</v>
      </c>
      <c r="L67" s="22">
        <f t="shared" si="2"/>
        <v>1.5538E-2</v>
      </c>
    </row>
    <row r="68" spans="2:12" ht="15" customHeight="1">
      <c r="B68" s="20">
        <v>600</v>
      </c>
      <c r="C68" s="16">
        <v>4.9000000000000004</v>
      </c>
      <c r="D68" s="22">
        <f t="shared" si="0"/>
        <v>3.9856600000000006E-2</v>
      </c>
      <c r="F68" s="20">
        <v>600</v>
      </c>
      <c r="G68" s="16">
        <v>3.8</v>
      </c>
      <c r="H68" s="22">
        <f t="shared" si="1"/>
        <v>2.3886799999999996E-2</v>
      </c>
      <c r="J68" s="20">
        <v>600</v>
      </c>
      <c r="K68" s="16">
        <v>2.8</v>
      </c>
      <c r="L68" s="22">
        <f t="shared" si="2"/>
        <v>1.2837999999999999E-2</v>
      </c>
    </row>
    <row r="69" spans="2:12" ht="15" customHeight="1">
      <c r="B69" s="20">
        <v>500</v>
      </c>
      <c r="C69" s="16">
        <v>4.0999999999999996</v>
      </c>
      <c r="D69" s="22">
        <f t="shared" si="0"/>
        <v>3.3468299999999999E-2</v>
      </c>
      <c r="F69" s="20">
        <v>500</v>
      </c>
      <c r="G69" s="16">
        <v>3.2</v>
      </c>
      <c r="H69" s="22">
        <f t="shared" si="1"/>
        <v>2.0179200000000001E-2</v>
      </c>
      <c r="J69" s="20">
        <v>500</v>
      </c>
      <c r="K69" s="16">
        <v>2.2999999999999998</v>
      </c>
      <c r="L69" s="22">
        <f t="shared" si="2"/>
        <v>1.05915E-2</v>
      </c>
    </row>
    <row r="70" spans="2:12" ht="15" customHeight="1">
      <c r="B70" s="20">
        <v>400</v>
      </c>
      <c r="C70" s="16">
        <v>3.3</v>
      </c>
      <c r="D70" s="22">
        <f t="shared" si="0"/>
        <v>2.6984099999999997E-2</v>
      </c>
      <c r="F70" s="20">
        <v>400</v>
      </c>
      <c r="G70" s="16">
        <v>2.5</v>
      </c>
      <c r="H70" s="22">
        <f t="shared" si="1"/>
        <v>1.5797499999999999E-2</v>
      </c>
      <c r="J70" s="20">
        <v>400</v>
      </c>
      <c r="K70" s="16">
        <v>1.9</v>
      </c>
      <c r="L70" s="22">
        <f t="shared" si="2"/>
        <v>8.7571000000000003E-3</v>
      </c>
    </row>
    <row r="71" spans="2:12" ht="15" customHeight="1">
      <c r="B71" s="20">
        <v>300</v>
      </c>
      <c r="C71" s="16">
        <v>2.5</v>
      </c>
      <c r="D71" s="22">
        <f t="shared" si="0"/>
        <v>2.0497499999999998E-2</v>
      </c>
      <c r="F71" s="20">
        <v>300</v>
      </c>
      <c r="G71" s="16">
        <v>1.9</v>
      </c>
      <c r="H71" s="22">
        <f t="shared" si="1"/>
        <v>1.19814E-2</v>
      </c>
      <c r="J71" s="20">
        <v>300</v>
      </c>
      <c r="K71" s="16">
        <v>1.4</v>
      </c>
      <c r="L71" s="22">
        <f t="shared" si="2"/>
        <v>6.4413999999999999E-3</v>
      </c>
    </row>
    <row r="72" spans="2:12" ht="15" customHeight="1">
      <c r="B72" s="20">
        <v>250</v>
      </c>
      <c r="C72" s="16">
        <v>2.1</v>
      </c>
      <c r="D72" s="22">
        <f t="shared" si="0"/>
        <v>1.7217900000000001E-2</v>
      </c>
      <c r="F72" s="20">
        <v>250</v>
      </c>
      <c r="G72" s="16">
        <v>1.6</v>
      </c>
      <c r="H72" s="22">
        <f t="shared" si="1"/>
        <v>1.0120000000000001E-2</v>
      </c>
      <c r="J72" s="20">
        <v>250</v>
      </c>
      <c r="K72" s="16">
        <v>1.2</v>
      </c>
      <c r="L72" s="22">
        <f t="shared" si="2"/>
        <v>5.5271999999999995E-3</v>
      </c>
    </row>
    <row r="73" spans="2:12" ht="15" customHeight="1">
      <c r="B73" s="20">
        <v>100</v>
      </c>
      <c r="C73" s="16">
        <v>0.8</v>
      </c>
      <c r="D73" s="22">
        <f t="shared" si="0"/>
        <v>6.5808000000000012E-3</v>
      </c>
      <c r="F73" s="20">
        <v>100</v>
      </c>
      <c r="G73" s="16">
        <v>0.6</v>
      </c>
      <c r="H73" s="22">
        <f t="shared" si="1"/>
        <v>3.7835999999999998E-3</v>
      </c>
      <c r="J73" s="20">
        <v>100</v>
      </c>
      <c r="K73" s="16">
        <v>0.5</v>
      </c>
      <c r="L73" s="22">
        <f t="shared" si="2"/>
        <v>2.313E-3</v>
      </c>
    </row>
    <row r="74" spans="2:12" ht="15" customHeight="1">
      <c r="B74" s="20">
        <v>50</v>
      </c>
      <c r="C74" s="16">
        <v>0.4</v>
      </c>
      <c r="D74" s="22">
        <f t="shared" si="0"/>
        <v>3.2911999999999998E-3</v>
      </c>
      <c r="F74" s="20">
        <v>50</v>
      </c>
      <c r="G74" s="16">
        <v>0.3</v>
      </c>
      <c r="H74" s="22">
        <f t="shared" si="1"/>
        <v>1.8942E-3</v>
      </c>
      <c r="J74" s="20">
        <v>50</v>
      </c>
      <c r="K74" s="16">
        <v>0.5</v>
      </c>
      <c r="L74" s="22">
        <f t="shared" si="2"/>
        <v>2.3110000000000001E-3</v>
      </c>
    </row>
    <row r="75" spans="2:12" ht="15" customHeight="1" thickBot="1">
      <c r="B75" s="23" t="s">
        <v>11</v>
      </c>
      <c r="C75" s="24">
        <v>0</v>
      </c>
      <c r="D75" s="22">
        <f t="shared" si="0"/>
        <v>0</v>
      </c>
      <c r="F75" s="23" t="s">
        <v>11</v>
      </c>
      <c r="G75" s="24">
        <v>0</v>
      </c>
      <c r="H75" s="22">
        <f t="shared" si="1"/>
        <v>0</v>
      </c>
      <c r="J75" s="23" t="s">
        <v>11</v>
      </c>
      <c r="K75" s="24">
        <v>0</v>
      </c>
      <c r="L75" s="22">
        <f t="shared" si="2"/>
        <v>0</v>
      </c>
    </row>
    <row r="76" spans="2:12" ht="15" customHeight="1" thickBot="1">
      <c r="B76" s="11"/>
      <c r="C76" s="11"/>
      <c r="D76" s="11"/>
    </row>
    <row r="77" spans="2:12" ht="15" customHeight="1">
      <c r="B77" s="56" t="s">
        <v>15</v>
      </c>
      <c r="C77" s="57" t="s">
        <v>16</v>
      </c>
      <c r="D77" s="58"/>
      <c r="F77" s="56" t="s">
        <v>15</v>
      </c>
      <c r="G77" s="57" t="s">
        <v>16</v>
      </c>
      <c r="H77" s="58"/>
      <c r="J77" s="56" t="s">
        <v>15</v>
      </c>
      <c r="K77" s="57" t="s">
        <v>16</v>
      </c>
      <c r="L77" s="58"/>
    </row>
    <row r="78" spans="2:12" ht="15" customHeight="1" thickBot="1">
      <c r="B78" s="59">
        <f>D61</f>
        <v>0.1027884</v>
      </c>
      <c r="C78" s="44">
        <f>B78/(D48/1000*C25)</f>
        <v>0.69986212249650204</v>
      </c>
      <c r="D78" s="45"/>
      <c r="F78" s="59">
        <f>H60</f>
        <v>7.4760899999999991E-2</v>
      </c>
      <c r="G78" s="44">
        <f>F78/(H48/1000*G25)</f>
        <v>0.68622733714688544</v>
      </c>
      <c r="H78" s="45"/>
      <c r="J78" s="59">
        <f>L61</f>
        <v>3.8764E-2</v>
      </c>
      <c r="K78" s="44">
        <f>J78/(L48/1000*K25)</f>
        <v>0.50708684077991228</v>
      </c>
      <c r="L78" s="45"/>
    </row>
    <row r="79" spans="2:12" ht="15" customHeight="1" thickBot="1"/>
    <row r="80" spans="2:12" ht="15" customHeight="1">
      <c r="C80" s="43" t="s">
        <v>25</v>
      </c>
      <c r="D80" s="48" t="s">
        <v>20</v>
      </c>
      <c r="E80" s="49"/>
      <c r="F80" s="48" t="s">
        <v>19</v>
      </c>
      <c r="G80" s="49"/>
      <c r="H80" s="48" t="s">
        <v>21</v>
      </c>
      <c r="I80" s="52"/>
      <c r="J80" s="54" t="s">
        <v>22</v>
      </c>
      <c r="K80" s="52"/>
    </row>
    <row r="81" spans="2:12" ht="15" customHeight="1" thickBot="1">
      <c r="C81" s="46">
        <v>2</v>
      </c>
      <c r="D81" s="50">
        <v>0.75</v>
      </c>
      <c r="E81" s="51"/>
      <c r="F81" s="50">
        <f>9*4</f>
        <v>36</v>
      </c>
      <c r="G81" s="51"/>
      <c r="H81" s="50">
        <f>C81*D81*F81</f>
        <v>54</v>
      </c>
      <c r="I81" s="53"/>
      <c r="J81" s="55">
        <f>H81*2.54/100*2.54/100</f>
        <v>3.4838640000000004E-2</v>
      </c>
      <c r="K81" s="53"/>
    </row>
    <row r="82" spans="2:12" ht="15" customHeight="1" thickBot="1"/>
    <row r="83" spans="2:12" ht="15" customHeight="1" thickBot="1">
      <c r="B83" s="33" t="s">
        <v>17</v>
      </c>
      <c r="C83" s="34">
        <v>114</v>
      </c>
      <c r="D83" s="35" t="s">
        <v>12</v>
      </c>
      <c r="F83" s="33" t="s">
        <v>17</v>
      </c>
      <c r="G83" s="34">
        <v>84</v>
      </c>
      <c r="H83" s="35" t="s">
        <v>12</v>
      </c>
      <c r="J83" s="33" t="s">
        <v>17</v>
      </c>
      <c r="K83" s="34">
        <v>64</v>
      </c>
      <c r="L83" s="35" t="s">
        <v>12</v>
      </c>
    </row>
    <row r="84" spans="2:12" ht="15" customHeight="1" thickBot="1"/>
    <row r="85" spans="2:12" ht="15" customHeight="1">
      <c r="B85" s="61" t="s">
        <v>23</v>
      </c>
      <c r="C85" s="41"/>
      <c r="D85" s="40" t="s">
        <v>18</v>
      </c>
      <c r="F85" s="61" t="s">
        <v>23</v>
      </c>
      <c r="G85" s="41"/>
      <c r="H85" s="40" t="s">
        <v>18</v>
      </c>
      <c r="J85" s="61" t="s">
        <v>23</v>
      </c>
      <c r="K85" s="41"/>
      <c r="L85" s="40" t="s">
        <v>18</v>
      </c>
    </row>
    <row r="86" spans="2:12" ht="15" customHeight="1">
      <c r="B86" s="62">
        <f>B78/J81</f>
        <v>2.9504136786051345</v>
      </c>
      <c r="C86" s="36"/>
      <c r="D86" s="63">
        <f>B86/C83</f>
        <v>2.5880821742150301E-2</v>
      </c>
      <c r="F86" s="62">
        <f>F78/J81</f>
        <v>2.14591901406025</v>
      </c>
      <c r="G86" s="36"/>
      <c r="H86" s="63">
        <f>F86/G83</f>
        <v>2.554665492928869E-2</v>
      </c>
      <c r="J86" s="62">
        <f>J78/J81</f>
        <v>1.1126725957155617</v>
      </c>
      <c r="K86" s="36"/>
      <c r="L86" s="63">
        <f>J86/K83</f>
        <v>1.7385509308055651E-2</v>
      </c>
    </row>
    <row r="87" spans="2:12" ht="15" customHeight="1" thickBot="1">
      <c r="B87" s="25"/>
      <c r="C87" s="26"/>
      <c r="D87" s="64">
        <f>D86</f>
        <v>2.5880821742150301E-2</v>
      </c>
      <c r="F87" s="25"/>
      <c r="G87" s="26"/>
      <c r="H87" s="64">
        <f>H86</f>
        <v>2.554665492928869E-2</v>
      </c>
      <c r="J87" s="25"/>
      <c r="K87" s="26"/>
      <c r="L87" s="64">
        <f>L86</f>
        <v>1.7385509308055651E-2</v>
      </c>
    </row>
    <row r="105" spans="2:13" ht="15" customHeight="1" thickBot="1"/>
    <row r="106" spans="2:13" ht="15" customHeight="1">
      <c r="B106" s="31" t="s">
        <v>4</v>
      </c>
      <c r="C106" s="32"/>
      <c r="I106" s="31" t="s">
        <v>4</v>
      </c>
      <c r="J106" s="37"/>
      <c r="K106" s="37"/>
      <c r="L106" s="37"/>
      <c r="M106" s="32"/>
    </row>
    <row r="107" spans="2:13" ht="15" customHeight="1">
      <c r="B107" s="27" t="s">
        <v>9</v>
      </c>
      <c r="C107" s="28" t="s">
        <v>8</v>
      </c>
      <c r="I107" s="27" t="s">
        <v>9</v>
      </c>
      <c r="J107" s="65" t="s">
        <v>26</v>
      </c>
      <c r="K107" s="12" t="s">
        <v>8</v>
      </c>
      <c r="L107" s="67" t="s">
        <v>27</v>
      </c>
      <c r="M107" s="67"/>
    </row>
    <row r="108" spans="2:13" ht="15" customHeight="1">
      <c r="B108" s="27">
        <v>0</v>
      </c>
      <c r="C108" s="28">
        <v>7.7430000000000003</v>
      </c>
      <c r="I108" s="27">
        <v>0</v>
      </c>
      <c r="J108" s="11">
        <f>COS(I108)</f>
        <v>1</v>
      </c>
      <c r="K108" s="12">
        <v>7.7430000000000003</v>
      </c>
      <c r="L108" s="66">
        <f>J108*K108</f>
        <v>7.7430000000000003</v>
      </c>
      <c r="M108" s="66"/>
    </row>
    <row r="109" spans="2:13" ht="15" customHeight="1">
      <c r="B109" s="27">
        <v>10</v>
      </c>
      <c r="C109" s="28">
        <v>6.7249999999999996</v>
      </c>
      <c r="I109" s="27">
        <v>10</v>
      </c>
      <c r="J109" s="11">
        <f t="shared" ref="J109:J117" si="3">COS(I109)</f>
        <v>-0.83907152907645244</v>
      </c>
      <c r="K109" s="12">
        <v>6.7249999999999996</v>
      </c>
      <c r="L109" s="66">
        <f t="shared" ref="L109:L117" si="4">J109*K109</f>
        <v>-5.6427560330391424</v>
      </c>
      <c r="M109" s="66"/>
    </row>
    <row r="110" spans="2:13" ht="15" customHeight="1">
      <c r="B110" s="27">
        <v>20</v>
      </c>
      <c r="C110" s="28">
        <v>5.6150000000000002</v>
      </c>
      <c r="I110" s="27">
        <v>20</v>
      </c>
      <c r="J110" s="11">
        <f t="shared" si="3"/>
        <v>0.40808206181339196</v>
      </c>
      <c r="K110" s="12">
        <v>5.6150000000000002</v>
      </c>
      <c r="L110" s="66">
        <f t="shared" si="4"/>
        <v>2.2913807770821961</v>
      </c>
      <c r="M110" s="66"/>
    </row>
    <row r="111" spans="2:13" ht="15" customHeight="1">
      <c r="B111" s="27">
        <v>30</v>
      </c>
      <c r="C111" s="28">
        <v>4.5289999999999999</v>
      </c>
      <c r="I111" s="27">
        <v>30</v>
      </c>
      <c r="J111" s="11">
        <f t="shared" si="3"/>
        <v>0.15425144988758405</v>
      </c>
      <c r="K111" s="12">
        <v>4.5289999999999999</v>
      </c>
      <c r="L111" s="66">
        <f t="shared" si="4"/>
        <v>0.69860481654086815</v>
      </c>
      <c r="M111" s="66"/>
    </row>
    <row r="112" spans="2:13" ht="15" customHeight="1">
      <c r="B112" s="27">
        <v>40</v>
      </c>
      <c r="C112" s="28">
        <v>3.4790000000000001</v>
      </c>
      <c r="I112" s="27">
        <v>40</v>
      </c>
      <c r="J112" s="11">
        <f t="shared" si="3"/>
        <v>-0.66693806165226188</v>
      </c>
      <c r="K112" s="12">
        <v>3.4790000000000001</v>
      </c>
      <c r="L112" s="66">
        <f t="shared" si="4"/>
        <v>-2.3202775164882192</v>
      </c>
      <c r="M112" s="66"/>
    </row>
    <row r="113" spans="2:13" ht="15" customHeight="1">
      <c r="B113" s="27">
        <v>50</v>
      </c>
      <c r="C113" s="28">
        <v>2.4820000000000002</v>
      </c>
      <c r="I113" s="27">
        <v>50</v>
      </c>
      <c r="J113" s="11">
        <f t="shared" si="3"/>
        <v>0.96496602849211333</v>
      </c>
      <c r="K113" s="12">
        <v>2.4820000000000002</v>
      </c>
      <c r="L113" s="66">
        <f t="shared" si="4"/>
        <v>2.3950456827174254</v>
      </c>
      <c r="M113" s="66"/>
    </row>
    <row r="114" spans="2:13" ht="15" customHeight="1">
      <c r="B114" s="27">
        <v>60</v>
      </c>
      <c r="C114" s="28">
        <v>1.58</v>
      </c>
      <c r="I114" s="27">
        <v>60</v>
      </c>
      <c r="J114" s="11">
        <f t="shared" si="3"/>
        <v>-0.95241298041515632</v>
      </c>
      <c r="K114" s="12">
        <v>1.58</v>
      </c>
      <c r="L114" s="66">
        <f t="shared" si="4"/>
        <v>-1.504812509055947</v>
      </c>
      <c r="M114" s="66"/>
    </row>
    <row r="115" spans="2:13" ht="15" customHeight="1">
      <c r="B115" s="27">
        <v>70</v>
      </c>
      <c r="C115" s="28">
        <v>1.075</v>
      </c>
      <c r="I115" s="27">
        <v>70</v>
      </c>
      <c r="J115" s="11">
        <f t="shared" si="3"/>
        <v>0.63331920308629985</v>
      </c>
      <c r="K115" s="12">
        <v>1.075</v>
      </c>
      <c r="L115" s="66">
        <f t="shared" si="4"/>
        <v>0.68081814331777235</v>
      </c>
      <c r="M115" s="66"/>
    </row>
    <row r="116" spans="2:13" ht="15" customHeight="1">
      <c r="B116" s="27">
        <v>80</v>
      </c>
      <c r="C116" s="28">
        <v>0.55400000000000005</v>
      </c>
      <c r="I116" s="27">
        <v>80</v>
      </c>
      <c r="J116" s="11">
        <f t="shared" si="3"/>
        <v>-0.11038724383904756</v>
      </c>
      <c r="K116" s="12">
        <v>0.55400000000000005</v>
      </c>
      <c r="L116" s="66">
        <f t="shared" si="4"/>
        <v>-6.1154533086832358E-2</v>
      </c>
      <c r="M116" s="66"/>
    </row>
    <row r="117" spans="2:13" ht="15" customHeight="1" thickBot="1">
      <c r="B117" s="29">
        <v>90</v>
      </c>
      <c r="C117" s="30">
        <v>0.39500000000000002</v>
      </c>
      <c r="I117" s="29">
        <v>90</v>
      </c>
      <c r="J117" s="26">
        <f t="shared" si="3"/>
        <v>-0.44807361612917013</v>
      </c>
      <c r="K117" s="42">
        <v>0.39500000000000002</v>
      </c>
      <c r="L117" s="38">
        <f t="shared" si="4"/>
        <v>-0.17698907837102221</v>
      </c>
      <c r="M117" s="39"/>
    </row>
  </sheetData>
  <mergeCells count="39">
    <mergeCell ref="L117:M117"/>
    <mergeCell ref="L112:M112"/>
    <mergeCell ref="L113:M113"/>
    <mergeCell ref="L114:M114"/>
    <mergeCell ref="L115:M115"/>
    <mergeCell ref="L116:M116"/>
    <mergeCell ref="L107:M107"/>
    <mergeCell ref="L108:M108"/>
    <mergeCell ref="L109:M109"/>
    <mergeCell ref="L110:M110"/>
    <mergeCell ref="L111:M111"/>
    <mergeCell ref="B85:C85"/>
    <mergeCell ref="B86:C86"/>
    <mergeCell ref="F85:G85"/>
    <mergeCell ref="F86:G86"/>
    <mergeCell ref="J85:K85"/>
    <mergeCell ref="J86:K86"/>
    <mergeCell ref="H80:I80"/>
    <mergeCell ref="H81:I81"/>
    <mergeCell ref="J80:K80"/>
    <mergeCell ref="J81:K81"/>
    <mergeCell ref="D80:E80"/>
    <mergeCell ref="D81:E81"/>
    <mergeCell ref="F80:G80"/>
    <mergeCell ref="F81:G81"/>
    <mergeCell ref="B106:C106"/>
    <mergeCell ref="C77:D77"/>
    <mergeCell ref="C78:D78"/>
    <mergeCell ref="G77:H77"/>
    <mergeCell ref="G78:H78"/>
    <mergeCell ref="K77:L77"/>
    <mergeCell ref="K78:L78"/>
    <mergeCell ref="I106:M106"/>
    <mergeCell ref="B23:D23"/>
    <mergeCell ref="F23:H23"/>
    <mergeCell ref="J23:L23"/>
    <mergeCell ref="B50:D50"/>
    <mergeCell ref="F50:H50"/>
    <mergeCell ref="J50:L50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tabSelected="1" topLeftCell="A30" workbookViewId="0">
      <selection activeCell="L98" sqref="L98"/>
    </sheetView>
  </sheetViews>
  <sheetFormatPr defaultRowHeight="15"/>
  <cols>
    <col min="1" max="2" width="10.42578125" bestFit="1" customWidth="1"/>
    <col min="3" max="3" width="11.85546875" customWidth="1"/>
    <col min="4" max="4" width="12.5703125" bestFit="1" customWidth="1"/>
    <col min="5" max="5" width="9.85546875" customWidth="1"/>
    <col min="6" max="6" width="7.7109375" bestFit="1" customWidth="1"/>
    <col min="7" max="7" width="7.85546875" bestFit="1" customWidth="1"/>
    <col min="8" max="8" width="7.7109375" bestFit="1" customWidth="1"/>
  </cols>
  <sheetData>
    <row r="1" spans="2:15" s="11" customFormat="1" ht="15.75" thickBot="1">
      <c r="I1"/>
      <c r="J1"/>
      <c r="K1"/>
      <c r="L1"/>
      <c r="M1"/>
      <c r="N1"/>
      <c r="O1"/>
    </row>
    <row r="2" spans="2:15" ht="15.75" thickBot="1">
      <c r="B2" s="11"/>
      <c r="C2" s="68" t="s">
        <v>1</v>
      </c>
      <c r="D2" s="69"/>
      <c r="E2" s="68" t="s">
        <v>2</v>
      </c>
      <c r="F2" s="69"/>
      <c r="G2" s="68" t="s">
        <v>3</v>
      </c>
      <c r="H2" s="69"/>
    </row>
    <row r="3" spans="2:15">
      <c r="B3" s="70" t="s">
        <v>5</v>
      </c>
      <c r="C3" s="71" t="s">
        <v>6</v>
      </c>
      <c r="D3" s="72" t="s">
        <v>7</v>
      </c>
      <c r="E3" s="71" t="s">
        <v>6</v>
      </c>
      <c r="F3" s="72" t="s">
        <v>8</v>
      </c>
      <c r="G3" s="71" t="s">
        <v>6</v>
      </c>
      <c r="H3" s="73" t="s">
        <v>8</v>
      </c>
    </row>
    <row r="4" spans="2:15">
      <c r="B4" s="74" t="s">
        <v>10</v>
      </c>
      <c r="C4" s="5">
        <v>17.899999999999999</v>
      </c>
      <c r="D4" s="6">
        <v>0</v>
      </c>
      <c r="E4" s="5">
        <v>17.2</v>
      </c>
      <c r="F4" s="6">
        <v>0</v>
      </c>
      <c r="G4" s="5">
        <v>16.5</v>
      </c>
      <c r="H4" s="75">
        <v>0</v>
      </c>
    </row>
    <row r="5" spans="2:15">
      <c r="B5" s="74">
        <v>50000</v>
      </c>
      <c r="C5" s="5">
        <v>17.8</v>
      </c>
      <c r="D5" s="6">
        <v>0.36</v>
      </c>
      <c r="E5" s="5">
        <v>17.100000000000001</v>
      </c>
      <c r="F5" s="6">
        <v>0.34200000000000003</v>
      </c>
      <c r="G5" s="5">
        <v>16.399999999999999</v>
      </c>
      <c r="H5" s="75">
        <v>0.33200000000000002</v>
      </c>
    </row>
    <row r="6" spans="2:15">
      <c r="B6" s="74">
        <v>25000</v>
      </c>
      <c r="C6" s="5">
        <v>17.7</v>
      </c>
      <c r="D6" s="6">
        <v>0.71199999999999997</v>
      </c>
      <c r="E6" s="5">
        <v>17</v>
      </c>
      <c r="F6" s="6">
        <v>0.68</v>
      </c>
      <c r="G6" s="5">
        <v>16.2</v>
      </c>
      <c r="H6" s="75">
        <v>0.65600000000000003</v>
      </c>
    </row>
    <row r="7" spans="2:15">
      <c r="B7" s="74">
        <v>10000</v>
      </c>
      <c r="C7" s="5">
        <v>17.399999999999999</v>
      </c>
      <c r="D7" s="6">
        <v>1.74</v>
      </c>
      <c r="E7" s="5">
        <v>16.600000000000001</v>
      </c>
      <c r="F7" s="6">
        <v>1.655</v>
      </c>
      <c r="G7" s="5">
        <v>15.8</v>
      </c>
      <c r="H7" s="75">
        <v>1.5780000000000001</v>
      </c>
    </row>
    <row r="8" spans="2:15">
      <c r="B8" s="74">
        <v>7500</v>
      </c>
      <c r="C8" s="5">
        <v>17.3</v>
      </c>
      <c r="D8" s="6">
        <v>2.3050000000000002</v>
      </c>
      <c r="E8" s="5">
        <v>16.399999999999999</v>
      </c>
      <c r="F8" s="6">
        <v>2.1859999999999999</v>
      </c>
      <c r="G8" s="5">
        <v>15.5</v>
      </c>
      <c r="H8" s="75">
        <v>2.0640000000000001</v>
      </c>
    </row>
    <row r="9" spans="2:15">
      <c r="B9" s="74">
        <v>5000</v>
      </c>
      <c r="C9" s="5">
        <v>16.899999999999999</v>
      </c>
      <c r="D9" s="6">
        <v>3.3889999999999998</v>
      </c>
      <c r="E9" s="5">
        <v>15.9</v>
      </c>
      <c r="F9" s="6">
        <v>3.1819999999999999</v>
      </c>
      <c r="G9" s="5">
        <v>14.7</v>
      </c>
      <c r="H9" s="75">
        <v>2.9409999999999998</v>
      </c>
    </row>
    <row r="10" spans="2:15">
      <c r="B10" s="74">
        <v>4000</v>
      </c>
      <c r="C10" s="5">
        <v>16.600000000000001</v>
      </c>
      <c r="D10" s="6">
        <v>4.173</v>
      </c>
      <c r="E10" s="5">
        <v>15.5</v>
      </c>
      <c r="F10" s="6">
        <v>3.8740000000000001</v>
      </c>
      <c r="G10" s="5">
        <v>14</v>
      </c>
      <c r="H10" s="75">
        <v>3.5009999999999999</v>
      </c>
    </row>
    <row r="11" spans="2:15">
      <c r="B11" s="74">
        <v>3000</v>
      </c>
      <c r="C11" s="5">
        <v>16.100000000000001</v>
      </c>
      <c r="D11" s="6">
        <v>5.3460000000000001</v>
      </c>
      <c r="E11" s="5">
        <v>14.6</v>
      </c>
      <c r="F11" s="6">
        <v>4.8440000000000003</v>
      </c>
      <c r="G11" s="5">
        <v>12.4</v>
      </c>
      <c r="H11" s="75">
        <v>4.1440000000000001</v>
      </c>
    </row>
    <row r="12" spans="2:15">
      <c r="B12" s="74">
        <v>2500</v>
      </c>
      <c r="C12" s="5">
        <v>15.5</v>
      </c>
      <c r="D12" s="6">
        <v>6.194</v>
      </c>
      <c r="E12" s="5">
        <v>13.7</v>
      </c>
      <c r="F12" s="6">
        <v>5.4569999999999999</v>
      </c>
      <c r="G12" s="5">
        <v>10.8</v>
      </c>
      <c r="H12" s="75">
        <v>4.3310000000000004</v>
      </c>
    </row>
    <row r="13" spans="2:15">
      <c r="B13" s="74">
        <v>2000</v>
      </c>
      <c r="C13" s="5">
        <v>14.3</v>
      </c>
      <c r="D13" s="6">
        <v>7.1879999999999997</v>
      </c>
      <c r="E13" s="5">
        <v>11.9</v>
      </c>
      <c r="F13" s="6">
        <v>5.9279999999999999</v>
      </c>
      <c r="G13" s="5">
        <v>8.8000000000000007</v>
      </c>
      <c r="H13" s="75">
        <v>4.4050000000000002</v>
      </c>
    </row>
    <row r="14" spans="2:15">
      <c r="B14" s="74">
        <v>1500</v>
      </c>
      <c r="C14" s="5">
        <v>11.8</v>
      </c>
      <c r="D14" s="6">
        <v>7.758</v>
      </c>
      <c r="E14" s="5">
        <v>9.1999999999999993</v>
      </c>
      <c r="F14" s="6">
        <v>6.0410000000000004</v>
      </c>
      <c r="G14" s="5">
        <v>6.8</v>
      </c>
      <c r="H14" s="75">
        <v>4.4939999999999998</v>
      </c>
    </row>
    <row r="15" spans="2:15">
      <c r="B15" s="74">
        <v>1300</v>
      </c>
      <c r="C15" s="5">
        <v>10.199999999999999</v>
      </c>
      <c r="D15" s="6">
        <v>7.8319999999999999</v>
      </c>
      <c r="E15" s="5">
        <v>8</v>
      </c>
      <c r="F15" s="6">
        <v>6.1139999999999999</v>
      </c>
      <c r="G15" s="5">
        <v>5.9</v>
      </c>
      <c r="H15" s="75">
        <v>4.5090000000000003</v>
      </c>
    </row>
    <row r="16" spans="2:15">
      <c r="B16" s="74">
        <v>1200</v>
      </c>
      <c r="C16" s="5">
        <v>9.5</v>
      </c>
      <c r="D16" s="6">
        <v>7.8689999999999998</v>
      </c>
      <c r="E16" s="5">
        <v>7.4</v>
      </c>
      <c r="F16" s="6">
        <v>6.1420000000000003</v>
      </c>
      <c r="G16" s="5">
        <v>5.5</v>
      </c>
      <c r="H16" s="75">
        <v>4.5330000000000004</v>
      </c>
    </row>
    <row r="17" spans="2:8">
      <c r="B17" s="74">
        <v>1100</v>
      </c>
      <c r="C17" s="5">
        <v>8.8000000000000007</v>
      </c>
      <c r="D17" s="6">
        <v>7.9169999999999998</v>
      </c>
      <c r="E17" s="5">
        <v>6.9</v>
      </c>
      <c r="F17" s="6">
        <v>6.1769999999999996</v>
      </c>
      <c r="G17" s="5">
        <v>5</v>
      </c>
      <c r="H17" s="75">
        <v>4.54</v>
      </c>
    </row>
    <row r="18" spans="2:8">
      <c r="B18" s="74">
        <v>1000</v>
      </c>
      <c r="C18" s="5">
        <v>8.1</v>
      </c>
      <c r="D18" s="6">
        <v>7.9729999999999999</v>
      </c>
      <c r="E18" s="5">
        <v>6.3</v>
      </c>
      <c r="F18" s="6">
        <v>6.2130000000000001</v>
      </c>
      <c r="G18" s="5">
        <v>4.5999999999999996</v>
      </c>
      <c r="H18" s="75">
        <v>4.5490000000000004</v>
      </c>
    </row>
    <row r="19" spans="2:8">
      <c r="B19" s="74">
        <v>750</v>
      </c>
      <c r="C19" s="5">
        <v>6.1</v>
      </c>
      <c r="D19" s="6">
        <v>8.1159999999999997</v>
      </c>
      <c r="E19" s="5">
        <v>4.7</v>
      </c>
      <c r="F19" s="6">
        <v>6.2590000000000003</v>
      </c>
      <c r="G19" s="5">
        <v>3.4</v>
      </c>
      <c r="H19" s="75">
        <v>4.57</v>
      </c>
    </row>
    <row r="20" spans="2:8">
      <c r="B20" s="74">
        <v>600</v>
      </c>
      <c r="C20" s="5">
        <v>4.9000000000000004</v>
      </c>
      <c r="D20" s="6">
        <v>8.1340000000000003</v>
      </c>
      <c r="E20" s="5">
        <v>3.8</v>
      </c>
      <c r="F20" s="6">
        <v>6.2859999999999996</v>
      </c>
      <c r="G20" s="5">
        <v>2.8</v>
      </c>
      <c r="H20" s="75">
        <v>4.585</v>
      </c>
    </row>
    <row r="21" spans="2:8">
      <c r="B21" s="74">
        <v>500</v>
      </c>
      <c r="C21" s="5">
        <v>4.0999999999999996</v>
      </c>
      <c r="D21" s="6">
        <v>8.1630000000000003</v>
      </c>
      <c r="E21" s="5">
        <v>3.2</v>
      </c>
      <c r="F21" s="6">
        <v>6.306</v>
      </c>
      <c r="G21" s="5">
        <v>2.2999999999999998</v>
      </c>
      <c r="H21" s="75">
        <v>4.6050000000000004</v>
      </c>
    </row>
    <row r="22" spans="2:8">
      <c r="B22" s="74">
        <v>400</v>
      </c>
      <c r="C22" s="5">
        <v>3.3</v>
      </c>
      <c r="D22" s="6">
        <v>8.1769999999999996</v>
      </c>
      <c r="E22" s="5">
        <v>2.5</v>
      </c>
      <c r="F22" s="6">
        <v>6.319</v>
      </c>
      <c r="G22" s="5">
        <v>1.9</v>
      </c>
      <c r="H22" s="75">
        <v>4.609</v>
      </c>
    </row>
    <row r="23" spans="2:8">
      <c r="B23" s="74">
        <v>300</v>
      </c>
      <c r="C23" s="5">
        <v>2.5</v>
      </c>
      <c r="D23" s="6">
        <v>8.1989999999999998</v>
      </c>
      <c r="E23" s="5">
        <v>1.9</v>
      </c>
      <c r="F23" s="6">
        <v>6.306</v>
      </c>
      <c r="G23" s="5">
        <v>1.4</v>
      </c>
      <c r="H23" s="75">
        <v>4.601</v>
      </c>
    </row>
    <row r="24" spans="2:8">
      <c r="B24" s="74">
        <v>250</v>
      </c>
      <c r="C24" s="5">
        <v>2.1</v>
      </c>
      <c r="D24" s="6">
        <v>8.1989999999999998</v>
      </c>
      <c r="E24" s="5">
        <v>1.6</v>
      </c>
      <c r="F24" s="6">
        <v>6.3250000000000002</v>
      </c>
      <c r="G24" s="5">
        <v>1.2</v>
      </c>
      <c r="H24" s="75">
        <v>4.6059999999999999</v>
      </c>
    </row>
    <row r="25" spans="2:8">
      <c r="B25" s="74">
        <v>100</v>
      </c>
      <c r="C25" s="5">
        <v>0.8</v>
      </c>
      <c r="D25" s="6">
        <v>8.2260000000000009</v>
      </c>
      <c r="E25" s="5">
        <v>0.6</v>
      </c>
      <c r="F25" s="6">
        <v>6.306</v>
      </c>
      <c r="G25" s="5">
        <v>0.5</v>
      </c>
      <c r="H25" s="75">
        <v>4.6260000000000003</v>
      </c>
    </row>
    <row r="26" spans="2:8">
      <c r="B26" s="74">
        <v>50</v>
      </c>
      <c r="C26" s="5">
        <v>0.4</v>
      </c>
      <c r="D26" s="6">
        <v>8.2279999999999998</v>
      </c>
      <c r="E26" s="5">
        <v>0.3</v>
      </c>
      <c r="F26" s="6">
        <v>6.3140000000000001</v>
      </c>
      <c r="G26" s="5">
        <v>0.5</v>
      </c>
      <c r="H26" s="75">
        <v>4.6219999999999999</v>
      </c>
    </row>
    <row r="27" spans="2:8" ht="15.75" thickBot="1">
      <c r="B27" s="76" t="s">
        <v>11</v>
      </c>
      <c r="C27" s="77">
        <v>0</v>
      </c>
      <c r="D27" s="78">
        <v>8.2050000000000001</v>
      </c>
      <c r="E27" s="77">
        <v>0</v>
      </c>
      <c r="F27" s="78">
        <v>6.3339999999999996</v>
      </c>
      <c r="G27" s="77">
        <v>0</v>
      </c>
      <c r="H27" s="79">
        <v>4.633</v>
      </c>
    </row>
    <row r="28" spans="2:8" ht="15.75" thickBot="1"/>
    <row r="29" spans="2:8" ht="15.75" thickBot="1">
      <c r="B29" s="80" t="s">
        <v>17</v>
      </c>
      <c r="C29" s="34">
        <v>114</v>
      </c>
      <c r="D29" s="35" t="s">
        <v>12</v>
      </c>
      <c r="E29" s="34">
        <v>84</v>
      </c>
      <c r="F29" s="35" t="s">
        <v>12</v>
      </c>
      <c r="G29" s="34">
        <v>64</v>
      </c>
      <c r="H29" s="35" t="s">
        <v>12</v>
      </c>
    </row>
    <row r="30" spans="2:8" ht="15.75" thickBot="1"/>
    <row r="31" spans="2:8">
      <c r="D31" s="56" t="s">
        <v>4</v>
      </c>
      <c r="E31" s="81"/>
    </row>
    <row r="32" spans="2:8">
      <c r="D32" s="20" t="s">
        <v>9</v>
      </c>
      <c r="E32" s="82" t="s">
        <v>8</v>
      </c>
    </row>
    <row r="33" spans="4:5">
      <c r="D33" s="20">
        <v>0</v>
      </c>
      <c r="E33" s="82">
        <v>7.7430000000000003</v>
      </c>
    </row>
    <row r="34" spans="4:5">
      <c r="D34" s="20">
        <v>10</v>
      </c>
      <c r="E34" s="82">
        <v>6.7249999999999996</v>
      </c>
    </row>
    <row r="35" spans="4:5">
      <c r="D35" s="20">
        <v>20</v>
      </c>
      <c r="E35" s="82">
        <v>5.6150000000000002</v>
      </c>
    </row>
    <row r="36" spans="4:5">
      <c r="D36" s="20">
        <v>30</v>
      </c>
      <c r="E36" s="82">
        <v>4.5289999999999999</v>
      </c>
    </row>
    <row r="37" spans="4:5">
      <c r="D37" s="20">
        <v>40</v>
      </c>
      <c r="E37" s="82">
        <v>3.4790000000000001</v>
      </c>
    </row>
    <row r="38" spans="4:5">
      <c r="D38" s="20">
        <v>50</v>
      </c>
      <c r="E38" s="82">
        <v>2.4820000000000002</v>
      </c>
    </row>
    <row r="39" spans="4:5">
      <c r="D39" s="20">
        <v>60</v>
      </c>
      <c r="E39" s="82">
        <v>1.58</v>
      </c>
    </row>
    <row r="40" spans="4:5">
      <c r="D40" s="20">
        <v>70</v>
      </c>
      <c r="E40" s="82">
        <v>1.075</v>
      </c>
    </row>
    <row r="41" spans="4:5">
      <c r="D41" s="20">
        <v>80</v>
      </c>
      <c r="E41" s="82">
        <v>0.55400000000000005</v>
      </c>
    </row>
    <row r="42" spans="4:5" ht="15.75" thickBot="1">
      <c r="D42" s="23">
        <v>90</v>
      </c>
      <c r="E42" s="47">
        <v>0.39500000000000002</v>
      </c>
    </row>
  </sheetData>
  <mergeCells count="3">
    <mergeCell ref="C2:D2"/>
    <mergeCell ref="E2:F2"/>
    <mergeCell ref="G2:H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Cok</cp:lastModifiedBy>
  <cp:lastPrinted>2018-02-14T23:06:32Z</cp:lastPrinted>
  <dcterms:modified xsi:type="dcterms:W3CDTF">2018-02-14T23:13:17Z</dcterms:modified>
</cp:coreProperties>
</file>