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<sst xmlns="http://schemas.openxmlformats.org/spreadsheetml/2006/main" count="42" uniqueCount="42">
  <si>
    <t>Fase</t>
  </si>
  <si>
    <t>Iteración</t>
  </si>
  <si>
    <t>Objetivos principales</t>
  </si>
  <si>
    <t>Dates</t>
  </si>
  <si>
    <t>Staff</t>
  </si>
  <si>
    <t>Inception</t>
  </si>
  <si>
    <t>I1</t>
  </si>
  <si>
    <t>- Definir visión
- Determinar alcance del proyecto
- Definir la arquitectura candidata
- Crear el caso de negoci
- Crear el plan de desarrollo software</t>
  </si>
  <si>
    <t>8 de enero
-
22 de enero</t>
  </si>
  <si>
    <t>179.56</t>
  </si>
  <si>
    <t>Elaboration</t>
  </si>
  <si>
    <t>E1</t>
  </si>
  <si>
    <t>- Instalar y probar arquitectura
- Validar detalles de los requisitos
- Implementar casos de uso prioritarios</t>
  </si>
  <si>
    <t>23 de enero
-
8 de febrero</t>
  </si>
  <si>
    <t>718.25</t>
  </si>
  <si>
    <t>E2</t>
  </si>
  <si>
    <t>- Mitigar riesgos arquitectónicos
- Completar la pueba de la arquitectura
- Implementar casos de uso adicionales</t>
  </si>
  <si>
    <t>Construction</t>
  </si>
  <si>
    <t>C1</t>
  </si>
  <si>
    <t>- Describir casos de uso adicionales
- Disenyar subsistemas adicionales
- Implementar casos de uso subsistemas
- Integrar el producto y validar el estado</t>
  </si>
  <si>
    <t>9 de febrero
-
26 de abril</t>
  </si>
  <si>
    <t>2334.31</t>
  </si>
  <si>
    <t>C2</t>
  </si>
  <si>
    <t>- ídem</t>
  </si>
  <si>
    <t>C3</t>
  </si>
  <si>
    <t>- Ídem + Planificar versión beta y soprte usuario</t>
  </si>
  <si>
    <t>Transition</t>
  </si>
  <si>
    <t>T1</t>
  </si>
  <si>
    <t>- Desplegar beta en cliente
- Obtener y procesar feedback
- Finalizar soporte usuario
- Entrega a cliente</t>
  </si>
  <si>
    <t>27 de abril
-
10 de junio</t>
  </si>
  <si>
    <t>359.12</t>
  </si>
  <si>
    <t>Roles de personal</t>
  </si>
  <si>
    <t>Inception (5%)</t>
  </si>
  <si>
    <t>Elaboration (20%)</t>
  </si>
  <si>
    <t>Construction (65%)</t>
  </si>
  <si>
    <t>Transition (10%)</t>
  </si>
  <si>
    <t>Total (100%)</t>
  </si>
  <si>
    <t>Días</t>
  </si>
  <si>
    <t>Fecha límite</t>
  </si>
  <si>
    <t>Schedule (%)</t>
  </si>
  <si>
    <t>Schedule (horas) por rol</t>
  </si>
  <si>
    <t>Schedule (horas) por persona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</si>
</sst>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sz val="11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2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vertical="center"/>
    </xf>
    <xf borderId="2" fillId="0" fontId="2" numFmtId="0" xfId="0" applyBorder="1" applyFont="1"/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readingOrder="0" vertical="center"/>
    </xf>
    <xf borderId="3" fillId="0" fontId="2" numFmtId="0" xfId="0" applyBorder="1" applyFont="1"/>
    <xf borderId="6" fillId="0" fontId="2" numFmtId="0" xfId="0" applyAlignment="1" applyBorder="1" applyFont="1">
      <alignment horizontal="center" readingOrder="0" shrinkToFit="0" vertical="center" wrapText="0"/>
    </xf>
    <xf borderId="6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8" fillId="0" fontId="4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5" fillId="2" fontId="5" numFmtId="0" xfId="0" applyAlignment="1" applyBorder="1" applyFont="1">
      <alignment vertical="bottom"/>
    </xf>
    <xf borderId="9" fillId="0" fontId="4" numFmtId="0" xfId="0" applyAlignment="1" applyBorder="1" applyFont="1">
      <alignment horizontal="right" vertical="bottom"/>
    </xf>
    <xf borderId="9" fillId="0" fontId="4" numFmtId="164" xfId="0" applyAlignment="1" applyBorder="1" applyFont="1" applyNumberFormat="1">
      <alignment horizontal="right" vertical="bottom"/>
    </xf>
    <xf borderId="9" fillId="3" fontId="4" numFmtId="0" xfId="0" applyAlignment="1" applyBorder="1" applyFill="1" applyFont="1">
      <alignment vertical="bottom"/>
    </xf>
    <xf borderId="9" fillId="0" fontId="4" numFmtId="9" xfId="0" applyAlignment="1" applyBorder="1" applyFont="1" applyNumberFormat="1">
      <alignment horizontal="right" vertical="bottom"/>
    </xf>
    <xf borderId="5" fillId="2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14"/>
    <col customWidth="1" min="4" max="4" width="41.14"/>
    <col customWidth="1" min="5" max="5" width="19.14"/>
  </cols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ht="69.0" customHeight="1">
      <c r="B5" s="2" t="s">
        <v>5</v>
      </c>
      <c r="C5" s="3" t="s">
        <v>6</v>
      </c>
      <c r="D5" s="4" t="s">
        <v>7</v>
      </c>
      <c r="E5" s="5" t="s">
        <v>8</v>
      </c>
      <c r="F5" s="3" t="s">
        <v>9</v>
      </c>
    </row>
    <row r="6" ht="46.5" customHeight="1">
      <c r="B6" s="6" t="s">
        <v>10</v>
      </c>
      <c r="C6" s="3" t="s">
        <v>11</v>
      </c>
      <c r="D6" s="4" t="s">
        <v>12</v>
      </c>
      <c r="E6" s="7" t="s">
        <v>13</v>
      </c>
      <c r="F6" s="8" t="s">
        <v>14</v>
      </c>
    </row>
    <row r="7" ht="48.0" customHeight="1">
      <c r="B7" s="9"/>
      <c r="C7" s="10" t="s">
        <v>15</v>
      </c>
      <c r="D7" s="11" t="s">
        <v>16</v>
      </c>
      <c r="E7" s="12"/>
      <c r="F7" s="12"/>
    </row>
    <row r="8" ht="55.5" customHeight="1">
      <c r="B8" s="6" t="s">
        <v>17</v>
      </c>
      <c r="C8" s="3" t="s">
        <v>18</v>
      </c>
      <c r="D8" s="4" t="s">
        <v>19</v>
      </c>
      <c r="E8" s="13" t="s">
        <v>20</v>
      </c>
      <c r="F8" s="14" t="s">
        <v>21</v>
      </c>
    </row>
    <row r="9" ht="24.0" customHeight="1">
      <c r="B9" s="9"/>
      <c r="C9" s="3" t="s">
        <v>22</v>
      </c>
      <c r="D9" s="4" t="s">
        <v>23</v>
      </c>
      <c r="E9" s="12"/>
      <c r="F9" s="12"/>
    </row>
    <row r="10" ht="24.75" customHeight="1">
      <c r="B10" s="9"/>
      <c r="C10" s="3" t="s">
        <v>24</v>
      </c>
      <c r="D10" s="4" t="s">
        <v>25</v>
      </c>
      <c r="E10" s="12"/>
      <c r="F10" s="12"/>
    </row>
    <row r="11" ht="54.75" customHeight="1">
      <c r="B11" s="2" t="s">
        <v>26</v>
      </c>
      <c r="C11" s="3" t="s">
        <v>27</v>
      </c>
      <c r="D11" s="4" t="s">
        <v>28</v>
      </c>
      <c r="E11" s="5" t="s">
        <v>29</v>
      </c>
      <c r="F11" s="3" t="s">
        <v>30</v>
      </c>
    </row>
    <row r="15">
      <c r="B15" s="15" t="s">
        <v>31</v>
      </c>
      <c r="C15" s="16" t="s">
        <v>32</v>
      </c>
      <c r="D15" s="16" t="s">
        <v>33</v>
      </c>
      <c r="E15" s="16" t="s">
        <v>34</v>
      </c>
      <c r="F15" s="16" t="s">
        <v>35</v>
      </c>
      <c r="G15" s="16" t="s">
        <v>36</v>
      </c>
      <c r="I15" s="17"/>
      <c r="J15" s="18"/>
      <c r="K15" s="19"/>
    </row>
    <row r="16">
      <c r="B16" s="20" t="s">
        <v>37</v>
      </c>
      <c r="C16" s="21">
        <f>110*0.1</f>
        <v>11</v>
      </c>
      <c r="D16" s="21">
        <f>110*0.3</f>
        <v>33</v>
      </c>
      <c r="E16" s="21">
        <f>110*0.5</f>
        <v>55</v>
      </c>
      <c r="F16" s="21">
        <f>110*0.1</f>
        <v>11</v>
      </c>
      <c r="G16" s="21">
        <f>C16+D16+E16+F16</f>
        <v>110</v>
      </c>
      <c r="I16" s="19"/>
      <c r="J16" s="19"/>
      <c r="K16" s="19"/>
    </row>
    <row r="17">
      <c r="B17" s="20" t="s">
        <v>38</v>
      </c>
      <c r="C17" s="22">
        <v>42757.0</v>
      </c>
      <c r="D17" s="22">
        <v>42774.0</v>
      </c>
      <c r="E17" s="22">
        <v>42851.0</v>
      </c>
      <c r="F17" s="22">
        <v>42896.0</v>
      </c>
      <c r="G17" s="23"/>
      <c r="I17" s="19"/>
      <c r="J17" s="19"/>
      <c r="K17" s="19"/>
    </row>
    <row r="18">
      <c r="B18" s="20" t="s">
        <v>39</v>
      </c>
      <c r="C18" s="24">
        <v>0.1</v>
      </c>
      <c r="D18" s="24">
        <v>0.3</v>
      </c>
      <c r="E18" s="24">
        <v>0.5</v>
      </c>
      <c r="F18" s="24">
        <v>0.1</v>
      </c>
      <c r="G18" s="24">
        <f>C18+D18+F18+E18</f>
        <v>1</v>
      </c>
    </row>
    <row r="19">
      <c r="B19" s="25" t="s">
        <v>40</v>
      </c>
      <c r="C19" s="21">
        <f>3591.2448*0.1</f>
        <v>359.12448</v>
      </c>
      <c r="D19" s="21">
        <f>3591.2448*0.3</f>
        <v>1077.37344</v>
      </c>
      <c r="E19" s="21">
        <f>3591.2448*0.5</f>
        <v>1795.6224</v>
      </c>
      <c r="F19" s="21">
        <f>3591.2448*0.1</f>
        <v>359.12448</v>
      </c>
      <c r="G19" s="21">
        <f t="shared" ref="G19:G20" si="1">SUM(C19:F19)</f>
        <v>3591.2448</v>
      </c>
    </row>
    <row r="20">
      <c r="B20" s="25" t="s">
        <v>41</v>
      </c>
      <c r="C20" s="21">
        <f>2439.05*0.1</f>
        <v>243.905</v>
      </c>
      <c r="D20" s="21">
        <f>2439.05*0.3</f>
        <v>731.715</v>
      </c>
      <c r="E20" s="21">
        <f>2439.05*0.5</f>
        <v>1219.525</v>
      </c>
      <c r="F20" s="21">
        <f>2439.05*0.1</f>
        <v>243.905</v>
      </c>
      <c r="G20" s="21">
        <f t="shared" si="1"/>
        <v>2439.05</v>
      </c>
    </row>
  </sheetData>
  <mergeCells count="6">
    <mergeCell ref="E6:E7"/>
    <mergeCell ref="E8:E10"/>
    <mergeCell ref="F6:F7"/>
    <mergeCell ref="F8:F10"/>
    <mergeCell ref="B6:B7"/>
    <mergeCell ref="B8:B1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