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codeName="ThisWorkbook"/>
  <mc:AlternateContent xmlns:mc="http://schemas.openxmlformats.org/markup-compatibility/2006">
    <mc:Choice Requires="x15">
      <x15ac:absPath xmlns:x15ac="http://schemas.microsoft.com/office/spreadsheetml/2010/11/ac" url="C:\Users\Mdl\Desktop\Documents\"/>
    </mc:Choice>
  </mc:AlternateContent>
  <xr:revisionPtr revIDLastSave="0" documentId="8_{CB213110-F7A2-48AD-81BD-4BA5F9943E82}" xr6:coauthVersionLast="44" xr6:coauthVersionMax="44" xr10:uidLastSave="{00000000-0000-0000-0000-000000000000}"/>
  <bookViews>
    <workbookView xWindow="-108" yWindow="-108" windowWidth="23256" windowHeight="12576" activeTab="2" xr2:uid="{00000000-000D-0000-FFFF-FFFF00000000}"/>
  </bookViews>
  <sheets>
    <sheet name="Firm Data" sheetId="2" r:id="rId1"/>
    <sheet name="Municipality Data" sheetId="3" r:id="rId2"/>
    <sheet name="Data as uploaded in R" sheetId="8"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6" i="3" l="1"/>
  <c r="N2" i="3"/>
  <c r="N5" i="3" l="1"/>
  <c r="W2" i="2"/>
  <c r="K71" i="3"/>
  <c r="K39" i="3"/>
  <c r="K2" i="3"/>
  <c r="K123" i="3"/>
  <c r="K79" i="3"/>
  <c r="K15" i="3"/>
  <c r="M190" i="2"/>
  <c r="N10" i="3" l="1"/>
  <c r="N11" i="3"/>
  <c r="N12" i="3"/>
  <c r="N21" i="3"/>
  <c r="N23" i="3"/>
  <c r="K3" i="3"/>
  <c r="K4" i="3"/>
  <c r="K5" i="3"/>
  <c r="K6" i="3"/>
  <c r="K7" i="3"/>
  <c r="K8" i="3"/>
  <c r="K9" i="3"/>
  <c r="K10" i="3"/>
  <c r="K11" i="3"/>
  <c r="K12" i="3"/>
  <c r="K13" i="3"/>
  <c r="K14" i="3"/>
  <c r="K16" i="3"/>
  <c r="K17" i="3"/>
  <c r="K18" i="3"/>
  <c r="K19" i="3"/>
  <c r="K20" i="3"/>
  <c r="K21" i="3"/>
  <c r="K22" i="3"/>
  <c r="K23" i="3"/>
  <c r="K24" i="3"/>
  <c r="K25" i="3"/>
  <c r="K26" i="3"/>
  <c r="K27" i="3"/>
  <c r="K28" i="3"/>
  <c r="K29" i="3"/>
  <c r="K30" i="3"/>
  <c r="K31" i="3"/>
  <c r="K32" i="3"/>
  <c r="K33" i="3"/>
  <c r="K34" i="3"/>
  <c r="K35" i="3"/>
  <c r="K36" i="3"/>
  <c r="K37" i="3"/>
  <c r="K38" i="3"/>
  <c r="K40" i="3"/>
  <c r="K41" i="3"/>
  <c r="K42" i="3"/>
  <c r="K43" i="3"/>
  <c r="K44" i="3"/>
  <c r="K45" i="3"/>
  <c r="K46" i="3"/>
  <c r="K47" i="3"/>
  <c r="K48" i="3"/>
  <c r="K49" i="3"/>
  <c r="K50" i="3"/>
  <c r="K51" i="3"/>
  <c r="K52" i="3"/>
  <c r="K53" i="3"/>
  <c r="K54" i="3"/>
  <c r="K55" i="3"/>
  <c r="K56" i="3"/>
  <c r="K57" i="3"/>
  <c r="K58" i="3"/>
  <c r="K59" i="3"/>
  <c r="K60" i="3"/>
  <c r="K61" i="3"/>
  <c r="K62" i="3"/>
  <c r="K64" i="3"/>
  <c r="K65" i="3"/>
  <c r="K66" i="3"/>
  <c r="K67" i="3"/>
  <c r="K68" i="3"/>
  <c r="K69" i="3"/>
  <c r="K70" i="3"/>
  <c r="K72" i="3"/>
  <c r="K73" i="3"/>
  <c r="K74" i="3"/>
  <c r="K75" i="3"/>
  <c r="K76" i="3"/>
  <c r="K77" i="3"/>
  <c r="K78"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N3" i="3" l="1"/>
  <c r="N7" i="3"/>
  <c r="N9" i="3"/>
  <c r="N13" i="3"/>
  <c r="N14" i="3"/>
  <c r="N17" i="3"/>
  <c r="N19" i="3"/>
  <c r="N20" i="3"/>
  <c r="N26" i="3"/>
  <c r="N27" i="3"/>
  <c r="N31" i="3"/>
  <c r="N32" i="3"/>
  <c r="N34" i="3"/>
  <c r="N35" i="3"/>
  <c r="N36" i="3"/>
  <c r="N37" i="3"/>
  <c r="N38" i="3"/>
  <c r="N41" i="3"/>
  <c r="N42" i="3"/>
  <c r="N43" i="3"/>
  <c r="N44" i="3"/>
  <c r="N45" i="3"/>
  <c r="N46" i="3"/>
  <c r="N48" i="3"/>
  <c r="N49" i="3"/>
  <c r="N51" i="3"/>
  <c r="N53" i="3"/>
  <c r="N54" i="3"/>
  <c r="N56" i="3"/>
  <c r="N57" i="3"/>
  <c r="N58" i="3"/>
  <c r="N60" i="3"/>
  <c r="N61" i="3"/>
  <c r="N62" i="3"/>
  <c r="N64" i="3"/>
  <c r="N66" i="3"/>
  <c r="N68" i="3"/>
  <c r="N69" i="3"/>
  <c r="N73" i="3"/>
  <c r="N74" i="3"/>
  <c r="N80" i="3"/>
  <c r="N82" i="3"/>
  <c r="N83" i="3"/>
  <c r="N84" i="3"/>
  <c r="N85" i="3"/>
  <c r="N87" i="3"/>
  <c r="N88" i="3"/>
  <c r="N90" i="3"/>
  <c r="N92" i="3"/>
  <c r="N93" i="3"/>
  <c r="N95" i="3"/>
  <c r="N96" i="3"/>
  <c r="N97" i="3"/>
  <c r="N99" i="3"/>
  <c r="N102" i="3"/>
  <c r="N103" i="3"/>
  <c r="N106" i="3"/>
  <c r="N107" i="3"/>
  <c r="N108" i="3"/>
  <c r="N110" i="3"/>
  <c r="N111" i="3"/>
  <c r="N112" i="3"/>
  <c r="N114" i="3"/>
  <c r="N115" i="3"/>
  <c r="N117" i="3"/>
  <c r="N118" i="3"/>
  <c r="N121" i="3"/>
  <c r="N122" i="3"/>
  <c r="N124" i="3"/>
  <c r="N128" i="3"/>
  <c r="N130" i="3"/>
  <c r="N132" i="3"/>
  <c r="N133" i="3"/>
  <c r="N134" i="3"/>
  <c r="N136" i="3"/>
  <c r="N138" i="3"/>
  <c r="N139" i="3"/>
  <c r="N140" i="3"/>
  <c r="N141" i="3"/>
  <c r="N142" i="3"/>
  <c r="N143" i="3"/>
  <c r="N145" i="3"/>
  <c r="N146" i="3"/>
  <c r="N147" i="3"/>
  <c r="N148" i="3"/>
  <c r="N149" i="3"/>
  <c r="N152" i="3"/>
  <c r="N153" i="3"/>
  <c r="N155" i="3"/>
  <c r="N156" i="3"/>
  <c r="N159" i="3"/>
  <c r="N161" i="3"/>
  <c r="N163" i="3"/>
  <c r="N166" i="3"/>
  <c r="N169" i="3"/>
  <c r="J179" i="3" l="1"/>
  <c r="I179" i="3"/>
  <c r="G179" i="3"/>
  <c r="C104" i="3"/>
  <c r="C105" i="3"/>
  <c r="C109" i="3"/>
  <c r="C113" i="3"/>
  <c r="C116" i="3"/>
  <c r="N116" i="3" s="1"/>
  <c r="C119" i="3"/>
  <c r="C120" i="3"/>
  <c r="C123" i="3"/>
  <c r="C125" i="3"/>
  <c r="C126" i="3"/>
  <c r="C127" i="3"/>
  <c r="C129" i="3"/>
  <c r="C131" i="3"/>
  <c r="N131" i="3" s="1"/>
  <c r="C135" i="3"/>
  <c r="C137" i="3"/>
  <c r="C144" i="3"/>
  <c r="C150" i="3"/>
  <c r="C151" i="3"/>
  <c r="C154" i="3"/>
  <c r="C157" i="3"/>
  <c r="C158" i="3"/>
  <c r="N158" i="3" s="1"/>
  <c r="C160" i="3"/>
  <c r="C162" i="3"/>
  <c r="C164" i="3"/>
  <c r="C165" i="3"/>
  <c r="C167" i="3"/>
  <c r="C168" i="3"/>
  <c r="C170" i="3"/>
  <c r="C171" i="3"/>
  <c r="N171" i="3" s="1"/>
  <c r="C172" i="3"/>
  <c r="C173" i="3"/>
  <c r="C174" i="3"/>
  <c r="C175" i="3"/>
  <c r="C176" i="3"/>
  <c r="C177" i="3"/>
  <c r="H179" i="3"/>
  <c r="I180" i="3"/>
  <c r="H180" i="3"/>
  <c r="G180" i="3"/>
  <c r="F177" i="3"/>
  <c r="E177" i="3"/>
  <c r="D177" i="3"/>
  <c r="F176" i="3"/>
  <c r="E176" i="3"/>
  <c r="D176" i="3"/>
  <c r="F175" i="3"/>
  <c r="E175" i="3"/>
  <c r="D175" i="3"/>
  <c r="F174" i="3"/>
  <c r="E174" i="3"/>
  <c r="D174" i="3"/>
  <c r="F173" i="3"/>
  <c r="E173" i="3"/>
  <c r="D173" i="3"/>
  <c r="F172" i="3"/>
  <c r="E172" i="3"/>
  <c r="D172" i="3"/>
  <c r="F171" i="3"/>
  <c r="E171" i="3"/>
  <c r="D171" i="3"/>
  <c r="F170" i="3"/>
  <c r="E170" i="3"/>
  <c r="D170" i="3"/>
  <c r="F168" i="3"/>
  <c r="E168" i="3"/>
  <c r="D168" i="3"/>
  <c r="F167" i="3"/>
  <c r="E167" i="3"/>
  <c r="D167" i="3"/>
  <c r="F165" i="3"/>
  <c r="E165" i="3"/>
  <c r="D165" i="3"/>
  <c r="F164" i="3"/>
  <c r="E164" i="3"/>
  <c r="D164" i="3"/>
  <c r="F162" i="3"/>
  <c r="E162" i="3"/>
  <c r="D162" i="3"/>
  <c r="F160" i="3"/>
  <c r="E160" i="3"/>
  <c r="D160" i="3"/>
  <c r="F158" i="3"/>
  <c r="E158" i="3"/>
  <c r="D158" i="3"/>
  <c r="F157" i="3"/>
  <c r="E157" i="3"/>
  <c r="D157" i="3"/>
  <c r="F154" i="3"/>
  <c r="E154" i="3"/>
  <c r="D154" i="3"/>
  <c r="F151" i="3"/>
  <c r="E151" i="3"/>
  <c r="D151" i="3"/>
  <c r="F150" i="3"/>
  <c r="E150" i="3"/>
  <c r="D150" i="3"/>
  <c r="F144" i="3"/>
  <c r="E144" i="3"/>
  <c r="D144" i="3"/>
  <c r="F137" i="3"/>
  <c r="E137" i="3"/>
  <c r="D137" i="3"/>
  <c r="F135" i="3"/>
  <c r="E135" i="3"/>
  <c r="D135" i="3"/>
  <c r="F131" i="3"/>
  <c r="E131" i="3"/>
  <c r="D131" i="3"/>
  <c r="F129" i="3"/>
  <c r="E129" i="3"/>
  <c r="D129" i="3"/>
  <c r="F127" i="3"/>
  <c r="E127" i="3"/>
  <c r="D127" i="3"/>
  <c r="F126" i="3"/>
  <c r="E126" i="3"/>
  <c r="D126" i="3"/>
  <c r="F125" i="3"/>
  <c r="E125" i="3"/>
  <c r="D125" i="3"/>
  <c r="F123" i="3"/>
  <c r="E123" i="3"/>
  <c r="D123" i="3"/>
  <c r="F120" i="3"/>
  <c r="E120" i="3"/>
  <c r="D120" i="3"/>
  <c r="F119" i="3"/>
  <c r="E119" i="3"/>
  <c r="D119" i="3"/>
  <c r="F116" i="3"/>
  <c r="E116" i="3"/>
  <c r="D116" i="3"/>
  <c r="F113" i="3"/>
  <c r="E113" i="3"/>
  <c r="D113" i="3"/>
  <c r="F109" i="3"/>
  <c r="E109" i="3"/>
  <c r="D109" i="3"/>
  <c r="F105" i="3"/>
  <c r="E105" i="3"/>
  <c r="D105" i="3"/>
  <c r="F104" i="3"/>
  <c r="E104" i="3"/>
  <c r="D104" i="3"/>
  <c r="F101" i="3"/>
  <c r="E101" i="3"/>
  <c r="D101" i="3"/>
  <c r="C101" i="3"/>
  <c r="F100" i="3"/>
  <c r="E100" i="3"/>
  <c r="D100" i="3"/>
  <c r="C100" i="3"/>
  <c r="F98" i="3"/>
  <c r="E98" i="3"/>
  <c r="D98" i="3"/>
  <c r="C98" i="3"/>
  <c r="F94" i="3"/>
  <c r="E94" i="3"/>
  <c r="D94" i="3"/>
  <c r="C94" i="3"/>
  <c r="F91" i="3"/>
  <c r="E91" i="3"/>
  <c r="D91" i="3"/>
  <c r="C91" i="3"/>
  <c r="F89" i="3"/>
  <c r="E89" i="3"/>
  <c r="D89" i="3"/>
  <c r="C89" i="3"/>
  <c r="F86" i="3"/>
  <c r="E86" i="3"/>
  <c r="D86" i="3"/>
  <c r="C86" i="3"/>
  <c r="F81" i="3"/>
  <c r="E81" i="3"/>
  <c r="D81" i="3"/>
  <c r="C81" i="3"/>
  <c r="F79" i="3"/>
  <c r="E79" i="3"/>
  <c r="D79" i="3"/>
  <c r="C79" i="3"/>
  <c r="F78" i="3"/>
  <c r="E78" i="3"/>
  <c r="D78" i="3"/>
  <c r="C78" i="3"/>
  <c r="F77" i="3"/>
  <c r="E77" i="3"/>
  <c r="D77" i="3"/>
  <c r="C77" i="3"/>
  <c r="F76" i="3"/>
  <c r="E76" i="3"/>
  <c r="D76" i="3"/>
  <c r="C76" i="3"/>
  <c r="F75" i="3"/>
  <c r="E75" i="3"/>
  <c r="D75" i="3"/>
  <c r="C75" i="3"/>
  <c r="F72" i="3"/>
  <c r="E72" i="3"/>
  <c r="D72" i="3"/>
  <c r="C72" i="3"/>
  <c r="F71" i="3"/>
  <c r="E71" i="3"/>
  <c r="D71" i="3"/>
  <c r="C71" i="3"/>
  <c r="F70" i="3"/>
  <c r="E70" i="3"/>
  <c r="D70" i="3"/>
  <c r="C70" i="3"/>
  <c r="F67" i="3"/>
  <c r="E67" i="3"/>
  <c r="D67" i="3"/>
  <c r="C67" i="3"/>
  <c r="F65" i="3"/>
  <c r="E65" i="3"/>
  <c r="D65" i="3"/>
  <c r="C65" i="3"/>
  <c r="F63" i="3"/>
  <c r="E63" i="3"/>
  <c r="D63" i="3"/>
  <c r="C63" i="3"/>
  <c r="F59" i="3"/>
  <c r="E59" i="3"/>
  <c r="D59" i="3"/>
  <c r="C59" i="3"/>
  <c r="F55" i="3"/>
  <c r="E55" i="3"/>
  <c r="D55" i="3"/>
  <c r="C55" i="3"/>
  <c r="F52" i="3"/>
  <c r="E52" i="3"/>
  <c r="D52" i="3"/>
  <c r="C52" i="3"/>
  <c r="F50" i="3"/>
  <c r="E50" i="3"/>
  <c r="D50" i="3"/>
  <c r="C50" i="3"/>
  <c r="F47" i="3"/>
  <c r="E47" i="3"/>
  <c r="D47" i="3"/>
  <c r="C47" i="3"/>
  <c r="F40" i="3"/>
  <c r="E40" i="3"/>
  <c r="D40" i="3"/>
  <c r="C40" i="3"/>
  <c r="F39" i="3"/>
  <c r="E39" i="3"/>
  <c r="D39" i="3"/>
  <c r="C39" i="3"/>
  <c r="F33" i="3"/>
  <c r="E33" i="3"/>
  <c r="D33" i="3"/>
  <c r="C33" i="3"/>
  <c r="F30" i="3"/>
  <c r="E30" i="3"/>
  <c r="D30" i="3"/>
  <c r="C30" i="3"/>
  <c r="F29" i="3"/>
  <c r="E29" i="3"/>
  <c r="D29" i="3"/>
  <c r="C29" i="3"/>
  <c r="F28" i="3"/>
  <c r="E28" i="3"/>
  <c r="D28" i="3"/>
  <c r="C28" i="3"/>
  <c r="F25" i="3"/>
  <c r="E25" i="3"/>
  <c r="D25" i="3"/>
  <c r="C25" i="3"/>
  <c r="F24" i="3"/>
  <c r="E24" i="3"/>
  <c r="D24" i="3"/>
  <c r="C24" i="3"/>
  <c r="F22" i="3"/>
  <c r="E22" i="3"/>
  <c r="D22" i="3"/>
  <c r="C22" i="3"/>
  <c r="F18" i="3"/>
  <c r="E18" i="3"/>
  <c r="D18" i="3"/>
  <c r="C18" i="3"/>
  <c r="F16" i="3"/>
  <c r="E16" i="3"/>
  <c r="D16" i="3"/>
  <c r="C16" i="3"/>
  <c r="F15" i="3"/>
  <c r="E15" i="3"/>
  <c r="D15" i="3"/>
  <c r="C15" i="3"/>
  <c r="F8" i="3"/>
  <c r="E8" i="3"/>
  <c r="D8" i="3"/>
  <c r="C8" i="3"/>
  <c r="F4" i="3"/>
  <c r="E4" i="3"/>
  <c r="D4" i="3"/>
  <c r="C4" i="3"/>
  <c r="F2" i="3"/>
  <c r="E2" i="3"/>
  <c r="D2" i="3"/>
  <c r="C2" i="3"/>
  <c r="P778" i="2"/>
  <c r="O779" i="2"/>
  <c r="N779" i="2"/>
  <c r="M779" i="2"/>
  <c r="O778" i="2"/>
  <c r="N778" i="2"/>
  <c r="M778" i="2"/>
  <c r="W776" i="2"/>
  <c r="J776" i="2"/>
  <c r="I776" i="2"/>
  <c r="H776" i="2"/>
  <c r="G776" i="2"/>
  <c r="W775" i="2"/>
  <c r="J775" i="2"/>
  <c r="I775" i="2"/>
  <c r="H775" i="2"/>
  <c r="G775" i="2"/>
  <c r="W774" i="2"/>
  <c r="J774" i="2"/>
  <c r="I774" i="2"/>
  <c r="H774" i="2"/>
  <c r="G774" i="2"/>
  <c r="W773" i="2"/>
  <c r="J773" i="2"/>
  <c r="I773" i="2"/>
  <c r="H773" i="2"/>
  <c r="G773" i="2"/>
  <c r="W772" i="2"/>
  <c r="J772" i="2"/>
  <c r="I772" i="2"/>
  <c r="H772" i="2"/>
  <c r="G772" i="2"/>
  <c r="W771" i="2"/>
  <c r="J771" i="2"/>
  <c r="I771" i="2"/>
  <c r="H771" i="2"/>
  <c r="G771" i="2"/>
  <c r="W770" i="2"/>
  <c r="J770" i="2"/>
  <c r="I770" i="2"/>
  <c r="H770" i="2"/>
  <c r="G770" i="2"/>
  <c r="W769" i="2"/>
  <c r="J769" i="2"/>
  <c r="I769" i="2"/>
  <c r="H769" i="2"/>
  <c r="G769" i="2"/>
  <c r="W768" i="2"/>
  <c r="J768" i="2"/>
  <c r="I768" i="2"/>
  <c r="H768" i="2"/>
  <c r="G768" i="2"/>
  <c r="W767" i="2"/>
  <c r="J767" i="2"/>
  <c r="I767" i="2"/>
  <c r="H767" i="2"/>
  <c r="G767" i="2"/>
  <c r="W766" i="2"/>
  <c r="J766" i="2"/>
  <c r="I766" i="2"/>
  <c r="H766" i="2"/>
  <c r="G766" i="2"/>
  <c r="W765" i="2"/>
  <c r="J765" i="2"/>
  <c r="I765" i="2"/>
  <c r="H765" i="2"/>
  <c r="G765" i="2"/>
  <c r="W764" i="2"/>
  <c r="J764" i="2"/>
  <c r="I764" i="2"/>
  <c r="H764" i="2"/>
  <c r="G764" i="2"/>
  <c r="W763" i="2"/>
  <c r="J763" i="2"/>
  <c r="I763" i="2"/>
  <c r="H763" i="2"/>
  <c r="G763" i="2"/>
  <c r="W762" i="2"/>
  <c r="J762" i="2"/>
  <c r="I762" i="2"/>
  <c r="H762" i="2"/>
  <c r="G762" i="2"/>
  <c r="W761" i="2"/>
  <c r="J761" i="2"/>
  <c r="I761" i="2"/>
  <c r="H761" i="2"/>
  <c r="G761" i="2"/>
  <c r="W760" i="2"/>
  <c r="J760" i="2"/>
  <c r="I760" i="2"/>
  <c r="H760" i="2"/>
  <c r="G760" i="2"/>
  <c r="W759" i="2"/>
  <c r="J759" i="2"/>
  <c r="I759" i="2"/>
  <c r="H759" i="2"/>
  <c r="G759" i="2"/>
  <c r="W758" i="2"/>
  <c r="J758" i="2"/>
  <c r="I758" i="2"/>
  <c r="H758" i="2"/>
  <c r="G758" i="2"/>
  <c r="W757" i="2"/>
  <c r="J757" i="2"/>
  <c r="I757" i="2"/>
  <c r="H757" i="2"/>
  <c r="G757" i="2"/>
  <c r="W756" i="2"/>
  <c r="J756" i="2"/>
  <c r="I756" i="2"/>
  <c r="H756" i="2"/>
  <c r="G756" i="2"/>
  <c r="W755" i="2"/>
  <c r="J755" i="2"/>
  <c r="I755" i="2"/>
  <c r="H755" i="2"/>
  <c r="G755" i="2"/>
  <c r="W754" i="2"/>
  <c r="J754" i="2"/>
  <c r="I754" i="2"/>
  <c r="H754" i="2"/>
  <c r="G754" i="2"/>
  <c r="W753" i="2"/>
  <c r="J753" i="2"/>
  <c r="I753" i="2"/>
  <c r="H753" i="2"/>
  <c r="G753" i="2"/>
  <c r="W752" i="2"/>
  <c r="J752" i="2"/>
  <c r="I752" i="2"/>
  <c r="H752" i="2"/>
  <c r="G752" i="2"/>
  <c r="W751" i="2"/>
  <c r="J751" i="2"/>
  <c r="I751" i="2"/>
  <c r="H751" i="2"/>
  <c r="G751" i="2"/>
  <c r="W750" i="2"/>
  <c r="J750" i="2"/>
  <c r="I750" i="2"/>
  <c r="H750" i="2"/>
  <c r="G750" i="2"/>
  <c r="W749" i="2"/>
  <c r="J749" i="2"/>
  <c r="I749" i="2"/>
  <c r="H749" i="2"/>
  <c r="G749" i="2"/>
  <c r="W748" i="2"/>
  <c r="J748" i="2"/>
  <c r="I748" i="2"/>
  <c r="H748" i="2"/>
  <c r="G748" i="2"/>
  <c r="W747" i="2"/>
  <c r="J747" i="2"/>
  <c r="I747" i="2"/>
  <c r="H747" i="2"/>
  <c r="G747" i="2"/>
  <c r="W746" i="2"/>
  <c r="J746" i="2"/>
  <c r="I746" i="2"/>
  <c r="H746" i="2"/>
  <c r="G746" i="2"/>
  <c r="W745" i="2"/>
  <c r="J745" i="2"/>
  <c r="I745" i="2"/>
  <c r="H745" i="2"/>
  <c r="G745" i="2"/>
  <c r="W744" i="2"/>
  <c r="J744" i="2"/>
  <c r="I744" i="2"/>
  <c r="H744" i="2"/>
  <c r="G744" i="2"/>
  <c r="W743" i="2"/>
  <c r="J743" i="2"/>
  <c r="I743" i="2"/>
  <c r="H743" i="2"/>
  <c r="G743" i="2"/>
  <c r="W742" i="2"/>
  <c r="J742" i="2"/>
  <c r="I742" i="2"/>
  <c r="H742" i="2"/>
  <c r="G742" i="2"/>
  <c r="W741" i="2"/>
  <c r="J741" i="2"/>
  <c r="I741" i="2"/>
  <c r="H741" i="2"/>
  <c r="G741" i="2"/>
  <c r="W740" i="2"/>
  <c r="J740" i="2"/>
  <c r="I740" i="2"/>
  <c r="H740" i="2"/>
  <c r="G740" i="2"/>
  <c r="W739" i="2"/>
  <c r="J739" i="2"/>
  <c r="I739" i="2"/>
  <c r="H739" i="2"/>
  <c r="G739" i="2"/>
  <c r="W738" i="2"/>
  <c r="J738" i="2"/>
  <c r="I738" i="2"/>
  <c r="H738" i="2"/>
  <c r="G738" i="2"/>
  <c r="W737" i="2"/>
  <c r="J737" i="2"/>
  <c r="I737" i="2"/>
  <c r="H737" i="2"/>
  <c r="G737" i="2"/>
  <c r="W736" i="2"/>
  <c r="J736" i="2"/>
  <c r="I736" i="2"/>
  <c r="H736" i="2"/>
  <c r="G736" i="2"/>
  <c r="W735" i="2"/>
  <c r="J735" i="2"/>
  <c r="I735" i="2"/>
  <c r="H735" i="2"/>
  <c r="G735" i="2"/>
  <c r="W734" i="2"/>
  <c r="J734" i="2"/>
  <c r="I734" i="2"/>
  <c r="H734" i="2"/>
  <c r="G734" i="2"/>
  <c r="W733" i="2"/>
  <c r="J733" i="2"/>
  <c r="I733" i="2"/>
  <c r="H733" i="2"/>
  <c r="G733" i="2"/>
  <c r="W732" i="2"/>
  <c r="J732" i="2"/>
  <c r="I732" i="2"/>
  <c r="H732" i="2"/>
  <c r="G732" i="2"/>
  <c r="W731" i="2"/>
  <c r="J731" i="2"/>
  <c r="I731" i="2"/>
  <c r="H731" i="2"/>
  <c r="G731" i="2"/>
  <c r="W730" i="2"/>
  <c r="J730" i="2"/>
  <c r="I730" i="2"/>
  <c r="H730" i="2"/>
  <c r="G730" i="2"/>
  <c r="W729" i="2"/>
  <c r="J729" i="2"/>
  <c r="I729" i="2"/>
  <c r="H729" i="2"/>
  <c r="G729" i="2"/>
  <c r="W728" i="2"/>
  <c r="J728" i="2"/>
  <c r="I728" i="2"/>
  <c r="H728" i="2"/>
  <c r="G728" i="2"/>
  <c r="W727" i="2"/>
  <c r="J727" i="2"/>
  <c r="I727" i="2"/>
  <c r="H727" i="2"/>
  <c r="G727" i="2"/>
  <c r="W726" i="2"/>
  <c r="J726" i="2"/>
  <c r="I726" i="2"/>
  <c r="H726" i="2"/>
  <c r="G726" i="2"/>
  <c r="W725" i="2"/>
  <c r="J725" i="2"/>
  <c r="I725" i="2"/>
  <c r="H725" i="2"/>
  <c r="G725" i="2"/>
  <c r="W724" i="2"/>
  <c r="J724" i="2"/>
  <c r="I724" i="2"/>
  <c r="H724" i="2"/>
  <c r="G724" i="2"/>
  <c r="W723" i="2"/>
  <c r="J723" i="2"/>
  <c r="I723" i="2"/>
  <c r="H723" i="2"/>
  <c r="G723" i="2"/>
  <c r="W722" i="2"/>
  <c r="J722" i="2"/>
  <c r="I722" i="2"/>
  <c r="H722" i="2"/>
  <c r="G722" i="2"/>
  <c r="W721" i="2"/>
  <c r="J721" i="2"/>
  <c r="I721" i="2"/>
  <c r="H721" i="2"/>
  <c r="G721" i="2"/>
  <c r="W720" i="2"/>
  <c r="J720" i="2"/>
  <c r="I720" i="2"/>
  <c r="H720" i="2"/>
  <c r="G720" i="2"/>
  <c r="W719" i="2"/>
  <c r="J719" i="2"/>
  <c r="I719" i="2"/>
  <c r="H719" i="2"/>
  <c r="G719" i="2"/>
  <c r="W718" i="2"/>
  <c r="J718" i="2"/>
  <c r="I718" i="2"/>
  <c r="H718" i="2"/>
  <c r="G718" i="2"/>
  <c r="W717" i="2"/>
  <c r="J717" i="2"/>
  <c r="I717" i="2"/>
  <c r="H717" i="2"/>
  <c r="G717" i="2"/>
  <c r="W716" i="2"/>
  <c r="J716" i="2"/>
  <c r="I716" i="2"/>
  <c r="H716" i="2"/>
  <c r="G716" i="2"/>
  <c r="W715" i="2"/>
  <c r="J715" i="2"/>
  <c r="I715" i="2"/>
  <c r="H715" i="2"/>
  <c r="G715" i="2"/>
  <c r="W714" i="2"/>
  <c r="J714" i="2"/>
  <c r="I714" i="2"/>
  <c r="H714" i="2"/>
  <c r="G714" i="2"/>
  <c r="W713" i="2"/>
  <c r="J713" i="2"/>
  <c r="I713" i="2"/>
  <c r="H713" i="2"/>
  <c r="G713" i="2"/>
  <c r="W712" i="2"/>
  <c r="J712" i="2"/>
  <c r="I712" i="2"/>
  <c r="H712" i="2"/>
  <c r="G712" i="2"/>
  <c r="W711" i="2"/>
  <c r="J711" i="2"/>
  <c r="I711" i="2"/>
  <c r="H711" i="2"/>
  <c r="G711" i="2"/>
  <c r="W710" i="2"/>
  <c r="J710" i="2"/>
  <c r="I710" i="2"/>
  <c r="H710" i="2"/>
  <c r="G710" i="2"/>
  <c r="W709" i="2"/>
  <c r="J709" i="2"/>
  <c r="I709" i="2"/>
  <c r="H709" i="2"/>
  <c r="G709" i="2"/>
  <c r="W708" i="2"/>
  <c r="J708" i="2"/>
  <c r="I708" i="2"/>
  <c r="H708" i="2"/>
  <c r="G708" i="2"/>
  <c r="W707" i="2"/>
  <c r="J707" i="2"/>
  <c r="I707" i="2"/>
  <c r="H707" i="2"/>
  <c r="G707" i="2"/>
  <c r="W706" i="2"/>
  <c r="J706" i="2"/>
  <c r="I706" i="2"/>
  <c r="H706" i="2"/>
  <c r="G706" i="2"/>
  <c r="W705" i="2"/>
  <c r="J705" i="2"/>
  <c r="I705" i="2"/>
  <c r="H705" i="2"/>
  <c r="G705" i="2"/>
  <c r="W704" i="2"/>
  <c r="J704" i="2"/>
  <c r="I704" i="2"/>
  <c r="H704" i="2"/>
  <c r="G704" i="2"/>
  <c r="W703" i="2"/>
  <c r="J703" i="2"/>
  <c r="I703" i="2"/>
  <c r="H703" i="2"/>
  <c r="G703" i="2"/>
  <c r="W702" i="2"/>
  <c r="J702" i="2"/>
  <c r="I702" i="2"/>
  <c r="H702" i="2"/>
  <c r="G702" i="2"/>
  <c r="W701" i="2"/>
  <c r="J701" i="2"/>
  <c r="I701" i="2"/>
  <c r="H701" i="2"/>
  <c r="G701" i="2"/>
  <c r="W700" i="2"/>
  <c r="J700" i="2"/>
  <c r="I700" i="2"/>
  <c r="H700" i="2"/>
  <c r="G700" i="2"/>
  <c r="W699" i="2"/>
  <c r="J699" i="2"/>
  <c r="I699" i="2"/>
  <c r="H699" i="2"/>
  <c r="G699" i="2"/>
  <c r="W698" i="2"/>
  <c r="J698" i="2"/>
  <c r="I698" i="2"/>
  <c r="H698" i="2"/>
  <c r="G698" i="2"/>
  <c r="W697" i="2"/>
  <c r="J697" i="2"/>
  <c r="I697" i="2"/>
  <c r="H697" i="2"/>
  <c r="G697" i="2"/>
  <c r="W696" i="2"/>
  <c r="J696" i="2"/>
  <c r="I696" i="2"/>
  <c r="H696" i="2"/>
  <c r="G696" i="2"/>
  <c r="W695" i="2"/>
  <c r="J695" i="2"/>
  <c r="I695" i="2"/>
  <c r="H695" i="2"/>
  <c r="G695" i="2"/>
  <c r="W694" i="2"/>
  <c r="J694" i="2"/>
  <c r="I694" i="2"/>
  <c r="H694" i="2"/>
  <c r="G694" i="2"/>
  <c r="W693" i="2"/>
  <c r="J693" i="2"/>
  <c r="I693" i="2"/>
  <c r="H693" i="2"/>
  <c r="G693" i="2"/>
  <c r="W692" i="2"/>
  <c r="J692" i="2"/>
  <c r="I692" i="2"/>
  <c r="H692" i="2"/>
  <c r="G692" i="2"/>
  <c r="W691" i="2"/>
  <c r="J691" i="2"/>
  <c r="I691" i="2"/>
  <c r="H691" i="2"/>
  <c r="G691" i="2"/>
  <c r="W690" i="2"/>
  <c r="J690" i="2"/>
  <c r="I690" i="2"/>
  <c r="H690" i="2"/>
  <c r="G690" i="2"/>
  <c r="W689" i="2"/>
  <c r="J689" i="2"/>
  <c r="I689" i="2"/>
  <c r="H689" i="2"/>
  <c r="G689" i="2"/>
  <c r="W688" i="2"/>
  <c r="J688" i="2"/>
  <c r="I688" i="2"/>
  <c r="H688" i="2"/>
  <c r="G688" i="2"/>
  <c r="W687" i="2"/>
  <c r="J687" i="2"/>
  <c r="I687" i="2"/>
  <c r="H687" i="2"/>
  <c r="G687" i="2"/>
  <c r="W686" i="2"/>
  <c r="J686" i="2"/>
  <c r="I686" i="2"/>
  <c r="H686" i="2"/>
  <c r="G686" i="2"/>
  <c r="W685" i="2"/>
  <c r="J685" i="2"/>
  <c r="I685" i="2"/>
  <c r="H685" i="2"/>
  <c r="G685" i="2"/>
  <c r="W684" i="2"/>
  <c r="J684" i="2"/>
  <c r="I684" i="2"/>
  <c r="H684" i="2"/>
  <c r="G684" i="2"/>
  <c r="W683" i="2"/>
  <c r="J683" i="2"/>
  <c r="I683" i="2"/>
  <c r="H683" i="2"/>
  <c r="G683" i="2"/>
  <c r="W682" i="2"/>
  <c r="J682" i="2"/>
  <c r="I682" i="2"/>
  <c r="H682" i="2"/>
  <c r="G682" i="2"/>
  <c r="W681" i="2"/>
  <c r="J681" i="2"/>
  <c r="I681" i="2"/>
  <c r="H681" i="2"/>
  <c r="G681" i="2"/>
  <c r="W680" i="2"/>
  <c r="J680" i="2"/>
  <c r="I680" i="2"/>
  <c r="H680" i="2"/>
  <c r="G680" i="2"/>
  <c r="W679" i="2"/>
  <c r="J679" i="2"/>
  <c r="I679" i="2"/>
  <c r="H679" i="2"/>
  <c r="G679" i="2"/>
  <c r="W678" i="2"/>
  <c r="J678" i="2"/>
  <c r="I678" i="2"/>
  <c r="H678" i="2"/>
  <c r="G678" i="2"/>
  <c r="W677" i="2"/>
  <c r="J677" i="2"/>
  <c r="I677" i="2"/>
  <c r="H677" i="2"/>
  <c r="G677" i="2"/>
  <c r="W676" i="2"/>
  <c r="J676" i="2"/>
  <c r="I676" i="2"/>
  <c r="H676" i="2"/>
  <c r="G676" i="2"/>
  <c r="W675" i="2"/>
  <c r="J675" i="2"/>
  <c r="I675" i="2"/>
  <c r="H675" i="2"/>
  <c r="G675" i="2"/>
  <c r="W674" i="2"/>
  <c r="J674" i="2"/>
  <c r="I674" i="2"/>
  <c r="H674" i="2"/>
  <c r="G674" i="2"/>
  <c r="W673" i="2"/>
  <c r="J673" i="2"/>
  <c r="I673" i="2"/>
  <c r="H673" i="2"/>
  <c r="G673" i="2"/>
  <c r="W672" i="2"/>
  <c r="J672" i="2"/>
  <c r="I672" i="2"/>
  <c r="H672" i="2"/>
  <c r="G672" i="2"/>
  <c r="W671" i="2"/>
  <c r="J671" i="2"/>
  <c r="I671" i="2"/>
  <c r="H671" i="2"/>
  <c r="G671" i="2"/>
  <c r="W670" i="2"/>
  <c r="J670" i="2"/>
  <c r="I670" i="2"/>
  <c r="H670" i="2"/>
  <c r="G670" i="2"/>
  <c r="W669" i="2"/>
  <c r="J669" i="2"/>
  <c r="I669" i="2"/>
  <c r="H669" i="2"/>
  <c r="G669" i="2"/>
  <c r="W668" i="2"/>
  <c r="J668" i="2"/>
  <c r="I668" i="2"/>
  <c r="H668" i="2"/>
  <c r="G668" i="2"/>
  <c r="W667" i="2"/>
  <c r="J667" i="2"/>
  <c r="I667" i="2"/>
  <c r="H667" i="2"/>
  <c r="G667" i="2"/>
  <c r="W666" i="2"/>
  <c r="J666" i="2"/>
  <c r="I666" i="2"/>
  <c r="H666" i="2"/>
  <c r="G666" i="2"/>
  <c r="W665" i="2"/>
  <c r="J665" i="2"/>
  <c r="I665" i="2"/>
  <c r="H665" i="2"/>
  <c r="G665" i="2"/>
  <c r="W664" i="2"/>
  <c r="J664" i="2"/>
  <c r="I664" i="2"/>
  <c r="H664" i="2"/>
  <c r="G664" i="2"/>
  <c r="W663" i="2"/>
  <c r="J663" i="2"/>
  <c r="I663" i="2"/>
  <c r="H663" i="2"/>
  <c r="G663" i="2"/>
  <c r="W662" i="2"/>
  <c r="J662" i="2"/>
  <c r="I662" i="2"/>
  <c r="H662" i="2"/>
  <c r="G662" i="2"/>
  <c r="W661" i="2"/>
  <c r="J661" i="2"/>
  <c r="I661" i="2"/>
  <c r="H661" i="2"/>
  <c r="G661" i="2"/>
  <c r="W660" i="2"/>
  <c r="J660" i="2"/>
  <c r="I660" i="2"/>
  <c r="H660" i="2"/>
  <c r="G660" i="2"/>
  <c r="W659" i="2"/>
  <c r="J659" i="2"/>
  <c r="I659" i="2"/>
  <c r="H659" i="2"/>
  <c r="G659" i="2"/>
  <c r="W658" i="2"/>
  <c r="J658" i="2"/>
  <c r="I658" i="2"/>
  <c r="H658" i="2"/>
  <c r="G658" i="2"/>
  <c r="W657" i="2"/>
  <c r="J657" i="2"/>
  <c r="I657" i="2"/>
  <c r="H657" i="2"/>
  <c r="G657" i="2"/>
  <c r="W656" i="2"/>
  <c r="J656" i="2"/>
  <c r="I656" i="2"/>
  <c r="H656" i="2"/>
  <c r="G656" i="2"/>
  <c r="W655" i="2"/>
  <c r="J655" i="2"/>
  <c r="I655" i="2"/>
  <c r="H655" i="2"/>
  <c r="G655" i="2"/>
  <c r="W654" i="2"/>
  <c r="J654" i="2"/>
  <c r="I654" i="2"/>
  <c r="H654" i="2"/>
  <c r="G654" i="2"/>
  <c r="W653" i="2"/>
  <c r="J653" i="2"/>
  <c r="I653" i="2"/>
  <c r="H653" i="2"/>
  <c r="G653" i="2"/>
  <c r="W652" i="2"/>
  <c r="J652" i="2"/>
  <c r="I652" i="2"/>
  <c r="H652" i="2"/>
  <c r="G652" i="2"/>
  <c r="W651" i="2"/>
  <c r="J651" i="2"/>
  <c r="I651" i="2"/>
  <c r="H651" i="2"/>
  <c r="G651" i="2"/>
  <c r="W650" i="2"/>
  <c r="J650" i="2"/>
  <c r="I650" i="2"/>
  <c r="H650" i="2"/>
  <c r="G650" i="2"/>
  <c r="W649" i="2"/>
  <c r="J649" i="2"/>
  <c r="I649" i="2"/>
  <c r="H649" i="2"/>
  <c r="G649" i="2"/>
  <c r="W648" i="2"/>
  <c r="J648" i="2"/>
  <c r="I648" i="2"/>
  <c r="H648" i="2"/>
  <c r="G648" i="2"/>
  <c r="W647" i="2"/>
  <c r="J647" i="2"/>
  <c r="I647" i="2"/>
  <c r="H647" i="2"/>
  <c r="G647" i="2"/>
  <c r="W646" i="2"/>
  <c r="J646" i="2"/>
  <c r="I646" i="2"/>
  <c r="H646" i="2"/>
  <c r="G646" i="2"/>
  <c r="W645" i="2"/>
  <c r="J645" i="2"/>
  <c r="I645" i="2"/>
  <c r="H645" i="2"/>
  <c r="G645" i="2"/>
  <c r="W644" i="2"/>
  <c r="J644" i="2"/>
  <c r="I644" i="2"/>
  <c r="H644" i="2"/>
  <c r="G644" i="2"/>
  <c r="W643" i="2"/>
  <c r="J643" i="2"/>
  <c r="I643" i="2"/>
  <c r="H643" i="2"/>
  <c r="G643" i="2"/>
  <c r="W642" i="2"/>
  <c r="J642" i="2"/>
  <c r="I642" i="2"/>
  <c r="H642" i="2"/>
  <c r="G642" i="2"/>
  <c r="W641" i="2"/>
  <c r="J641" i="2"/>
  <c r="I641" i="2"/>
  <c r="H641" i="2"/>
  <c r="G641" i="2"/>
  <c r="W640" i="2"/>
  <c r="J640" i="2"/>
  <c r="I640" i="2"/>
  <c r="H640" i="2"/>
  <c r="G640" i="2"/>
  <c r="W639" i="2"/>
  <c r="J639" i="2"/>
  <c r="I639" i="2"/>
  <c r="H639" i="2"/>
  <c r="G639" i="2"/>
  <c r="W638" i="2"/>
  <c r="J638" i="2"/>
  <c r="I638" i="2"/>
  <c r="H638" i="2"/>
  <c r="G638" i="2"/>
  <c r="W637" i="2"/>
  <c r="J637" i="2"/>
  <c r="I637" i="2"/>
  <c r="H637" i="2"/>
  <c r="G637" i="2"/>
  <c r="W636" i="2"/>
  <c r="J636" i="2"/>
  <c r="I636" i="2"/>
  <c r="H636" i="2"/>
  <c r="G636" i="2"/>
  <c r="W635" i="2"/>
  <c r="J635" i="2"/>
  <c r="I635" i="2"/>
  <c r="H635" i="2"/>
  <c r="G635" i="2"/>
  <c r="W634" i="2"/>
  <c r="J634" i="2"/>
  <c r="I634" i="2"/>
  <c r="H634" i="2"/>
  <c r="G634" i="2"/>
  <c r="W633" i="2"/>
  <c r="J633" i="2"/>
  <c r="I633" i="2"/>
  <c r="H633" i="2"/>
  <c r="G633" i="2"/>
  <c r="W632" i="2"/>
  <c r="J632" i="2"/>
  <c r="I632" i="2"/>
  <c r="H632" i="2"/>
  <c r="G632" i="2"/>
  <c r="W631" i="2"/>
  <c r="J631" i="2"/>
  <c r="I631" i="2"/>
  <c r="H631" i="2"/>
  <c r="G631" i="2"/>
  <c r="W630" i="2"/>
  <c r="J630" i="2"/>
  <c r="I630" i="2"/>
  <c r="H630" i="2"/>
  <c r="G630" i="2"/>
  <c r="W629" i="2"/>
  <c r="J629" i="2"/>
  <c r="I629" i="2"/>
  <c r="H629" i="2"/>
  <c r="G629" i="2"/>
  <c r="W628" i="2"/>
  <c r="J628" i="2"/>
  <c r="I628" i="2"/>
  <c r="H628" i="2"/>
  <c r="G628" i="2"/>
  <c r="W627" i="2"/>
  <c r="J627" i="2"/>
  <c r="I627" i="2"/>
  <c r="H627" i="2"/>
  <c r="G627" i="2"/>
  <c r="W626" i="2"/>
  <c r="J626" i="2"/>
  <c r="I626" i="2"/>
  <c r="H626" i="2"/>
  <c r="G626" i="2"/>
  <c r="W625" i="2"/>
  <c r="J625" i="2"/>
  <c r="I625" i="2"/>
  <c r="H625" i="2"/>
  <c r="G625" i="2"/>
  <c r="W624" i="2"/>
  <c r="J624" i="2"/>
  <c r="I624" i="2"/>
  <c r="H624" i="2"/>
  <c r="G624" i="2"/>
  <c r="W623" i="2"/>
  <c r="J623" i="2"/>
  <c r="I623" i="2"/>
  <c r="H623" i="2"/>
  <c r="G623" i="2"/>
  <c r="W622" i="2"/>
  <c r="J622" i="2"/>
  <c r="I622" i="2"/>
  <c r="H622" i="2"/>
  <c r="G622" i="2"/>
  <c r="W621" i="2"/>
  <c r="J621" i="2"/>
  <c r="I621" i="2"/>
  <c r="H621" i="2"/>
  <c r="G621" i="2"/>
  <c r="W620" i="2"/>
  <c r="J620" i="2"/>
  <c r="I620" i="2"/>
  <c r="H620" i="2"/>
  <c r="G620" i="2"/>
  <c r="W619" i="2"/>
  <c r="J619" i="2"/>
  <c r="I619" i="2"/>
  <c r="H619" i="2"/>
  <c r="G619" i="2"/>
  <c r="W618" i="2"/>
  <c r="J618" i="2"/>
  <c r="I618" i="2"/>
  <c r="H618" i="2"/>
  <c r="G618" i="2"/>
  <c r="W617" i="2"/>
  <c r="J617" i="2"/>
  <c r="I617" i="2"/>
  <c r="H617" i="2"/>
  <c r="G617" i="2"/>
  <c r="W616" i="2"/>
  <c r="J616" i="2"/>
  <c r="I616" i="2"/>
  <c r="H616" i="2"/>
  <c r="G616" i="2"/>
  <c r="W615" i="2"/>
  <c r="J615" i="2"/>
  <c r="I615" i="2"/>
  <c r="H615" i="2"/>
  <c r="G615" i="2"/>
  <c r="W614" i="2"/>
  <c r="J614" i="2"/>
  <c r="I614" i="2"/>
  <c r="H614" i="2"/>
  <c r="G614" i="2"/>
  <c r="W613" i="2"/>
  <c r="J613" i="2"/>
  <c r="I613" i="2"/>
  <c r="H613" i="2"/>
  <c r="G613" i="2"/>
  <c r="W612" i="2"/>
  <c r="J612" i="2"/>
  <c r="I612" i="2"/>
  <c r="H612" i="2"/>
  <c r="G612" i="2"/>
  <c r="W611" i="2"/>
  <c r="J611" i="2"/>
  <c r="I611" i="2"/>
  <c r="H611" i="2"/>
  <c r="G611" i="2"/>
  <c r="W610" i="2"/>
  <c r="J610" i="2"/>
  <c r="I610" i="2"/>
  <c r="H610" i="2"/>
  <c r="G610" i="2"/>
  <c r="W609" i="2"/>
  <c r="J609" i="2"/>
  <c r="I609" i="2"/>
  <c r="H609" i="2"/>
  <c r="G609" i="2"/>
  <c r="W608" i="2"/>
  <c r="J608" i="2"/>
  <c r="I608" i="2"/>
  <c r="H608" i="2"/>
  <c r="G608" i="2"/>
  <c r="W607" i="2"/>
  <c r="J607" i="2"/>
  <c r="I607" i="2"/>
  <c r="H607" i="2"/>
  <c r="G607" i="2"/>
  <c r="W606" i="2"/>
  <c r="J606" i="2"/>
  <c r="I606" i="2"/>
  <c r="H606" i="2"/>
  <c r="G606" i="2"/>
  <c r="W605" i="2"/>
  <c r="J605" i="2"/>
  <c r="I605" i="2"/>
  <c r="H605" i="2"/>
  <c r="G605" i="2"/>
  <c r="W604" i="2"/>
  <c r="J604" i="2"/>
  <c r="I604" i="2"/>
  <c r="H604" i="2"/>
  <c r="G604" i="2"/>
  <c r="W603" i="2"/>
  <c r="J603" i="2"/>
  <c r="I603" i="2"/>
  <c r="H603" i="2"/>
  <c r="G603" i="2"/>
  <c r="W602" i="2"/>
  <c r="J602" i="2"/>
  <c r="I602" i="2"/>
  <c r="H602" i="2"/>
  <c r="G602" i="2"/>
  <c r="W601" i="2"/>
  <c r="J601" i="2"/>
  <c r="I601" i="2"/>
  <c r="H601" i="2"/>
  <c r="G601" i="2"/>
  <c r="W600" i="2"/>
  <c r="J600" i="2"/>
  <c r="I600" i="2"/>
  <c r="H600" i="2"/>
  <c r="G600" i="2"/>
  <c r="W599" i="2"/>
  <c r="J599" i="2"/>
  <c r="I599" i="2"/>
  <c r="H599" i="2"/>
  <c r="G599" i="2"/>
  <c r="W598" i="2"/>
  <c r="J598" i="2"/>
  <c r="I598" i="2"/>
  <c r="H598" i="2"/>
  <c r="G598" i="2"/>
  <c r="W597" i="2"/>
  <c r="J597" i="2"/>
  <c r="I597" i="2"/>
  <c r="H597" i="2"/>
  <c r="G597" i="2"/>
  <c r="W596" i="2"/>
  <c r="J596" i="2"/>
  <c r="I596" i="2"/>
  <c r="H596" i="2"/>
  <c r="G596" i="2"/>
  <c r="W595" i="2"/>
  <c r="J595" i="2"/>
  <c r="I595" i="2"/>
  <c r="H595" i="2"/>
  <c r="G595" i="2"/>
  <c r="W594" i="2"/>
  <c r="J594" i="2"/>
  <c r="I594" i="2"/>
  <c r="H594" i="2"/>
  <c r="G594" i="2"/>
  <c r="W593" i="2"/>
  <c r="J593" i="2"/>
  <c r="I593" i="2"/>
  <c r="H593" i="2"/>
  <c r="G593" i="2"/>
  <c r="W592" i="2"/>
  <c r="J592" i="2"/>
  <c r="I592" i="2"/>
  <c r="H592" i="2"/>
  <c r="G592" i="2"/>
  <c r="W591" i="2"/>
  <c r="J591" i="2"/>
  <c r="I591" i="2"/>
  <c r="H591" i="2"/>
  <c r="G591" i="2"/>
  <c r="W590" i="2"/>
  <c r="J590" i="2"/>
  <c r="I590" i="2"/>
  <c r="H590" i="2"/>
  <c r="G590" i="2"/>
  <c r="W589" i="2"/>
  <c r="J589" i="2"/>
  <c r="I589" i="2"/>
  <c r="H589" i="2"/>
  <c r="G589" i="2"/>
  <c r="W588" i="2"/>
  <c r="J588" i="2"/>
  <c r="I588" i="2"/>
  <c r="H588" i="2"/>
  <c r="G588" i="2"/>
  <c r="W587" i="2"/>
  <c r="J587" i="2"/>
  <c r="I587" i="2"/>
  <c r="H587" i="2"/>
  <c r="G587" i="2"/>
  <c r="W586" i="2"/>
  <c r="J586" i="2"/>
  <c r="I586" i="2"/>
  <c r="H586" i="2"/>
  <c r="G586" i="2"/>
  <c r="W585" i="2"/>
  <c r="J585" i="2"/>
  <c r="I585" i="2"/>
  <c r="H585" i="2"/>
  <c r="G585" i="2"/>
  <c r="W584" i="2"/>
  <c r="J584" i="2"/>
  <c r="I584" i="2"/>
  <c r="H584" i="2"/>
  <c r="G584" i="2"/>
  <c r="W583" i="2"/>
  <c r="J583" i="2"/>
  <c r="I583" i="2"/>
  <c r="H583" i="2"/>
  <c r="G583" i="2"/>
  <c r="W582" i="2"/>
  <c r="J582" i="2"/>
  <c r="I582" i="2"/>
  <c r="H582" i="2"/>
  <c r="G582" i="2"/>
  <c r="W581" i="2"/>
  <c r="J581" i="2"/>
  <c r="I581" i="2"/>
  <c r="H581" i="2"/>
  <c r="G581" i="2"/>
  <c r="W580" i="2"/>
  <c r="J580" i="2"/>
  <c r="I580" i="2"/>
  <c r="H580" i="2"/>
  <c r="G580" i="2"/>
  <c r="W579" i="2"/>
  <c r="J579" i="2"/>
  <c r="I579" i="2"/>
  <c r="H579" i="2"/>
  <c r="G579" i="2"/>
  <c r="W578" i="2"/>
  <c r="J578" i="2"/>
  <c r="I578" i="2"/>
  <c r="H578" i="2"/>
  <c r="G578" i="2"/>
  <c r="W577" i="2"/>
  <c r="J577" i="2"/>
  <c r="I577" i="2"/>
  <c r="H577" i="2"/>
  <c r="G577" i="2"/>
  <c r="W576" i="2"/>
  <c r="J576" i="2"/>
  <c r="I576" i="2"/>
  <c r="H576" i="2"/>
  <c r="G576" i="2"/>
  <c r="W575" i="2"/>
  <c r="J575" i="2"/>
  <c r="I575" i="2"/>
  <c r="H575" i="2"/>
  <c r="G575" i="2"/>
  <c r="W574" i="2"/>
  <c r="J574" i="2"/>
  <c r="I574" i="2"/>
  <c r="H574" i="2"/>
  <c r="G574" i="2"/>
  <c r="W573" i="2"/>
  <c r="J573" i="2"/>
  <c r="I573" i="2"/>
  <c r="H573" i="2"/>
  <c r="G573" i="2"/>
  <c r="W572" i="2"/>
  <c r="J572" i="2"/>
  <c r="I572" i="2"/>
  <c r="H572" i="2"/>
  <c r="G572" i="2"/>
  <c r="W571" i="2"/>
  <c r="J571" i="2"/>
  <c r="I571" i="2"/>
  <c r="H571" i="2"/>
  <c r="G571" i="2"/>
  <c r="W570" i="2"/>
  <c r="J570" i="2"/>
  <c r="I570" i="2"/>
  <c r="H570" i="2"/>
  <c r="G570" i="2"/>
  <c r="W569" i="2"/>
  <c r="J569" i="2"/>
  <c r="I569" i="2"/>
  <c r="H569" i="2"/>
  <c r="G569" i="2"/>
  <c r="W568" i="2"/>
  <c r="J568" i="2"/>
  <c r="I568" i="2"/>
  <c r="H568" i="2"/>
  <c r="G568" i="2"/>
  <c r="W567" i="2"/>
  <c r="J567" i="2"/>
  <c r="I567" i="2"/>
  <c r="H567" i="2"/>
  <c r="G567" i="2"/>
  <c r="W566" i="2"/>
  <c r="J566" i="2"/>
  <c r="I566" i="2"/>
  <c r="H566" i="2"/>
  <c r="G566" i="2"/>
  <c r="W565" i="2"/>
  <c r="J565" i="2"/>
  <c r="I565" i="2"/>
  <c r="H565" i="2"/>
  <c r="G565" i="2"/>
  <c r="W564" i="2"/>
  <c r="J564" i="2"/>
  <c r="I564" i="2"/>
  <c r="H564" i="2"/>
  <c r="G564" i="2"/>
  <c r="W563" i="2"/>
  <c r="J563" i="2"/>
  <c r="I563" i="2"/>
  <c r="H563" i="2"/>
  <c r="G563" i="2"/>
  <c r="W562" i="2"/>
  <c r="J562" i="2"/>
  <c r="I562" i="2"/>
  <c r="H562" i="2"/>
  <c r="G562" i="2"/>
  <c r="W561" i="2"/>
  <c r="J561" i="2"/>
  <c r="I561" i="2"/>
  <c r="H561" i="2"/>
  <c r="G561" i="2"/>
  <c r="W560" i="2"/>
  <c r="J560" i="2"/>
  <c r="I560" i="2"/>
  <c r="H560" i="2"/>
  <c r="G560" i="2"/>
  <c r="W559" i="2"/>
  <c r="J559" i="2"/>
  <c r="I559" i="2"/>
  <c r="H559" i="2"/>
  <c r="G559" i="2"/>
  <c r="W558" i="2"/>
  <c r="J558" i="2"/>
  <c r="I558" i="2"/>
  <c r="H558" i="2"/>
  <c r="G558" i="2"/>
  <c r="W557" i="2"/>
  <c r="J557" i="2"/>
  <c r="I557" i="2"/>
  <c r="H557" i="2"/>
  <c r="G557" i="2"/>
  <c r="W556" i="2"/>
  <c r="J556" i="2"/>
  <c r="I556" i="2"/>
  <c r="H556" i="2"/>
  <c r="G556" i="2"/>
  <c r="W555" i="2"/>
  <c r="J555" i="2"/>
  <c r="I555" i="2"/>
  <c r="H555" i="2"/>
  <c r="G555" i="2"/>
  <c r="W554" i="2"/>
  <c r="J554" i="2"/>
  <c r="I554" i="2"/>
  <c r="H554" i="2"/>
  <c r="G554" i="2"/>
  <c r="W553" i="2"/>
  <c r="J553" i="2"/>
  <c r="I553" i="2"/>
  <c r="H553" i="2"/>
  <c r="G553" i="2"/>
  <c r="W552" i="2"/>
  <c r="J552" i="2"/>
  <c r="I552" i="2"/>
  <c r="H552" i="2"/>
  <c r="G552" i="2"/>
  <c r="W551" i="2"/>
  <c r="J551" i="2"/>
  <c r="I551" i="2"/>
  <c r="H551" i="2"/>
  <c r="G551" i="2"/>
  <c r="W550" i="2"/>
  <c r="J550" i="2"/>
  <c r="I550" i="2"/>
  <c r="H550" i="2"/>
  <c r="G550" i="2"/>
  <c r="W549" i="2"/>
  <c r="J549" i="2"/>
  <c r="I549" i="2"/>
  <c r="H549" i="2"/>
  <c r="G549" i="2"/>
  <c r="W548" i="2"/>
  <c r="J548" i="2"/>
  <c r="I548" i="2"/>
  <c r="H548" i="2"/>
  <c r="G548" i="2"/>
  <c r="W547" i="2"/>
  <c r="J547" i="2"/>
  <c r="I547" i="2"/>
  <c r="H547" i="2"/>
  <c r="G547" i="2"/>
  <c r="W546" i="2"/>
  <c r="J546" i="2"/>
  <c r="I546" i="2"/>
  <c r="H546" i="2"/>
  <c r="G546" i="2"/>
  <c r="W545" i="2"/>
  <c r="J545" i="2"/>
  <c r="I545" i="2"/>
  <c r="H545" i="2"/>
  <c r="G545" i="2"/>
  <c r="W544" i="2"/>
  <c r="J544" i="2"/>
  <c r="I544" i="2"/>
  <c r="H544" i="2"/>
  <c r="G544" i="2"/>
  <c r="W543" i="2"/>
  <c r="J543" i="2"/>
  <c r="I543" i="2"/>
  <c r="H543" i="2"/>
  <c r="G543" i="2"/>
  <c r="W542" i="2"/>
  <c r="J542" i="2"/>
  <c r="I542" i="2"/>
  <c r="H542" i="2"/>
  <c r="G542" i="2"/>
  <c r="W541" i="2"/>
  <c r="J541" i="2"/>
  <c r="I541" i="2"/>
  <c r="H541" i="2"/>
  <c r="G541" i="2"/>
  <c r="W540" i="2"/>
  <c r="J540" i="2"/>
  <c r="I540" i="2"/>
  <c r="H540" i="2"/>
  <c r="G540" i="2"/>
  <c r="W539" i="2"/>
  <c r="J539" i="2"/>
  <c r="I539" i="2"/>
  <c r="H539" i="2"/>
  <c r="G539" i="2"/>
  <c r="W538" i="2"/>
  <c r="J538" i="2"/>
  <c r="I538" i="2"/>
  <c r="H538" i="2"/>
  <c r="G538" i="2"/>
  <c r="W537" i="2"/>
  <c r="J537" i="2"/>
  <c r="I537" i="2"/>
  <c r="H537" i="2"/>
  <c r="G537" i="2"/>
  <c r="W536" i="2"/>
  <c r="J536" i="2"/>
  <c r="I536" i="2"/>
  <c r="H536" i="2"/>
  <c r="G536" i="2"/>
  <c r="W535" i="2"/>
  <c r="J535" i="2"/>
  <c r="I535" i="2"/>
  <c r="H535" i="2"/>
  <c r="G535" i="2"/>
  <c r="W534" i="2"/>
  <c r="J534" i="2"/>
  <c r="I534" i="2"/>
  <c r="H534" i="2"/>
  <c r="G534" i="2"/>
  <c r="W533" i="2"/>
  <c r="J533" i="2"/>
  <c r="I533" i="2"/>
  <c r="H533" i="2"/>
  <c r="G533" i="2"/>
  <c r="W532" i="2"/>
  <c r="J532" i="2"/>
  <c r="I532" i="2"/>
  <c r="H532" i="2"/>
  <c r="G532" i="2"/>
  <c r="W531" i="2"/>
  <c r="J531" i="2"/>
  <c r="I531" i="2"/>
  <c r="H531" i="2"/>
  <c r="G531" i="2"/>
  <c r="W530" i="2"/>
  <c r="J530" i="2"/>
  <c r="I530" i="2"/>
  <c r="H530" i="2"/>
  <c r="G530" i="2"/>
  <c r="W529" i="2"/>
  <c r="J529" i="2"/>
  <c r="I529" i="2"/>
  <c r="H529" i="2"/>
  <c r="G529" i="2"/>
  <c r="W528" i="2"/>
  <c r="J528" i="2"/>
  <c r="I528" i="2"/>
  <c r="H528" i="2"/>
  <c r="G528" i="2"/>
  <c r="W527" i="2"/>
  <c r="J527" i="2"/>
  <c r="I527" i="2"/>
  <c r="H527" i="2"/>
  <c r="G527" i="2"/>
  <c r="W526" i="2"/>
  <c r="J526" i="2"/>
  <c r="I526" i="2"/>
  <c r="H526" i="2"/>
  <c r="G526" i="2"/>
  <c r="W525" i="2"/>
  <c r="J525" i="2"/>
  <c r="I525" i="2"/>
  <c r="H525" i="2"/>
  <c r="G525" i="2"/>
  <c r="W524" i="2"/>
  <c r="J524" i="2"/>
  <c r="I524" i="2"/>
  <c r="H524" i="2"/>
  <c r="G524" i="2"/>
  <c r="W523" i="2"/>
  <c r="J523" i="2"/>
  <c r="I523" i="2"/>
  <c r="H523" i="2"/>
  <c r="G523" i="2"/>
  <c r="W522" i="2"/>
  <c r="J522" i="2"/>
  <c r="I522" i="2"/>
  <c r="H522" i="2"/>
  <c r="G522" i="2"/>
  <c r="W521" i="2"/>
  <c r="J521" i="2"/>
  <c r="I521" i="2"/>
  <c r="H521" i="2"/>
  <c r="G521" i="2"/>
  <c r="W520" i="2"/>
  <c r="J520" i="2"/>
  <c r="I520" i="2"/>
  <c r="H520" i="2"/>
  <c r="G520" i="2"/>
  <c r="W519" i="2"/>
  <c r="J519" i="2"/>
  <c r="I519" i="2"/>
  <c r="H519" i="2"/>
  <c r="G519" i="2"/>
  <c r="W518" i="2"/>
  <c r="J518" i="2"/>
  <c r="I518" i="2"/>
  <c r="H518" i="2"/>
  <c r="G518" i="2"/>
  <c r="W517" i="2"/>
  <c r="J517" i="2"/>
  <c r="I517" i="2"/>
  <c r="H517" i="2"/>
  <c r="G517" i="2"/>
  <c r="W516" i="2"/>
  <c r="J516" i="2"/>
  <c r="I516" i="2"/>
  <c r="H516" i="2"/>
  <c r="G516" i="2"/>
  <c r="W515" i="2"/>
  <c r="J515" i="2"/>
  <c r="I515" i="2"/>
  <c r="H515" i="2"/>
  <c r="G515" i="2"/>
  <c r="W514" i="2"/>
  <c r="J514" i="2"/>
  <c r="I514" i="2"/>
  <c r="H514" i="2"/>
  <c r="G514" i="2"/>
  <c r="W513" i="2"/>
  <c r="J513" i="2"/>
  <c r="I513" i="2"/>
  <c r="H513" i="2"/>
  <c r="G513" i="2"/>
  <c r="W512" i="2"/>
  <c r="J512" i="2"/>
  <c r="I512" i="2"/>
  <c r="H512" i="2"/>
  <c r="G512" i="2"/>
  <c r="W511" i="2"/>
  <c r="J511" i="2"/>
  <c r="I511" i="2"/>
  <c r="H511" i="2"/>
  <c r="G511" i="2"/>
  <c r="W510" i="2"/>
  <c r="J510" i="2"/>
  <c r="I510" i="2"/>
  <c r="H510" i="2"/>
  <c r="G510" i="2"/>
  <c r="W509" i="2"/>
  <c r="J509" i="2"/>
  <c r="I509" i="2"/>
  <c r="H509" i="2"/>
  <c r="G509" i="2"/>
  <c r="W508" i="2"/>
  <c r="J508" i="2"/>
  <c r="I508" i="2"/>
  <c r="H508" i="2"/>
  <c r="G508" i="2"/>
  <c r="W507" i="2"/>
  <c r="J507" i="2"/>
  <c r="I507" i="2"/>
  <c r="H507" i="2"/>
  <c r="G507" i="2"/>
  <c r="W506" i="2"/>
  <c r="J506" i="2"/>
  <c r="I506" i="2"/>
  <c r="H506" i="2"/>
  <c r="G506" i="2"/>
  <c r="W505" i="2"/>
  <c r="J505" i="2"/>
  <c r="I505" i="2"/>
  <c r="H505" i="2"/>
  <c r="G505" i="2"/>
  <c r="W504" i="2"/>
  <c r="J504" i="2"/>
  <c r="I504" i="2"/>
  <c r="H504" i="2"/>
  <c r="G504" i="2"/>
  <c r="W503" i="2"/>
  <c r="J503" i="2"/>
  <c r="I503" i="2"/>
  <c r="H503" i="2"/>
  <c r="G503" i="2"/>
  <c r="W502" i="2"/>
  <c r="J502" i="2"/>
  <c r="I502" i="2"/>
  <c r="H502" i="2"/>
  <c r="G502" i="2"/>
  <c r="W501" i="2"/>
  <c r="J501" i="2"/>
  <c r="I501" i="2"/>
  <c r="H501" i="2"/>
  <c r="G501" i="2"/>
  <c r="W500" i="2"/>
  <c r="J500" i="2"/>
  <c r="I500" i="2"/>
  <c r="H500" i="2"/>
  <c r="G500" i="2"/>
  <c r="W499" i="2"/>
  <c r="J499" i="2"/>
  <c r="I499" i="2"/>
  <c r="H499" i="2"/>
  <c r="G499" i="2"/>
  <c r="W498" i="2"/>
  <c r="J498" i="2"/>
  <c r="I498" i="2"/>
  <c r="H498" i="2"/>
  <c r="G498" i="2"/>
  <c r="W497" i="2"/>
  <c r="J497" i="2"/>
  <c r="I497" i="2"/>
  <c r="H497" i="2"/>
  <c r="G497" i="2"/>
  <c r="W496" i="2"/>
  <c r="J496" i="2"/>
  <c r="I496" i="2"/>
  <c r="H496" i="2"/>
  <c r="G496" i="2"/>
  <c r="W495" i="2"/>
  <c r="J495" i="2"/>
  <c r="I495" i="2"/>
  <c r="H495" i="2"/>
  <c r="G495" i="2"/>
  <c r="W494" i="2"/>
  <c r="J494" i="2"/>
  <c r="I494" i="2"/>
  <c r="H494" i="2"/>
  <c r="G494" i="2"/>
  <c r="W493" i="2"/>
  <c r="J493" i="2"/>
  <c r="I493" i="2"/>
  <c r="H493" i="2"/>
  <c r="G493" i="2"/>
  <c r="W492" i="2"/>
  <c r="J492" i="2"/>
  <c r="I492" i="2"/>
  <c r="H492" i="2"/>
  <c r="G492" i="2"/>
  <c r="W491" i="2"/>
  <c r="J491" i="2"/>
  <c r="I491" i="2"/>
  <c r="H491" i="2"/>
  <c r="G491" i="2"/>
  <c r="W490" i="2"/>
  <c r="J490" i="2"/>
  <c r="I490" i="2"/>
  <c r="H490" i="2"/>
  <c r="G490" i="2"/>
  <c r="W489" i="2"/>
  <c r="J489" i="2"/>
  <c r="I489" i="2"/>
  <c r="H489" i="2"/>
  <c r="G489" i="2"/>
  <c r="W488" i="2"/>
  <c r="J488" i="2"/>
  <c r="I488" i="2"/>
  <c r="H488" i="2"/>
  <c r="G488" i="2"/>
  <c r="W487" i="2"/>
  <c r="J487" i="2"/>
  <c r="I487" i="2"/>
  <c r="H487" i="2"/>
  <c r="G487" i="2"/>
  <c r="W486" i="2"/>
  <c r="J486" i="2"/>
  <c r="I486" i="2"/>
  <c r="H486" i="2"/>
  <c r="G486" i="2"/>
  <c r="W485" i="2"/>
  <c r="J485" i="2"/>
  <c r="I485" i="2"/>
  <c r="H485" i="2"/>
  <c r="G485" i="2"/>
  <c r="W484" i="2"/>
  <c r="J484" i="2"/>
  <c r="I484" i="2"/>
  <c r="H484" i="2"/>
  <c r="G484" i="2"/>
  <c r="W483" i="2"/>
  <c r="J483" i="2"/>
  <c r="I483" i="2"/>
  <c r="H483" i="2"/>
  <c r="G483" i="2"/>
  <c r="W482" i="2"/>
  <c r="J482" i="2"/>
  <c r="I482" i="2"/>
  <c r="H482" i="2"/>
  <c r="G482" i="2"/>
  <c r="W481" i="2"/>
  <c r="J481" i="2"/>
  <c r="I481" i="2"/>
  <c r="H481" i="2"/>
  <c r="G481" i="2"/>
  <c r="W480" i="2"/>
  <c r="J480" i="2"/>
  <c r="I480" i="2"/>
  <c r="H480" i="2"/>
  <c r="G480" i="2"/>
  <c r="W479" i="2"/>
  <c r="J479" i="2"/>
  <c r="I479" i="2"/>
  <c r="H479" i="2"/>
  <c r="G479" i="2"/>
  <c r="W478" i="2"/>
  <c r="J478" i="2"/>
  <c r="I478" i="2"/>
  <c r="H478" i="2"/>
  <c r="G478" i="2"/>
  <c r="W477" i="2"/>
  <c r="J477" i="2"/>
  <c r="I477" i="2"/>
  <c r="H477" i="2"/>
  <c r="G477" i="2"/>
  <c r="W476" i="2"/>
  <c r="J476" i="2"/>
  <c r="I476" i="2"/>
  <c r="H476" i="2"/>
  <c r="G476" i="2"/>
  <c r="W475" i="2"/>
  <c r="J475" i="2"/>
  <c r="I475" i="2"/>
  <c r="H475" i="2"/>
  <c r="G475" i="2"/>
  <c r="W474" i="2"/>
  <c r="J474" i="2"/>
  <c r="I474" i="2"/>
  <c r="H474" i="2"/>
  <c r="G474" i="2"/>
  <c r="W473" i="2"/>
  <c r="J473" i="2"/>
  <c r="I473" i="2"/>
  <c r="H473" i="2"/>
  <c r="G473" i="2"/>
  <c r="W472" i="2"/>
  <c r="J472" i="2"/>
  <c r="I472" i="2"/>
  <c r="H472" i="2"/>
  <c r="G472" i="2"/>
  <c r="W471" i="2"/>
  <c r="J471" i="2"/>
  <c r="I471" i="2"/>
  <c r="H471" i="2"/>
  <c r="G471" i="2"/>
  <c r="W470" i="2"/>
  <c r="J470" i="2"/>
  <c r="I470" i="2"/>
  <c r="H470" i="2"/>
  <c r="G470" i="2"/>
  <c r="W469" i="2"/>
  <c r="J469" i="2"/>
  <c r="I469" i="2"/>
  <c r="H469" i="2"/>
  <c r="G469" i="2"/>
  <c r="W468" i="2"/>
  <c r="J468" i="2"/>
  <c r="I468" i="2"/>
  <c r="H468" i="2"/>
  <c r="G468" i="2"/>
  <c r="W467" i="2"/>
  <c r="J467" i="2"/>
  <c r="I467" i="2"/>
  <c r="H467" i="2"/>
  <c r="G467" i="2"/>
  <c r="W466" i="2"/>
  <c r="J466" i="2"/>
  <c r="I466" i="2"/>
  <c r="H466" i="2"/>
  <c r="G466" i="2"/>
  <c r="W465" i="2"/>
  <c r="J465" i="2"/>
  <c r="I465" i="2"/>
  <c r="H465" i="2"/>
  <c r="G465" i="2"/>
  <c r="W464" i="2"/>
  <c r="J464" i="2"/>
  <c r="I464" i="2"/>
  <c r="H464" i="2"/>
  <c r="G464" i="2"/>
  <c r="W463" i="2"/>
  <c r="J463" i="2"/>
  <c r="I463" i="2"/>
  <c r="H463" i="2"/>
  <c r="G463" i="2"/>
  <c r="W462" i="2"/>
  <c r="J462" i="2"/>
  <c r="I462" i="2"/>
  <c r="H462" i="2"/>
  <c r="G462" i="2"/>
  <c r="W461" i="2"/>
  <c r="J461" i="2"/>
  <c r="I461" i="2"/>
  <c r="H461" i="2"/>
  <c r="G461" i="2"/>
  <c r="W460" i="2"/>
  <c r="J460" i="2"/>
  <c r="I460" i="2"/>
  <c r="H460" i="2"/>
  <c r="G460" i="2"/>
  <c r="W459" i="2"/>
  <c r="J459" i="2"/>
  <c r="I459" i="2"/>
  <c r="H459" i="2"/>
  <c r="G459" i="2"/>
  <c r="W458" i="2"/>
  <c r="J458" i="2"/>
  <c r="I458" i="2"/>
  <c r="H458" i="2"/>
  <c r="G458" i="2"/>
  <c r="W457" i="2"/>
  <c r="J457" i="2"/>
  <c r="I457" i="2"/>
  <c r="H457" i="2"/>
  <c r="G457" i="2"/>
  <c r="W456" i="2"/>
  <c r="J456" i="2"/>
  <c r="I456" i="2"/>
  <c r="H456" i="2"/>
  <c r="G456" i="2"/>
  <c r="W455" i="2"/>
  <c r="J455" i="2"/>
  <c r="I455" i="2"/>
  <c r="H455" i="2"/>
  <c r="G455" i="2"/>
  <c r="W454" i="2"/>
  <c r="J454" i="2"/>
  <c r="I454" i="2"/>
  <c r="H454" i="2"/>
  <c r="G454" i="2"/>
  <c r="W453" i="2"/>
  <c r="J453" i="2"/>
  <c r="I453" i="2"/>
  <c r="H453" i="2"/>
  <c r="G453" i="2"/>
  <c r="W452" i="2"/>
  <c r="J452" i="2"/>
  <c r="I452" i="2"/>
  <c r="H452" i="2"/>
  <c r="G452" i="2"/>
  <c r="W451" i="2"/>
  <c r="J451" i="2"/>
  <c r="I451" i="2"/>
  <c r="H451" i="2"/>
  <c r="G451" i="2"/>
  <c r="W450" i="2"/>
  <c r="J450" i="2"/>
  <c r="I450" i="2"/>
  <c r="H450" i="2"/>
  <c r="G450" i="2"/>
  <c r="W449" i="2"/>
  <c r="J449" i="2"/>
  <c r="I449" i="2"/>
  <c r="H449" i="2"/>
  <c r="G449" i="2"/>
  <c r="W448" i="2"/>
  <c r="J448" i="2"/>
  <c r="I448" i="2"/>
  <c r="H448" i="2"/>
  <c r="G448" i="2"/>
  <c r="W447" i="2"/>
  <c r="J447" i="2"/>
  <c r="I447" i="2"/>
  <c r="H447" i="2"/>
  <c r="G447" i="2"/>
  <c r="W446" i="2"/>
  <c r="J446" i="2"/>
  <c r="I446" i="2"/>
  <c r="H446" i="2"/>
  <c r="G446" i="2"/>
  <c r="W445" i="2"/>
  <c r="J445" i="2"/>
  <c r="I445" i="2"/>
  <c r="H445" i="2"/>
  <c r="G445" i="2"/>
  <c r="W444" i="2"/>
  <c r="J444" i="2"/>
  <c r="I444" i="2"/>
  <c r="H444" i="2"/>
  <c r="G444" i="2"/>
  <c r="W443" i="2"/>
  <c r="J443" i="2"/>
  <c r="I443" i="2"/>
  <c r="H443" i="2"/>
  <c r="G443" i="2"/>
  <c r="W442" i="2"/>
  <c r="J442" i="2"/>
  <c r="I442" i="2"/>
  <c r="H442" i="2"/>
  <c r="G442" i="2"/>
  <c r="W441" i="2"/>
  <c r="J441" i="2"/>
  <c r="I441" i="2"/>
  <c r="H441" i="2"/>
  <c r="G441" i="2"/>
  <c r="W440" i="2"/>
  <c r="J440" i="2"/>
  <c r="I440" i="2"/>
  <c r="H440" i="2"/>
  <c r="G440" i="2"/>
  <c r="W439" i="2"/>
  <c r="J439" i="2"/>
  <c r="I439" i="2"/>
  <c r="H439" i="2"/>
  <c r="G439" i="2"/>
  <c r="W438" i="2"/>
  <c r="J438" i="2"/>
  <c r="I438" i="2"/>
  <c r="H438" i="2"/>
  <c r="G438" i="2"/>
  <c r="W437" i="2"/>
  <c r="J437" i="2"/>
  <c r="I437" i="2"/>
  <c r="H437" i="2"/>
  <c r="G437" i="2"/>
  <c r="W436" i="2"/>
  <c r="J436" i="2"/>
  <c r="I436" i="2"/>
  <c r="H436" i="2"/>
  <c r="G436" i="2"/>
  <c r="W435" i="2"/>
  <c r="J435" i="2"/>
  <c r="I435" i="2"/>
  <c r="H435" i="2"/>
  <c r="G435" i="2"/>
  <c r="W434" i="2"/>
  <c r="J434" i="2"/>
  <c r="I434" i="2"/>
  <c r="H434" i="2"/>
  <c r="G434" i="2"/>
  <c r="W433" i="2"/>
  <c r="J433" i="2"/>
  <c r="I433" i="2"/>
  <c r="H433" i="2"/>
  <c r="G433" i="2"/>
  <c r="W432" i="2"/>
  <c r="J432" i="2"/>
  <c r="I432" i="2"/>
  <c r="H432" i="2"/>
  <c r="G432" i="2"/>
  <c r="W431" i="2"/>
  <c r="J431" i="2"/>
  <c r="I431" i="2"/>
  <c r="H431" i="2"/>
  <c r="G431" i="2"/>
  <c r="W430" i="2"/>
  <c r="J430" i="2"/>
  <c r="I430" i="2"/>
  <c r="H430" i="2"/>
  <c r="G430" i="2"/>
  <c r="W429" i="2"/>
  <c r="J429" i="2"/>
  <c r="I429" i="2"/>
  <c r="H429" i="2"/>
  <c r="G429" i="2"/>
  <c r="W428" i="2"/>
  <c r="J428" i="2"/>
  <c r="I428" i="2"/>
  <c r="H428" i="2"/>
  <c r="G428" i="2"/>
  <c r="W427" i="2"/>
  <c r="J427" i="2"/>
  <c r="I427" i="2"/>
  <c r="H427" i="2"/>
  <c r="G427" i="2"/>
  <c r="W426" i="2"/>
  <c r="J426" i="2"/>
  <c r="I426" i="2"/>
  <c r="H426" i="2"/>
  <c r="G426" i="2"/>
  <c r="W425" i="2"/>
  <c r="J425" i="2"/>
  <c r="I425" i="2"/>
  <c r="H425" i="2"/>
  <c r="G425" i="2"/>
  <c r="W424" i="2"/>
  <c r="J424" i="2"/>
  <c r="I424" i="2"/>
  <c r="H424" i="2"/>
  <c r="G424" i="2"/>
  <c r="W423" i="2"/>
  <c r="J423" i="2"/>
  <c r="I423" i="2"/>
  <c r="H423" i="2"/>
  <c r="G423" i="2"/>
  <c r="W422" i="2"/>
  <c r="J422" i="2"/>
  <c r="I422" i="2"/>
  <c r="H422" i="2"/>
  <c r="G422" i="2"/>
  <c r="W421" i="2"/>
  <c r="J421" i="2"/>
  <c r="I421" i="2"/>
  <c r="H421" i="2"/>
  <c r="G421" i="2"/>
  <c r="W420" i="2"/>
  <c r="J420" i="2"/>
  <c r="I420" i="2"/>
  <c r="H420" i="2"/>
  <c r="G420" i="2"/>
  <c r="W419" i="2"/>
  <c r="J419" i="2"/>
  <c r="I419" i="2"/>
  <c r="H419" i="2"/>
  <c r="G419" i="2"/>
  <c r="W418" i="2"/>
  <c r="J418" i="2"/>
  <c r="I418" i="2"/>
  <c r="H418" i="2"/>
  <c r="G418" i="2"/>
  <c r="W417" i="2"/>
  <c r="J417" i="2"/>
  <c r="I417" i="2"/>
  <c r="H417" i="2"/>
  <c r="G417" i="2"/>
  <c r="W416" i="2"/>
  <c r="J416" i="2"/>
  <c r="I416" i="2"/>
  <c r="H416" i="2"/>
  <c r="G416" i="2"/>
  <c r="W415" i="2"/>
  <c r="J415" i="2"/>
  <c r="I415" i="2"/>
  <c r="H415" i="2"/>
  <c r="G415" i="2"/>
  <c r="W414" i="2"/>
  <c r="J414" i="2"/>
  <c r="I414" i="2"/>
  <c r="H414" i="2"/>
  <c r="G414" i="2"/>
  <c r="W413" i="2"/>
  <c r="J413" i="2"/>
  <c r="I413" i="2"/>
  <c r="H413" i="2"/>
  <c r="G413" i="2"/>
  <c r="W412" i="2"/>
  <c r="J412" i="2"/>
  <c r="I412" i="2"/>
  <c r="H412" i="2"/>
  <c r="G412" i="2"/>
  <c r="W411" i="2"/>
  <c r="J411" i="2"/>
  <c r="I411" i="2"/>
  <c r="H411" i="2"/>
  <c r="G411" i="2"/>
  <c r="W410" i="2"/>
  <c r="J410" i="2"/>
  <c r="I410" i="2"/>
  <c r="H410" i="2"/>
  <c r="G410" i="2"/>
  <c r="W409" i="2"/>
  <c r="J409" i="2"/>
  <c r="I409" i="2"/>
  <c r="H409" i="2"/>
  <c r="G409" i="2"/>
  <c r="W408" i="2"/>
  <c r="J408" i="2"/>
  <c r="I408" i="2"/>
  <c r="H408" i="2"/>
  <c r="G408" i="2"/>
  <c r="W407" i="2"/>
  <c r="J407" i="2"/>
  <c r="I407" i="2"/>
  <c r="H407" i="2"/>
  <c r="G407" i="2"/>
  <c r="W406" i="2"/>
  <c r="J406" i="2"/>
  <c r="I406" i="2"/>
  <c r="H406" i="2"/>
  <c r="G406" i="2"/>
  <c r="W405" i="2"/>
  <c r="J405" i="2"/>
  <c r="I405" i="2"/>
  <c r="H405" i="2"/>
  <c r="G405" i="2"/>
  <c r="W404" i="2"/>
  <c r="J404" i="2"/>
  <c r="I404" i="2"/>
  <c r="H404" i="2"/>
  <c r="G404" i="2"/>
  <c r="W403" i="2"/>
  <c r="J403" i="2"/>
  <c r="I403" i="2"/>
  <c r="H403" i="2"/>
  <c r="G403" i="2"/>
  <c r="W402" i="2"/>
  <c r="J402" i="2"/>
  <c r="I402" i="2"/>
  <c r="H402" i="2"/>
  <c r="G402" i="2"/>
  <c r="W401" i="2"/>
  <c r="J401" i="2"/>
  <c r="I401" i="2"/>
  <c r="H401" i="2"/>
  <c r="G401" i="2"/>
  <c r="W400" i="2"/>
  <c r="J400" i="2"/>
  <c r="I400" i="2"/>
  <c r="H400" i="2"/>
  <c r="G400" i="2"/>
  <c r="W399" i="2"/>
  <c r="J399" i="2"/>
  <c r="I399" i="2"/>
  <c r="H399" i="2"/>
  <c r="G399" i="2"/>
  <c r="W398" i="2"/>
  <c r="J398" i="2"/>
  <c r="I398" i="2"/>
  <c r="H398" i="2"/>
  <c r="G398" i="2"/>
  <c r="W397" i="2"/>
  <c r="J397" i="2"/>
  <c r="I397" i="2"/>
  <c r="H397" i="2"/>
  <c r="G397" i="2"/>
  <c r="W396" i="2"/>
  <c r="J396" i="2"/>
  <c r="I396" i="2"/>
  <c r="H396" i="2"/>
  <c r="G396" i="2"/>
  <c r="W395" i="2"/>
  <c r="J395" i="2"/>
  <c r="I395" i="2"/>
  <c r="H395" i="2"/>
  <c r="G395" i="2"/>
  <c r="W394" i="2"/>
  <c r="J394" i="2"/>
  <c r="I394" i="2"/>
  <c r="H394" i="2"/>
  <c r="G394" i="2"/>
  <c r="W393" i="2"/>
  <c r="J393" i="2"/>
  <c r="I393" i="2"/>
  <c r="H393" i="2"/>
  <c r="G393" i="2"/>
  <c r="W392" i="2"/>
  <c r="J392" i="2"/>
  <c r="I392" i="2"/>
  <c r="H392" i="2"/>
  <c r="G392" i="2"/>
  <c r="W391" i="2"/>
  <c r="J391" i="2"/>
  <c r="I391" i="2"/>
  <c r="H391" i="2"/>
  <c r="G391" i="2"/>
  <c r="W390" i="2"/>
  <c r="J390" i="2"/>
  <c r="I390" i="2"/>
  <c r="H390" i="2"/>
  <c r="G390" i="2"/>
  <c r="W389" i="2"/>
  <c r="J389" i="2"/>
  <c r="I389" i="2"/>
  <c r="H389" i="2"/>
  <c r="G389" i="2"/>
  <c r="W388" i="2"/>
  <c r="J388" i="2"/>
  <c r="I388" i="2"/>
  <c r="H388" i="2"/>
  <c r="G388" i="2"/>
  <c r="W387" i="2"/>
  <c r="J387" i="2"/>
  <c r="I387" i="2"/>
  <c r="H387" i="2"/>
  <c r="G387" i="2"/>
  <c r="W386" i="2"/>
  <c r="J386" i="2"/>
  <c r="I386" i="2"/>
  <c r="H386" i="2"/>
  <c r="G386" i="2"/>
  <c r="W385" i="2"/>
  <c r="J385" i="2"/>
  <c r="I385" i="2"/>
  <c r="H385" i="2"/>
  <c r="G385" i="2"/>
  <c r="W384" i="2"/>
  <c r="J384" i="2"/>
  <c r="I384" i="2"/>
  <c r="H384" i="2"/>
  <c r="G384" i="2"/>
  <c r="W383" i="2"/>
  <c r="J383" i="2"/>
  <c r="I383" i="2"/>
  <c r="H383" i="2"/>
  <c r="G383" i="2"/>
  <c r="W382" i="2"/>
  <c r="J382" i="2"/>
  <c r="I382" i="2"/>
  <c r="H382" i="2"/>
  <c r="G382" i="2"/>
  <c r="W381" i="2"/>
  <c r="J381" i="2"/>
  <c r="I381" i="2"/>
  <c r="H381" i="2"/>
  <c r="G381" i="2"/>
  <c r="W380" i="2"/>
  <c r="J380" i="2"/>
  <c r="I380" i="2"/>
  <c r="H380" i="2"/>
  <c r="G380" i="2"/>
  <c r="W379" i="2"/>
  <c r="J379" i="2"/>
  <c r="I379" i="2"/>
  <c r="H379" i="2"/>
  <c r="G379" i="2"/>
  <c r="W378" i="2"/>
  <c r="J378" i="2"/>
  <c r="I378" i="2"/>
  <c r="H378" i="2"/>
  <c r="G378" i="2"/>
  <c r="W377" i="2"/>
  <c r="J377" i="2"/>
  <c r="I377" i="2"/>
  <c r="H377" i="2"/>
  <c r="G377" i="2"/>
  <c r="W376" i="2"/>
  <c r="J376" i="2"/>
  <c r="I376" i="2"/>
  <c r="H376" i="2"/>
  <c r="G376" i="2"/>
  <c r="W375" i="2"/>
  <c r="J375" i="2"/>
  <c r="I375" i="2"/>
  <c r="H375" i="2"/>
  <c r="G375" i="2"/>
  <c r="W374" i="2"/>
  <c r="J374" i="2"/>
  <c r="I374" i="2"/>
  <c r="H374" i="2"/>
  <c r="G374" i="2"/>
  <c r="W373" i="2"/>
  <c r="J373" i="2"/>
  <c r="I373" i="2"/>
  <c r="H373" i="2"/>
  <c r="G373" i="2"/>
  <c r="W372" i="2"/>
  <c r="J372" i="2"/>
  <c r="I372" i="2"/>
  <c r="H372" i="2"/>
  <c r="G372" i="2"/>
  <c r="W371" i="2"/>
  <c r="J371" i="2"/>
  <c r="I371" i="2"/>
  <c r="H371" i="2"/>
  <c r="G371" i="2"/>
  <c r="W370" i="2"/>
  <c r="J370" i="2"/>
  <c r="I370" i="2"/>
  <c r="H370" i="2"/>
  <c r="G370" i="2"/>
  <c r="W369" i="2"/>
  <c r="J369" i="2"/>
  <c r="I369" i="2"/>
  <c r="H369" i="2"/>
  <c r="G369" i="2"/>
  <c r="W368" i="2"/>
  <c r="J368" i="2"/>
  <c r="I368" i="2"/>
  <c r="H368" i="2"/>
  <c r="G368" i="2"/>
  <c r="W367" i="2"/>
  <c r="J367" i="2"/>
  <c r="I367" i="2"/>
  <c r="H367" i="2"/>
  <c r="G367" i="2"/>
  <c r="W366" i="2"/>
  <c r="J366" i="2"/>
  <c r="I366" i="2"/>
  <c r="H366" i="2"/>
  <c r="G366" i="2"/>
  <c r="W365" i="2"/>
  <c r="J365" i="2"/>
  <c r="I365" i="2"/>
  <c r="H365" i="2"/>
  <c r="G365" i="2"/>
  <c r="W364" i="2"/>
  <c r="J364" i="2"/>
  <c r="I364" i="2"/>
  <c r="H364" i="2"/>
  <c r="G364" i="2"/>
  <c r="W363" i="2"/>
  <c r="J363" i="2"/>
  <c r="I363" i="2"/>
  <c r="H363" i="2"/>
  <c r="G363" i="2"/>
  <c r="W362" i="2"/>
  <c r="J362" i="2"/>
  <c r="I362" i="2"/>
  <c r="H362" i="2"/>
  <c r="G362" i="2"/>
  <c r="W361" i="2"/>
  <c r="J361" i="2"/>
  <c r="I361" i="2"/>
  <c r="H361" i="2"/>
  <c r="G361" i="2"/>
  <c r="W360" i="2"/>
  <c r="J360" i="2"/>
  <c r="I360" i="2"/>
  <c r="H360" i="2"/>
  <c r="G360" i="2"/>
  <c r="W359" i="2"/>
  <c r="J359" i="2"/>
  <c r="I359" i="2"/>
  <c r="H359" i="2"/>
  <c r="G359" i="2"/>
  <c r="W358" i="2"/>
  <c r="J358" i="2"/>
  <c r="I358" i="2"/>
  <c r="H358" i="2"/>
  <c r="G358" i="2"/>
  <c r="W357" i="2"/>
  <c r="J357" i="2"/>
  <c r="I357" i="2"/>
  <c r="H357" i="2"/>
  <c r="G357" i="2"/>
  <c r="W356" i="2"/>
  <c r="J356" i="2"/>
  <c r="I356" i="2"/>
  <c r="H356" i="2"/>
  <c r="G356" i="2"/>
  <c r="W355" i="2"/>
  <c r="J355" i="2"/>
  <c r="I355" i="2"/>
  <c r="H355" i="2"/>
  <c r="G355" i="2"/>
  <c r="W354" i="2"/>
  <c r="J354" i="2"/>
  <c r="I354" i="2"/>
  <c r="H354" i="2"/>
  <c r="G354" i="2"/>
  <c r="W353" i="2"/>
  <c r="J353" i="2"/>
  <c r="I353" i="2"/>
  <c r="H353" i="2"/>
  <c r="G353" i="2"/>
  <c r="W352" i="2"/>
  <c r="J352" i="2"/>
  <c r="I352" i="2"/>
  <c r="H352" i="2"/>
  <c r="G352" i="2"/>
  <c r="W351" i="2"/>
  <c r="J351" i="2"/>
  <c r="I351" i="2"/>
  <c r="H351" i="2"/>
  <c r="G351" i="2"/>
  <c r="W350" i="2"/>
  <c r="J350" i="2"/>
  <c r="I350" i="2"/>
  <c r="H350" i="2"/>
  <c r="G350" i="2"/>
  <c r="W349" i="2"/>
  <c r="J349" i="2"/>
  <c r="I349" i="2"/>
  <c r="H349" i="2"/>
  <c r="G349" i="2"/>
  <c r="W348" i="2"/>
  <c r="J348" i="2"/>
  <c r="I348" i="2"/>
  <c r="H348" i="2"/>
  <c r="G348" i="2"/>
  <c r="W347" i="2"/>
  <c r="J347" i="2"/>
  <c r="I347" i="2"/>
  <c r="H347" i="2"/>
  <c r="G347" i="2"/>
  <c r="W346" i="2"/>
  <c r="J346" i="2"/>
  <c r="I346" i="2"/>
  <c r="H346" i="2"/>
  <c r="G346" i="2"/>
  <c r="W345" i="2"/>
  <c r="J345" i="2"/>
  <c r="I345" i="2"/>
  <c r="H345" i="2"/>
  <c r="G345" i="2"/>
  <c r="W344" i="2"/>
  <c r="J344" i="2"/>
  <c r="I344" i="2"/>
  <c r="H344" i="2"/>
  <c r="G344" i="2"/>
  <c r="W343" i="2"/>
  <c r="J343" i="2"/>
  <c r="I343" i="2"/>
  <c r="H343" i="2"/>
  <c r="G343" i="2"/>
  <c r="W342" i="2"/>
  <c r="J342" i="2"/>
  <c r="I342" i="2"/>
  <c r="H342" i="2"/>
  <c r="G342" i="2"/>
  <c r="W341" i="2"/>
  <c r="J341" i="2"/>
  <c r="I341" i="2"/>
  <c r="H341" i="2"/>
  <c r="G341" i="2"/>
  <c r="W340" i="2"/>
  <c r="J340" i="2"/>
  <c r="I340" i="2"/>
  <c r="H340" i="2"/>
  <c r="G340" i="2"/>
  <c r="W339" i="2"/>
  <c r="J339" i="2"/>
  <c r="I339" i="2"/>
  <c r="H339" i="2"/>
  <c r="G339" i="2"/>
  <c r="W338" i="2"/>
  <c r="J338" i="2"/>
  <c r="I338" i="2"/>
  <c r="H338" i="2"/>
  <c r="G338" i="2"/>
  <c r="W337" i="2"/>
  <c r="J337" i="2"/>
  <c r="I337" i="2"/>
  <c r="H337" i="2"/>
  <c r="G337" i="2"/>
  <c r="W336" i="2"/>
  <c r="J336" i="2"/>
  <c r="I336" i="2"/>
  <c r="H336" i="2"/>
  <c r="G336" i="2"/>
  <c r="W335" i="2"/>
  <c r="J335" i="2"/>
  <c r="I335" i="2"/>
  <c r="H335" i="2"/>
  <c r="G335" i="2"/>
  <c r="W334" i="2"/>
  <c r="J334" i="2"/>
  <c r="I334" i="2"/>
  <c r="H334" i="2"/>
  <c r="G334" i="2"/>
  <c r="W333" i="2"/>
  <c r="J333" i="2"/>
  <c r="I333" i="2"/>
  <c r="H333" i="2"/>
  <c r="G333" i="2"/>
  <c r="W332" i="2"/>
  <c r="J332" i="2"/>
  <c r="I332" i="2"/>
  <c r="H332" i="2"/>
  <c r="G332" i="2"/>
  <c r="W331" i="2"/>
  <c r="J331" i="2"/>
  <c r="I331" i="2"/>
  <c r="H331" i="2"/>
  <c r="G331" i="2"/>
  <c r="W330" i="2"/>
  <c r="J330" i="2"/>
  <c r="I330" i="2"/>
  <c r="H330" i="2"/>
  <c r="G330" i="2"/>
  <c r="W329" i="2"/>
  <c r="J329" i="2"/>
  <c r="I329" i="2"/>
  <c r="H329" i="2"/>
  <c r="G329" i="2"/>
  <c r="W328" i="2"/>
  <c r="J328" i="2"/>
  <c r="I328" i="2"/>
  <c r="H328" i="2"/>
  <c r="G328" i="2"/>
  <c r="W327" i="2"/>
  <c r="J327" i="2"/>
  <c r="I327" i="2"/>
  <c r="H327" i="2"/>
  <c r="G327" i="2"/>
  <c r="W326" i="2"/>
  <c r="J326" i="2"/>
  <c r="I326" i="2"/>
  <c r="H326" i="2"/>
  <c r="G326" i="2"/>
  <c r="W325" i="2"/>
  <c r="J325" i="2"/>
  <c r="I325" i="2"/>
  <c r="H325" i="2"/>
  <c r="G325" i="2"/>
  <c r="W324" i="2"/>
  <c r="J324" i="2"/>
  <c r="I324" i="2"/>
  <c r="H324" i="2"/>
  <c r="G324" i="2"/>
  <c r="W323" i="2"/>
  <c r="J323" i="2"/>
  <c r="I323" i="2"/>
  <c r="H323" i="2"/>
  <c r="G323" i="2"/>
  <c r="W322" i="2"/>
  <c r="J322" i="2"/>
  <c r="I322" i="2"/>
  <c r="H322" i="2"/>
  <c r="G322" i="2"/>
  <c r="W321" i="2"/>
  <c r="J321" i="2"/>
  <c r="I321" i="2"/>
  <c r="H321" i="2"/>
  <c r="G321" i="2"/>
  <c r="W320" i="2"/>
  <c r="J320" i="2"/>
  <c r="I320" i="2"/>
  <c r="H320" i="2"/>
  <c r="G320" i="2"/>
  <c r="W319" i="2"/>
  <c r="J319" i="2"/>
  <c r="I319" i="2"/>
  <c r="H319" i="2"/>
  <c r="G319" i="2"/>
  <c r="W318" i="2"/>
  <c r="J318" i="2"/>
  <c r="I318" i="2"/>
  <c r="H318" i="2"/>
  <c r="G318" i="2"/>
  <c r="W317" i="2"/>
  <c r="J317" i="2"/>
  <c r="I317" i="2"/>
  <c r="H317" i="2"/>
  <c r="G317" i="2"/>
  <c r="W316" i="2"/>
  <c r="J316" i="2"/>
  <c r="I316" i="2"/>
  <c r="H316" i="2"/>
  <c r="G316" i="2"/>
  <c r="W315" i="2"/>
  <c r="J315" i="2"/>
  <c r="I315" i="2"/>
  <c r="H315" i="2"/>
  <c r="G315" i="2"/>
  <c r="W314" i="2"/>
  <c r="J314" i="2"/>
  <c r="I314" i="2"/>
  <c r="H314" i="2"/>
  <c r="G314" i="2"/>
  <c r="W313" i="2"/>
  <c r="J313" i="2"/>
  <c r="I313" i="2"/>
  <c r="H313" i="2"/>
  <c r="G313" i="2"/>
  <c r="W312" i="2"/>
  <c r="J312" i="2"/>
  <c r="I312" i="2"/>
  <c r="H312" i="2"/>
  <c r="G312" i="2"/>
  <c r="W311" i="2"/>
  <c r="J311" i="2"/>
  <c r="I311" i="2"/>
  <c r="H311" i="2"/>
  <c r="G311" i="2"/>
  <c r="W310" i="2"/>
  <c r="J310" i="2"/>
  <c r="I310" i="2"/>
  <c r="H310" i="2"/>
  <c r="G310" i="2"/>
  <c r="W309" i="2"/>
  <c r="J309" i="2"/>
  <c r="I309" i="2"/>
  <c r="H309" i="2"/>
  <c r="G309" i="2"/>
  <c r="W308" i="2"/>
  <c r="J308" i="2"/>
  <c r="I308" i="2"/>
  <c r="H308" i="2"/>
  <c r="G308" i="2"/>
  <c r="W307" i="2"/>
  <c r="J307" i="2"/>
  <c r="I307" i="2"/>
  <c r="H307" i="2"/>
  <c r="G307" i="2"/>
  <c r="W306" i="2"/>
  <c r="J306" i="2"/>
  <c r="I306" i="2"/>
  <c r="H306" i="2"/>
  <c r="G306" i="2"/>
  <c r="W305" i="2"/>
  <c r="J305" i="2"/>
  <c r="I305" i="2"/>
  <c r="H305" i="2"/>
  <c r="G305" i="2"/>
  <c r="W304" i="2"/>
  <c r="J304" i="2"/>
  <c r="I304" i="2"/>
  <c r="H304" i="2"/>
  <c r="G304" i="2"/>
  <c r="W303" i="2"/>
  <c r="J303" i="2"/>
  <c r="I303" i="2"/>
  <c r="H303" i="2"/>
  <c r="G303" i="2"/>
  <c r="W302" i="2"/>
  <c r="J302" i="2"/>
  <c r="I302" i="2"/>
  <c r="H302" i="2"/>
  <c r="G302" i="2"/>
  <c r="W301" i="2"/>
  <c r="J301" i="2"/>
  <c r="I301" i="2"/>
  <c r="H301" i="2"/>
  <c r="G301" i="2"/>
  <c r="W300" i="2"/>
  <c r="J300" i="2"/>
  <c r="I300" i="2"/>
  <c r="H300" i="2"/>
  <c r="G300" i="2"/>
  <c r="W299" i="2"/>
  <c r="J299" i="2"/>
  <c r="I299" i="2"/>
  <c r="H299" i="2"/>
  <c r="G299" i="2"/>
  <c r="W298" i="2"/>
  <c r="J298" i="2"/>
  <c r="I298" i="2"/>
  <c r="H298" i="2"/>
  <c r="G298" i="2"/>
  <c r="W297" i="2"/>
  <c r="J297" i="2"/>
  <c r="I297" i="2"/>
  <c r="H297" i="2"/>
  <c r="G297" i="2"/>
  <c r="W296" i="2"/>
  <c r="J296" i="2"/>
  <c r="I296" i="2"/>
  <c r="H296" i="2"/>
  <c r="G296" i="2"/>
  <c r="W295" i="2"/>
  <c r="J295" i="2"/>
  <c r="I295" i="2"/>
  <c r="H295" i="2"/>
  <c r="G295" i="2"/>
  <c r="W294" i="2"/>
  <c r="J294" i="2"/>
  <c r="I294" i="2"/>
  <c r="H294" i="2"/>
  <c r="G294" i="2"/>
  <c r="W293" i="2"/>
  <c r="J293" i="2"/>
  <c r="I293" i="2"/>
  <c r="H293" i="2"/>
  <c r="G293" i="2"/>
  <c r="W292" i="2"/>
  <c r="J292" i="2"/>
  <c r="I292" i="2"/>
  <c r="H292" i="2"/>
  <c r="G292" i="2"/>
  <c r="W291" i="2"/>
  <c r="J291" i="2"/>
  <c r="I291" i="2"/>
  <c r="H291" i="2"/>
  <c r="G291" i="2"/>
  <c r="W290" i="2"/>
  <c r="J290" i="2"/>
  <c r="I290" i="2"/>
  <c r="H290" i="2"/>
  <c r="G290" i="2"/>
  <c r="W289" i="2"/>
  <c r="J289" i="2"/>
  <c r="I289" i="2"/>
  <c r="H289" i="2"/>
  <c r="G289" i="2"/>
  <c r="W288" i="2"/>
  <c r="J288" i="2"/>
  <c r="I288" i="2"/>
  <c r="H288" i="2"/>
  <c r="G288" i="2"/>
  <c r="W287" i="2"/>
  <c r="J287" i="2"/>
  <c r="I287" i="2"/>
  <c r="H287" i="2"/>
  <c r="G287" i="2"/>
  <c r="W286" i="2"/>
  <c r="J286" i="2"/>
  <c r="I286" i="2"/>
  <c r="H286" i="2"/>
  <c r="G286" i="2"/>
  <c r="W285" i="2"/>
  <c r="J285" i="2"/>
  <c r="I285" i="2"/>
  <c r="H285" i="2"/>
  <c r="G285" i="2"/>
  <c r="W284" i="2"/>
  <c r="J284" i="2"/>
  <c r="I284" i="2"/>
  <c r="H284" i="2"/>
  <c r="G284" i="2"/>
  <c r="W283" i="2"/>
  <c r="J283" i="2"/>
  <c r="I283" i="2"/>
  <c r="H283" i="2"/>
  <c r="G283" i="2"/>
  <c r="W282" i="2"/>
  <c r="J282" i="2"/>
  <c r="I282" i="2"/>
  <c r="H282" i="2"/>
  <c r="G282" i="2"/>
  <c r="W281" i="2"/>
  <c r="J281" i="2"/>
  <c r="I281" i="2"/>
  <c r="H281" i="2"/>
  <c r="G281" i="2"/>
  <c r="W280" i="2"/>
  <c r="J280" i="2"/>
  <c r="I280" i="2"/>
  <c r="H280" i="2"/>
  <c r="G280" i="2"/>
  <c r="W279" i="2"/>
  <c r="J279" i="2"/>
  <c r="I279" i="2"/>
  <c r="H279" i="2"/>
  <c r="G279" i="2"/>
  <c r="W278" i="2"/>
  <c r="J278" i="2"/>
  <c r="I278" i="2"/>
  <c r="H278" i="2"/>
  <c r="G278" i="2"/>
  <c r="W277" i="2"/>
  <c r="J277" i="2"/>
  <c r="I277" i="2"/>
  <c r="H277" i="2"/>
  <c r="G277" i="2"/>
  <c r="W276" i="2"/>
  <c r="J276" i="2"/>
  <c r="I276" i="2"/>
  <c r="H276" i="2"/>
  <c r="G276" i="2"/>
  <c r="W275" i="2"/>
  <c r="J275" i="2"/>
  <c r="I275" i="2"/>
  <c r="H275" i="2"/>
  <c r="G275" i="2"/>
  <c r="W274" i="2"/>
  <c r="J274" i="2"/>
  <c r="I274" i="2"/>
  <c r="H274" i="2"/>
  <c r="G274" i="2"/>
  <c r="W273" i="2"/>
  <c r="J273" i="2"/>
  <c r="I273" i="2"/>
  <c r="H273" i="2"/>
  <c r="G273" i="2"/>
  <c r="W272" i="2"/>
  <c r="J272" i="2"/>
  <c r="I272" i="2"/>
  <c r="H272" i="2"/>
  <c r="G272" i="2"/>
  <c r="W271" i="2"/>
  <c r="J271" i="2"/>
  <c r="I271" i="2"/>
  <c r="H271" i="2"/>
  <c r="G271" i="2"/>
  <c r="W270" i="2"/>
  <c r="J270" i="2"/>
  <c r="I270" i="2"/>
  <c r="H270" i="2"/>
  <c r="G270" i="2"/>
  <c r="W269" i="2"/>
  <c r="J269" i="2"/>
  <c r="I269" i="2"/>
  <c r="H269" i="2"/>
  <c r="G269" i="2"/>
  <c r="W268" i="2"/>
  <c r="J268" i="2"/>
  <c r="I268" i="2"/>
  <c r="H268" i="2"/>
  <c r="G268" i="2"/>
  <c r="W267" i="2"/>
  <c r="J267" i="2"/>
  <c r="I267" i="2"/>
  <c r="H267" i="2"/>
  <c r="G267" i="2"/>
  <c r="W266" i="2"/>
  <c r="J266" i="2"/>
  <c r="I266" i="2"/>
  <c r="H266" i="2"/>
  <c r="G266" i="2"/>
  <c r="W265" i="2"/>
  <c r="J265" i="2"/>
  <c r="I265" i="2"/>
  <c r="H265" i="2"/>
  <c r="G265" i="2"/>
  <c r="W264" i="2"/>
  <c r="J264" i="2"/>
  <c r="I264" i="2"/>
  <c r="H264" i="2"/>
  <c r="G264" i="2"/>
  <c r="W263" i="2"/>
  <c r="J263" i="2"/>
  <c r="I263" i="2"/>
  <c r="H263" i="2"/>
  <c r="G263" i="2"/>
  <c r="W262" i="2"/>
  <c r="J262" i="2"/>
  <c r="I262" i="2"/>
  <c r="H262" i="2"/>
  <c r="G262" i="2"/>
  <c r="W261" i="2"/>
  <c r="J261" i="2"/>
  <c r="I261" i="2"/>
  <c r="H261" i="2"/>
  <c r="G261" i="2"/>
  <c r="W260" i="2"/>
  <c r="J260" i="2"/>
  <c r="I260" i="2"/>
  <c r="H260" i="2"/>
  <c r="G260" i="2"/>
  <c r="W259" i="2"/>
  <c r="J259" i="2"/>
  <c r="I259" i="2"/>
  <c r="H259" i="2"/>
  <c r="G259" i="2"/>
  <c r="W258" i="2"/>
  <c r="J258" i="2"/>
  <c r="I258" i="2"/>
  <c r="H258" i="2"/>
  <c r="G258" i="2"/>
  <c r="W257" i="2"/>
  <c r="J257" i="2"/>
  <c r="I257" i="2"/>
  <c r="H257" i="2"/>
  <c r="G257" i="2"/>
  <c r="W256" i="2"/>
  <c r="J256" i="2"/>
  <c r="I256" i="2"/>
  <c r="H256" i="2"/>
  <c r="G256" i="2"/>
  <c r="W255" i="2"/>
  <c r="J255" i="2"/>
  <c r="I255" i="2"/>
  <c r="H255" i="2"/>
  <c r="G255" i="2"/>
  <c r="W254" i="2"/>
  <c r="J254" i="2"/>
  <c r="I254" i="2"/>
  <c r="H254" i="2"/>
  <c r="G254" i="2"/>
  <c r="W253" i="2"/>
  <c r="J253" i="2"/>
  <c r="I253" i="2"/>
  <c r="H253" i="2"/>
  <c r="G253" i="2"/>
  <c r="W252" i="2"/>
  <c r="J252" i="2"/>
  <c r="I252" i="2"/>
  <c r="H252" i="2"/>
  <c r="G252" i="2"/>
  <c r="W251" i="2"/>
  <c r="J251" i="2"/>
  <c r="I251" i="2"/>
  <c r="H251" i="2"/>
  <c r="G251" i="2"/>
  <c r="W250" i="2"/>
  <c r="J250" i="2"/>
  <c r="I250" i="2"/>
  <c r="H250" i="2"/>
  <c r="G250" i="2"/>
  <c r="W249" i="2"/>
  <c r="J249" i="2"/>
  <c r="I249" i="2"/>
  <c r="H249" i="2"/>
  <c r="G249" i="2"/>
  <c r="W248" i="2"/>
  <c r="J248" i="2"/>
  <c r="I248" i="2"/>
  <c r="H248" i="2"/>
  <c r="G248" i="2"/>
  <c r="W247" i="2"/>
  <c r="J247" i="2"/>
  <c r="I247" i="2"/>
  <c r="H247" i="2"/>
  <c r="G247" i="2"/>
  <c r="W246" i="2"/>
  <c r="J246" i="2"/>
  <c r="I246" i="2"/>
  <c r="H246" i="2"/>
  <c r="G246" i="2"/>
  <c r="W245" i="2"/>
  <c r="J245" i="2"/>
  <c r="I245" i="2"/>
  <c r="H245" i="2"/>
  <c r="G245" i="2"/>
  <c r="W244" i="2"/>
  <c r="J244" i="2"/>
  <c r="I244" i="2"/>
  <c r="H244" i="2"/>
  <c r="G244" i="2"/>
  <c r="W243" i="2"/>
  <c r="J243" i="2"/>
  <c r="I243" i="2"/>
  <c r="H243" i="2"/>
  <c r="G243" i="2"/>
  <c r="W242" i="2"/>
  <c r="J242" i="2"/>
  <c r="I242" i="2"/>
  <c r="H242" i="2"/>
  <c r="G242" i="2"/>
  <c r="W241" i="2"/>
  <c r="J241" i="2"/>
  <c r="I241" i="2"/>
  <c r="H241" i="2"/>
  <c r="G241" i="2"/>
  <c r="W240" i="2"/>
  <c r="J240" i="2"/>
  <c r="I240" i="2"/>
  <c r="H240" i="2"/>
  <c r="G240" i="2"/>
  <c r="W239" i="2"/>
  <c r="J239" i="2"/>
  <c r="I239" i="2"/>
  <c r="H239" i="2"/>
  <c r="G239" i="2"/>
  <c r="W238" i="2"/>
  <c r="J238" i="2"/>
  <c r="I238" i="2"/>
  <c r="H238" i="2"/>
  <c r="G238" i="2"/>
  <c r="W237" i="2"/>
  <c r="J237" i="2"/>
  <c r="I237" i="2"/>
  <c r="H237" i="2"/>
  <c r="G237" i="2"/>
  <c r="W236" i="2"/>
  <c r="J236" i="2"/>
  <c r="I236" i="2"/>
  <c r="H236" i="2"/>
  <c r="G236" i="2"/>
  <c r="W235" i="2"/>
  <c r="J235" i="2"/>
  <c r="I235" i="2"/>
  <c r="H235" i="2"/>
  <c r="G235" i="2"/>
  <c r="W234" i="2"/>
  <c r="J234" i="2"/>
  <c r="I234" i="2"/>
  <c r="H234" i="2"/>
  <c r="G234" i="2"/>
  <c r="W233" i="2"/>
  <c r="J233" i="2"/>
  <c r="I233" i="2"/>
  <c r="H233" i="2"/>
  <c r="G233" i="2"/>
  <c r="W232" i="2"/>
  <c r="J232" i="2"/>
  <c r="I232" i="2"/>
  <c r="H232" i="2"/>
  <c r="G232" i="2"/>
  <c r="W231" i="2"/>
  <c r="J231" i="2"/>
  <c r="I231" i="2"/>
  <c r="H231" i="2"/>
  <c r="G231" i="2"/>
  <c r="W230" i="2"/>
  <c r="J230" i="2"/>
  <c r="I230" i="2"/>
  <c r="H230" i="2"/>
  <c r="G230" i="2"/>
  <c r="W229" i="2"/>
  <c r="J229" i="2"/>
  <c r="I229" i="2"/>
  <c r="H229" i="2"/>
  <c r="G229" i="2"/>
  <c r="W228" i="2"/>
  <c r="J228" i="2"/>
  <c r="I228" i="2"/>
  <c r="H228" i="2"/>
  <c r="G228" i="2"/>
  <c r="W227" i="2"/>
  <c r="J227" i="2"/>
  <c r="I227" i="2"/>
  <c r="H227" i="2"/>
  <c r="G227" i="2"/>
  <c r="W226" i="2"/>
  <c r="J226" i="2"/>
  <c r="I226" i="2"/>
  <c r="H226" i="2"/>
  <c r="G226" i="2"/>
  <c r="W225" i="2"/>
  <c r="J225" i="2"/>
  <c r="I225" i="2"/>
  <c r="H225" i="2"/>
  <c r="G225" i="2"/>
  <c r="W224" i="2"/>
  <c r="J224" i="2"/>
  <c r="I224" i="2"/>
  <c r="H224" i="2"/>
  <c r="G224" i="2"/>
  <c r="W223" i="2"/>
  <c r="J223" i="2"/>
  <c r="I223" i="2"/>
  <c r="H223" i="2"/>
  <c r="G223" i="2"/>
  <c r="W222" i="2"/>
  <c r="J222" i="2"/>
  <c r="I222" i="2"/>
  <c r="H222" i="2"/>
  <c r="G222" i="2"/>
  <c r="W221" i="2"/>
  <c r="J221" i="2"/>
  <c r="I221" i="2"/>
  <c r="H221" i="2"/>
  <c r="G221" i="2"/>
  <c r="W220" i="2"/>
  <c r="J220" i="2"/>
  <c r="I220" i="2"/>
  <c r="H220" i="2"/>
  <c r="G220" i="2"/>
  <c r="W219" i="2"/>
  <c r="J219" i="2"/>
  <c r="I219" i="2"/>
  <c r="H219" i="2"/>
  <c r="G219" i="2"/>
  <c r="W218" i="2"/>
  <c r="J218" i="2"/>
  <c r="I218" i="2"/>
  <c r="H218" i="2"/>
  <c r="G218" i="2"/>
  <c r="W217" i="2"/>
  <c r="J217" i="2"/>
  <c r="I217" i="2"/>
  <c r="H217" i="2"/>
  <c r="G217" i="2"/>
  <c r="W216" i="2"/>
  <c r="J216" i="2"/>
  <c r="I216" i="2"/>
  <c r="H216" i="2"/>
  <c r="G216" i="2"/>
  <c r="W215" i="2"/>
  <c r="J215" i="2"/>
  <c r="I215" i="2"/>
  <c r="H215" i="2"/>
  <c r="G215" i="2"/>
  <c r="W214" i="2"/>
  <c r="J214" i="2"/>
  <c r="I214" i="2"/>
  <c r="H214" i="2"/>
  <c r="G214" i="2"/>
  <c r="W213" i="2"/>
  <c r="J213" i="2"/>
  <c r="I213" i="2"/>
  <c r="H213" i="2"/>
  <c r="G213" i="2"/>
  <c r="W212" i="2"/>
  <c r="J212" i="2"/>
  <c r="I212" i="2"/>
  <c r="H212" i="2"/>
  <c r="G212" i="2"/>
  <c r="W211" i="2"/>
  <c r="J211" i="2"/>
  <c r="I211" i="2"/>
  <c r="H211" i="2"/>
  <c r="G211" i="2"/>
  <c r="W210" i="2"/>
  <c r="J210" i="2"/>
  <c r="I210" i="2"/>
  <c r="H210" i="2"/>
  <c r="G210" i="2"/>
  <c r="W209" i="2"/>
  <c r="J209" i="2"/>
  <c r="I209" i="2"/>
  <c r="H209" i="2"/>
  <c r="G209" i="2"/>
  <c r="W208" i="2"/>
  <c r="J208" i="2"/>
  <c r="I208" i="2"/>
  <c r="H208" i="2"/>
  <c r="G208" i="2"/>
  <c r="W207" i="2"/>
  <c r="J207" i="2"/>
  <c r="I207" i="2"/>
  <c r="H207" i="2"/>
  <c r="G207" i="2"/>
  <c r="W206" i="2"/>
  <c r="J206" i="2"/>
  <c r="I206" i="2"/>
  <c r="H206" i="2"/>
  <c r="G206" i="2"/>
  <c r="W205" i="2"/>
  <c r="J205" i="2"/>
  <c r="I205" i="2"/>
  <c r="H205" i="2"/>
  <c r="G205" i="2"/>
  <c r="W204" i="2"/>
  <c r="J204" i="2"/>
  <c r="I204" i="2"/>
  <c r="H204" i="2"/>
  <c r="G204" i="2"/>
  <c r="W203" i="2"/>
  <c r="J203" i="2"/>
  <c r="I203" i="2"/>
  <c r="H203" i="2"/>
  <c r="G203" i="2"/>
  <c r="W202" i="2"/>
  <c r="J202" i="2"/>
  <c r="I202" i="2"/>
  <c r="H202" i="2"/>
  <c r="G202" i="2"/>
  <c r="W201" i="2"/>
  <c r="J201" i="2"/>
  <c r="I201" i="2"/>
  <c r="H201" i="2"/>
  <c r="G201" i="2"/>
  <c r="W200" i="2"/>
  <c r="J200" i="2"/>
  <c r="I200" i="2"/>
  <c r="H200" i="2"/>
  <c r="G200" i="2"/>
  <c r="W199" i="2"/>
  <c r="J199" i="2"/>
  <c r="I199" i="2"/>
  <c r="H199" i="2"/>
  <c r="G199" i="2"/>
  <c r="W198" i="2"/>
  <c r="J198" i="2"/>
  <c r="I198" i="2"/>
  <c r="H198" i="2"/>
  <c r="G198" i="2"/>
  <c r="W197" i="2"/>
  <c r="J197" i="2"/>
  <c r="I197" i="2"/>
  <c r="H197" i="2"/>
  <c r="G197" i="2"/>
  <c r="W196" i="2"/>
  <c r="J196" i="2"/>
  <c r="I196" i="2"/>
  <c r="H196" i="2"/>
  <c r="G196" i="2"/>
  <c r="W195" i="2"/>
  <c r="J195" i="2"/>
  <c r="I195" i="2"/>
  <c r="H195" i="2"/>
  <c r="G195" i="2"/>
  <c r="W194" i="2"/>
  <c r="J194" i="2"/>
  <c r="I194" i="2"/>
  <c r="H194" i="2"/>
  <c r="G194" i="2"/>
  <c r="W193" i="2"/>
  <c r="J193" i="2"/>
  <c r="I193" i="2"/>
  <c r="H193" i="2"/>
  <c r="G193" i="2"/>
  <c r="W192" i="2"/>
  <c r="J192" i="2"/>
  <c r="I192" i="2"/>
  <c r="H192" i="2"/>
  <c r="G192" i="2"/>
  <c r="W191" i="2"/>
  <c r="J191" i="2"/>
  <c r="I191" i="2"/>
  <c r="H191" i="2"/>
  <c r="G191" i="2"/>
  <c r="W190" i="2"/>
  <c r="J190" i="2"/>
  <c r="I190" i="2"/>
  <c r="H190" i="2"/>
  <c r="G190" i="2"/>
  <c r="W189" i="2"/>
  <c r="J189" i="2"/>
  <c r="I189" i="2"/>
  <c r="H189" i="2"/>
  <c r="G189" i="2"/>
  <c r="W188" i="2"/>
  <c r="J188" i="2"/>
  <c r="I188" i="2"/>
  <c r="H188" i="2"/>
  <c r="G188" i="2"/>
  <c r="W187" i="2"/>
  <c r="J187" i="2"/>
  <c r="I187" i="2"/>
  <c r="H187" i="2"/>
  <c r="G187" i="2"/>
  <c r="W186" i="2"/>
  <c r="J186" i="2"/>
  <c r="I186" i="2"/>
  <c r="H186" i="2"/>
  <c r="G186" i="2"/>
  <c r="W185" i="2"/>
  <c r="J185" i="2"/>
  <c r="I185" i="2"/>
  <c r="H185" i="2"/>
  <c r="G185" i="2"/>
  <c r="W184" i="2"/>
  <c r="J184" i="2"/>
  <c r="I184" i="2"/>
  <c r="H184" i="2"/>
  <c r="G184" i="2"/>
  <c r="W183" i="2"/>
  <c r="J183" i="2"/>
  <c r="I183" i="2"/>
  <c r="H183" i="2"/>
  <c r="G183" i="2"/>
  <c r="W182" i="2"/>
  <c r="J182" i="2"/>
  <c r="I182" i="2"/>
  <c r="H182" i="2"/>
  <c r="G182" i="2"/>
  <c r="W181" i="2"/>
  <c r="J181" i="2"/>
  <c r="I181" i="2"/>
  <c r="H181" i="2"/>
  <c r="G181" i="2"/>
  <c r="W180" i="2"/>
  <c r="J180" i="2"/>
  <c r="I180" i="2"/>
  <c r="H180" i="2"/>
  <c r="G180" i="2"/>
  <c r="W179" i="2"/>
  <c r="J179" i="2"/>
  <c r="I179" i="2"/>
  <c r="H179" i="2"/>
  <c r="G179" i="2"/>
  <c r="W178" i="2"/>
  <c r="J178" i="2"/>
  <c r="I178" i="2"/>
  <c r="H178" i="2"/>
  <c r="G178" i="2"/>
  <c r="W177" i="2"/>
  <c r="J177" i="2"/>
  <c r="I177" i="2"/>
  <c r="H177" i="2"/>
  <c r="G177" i="2"/>
  <c r="W176" i="2"/>
  <c r="J176" i="2"/>
  <c r="I176" i="2"/>
  <c r="H176" i="2"/>
  <c r="G176" i="2"/>
  <c r="W175" i="2"/>
  <c r="J175" i="2"/>
  <c r="I175" i="2"/>
  <c r="H175" i="2"/>
  <c r="G175" i="2"/>
  <c r="W174" i="2"/>
  <c r="J174" i="2"/>
  <c r="I174" i="2"/>
  <c r="H174" i="2"/>
  <c r="G174" i="2"/>
  <c r="W173" i="2"/>
  <c r="J173" i="2"/>
  <c r="I173" i="2"/>
  <c r="H173" i="2"/>
  <c r="G173" i="2"/>
  <c r="W172" i="2"/>
  <c r="J172" i="2"/>
  <c r="I172" i="2"/>
  <c r="H172" i="2"/>
  <c r="G172" i="2"/>
  <c r="W171" i="2"/>
  <c r="J171" i="2"/>
  <c r="I171" i="2"/>
  <c r="H171" i="2"/>
  <c r="G171" i="2"/>
  <c r="W170" i="2"/>
  <c r="J170" i="2"/>
  <c r="I170" i="2"/>
  <c r="H170" i="2"/>
  <c r="G170" i="2"/>
  <c r="W169" i="2"/>
  <c r="J169" i="2"/>
  <c r="I169" i="2"/>
  <c r="H169" i="2"/>
  <c r="G169" i="2"/>
  <c r="W168" i="2"/>
  <c r="J168" i="2"/>
  <c r="I168" i="2"/>
  <c r="H168" i="2"/>
  <c r="G168" i="2"/>
  <c r="W167" i="2"/>
  <c r="J167" i="2"/>
  <c r="I167" i="2"/>
  <c r="H167" i="2"/>
  <c r="G167" i="2"/>
  <c r="W166" i="2"/>
  <c r="J166" i="2"/>
  <c r="I166" i="2"/>
  <c r="H166" i="2"/>
  <c r="G166" i="2"/>
  <c r="W165" i="2"/>
  <c r="J165" i="2"/>
  <c r="I165" i="2"/>
  <c r="H165" i="2"/>
  <c r="G165" i="2"/>
  <c r="W164" i="2"/>
  <c r="J164" i="2"/>
  <c r="I164" i="2"/>
  <c r="H164" i="2"/>
  <c r="G164" i="2"/>
  <c r="W163" i="2"/>
  <c r="J163" i="2"/>
  <c r="I163" i="2"/>
  <c r="H163" i="2"/>
  <c r="G163" i="2"/>
  <c r="W162" i="2"/>
  <c r="J162" i="2"/>
  <c r="I162" i="2"/>
  <c r="H162" i="2"/>
  <c r="G162" i="2"/>
  <c r="W161" i="2"/>
  <c r="J161" i="2"/>
  <c r="I161" i="2"/>
  <c r="H161" i="2"/>
  <c r="G161" i="2"/>
  <c r="W160" i="2"/>
  <c r="J160" i="2"/>
  <c r="I160" i="2"/>
  <c r="H160" i="2"/>
  <c r="G160" i="2"/>
  <c r="W159" i="2"/>
  <c r="J159" i="2"/>
  <c r="I159" i="2"/>
  <c r="H159" i="2"/>
  <c r="G159" i="2"/>
  <c r="W158" i="2"/>
  <c r="J158" i="2"/>
  <c r="I158" i="2"/>
  <c r="H158" i="2"/>
  <c r="G158" i="2"/>
  <c r="W157" i="2"/>
  <c r="J157" i="2"/>
  <c r="I157" i="2"/>
  <c r="H157" i="2"/>
  <c r="G157" i="2"/>
  <c r="W156" i="2"/>
  <c r="J156" i="2"/>
  <c r="I156" i="2"/>
  <c r="H156" i="2"/>
  <c r="G156" i="2"/>
  <c r="W155" i="2"/>
  <c r="J155" i="2"/>
  <c r="I155" i="2"/>
  <c r="H155" i="2"/>
  <c r="G155" i="2"/>
  <c r="W154" i="2"/>
  <c r="J154" i="2"/>
  <c r="I154" i="2"/>
  <c r="H154" i="2"/>
  <c r="G154" i="2"/>
  <c r="W153" i="2"/>
  <c r="J153" i="2"/>
  <c r="I153" i="2"/>
  <c r="H153" i="2"/>
  <c r="G153" i="2"/>
  <c r="W152" i="2"/>
  <c r="J152" i="2"/>
  <c r="I152" i="2"/>
  <c r="H152" i="2"/>
  <c r="G152" i="2"/>
  <c r="W151" i="2"/>
  <c r="J151" i="2"/>
  <c r="I151" i="2"/>
  <c r="H151" i="2"/>
  <c r="G151" i="2"/>
  <c r="W150" i="2"/>
  <c r="J150" i="2"/>
  <c r="I150" i="2"/>
  <c r="H150" i="2"/>
  <c r="G150" i="2"/>
  <c r="W149" i="2"/>
  <c r="J149" i="2"/>
  <c r="I149" i="2"/>
  <c r="H149" i="2"/>
  <c r="G149" i="2"/>
  <c r="W148" i="2"/>
  <c r="J148" i="2"/>
  <c r="I148" i="2"/>
  <c r="H148" i="2"/>
  <c r="G148" i="2"/>
  <c r="W147" i="2"/>
  <c r="J147" i="2"/>
  <c r="I147" i="2"/>
  <c r="H147" i="2"/>
  <c r="G147" i="2"/>
  <c r="W146" i="2"/>
  <c r="J146" i="2"/>
  <c r="I146" i="2"/>
  <c r="H146" i="2"/>
  <c r="G146" i="2"/>
  <c r="W145" i="2"/>
  <c r="J145" i="2"/>
  <c r="I145" i="2"/>
  <c r="H145" i="2"/>
  <c r="G145" i="2"/>
  <c r="W144" i="2"/>
  <c r="J144" i="2"/>
  <c r="I144" i="2"/>
  <c r="H144" i="2"/>
  <c r="G144" i="2"/>
  <c r="W143" i="2"/>
  <c r="J143" i="2"/>
  <c r="I143" i="2"/>
  <c r="H143" i="2"/>
  <c r="G143" i="2"/>
  <c r="W142" i="2"/>
  <c r="J142" i="2"/>
  <c r="I142" i="2"/>
  <c r="H142" i="2"/>
  <c r="G142" i="2"/>
  <c r="W141" i="2"/>
  <c r="J141" i="2"/>
  <c r="I141" i="2"/>
  <c r="H141" i="2"/>
  <c r="G141" i="2"/>
  <c r="W140" i="2"/>
  <c r="J140" i="2"/>
  <c r="I140" i="2"/>
  <c r="H140" i="2"/>
  <c r="G140" i="2"/>
  <c r="W139" i="2"/>
  <c r="J139" i="2"/>
  <c r="I139" i="2"/>
  <c r="H139" i="2"/>
  <c r="G139" i="2"/>
  <c r="W138" i="2"/>
  <c r="J138" i="2"/>
  <c r="I138" i="2"/>
  <c r="H138" i="2"/>
  <c r="G138" i="2"/>
  <c r="W137" i="2"/>
  <c r="J137" i="2"/>
  <c r="I137" i="2"/>
  <c r="H137" i="2"/>
  <c r="G137" i="2"/>
  <c r="W136" i="2"/>
  <c r="J136" i="2"/>
  <c r="I136" i="2"/>
  <c r="H136" i="2"/>
  <c r="G136" i="2"/>
  <c r="W135" i="2"/>
  <c r="J135" i="2"/>
  <c r="I135" i="2"/>
  <c r="H135" i="2"/>
  <c r="G135" i="2"/>
  <c r="W134" i="2"/>
  <c r="J134" i="2"/>
  <c r="I134" i="2"/>
  <c r="H134" i="2"/>
  <c r="G134" i="2"/>
  <c r="W133" i="2"/>
  <c r="J133" i="2"/>
  <c r="I133" i="2"/>
  <c r="H133" i="2"/>
  <c r="G133" i="2"/>
  <c r="W132" i="2"/>
  <c r="J132" i="2"/>
  <c r="I132" i="2"/>
  <c r="H132" i="2"/>
  <c r="G132" i="2"/>
  <c r="W131" i="2"/>
  <c r="J131" i="2"/>
  <c r="I131" i="2"/>
  <c r="H131" i="2"/>
  <c r="G131" i="2"/>
  <c r="W130" i="2"/>
  <c r="J130" i="2"/>
  <c r="I130" i="2"/>
  <c r="H130" i="2"/>
  <c r="G130" i="2"/>
  <c r="W129" i="2"/>
  <c r="J129" i="2"/>
  <c r="I129" i="2"/>
  <c r="H129" i="2"/>
  <c r="G129" i="2"/>
  <c r="W128" i="2"/>
  <c r="J128" i="2"/>
  <c r="I128" i="2"/>
  <c r="H128" i="2"/>
  <c r="G128" i="2"/>
  <c r="W127" i="2"/>
  <c r="J127" i="2"/>
  <c r="I127" i="2"/>
  <c r="H127" i="2"/>
  <c r="G127" i="2"/>
  <c r="W126" i="2"/>
  <c r="J126" i="2"/>
  <c r="I126" i="2"/>
  <c r="H126" i="2"/>
  <c r="G126" i="2"/>
  <c r="W125" i="2"/>
  <c r="J125" i="2"/>
  <c r="I125" i="2"/>
  <c r="H125" i="2"/>
  <c r="G125" i="2"/>
  <c r="W124" i="2"/>
  <c r="J124" i="2"/>
  <c r="I124" i="2"/>
  <c r="H124" i="2"/>
  <c r="G124" i="2"/>
  <c r="W123" i="2"/>
  <c r="J123" i="2"/>
  <c r="I123" i="2"/>
  <c r="H123" i="2"/>
  <c r="G123" i="2"/>
  <c r="W122" i="2"/>
  <c r="J122" i="2"/>
  <c r="I122" i="2"/>
  <c r="H122" i="2"/>
  <c r="G122" i="2"/>
  <c r="W121" i="2"/>
  <c r="J121" i="2"/>
  <c r="I121" i="2"/>
  <c r="H121" i="2"/>
  <c r="G121" i="2"/>
  <c r="W120" i="2"/>
  <c r="J120" i="2"/>
  <c r="I120" i="2"/>
  <c r="H120" i="2"/>
  <c r="G120" i="2"/>
  <c r="W119" i="2"/>
  <c r="J119" i="2"/>
  <c r="I119" i="2"/>
  <c r="H119" i="2"/>
  <c r="G119" i="2"/>
  <c r="W118" i="2"/>
  <c r="J118" i="2"/>
  <c r="I118" i="2"/>
  <c r="H118" i="2"/>
  <c r="G118" i="2"/>
  <c r="W117" i="2"/>
  <c r="J117" i="2"/>
  <c r="I117" i="2"/>
  <c r="H117" i="2"/>
  <c r="G117" i="2"/>
  <c r="W116" i="2"/>
  <c r="J116" i="2"/>
  <c r="I116" i="2"/>
  <c r="H116" i="2"/>
  <c r="G116" i="2"/>
  <c r="W115" i="2"/>
  <c r="J115" i="2"/>
  <c r="I115" i="2"/>
  <c r="H115" i="2"/>
  <c r="G115" i="2"/>
  <c r="W114" i="2"/>
  <c r="J114" i="2"/>
  <c r="I114" i="2"/>
  <c r="H114" i="2"/>
  <c r="G114" i="2"/>
  <c r="W113" i="2"/>
  <c r="J113" i="2"/>
  <c r="I113" i="2"/>
  <c r="H113" i="2"/>
  <c r="G113" i="2"/>
  <c r="W112" i="2"/>
  <c r="J112" i="2"/>
  <c r="I112" i="2"/>
  <c r="H112" i="2"/>
  <c r="G112" i="2"/>
  <c r="W111" i="2"/>
  <c r="J111" i="2"/>
  <c r="I111" i="2"/>
  <c r="H111" i="2"/>
  <c r="G111" i="2"/>
  <c r="W110" i="2"/>
  <c r="J110" i="2"/>
  <c r="I110" i="2"/>
  <c r="H110" i="2"/>
  <c r="G110" i="2"/>
  <c r="W109" i="2"/>
  <c r="J109" i="2"/>
  <c r="I109" i="2"/>
  <c r="H109" i="2"/>
  <c r="G109" i="2"/>
  <c r="W108" i="2"/>
  <c r="J108" i="2"/>
  <c r="I108" i="2"/>
  <c r="H108" i="2"/>
  <c r="G108" i="2"/>
  <c r="W107" i="2"/>
  <c r="J107" i="2"/>
  <c r="I107" i="2"/>
  <c r="H107" i="2"/>
  <c r="G107" i="2"/>
  <c r="W106" i="2"/>
  <c r="J106" i="2"/>
  <c r="I106" i="2"/>
  <c r="H106" i="2"/>
  <c r="G106" i="2"/>
  <c r="W105" i="2"/>
  <c r="J105" i="2"/>
  <c r="I105" i="2"/>
  <c r="H105" i="2"/>
  <c r="G105" i="2"/>
  <c r="W104" i="2"/>
  <c r="J104" i="2"/>
  <c r="I104" i="2"/>
  <c r="H104" i="2"/>
  <c r="G104" i="2"/>
  <c r="W103" i="2"/>
  <c r="J103" i="2"/>
  <c r="I103" i="2"/>
  <c r="H103" i="2"/>
  <c r="G103" i="2"/>
  <c r="W102" i="2"/>
  <c r="J102" i="2"/>
  <c r="I102" i="2"/>
  <c r="H102" i="2"/>
  <c r="G102" i="2"/>
  <c r="W101" i="2"/>
  <c r="J101" i="2"/>
  <c r="I101" i="2"/>
  <c r="H101" i="2"/>
  <c r="G101" i="2"/>
  <c r="W100" i="2"/>
  <c r="J100" i="2"/>
  <c r="I100" i="2"/>
  <c r="H100" i="2"/>
  <c r="G100" i="2"/>
  <c r="W99" i="2"/>
  <c r="J99" i="2"/>
  <c r="I99" i="2"/>
  <c r="H99" i="2"/>
  <c r="G99" i="2"/>
  <c r="W98" i="2"/>
  <c r="J98" i="2"/>
  <c r="I98" i="2"/>
  <c r="H98" i="2"/>
  <c r="G98" i="2"/>
  <c r="W97" i="2"/>
  <c r="J97" i="2"/>
  <c r="I97" i="2"/>
  <c r="H97" i="2"/>
  <c r="G97" i="2"/>
  <c r="W96" i="2"/>
  <c r="J96" i="2"/>
  <c r="I96" i="2"/>
  <c r="H96" i="2"/>
  <c r="G96" i="2"/>
  <c r="W95" i="2"/>
  <c r="J95" i="2"/>
  <c r="I95" i="2"/>
  <c r="H95" i="2"/>
  <c r="G95" i="2"/>
  <c r="W94" i="2"/>
  <c r="J94" i="2"/>
  <c r="I94" i="2"/>
  <c r="H94" i="2"/>
  <c r="G94" i="2"/>
  <c r="W93" i="2"/>
  <c r="J93" i="2"/>
  <c r="I93" i="2"/>
  <c r="H93" i="2"/>
  <c r="G93" i="2"/>
  <c r="W92" i="2"/>
  <c r="J92" i="2"/>
  <c r="I92" i="2"/>
  <c r="H92" i="2"/>
  <c r="G92" i="2"/>
  <c r="W91" i="2"/>
  <c r="J91" i="2"/>
  <c r="I91" i="2"/>
  <c r="H91" i="2"/>
  <c r="G91" i="2"/>
  <c r="W90" i="2"/>
  <c r="J90" i="2"/>
  <c r="I90" i="2"/>
  <c r="H90" i="2"/>
  <c r="G90" i="2"/>
  <c r="W89" i="2"/>
  <c r="J89" i="2"/>
  <c r="I89" i="2"/>
  <c r="H89" i="2"/>
  <c r="G89" i="2"/>
  <c r="W88" i="2"/>
  <c r="J88" i="2"/>
  <c r="I88" i="2"/>
  <c r="H88" i="2"/>
  <c r="G88" i="2"/>
  <c r="W87" i="2"/>
  <c r="J87" i="2"/>
  <c r="I87" i="2"/>
  <c r="H87" i="2"/>
  <c r="G87" i="2"/>
  <c r="W86" i="2"/>
  <c r="J86" i="2"/>
  <c r="I86" i="2"/>
  <c r="H86" i="2"/>
  <c r="G86" i="2"/>
  <c r="W85" i="2"/>
  <c r="J85" i="2"/>
  <c r="I85" i="2"/>
  <c r="H85" i="2"/>
  <c r="G85" i="2"/>
  <c r="W84" i="2"/>
  <c r="J84" i="2"/>
  <c r="I84" i="2"/>
  <c r="H84" i="2"/>
  <c r="G84" i="2"/>
  <c r="W83" i="2"/>
  <c r="J83" i="2"/>
  <c r="I83" i="2"/>
  <c r="H83" i="2"/>
  <c r="G83" i="2"/>
  <c r="W82" i="2"/>
  <c r="J82" i="2"/>
  <c r="I82" i="2"/>
  <c r="H82" i="2"/>
  <c r="G82" i="2"/>
  <c r="W81" i="2"/>
  <c r="J81" i="2"/>
  <c r="I81" i="2"/>
  <c r="H81" i="2"/>
  <c r="G81" i="2"/>
  <c r="W80" i="2"/>
  <c r="J80" i="2"/>
  <c r="I80" i="2"/>
  <c r="H80" i="2"/>
  <c r="G80" i="2"/>
  <c r="W79" i="2"/>
  <c r="J79" i="2"/>
  <c r="I79" i="2"/>
  <c r="H79" i="2"/>
  <c r="G79" i="2"/>
  <c r="W78" i="2"/>
  <c r="J78" i="2"/>
  <c r="I78" i="2"/>
  <c r="H78" i="2"/>
  <c r="G78" i="2"/>
  <c r="W77" i="2"/>
  <c r="J77" i="2"/>
  <c r="I77" i="2"/>
  <c r="H77" i="2"/>
  <c r="G77" i="2"/>
  <c r="W76" i="2"/>
  <c r="J76" i="2"/>
  <c r="I76" i="2"/>
  <c r="H76" i="2"/>
  <c r="G76" i="2"/>
  <c r="W75" i="2"/>
  <c r="J75" i="2"/>
  <c r="I75" i="2"/>
  <c r="H75" i="2"/>
  <c r="G75" i="2"/>
  <c r="W74" i="2"/>
  <c r="J74" i="2"/>
  <c r="I74" i="2"/>
  <c r="H74" i="2"/>
  <c r="G74" i="2"/>
  <c r="W73" i="2"/>
  <c r="J73" i="2"/>
  <c r="I73" i="2"/>
  <c r="H73" i="2"/>
  <c r="G73" i="2"/>
  <c r="W72" i="2"/>
  <c r="J72" i="2"/>
  <c r="I72" i="2"/>
  <c r="H72" i="2"/>
  <c r="G72" i="2"/>
  <c r="W71" i="2"/>
  <c r="J71" i="2"/>
  <c r="I71" i="2"/>
  <c r="H71" i="2"/>
  <c r="G71" i="2"/>
  <c r="W70" i="2"/>
  <c r="J70" i="2"/>
  <c r="I70" i="2"/>
  <c r="H70" i="2"/>
  <c r="G70" i="2"/>
  <c r="W69" i="2"/>
  <c r="J69" i="2"/>
  <c r="I69" i="2"/>
  <c r="H69" i="2"/>
  <c r="G69" i="2"/>
  <c r="W68" i="2"/>
  <c r="J68" i="2"/>
  <c r="I68" i="2"/>
  <c r="H68" i="2"/>
  <c r="G68" i="2"/>
  <c r="W67" i="2"/>
  <c r="J67" i="2"/>
  <c r="I67" i="2"/>
  <c r="H67" i="2"/>
  <c r="G67" i="2"/>
  <c r="W66" i="2"/>
  <c r="J66" i="2"/>
  <c r="I66" i="2"/>
  <c r="H66" i="2"/>
  <c r="G66" i="2"/>
  <c r="W65" i="2"/>
  <c r="J65" i="2"/>
  <c r="I65" i="2"/>
  <c r="H65" i="2"/>
  <c r="G65" i="2"/>
  <c r="W64" i="2"/>
  <c r="J64" i="2"/>
  <c r="I64" i="2"/>
  <c r="H64" i="2"/>
  <c r="G64" i="2"/>
  <c r="W63" i="2"/>
  <c r="J63" i="2"/>
  <c r="I63" i="2"/>
  <c r="H63" i="2"/>
  <c r="G63" i="2"/>
  <c r="W62" i="2"/>
  <c r="J62" i="2"/>
  <c r="I62" i="2"/>
  <c r="H62" i="2"/>
  <c r="G62" i="2"/>
  <c r="W61" i="2"/>
  <c r="J61" i="2"/>
  <c r="I61" i="2"/>
  <c r="H61" i="2"/>
  <c r="G61" i="2"/>
  <c r="W60" i="2"/>
  <c r="J60" i="2"/>
  <c r="I60" i="2"/>
  <c r="H60" i="2"/>
  <c r="G60" i="2"/>
  <c r="W59" i="2"/>
  <c r="J59" i="2"/>
  <c r="I59" i="2"/>
  <c r="H59" i="2"/>
  <c r="G59" i="2"/>
  <c r="W58" i="2"/>
  <c r="J58" i="2"/>
  <c r="I58" i="2"/>
  <c r="H58" i="2"/>
  <c r="G58" i="2"/>
  <c r="W57" i="2"/>
  <c r="J57" i="2"/>
  <c r="I57" i="2"/>
  <c r="H57" i="2"/>
  <c r="G57" i="2"/>
  <c r="W56" i="2"/>
  <c r="J56" i="2"/>
  <c r="I56" i="2"/>
  <c r="H56" i="2"/>
  <c r="G56" i="2"/>
  <c r="W55" i="2"/>
  <c r="J55" i="2"/>
  <c r="I55" i="2"/>
  <c r="H55" i="2"/>
  <c r="G55" i="2"/>
  <c r="W54" i="2"/>
  <c r="J54" i="2"/>
  <c r="I54" i="2"/>
  <c r="H54" i="2"/>
  <c r="G54" i="2"/>
  <c r="W53" i="2"/>
  <c r="J53" i="2"/>
  <c r="I53" i="2"/>
  <c r="H53" i="2"/>
  <c r="G53" i="2"/>
  <c r="W52" i="2"/>
  <c r="J52" i="2"/>
  <c r="I52" i="2"/>
  <c r="H52" i="2"/>
  <c r="G52" i="2"/>
  <c r="W51" i="2"/>
  <c r="J51" i="2"/>
  <c r="I51" i="2"/>
  <c r="H51" i="2"/>
  <c r="G51" i="2"/>
  <c r="W50" i="2"/>
  <c r="J50" i="2"/>
  <c r="I50" i="2"/>
  <c r="H50" i="2"/>
  <c r="G50" i="2"/>
  <c r="W49" i="2"/>
  <c r="J49" i="2"/>
  <c r="I49" i="2"/>
  <c r="H49" i="2"/>
  <c r="G49" i="2"/>
  <c r="W48" i="2"/>
  <c r="J48" i="2"/>
  <c r="I48" i="2"/>
  <c r="H48" i="2"/>
  <c r="G48" i="2"/>
  <c r="W47" i="2"/>
  <c r="J47" i="2"/>
  <c r="I47" i="2"/>
  <c r="H47" i="2"/>
  <c r="G47" i="2"/>
  <c r="W46" i="2"/>
  <c r="J46" i="2"/>
  <c r="I46" i="2"/>
  <c r="H46" i="2"/>
  <c r="G46" i="2"/>
  <c r="W45" i="2"/>
  <c r="J45" i="2"/>
  <c r="I45" i="2"/>
  <c r="H45" i="2"/>
  <c r="G45" i="2"/>
  <c r="W44" i="2"/>
  <c r="J44" i="2"/>
  <c r="I44" i="2"/>
  <c r="H44" i="2"/>
  <c r="G44" i="2"/>
  <c r="W43" i="2"/>
  <c r="J43" i="2"/>
  <c r="I43" i="2"/>
  <c r="H43" i="2"/>
  <c r="G43" i="2"/>
  <c r="W42" i="2"/>
  <c r="J42" i="2"/>
  <c r="I42" i="2"/>
  <c r="H42" i="2"/>
  <c r="G42" i="2"/>
  <c r="W41" i="2"/>
  <c r="J41" i="2"/>
  <c r="I41" i="2"/>
  <c r="H41" i="2"/>
  <c r="G41" i="2"/>
  <c r="W40" i="2"/>
  <c r="J40" i="2"/>
  <c r="I40" i="2"/>
  <c r="H40" i="2"/>
  <c r="G40" i="2"/>
  <c r="W39" i="2"/>
  <c r="J39" i="2"/>
  <c r="I39" i="2"/>
  <c r="H39" i="2"/>
  <c r="G39" i="2"/>
  <c r="W38" i="2"/>
  <c r="J38" i="2"/>
  <c r="I38" i="2"/>
  <c r="H38" i="2"/>
  <c r="G38" i="2"/>
  <c r="W37" i="2"/>
  <c r="J37" i="2"/>
  <c r="I37" i="2"/>
  <c r="H37" i="2"/>
  <c r="G37" i="2"/>
  <c r="W36" i="2"/>
  <c r="J36" i="2"/>
  <c r="I36" i="2"/>
  <c r="H36" i="2"/>
  <c r="G36" i="2"/>
  <c r="W35" i="2"/>
  <c r="J35" i="2"/>
  <c r="I35" i="2"/>
  <c r="H35" i="2"/>
  <c r="G35" i="2"/>
  <c r="W34" i="2"/>
  <c r="J34" i="2"/>
  <c r="I34" i="2"/>
  <c r="H34" i="2"/>
  <c r="G34" i="2"/>
  <c r="W33" i="2"/>
  <c r="J33" i="2"/>
  <c r="I33" i="2"/>
  <c r="H33" i="2"/>
  <c r="G33" i="2"/>
  <c r="W32" i="2"/>
  <c r="J32" i="2"/>
  <c r="I32" i="2"/>
  <c r="H32" i="2"/>
  <c r="G32" i="2"/>
  <c r="W31" i="2"/>
  <c r="J31" i="2"/>
  <c r="I31" i="2"/>
  <c r="H31" i="2"/>
  <c r="G31" i="2"/>
  <c r="W30" i="2"/>
  <c r="J30" i="2"/>
  <c r="I30" i="2"/>
  <c r="H30" i="2"/>
  <c r="G30" i="2"/>
  <c r="W29" i="2"/>
  <c r="J29" i="2"/>
  <c r="I29" i="2"/>
  <c r="H29" i="2"/>
  <c r="G29" i="2"/>
  <c r="W28" i="2"/>
  <c r="J28" i="2"/>
  <c r="I28" i="2"/>
  <c r="H28" i="2"/>
  <c r="G28" i="2"/>
  <c r="W27" i="2"/>
  <c r="J27" i="2"/>
  <c r="I27" i="2"/>
  <c r="H27" i="2"/>
  <c r="G27" i="2"/>
  <c r="W26" i="2"/>
  <c r="J26" i="2"/>
  <c r="I26" i="2"/>
  <c r="H26" i="2"/>
  <c r="G26" i="2"/>
  <c r="W25" i="2"/>
  <c r="J25" i="2"/>
  <c r="I25" i="2"/>
  <c r="H25" i="2"/>
  <c r="G25" i="2"/>
  <c r="W24" i="2"/>
  <c r="J24" i="2"/>
  <c r="I24" i="2"/>
  <c r="H24" i="2"/>
  <c r="G24" i="2"/>
  <c r="W23" i="2"/>
  <c r="J23" i="2"/>
  <c r="I23" i="2"/>
  <c r="H23" i="2"/>
  <c r="G23" i="2"/>
  <c r="W22" i="2"/>
  <c r="J22" i="2"/>
  <c r="I22" i="2"/>
  <c r="H22" i="2"/>
  <c r="G22" i="2"/>
  <c r="W21" i="2"/>
  <c r="J21" i="2"/>
  <c r="I21" i="2"/>
  <c r="H21" i="2"/>
  <c r="G21" i="2"/>
  <c r="W20" i="2"/>
  <c r="J20" i="2"/>
  <c r="I20" i="2"/>
  <c r="H20" i="2"/>
  <c r="G20" i="2"/>
  <c r="W19" i="2"/>
  <c r="J19" i="2"/>
  <c r="I19" i="2"/>
  <c r="H19" i="2"/>
  <c r="G19" i="2"/>
  <c r="W18" i="2"/>
  <c r="J18" i="2"/>
  <c r="I18" i="2"/>
  <c r="H18" i="2"/>
  <c r="G18" i="2"/>
  <c r="W17" i="2"/>
  <c r="J17" i="2"/>
  <c r="I17" i="2"/>
  <c r="H17" i="2"/>
  <c r="G17" i="2"/>
  <c r="W16" i="2"/>
  <c r="J16" i="2"/>
  <c r="I16" i="2"/>
  <c r="H16" i="2"/>
  <c r="G16" i="2"/>
  <c r="W15" i="2"/>
  <c r="J15" i="2"/>
  <c r="I15" i="2"/>
  <c r="H15" i="2"/>
  <c r="G15" i="2"/>
  <c r="W14" i="2"/>
  <c r="J14" i="2"/>
  <c r="I14" i="2"/>
  <c r="H14" i="2"/>
  <c r="G14" i="2"/>
  <c r="W13" i="2"/>
  <c r="J13" i="2"/>
  <c r="I13" i="2"/>
  <c r="H13" i="2"/>
  <c r="G13" i="2"/>
  <c r="W12" i="2"/>
  <c r="J12" i="2"/>
  <c r="I12" i="2"/>
  <c r="H12" i="2"/>
  <c r="G12" i="2"/>
  <c r="W11" i="2"/>
  <c r="J11" i="2"/>
  <c r="I11" i="2"/>
  <c r="H11" i="2"/>
  <c r="G11" i="2"/>
  <c r="W10" i="2"/>
  <c r="J10" i="2"/>
  <c r="I10" i="2"/>
  <c r="H10" i="2"/>
  <c r="G10" i="2"/>
  <c r="W9" i="2"/>
  <c r="J9" i="2"/>
  <c r="I9" i="2"/>
  <c r="H9" i="2"/>
  <c r="G9" i="2"/>
  <c r="W8" i="2"/>
  <c r="J8" i="2"/>
  <c r="I8" i="2"/>
  <c r="H8" i="2"/>
  <c r="G8" i="2"/>
  <c r="W7" i="2"/>
  <c r="J7" i="2"/>
  <c r="I7" i="2"/>
  <c r="H7" i="2"/>
  <c r="G7" i="2"/>
  <c r="W6" i="2"/>
  <c r="J6" i="2"/>
  <c r="I6" i="2"/>
  <c r="H6" i="2"/>
  <c r="G6" i="2"/>
  <c r="W5" i="2"/>
  <c r="J5" i="2"/>
  <c r="I5" i="2"/>
  <c r="H5" i="2"/>
  <c r="G5" i="2"/>
  <c r="W4" i="2"/>
  <c r="J4" i="2"/>
  <c r="I4" i="2"/>
  <c r="H4" i="2"/>
  <c r="G4" i="2"/>
  <c r="W3" i="2"/>
  <c r="J3" i="2"/>
  <c r="I3" i="2"/>
  <c r="H3" i="2"/>
  <c r="G3" i="2"/>
  <c r="J2" i="2"/>
  <c r="I2" i="2"/>
  <c r="H2" i="2"/>
  <c r="G2" i="2"/>
  <c r="N8" i="3" l="1"/>
  <c r="N16" i="3"/>
  <c r="N22" i="3"/>
  <c r="N25" i="3"/>
  <c r="N29" i="3"/>
  <c r="N33" i="3"/>
  <c r="N40" i="3"/>
  <c r="N50" i="3"/>
  <c r="N55" i="3"/>
  <c r="N63" i="3"/>
  <c r="N67" i="3"/>
  <c r="N71" i="3"/>
  <c r="N75" i="3"/>
  <c r="N77" i="3"/>
  <c r="N79" i="3"/>
  <c r="N86" i="3"/>
  <c r="N91" i="3"/>
  <c r="N98" i="3"/>
  <c r="N101" i="3"/>
  <c r="N170" i="3"/>
  <c r="N157" i="3"/>
  <c r="N129" i="3"/>
  <c r="N113" i="3"/>
  <c r="N177" i="3"/>
  <c r="N168" i="3"/>
  <c r="N154" i="3"/>
  <c r="N127" i="3"/>
  <c r="N109" i="3"/>
  <c r="N167" i="3"/>
  <c r="N175" i="3"/>
  <c r="N165" i="3"/>
  <c r="N150" i="3"/>
  <c r="N125" i="3"/>
  <c r="N104" i="3"/>
  <c r="N151" i="3"/>
  <c r="N4" i="3"/>
  <c r="N15" i="3"/>
  <c r="N18" i="3"/>
  <c r="N24" i="3"/>
  <c r="N28" i="3"/>
  <c r="N30" i="3"/>
  <c r="N39" i="3"/>
  <c r="N47" i="3"/>
  <c r="N52" i="3"/>
  <c r="N59" i="3"/>
  <c r="N65" i="3"/>
  <c r="N70" i="3"/>
  <c r="N72" i="3"/>
  <c r="N76" i="3"/>
  <c r="N78" i="3"/>
  <c r="N81" i="3"/>
  <c r="N89" i="3"/>
  <c r="N94" i="3"/>
  <c r="N100" i="3"/>
  <c r="N174" i="3"/>
  <c r="N164" i="3"/>
  <c r="N144" i="3"/>
  <c r="N123" i="3"/>
  <c r="N105" i="3"/>
  <c r="N173" i="3"/>
  <c r="N162" i="3"/>
  <c r="N137" i="3"/>
  <c r="N120" i="3"/>
  <c r="N176" i="3"/>
  <c r="N126" i="3"/>
  <c r="N172" i="3"/>
  <c r="N160" i="3"/>
  <c r="N135" i="3"/>
  <c r="N119" i="3"/>
  <c r="H181" i="3"/>
  <c r="D179" i="3"/>
  <c r="F179" i="3"/>
  <c r="E179" i="3"/>
  <c r="N780" i="2"/>
  <c r="N179" i="3" l="1"/>
  <c r="C179" i="3"/>
  <c r="D182" i="3" s="1"/>
</calcChain>
</file>

<file path=xl/sharedStrings.xml><?xml version="1.0" encoding="utf-8"?>
<sst xmlns="http://schemas.openxmlformats.org/spreadsheetml/2006/main" count="11821" uniqueCount="6366">
  <si>
    <t>Beneficiary</t>
  </si>
  <si>
    <t>Title of project</t>
  </si>
  <si>
    <t>Title of project in English</t>
  </si>
  <si>
    <t>Funds</t>
  </si>
  <si>
    <t>Authority</t>
  </si>
  <si>
    <t>Resume</t>
  </si>
  <si>
    <t>Website project</t>
  </si>
  <si>
    <t>EU subsidy in Euro's</t>
  </si>
  <si>
    <t>Other public funding</t>
  </si>
  <si>
    <t>Other private funding</t>
  </si>
  <si>
    <t>Total costs in Euro's</t>
  </si>
  <si>
    <t>Union co-financing rate (by priority axis)</t>
  </si>
  <si>
    <t>Postal Code</t>
  </si>
  <si>
    <t>Street name</t>
  </si>
  <si>
    <t>House number</t>
  </si>
  <si>
    <t>Starting date</t>
  </si>
  <si>
    <t>End date</t>
  </si>
  <si>
    <t>Co-beneficiary 1</t>
  </si>
  <si>
    <t>Co-beneficiary 2</t>
  </si>
  <si>
    <t>Co-beneficiary 3</t>
  </si>
  <si>
    <t>Co-beneficiary 4</t>
  </si>
  <si>
    <t>Co-beneficiary 5</t>
  </si>
  <si>
    <t>Co-beneficiary 6</t>
  </si>
  <si>
    <t>Co-beneficiary 7</t>
  </si>
  <si>
    <t>Co-beneficiary 8</t>
  </si>
  <si>
    <t>Co-beneficiary 9</t>
  </si>
  <si>
    <t>Co-beneficiary 10</t>
  </si>
  <si>
    <t>U-Needle BV</t>
  </si>
  <si>
    <t>Innovatieadvies Freedom To Operate voor U-Needle IP</t>
  </si>
  <si>
    <t>Innovation advice Freedom To Operate for U-Needle-IP</t>
  </si>
  <si>
    <t>EFRO</t>
  </si>
  <si>
    <t>OP Oost</t>
  </si>
  <si>
    <t>U-Needle heeft vanaf 2009 unieke technologie ontwikkeld om ultrascherpe micro-naalden te produceren. De prototype-series, in 2014 geproduceerd door U-Needle, waren succesvol in vergelijkende tests door doctoren op proefpersonen. Op dit moment wordt één specifieke producttoepassing marktgereed gemaakt in samenwerking met een klant. Voor andere toepassingen voert U-Needle gesprekken met de farmaceutische industrie. Omdat het intellectueel eigendom een grote rol speelt in het onderhandelen van samenwerkingscontracten met farmaceutische bedrijven is het belangrijk dat U-Needle een goed inzicht heeft in haar eigen patentpositie sinds 2009. Daarnaast wil U-Needle mogelijkheden verkennen tot het verwerven van patenten op vindingen vanaf 2011.Ten derde wil U-Needle per direct een strategie ontwikkelen op het gebied van applicatie patenten. Hiertoe zal U-Needle een studie laten uitvoeren.</t>
  </si>
  <si>
    <t>http://u-needle.nl/research-and-development/</t>
  </si>
  <si>
    <t>7522 NM</t>
  </si>
  <si>
    <t xml:space="preserve">de Veldmaat 10 gebouw 46 </t>
  </si>
  <si>
    <t>2015-07-01</t>
  </si>
  <si>
    <t>2016-03-31</t>
  </si>
  <si>
    <t>Groepspraktijk Ed Wender B.V.</t>
  </si>
  <si>
    <t>CINDERELLA 2.0</t>
  </si>
  <si>
    <t>In dit project werken twee Overijsselse MKB partijen samen aan een innovatief systeem om sporters, op een wetenschappelijke wijze, passend advies voor blessure beperkende sportschoenen te geven. Het doel is om sportblessures te verminderen. De beoogde oplossing richt zich op het meten van de wijze waarop iemand (hard)loopt. Dit gebeurt door de beweging met 3D-sensoren te meten, en te combineren met druksensoren in een Machine Learning gestuurde softwareoplossing in de cloud.</t>
  </si>
  <si>
    <t>https://podotherapeut.nl</t>
  </si>
  <si>
    <t>7555SK</t>
  </si>
  <si>
    <t xml:space="preserve">Sabina Klinkhamerweg </t>
  </si>
  <si>
    <t>2018-01-01</t>
  </si>
  <si>
    <t>2019-12-31</t>
  </si>
  <si>
    <t>ICS Computers B.V.</t>
  </si>
  <si>
    <t>Kenniscentrum Gebouwde Omgeving ZOG</t>
  </si>
  <si>
    <t>Bruggen Slaan</t>
  </si>
  <si>
    <t>Building Bridges</t>
  </si>
  <si>
    <t>Er wordt een kenniscentrum opgericht. De afgelopen jaren is er veel kennis opgedaan, voornamelijk door de grote bouwondernemingen, in het vernieuwen van de bouw en zijn bouwmethodes ontwikkeld om op grote schaal duurzaam te bouwen. Het KGO zorgt ervoor dat relevante informatie beschikbaar komt voor de MKB bedrijven en voor andere partijen (gemeenten, woningstichtingen) in de regio. Doel is de omslag naar een energiezuinige woningvoorraad.</t>
  </si>
  <si>
    <t>https://www.kgo-gelderland.nl/</t>
  </si>
  <si>
    <t>6525 EE</t>
  </si>
  <si>
    <t xml:space="preserve">Heyendaalseweg </t>
  </si>
  <si>
    <t>2015-10-01</t>
  </si>
  <si>
    <t>2018-07-01</t>
  </si>
  <si>
    <t>Biorefinery Solutions B.V.</t>
  </si>
  <si>
    <t>Waterlinzen: De eiwitbron van de toekomst</t>
  </si>
  <si>
    <t>Waterlentils: The protein source of the future</t>
  </si>
  <si>
    <t>Een consortium van een 8-tal partijen zet een keten op voor een nieuwe plantaardige eiwitbron: Waterlinzen. Met een eiwitgehalte van 40% (na raffinage tot wel 75+%) en andere functionele eigenschappen (o.a. waterbindend vermogen) worden waterlinzen gezien als dé eiwitbron van de toekomst.</t>
  </si>
  <si>
    <t>https://biorefinerysolutions.com/</t>
  </si>
  <si>
    <t>7141 JL</t>
  </si>
  <si>
    <t xml:space="preserve">Batterij </t>
  </si>
  <si>
    <t>2017-11-07</t>
  </si>
  <si>
    <t>2020-11-06</t>
  </si>
  <si>
    <t>J.T.W.M. Roelofs</t>
  </si>
  <si>
    <t>Stichting Waterlinzen NEXTgarden</t>
  </si>
  <si>
    <t>Bobeldijk Food Group B.V.</t>
  </si>
  <si>
    <t>Linzenwaard</t>
  </si>
  <si>
    <t>Wageningen UR</t>
  </si>
  <si>
    <t>Hogeschool Van Hall Larenstein</t>
  </si>
  <si>
    <t>Gemeente Lingewaard</t>
  </si>
  <si>
    <t>HvS advisering</t>
  </si>
  <si>
    <t>Dutch Printing &amp; Packaging Technology B.V.</t>
  </si>
  <si>
    <t>Digital Print &amp; Thermoforming -DPT-</t>
  </si>
  <si>
    <t>Dit project wil een flexibel digitaal drukproces geplaatst vóór de thermoformer ontwikkelen.</t>
  </si>
  <si>
    <t>http://www.dupatech.nl/</t>
  </si>
  <si>
    <t>8102GZ</t>
  </si>
  <si>
    <t xml:space="preserve">Kaagstraat </t>
  </si>
  <si>
    <t>2016-09-01</t>
  </si>
  <si>
    <t>2018-12-31</t>
  </si>
  <si>
    <t>Flexprint</t>
  </si>
  <si>
    <t>SeQso B.V&gt;</t>
  </si>
  <si>
    <t>Onderzoek naar toepasbaarheid van markertechnologie voor in vivo meting van de kiemkracht van zaden</t>
  </si>
  <si>
    <t>Research on the applicability of marking technology for in vivo measurement of germination power of seeds</t>
  </si>
  <si>
    <t>Kiemkracht is een belangrijke kwaliteitseigenschap van zaden. In dit project wordt onderzocht of er één of meerdere marker(s) gevonden kunnen worden die een indicatie geven of het embryo in een zaadje levensvatbaar is. Het haalbaarheidsonderzoek richt zich op 3 deelvragen. Deze betreffen 1) de identificatie van mogelijk geschikte markers, 2) zijn er methoden om geschikte markers te laten opnemen door het zaad en 3) zijn de markers detecteerbaar in het zaad (als ze tot expressie komen) middels een non-destructieve meettechniek.</t>
  </si>
  <si>
    <t>http://www.seqso.com/</t>
  </si>
  <si>
    <t>7324BK</t>
  </si>
  <si>
    <t xml:space="preserve">Tweelingenlaan </t>
  </si>
  <si>
    <t>2015-06-30</t>
  </si>
  <si>
    <t>2016-02-29</t>
  </si>
  <si>
    <t>Telson B.V.</t>
  </si>
  <si>
    <t>Opwaardering Garnalendoppen</t>
  </si>
  <si>
    <t>Samenwerkingsverband Noord-Nederland</t>
  </si>
  <si>
    <t>Het opzetten van de nieuwe multipurpose raffinage en modificatiefabriek in Lauwersoog door Telson en Rols Technology betekent grote kansen voor de Nederlandse garnalenindustrie. Het is bekend dat de garnalendoppen stoffen bevatten die veel waarde kunnen opleveren. De techniek om deze garnalendoppen te bewerken is nog erg kostbaar op dit moment, maar de opties voor verwerking van met name chitine en chitosan in een bioraffinagefabriek zijn zeer groot. Binnen het komende valorisatieproject ligt de focus op het ontwikkelen van een chemisch en biochemische garnalendoppen raffinage protocol, welke moet resulteren in het definitieve design van de multipurpose raffinage en modificatiefabriek waarmee chitosan formuleringen geproduceerd zullen worden, die kunnen voldoen aan verschillende mark- en productkwaliteitseisen en waarmee kan worden ingespeeld op wisselingen in marktvraag.
De doelstellingen van het onderhavige projectplan laten zich als volgt samenvatten:
•	Verdieping en mogelijk verbreding van de applicatie testen in werkpakketten 1 t/m 4 met, al dan niet gemodificeerde chitine en chitinase, zoals verkregen middels labschaal-productie;
•	Opzet van een verwaardingsroute van de raffinage bijproducten zoals met name bio-acetaat welke toepasbaar is in de chemische- en/of levensmiddelenindustrie;
•	Nauwgezetter opstellen van de producteisen, waaraan voldaan moet worden om deze applicaties in de markt, reproduceerbaar te kunnen waarmaken (bij voorkeur in samenspraak met potentiële afnemers);
•	Aanpassen van het garnalendoppen raffinage protocolals ook het opzetten van een enzymatische raffinageroute, om te kunnen voldoen aan de bovengenoemde product kwaliteitseisen en verder te kunnen vergroenen;
•	Op basis van dit aangepaste protocol producten maken en her-testen om vervolgens alle resultaten als uitgangspunt te nemen voor de opzet/design van een multipurpose raffinage pilot-plant op te zetten in Lauwersoog in werkpakket 5, waarmee zowel food-grade als industriële producten kunnen worden gemaakt, die kunnen voldoen aan verschillende mark- en productkwaliteitseisen en waarmee kan worden ingespeeld op wisselingen in marktvraag (afzet vergrotend/risico verlagend) en verdere vergroening.
Een succesvolle uitvoering van werkpakket 5 zal de technische en commerciële potentie laten zien van de raffinage en modificatie technologie voor chemische en enzymatische modificatie van chitine naar verschillende chitosan formuleringen en de mogelijkheden voor innovatieve toepassingen met een lagere CO2-voetafdruk. Voor Telson en Rols Technology zal het project resulteren in aanzienlijke verkoop en groei van de organisatie. Door de resultaten van dit project kan de garnalendoppen bioraffinagetechnologie opgeschaald worden in Lauwersoog naar grotere volumes en industriële productie van unieke groene grondstoffen welke toepasbaar zijn voor onderscheidende applicaties in de chemische- en/of levensmiddelenindustrie. Tot slot zal dit project bijdragen aan het verwezenlijken van een grote groei in werkgelegenheid en omzet na afloop van dit project bij de betrokken Groningse bedrijven. Vooral de lokale bevolking zal profiteren van de resultaten van dit project door de verwachte groei aan regionale werkgelegenheid in Lauwersoog en omstreken. De resultaten van het project leiden bovendien tot een grote verbetering in de Noord-Nederlandse werkgelegenheid en het Noord-Nederlandse Bruto Regionaal Product (BRP). Het innovatieproject leidt tot de valorisatie van garnalendoppen naar duurzame grondstoffen voor de chemie, dit draagt bij aan de vergroening van de chemieclusters in Delfzijl en het (bio)polymeren cluster Emmen, en koppelt garnalenvisserij aan chemie.</t>
  </si>
  <si>
    <t>9976 VN</t>
  </si>
  <si>
    <t xml:space="preserve">Haven </t>
  </si>
  <si>
    <t>Dynaplak Adhesive and Starches B.V.</t>
  </si>
  <si>
    <t>Rols Technology B.V.</t>
  </si>
  <si>
    <t>BIONND</t>
  </si>
  <si>
    <t>Syncom B.V.</t>
  </si>
  <si>
    <t>Rijksuniversiteit Groningen</t>
  </si>
  <si>
    <t>Hanzehogeschool Groningen</t>
  </si>
  <si>
    <t>Tribussy B.V.</t>
  </si>
  <si>
    <t>Senbis Polymer Innovations B.V.</t>
  </si>
  <si>
    <t>Wender Innovations BV</t>
  </si>
  <si>
    <t>Hoekveranderingen door 3D printzolen meetbaar maken</t>
  </si>
  <si>
    <t>Angle changes by making 3D printing soles</t>
  </si>
  <si>
    <t>Voeten zijn de basis van het menselijk lichaam. Een podotherapeut kan voetklachten behandelen door het aanmeten van maatwerkzolen. Dit aanmeten luistert erg nauw, waardoor de marktvraag naar valide en objectieve meetinstrumenten stijgt. De op dit moment primitieve meetmethode om het looppatroon te beoordelen (kijken met het ‘timmermans oog’, om de voetstatiek en voetdynamiek te bekijken), moet vervangen worden door een klinisch, objectief camerasysteem. Een desbetreffend systeem kan middels markertechnologie zeer accuraat de bewegingsuitslagen van de verschillende gewrichten berekenen. Wij stellen daarom voor om een klinisch camerasysteem te ontwikkelen dat inspeelt op de mogelijkheden van de smartphone of tablet. De huidige camerasystemen zijn niet klinisch toepasbaar en zijn zeker voor de solistische praktijksetting, prijstechnisch gezien, niet aantrekkelijk. Ons unieke meetconcept biedt de mogelijkheid aan iedere podotherapeut om zijn/haar eigen podotherapeutische interventies inzichtelijk te maken en zo mogelijk te verbeteren. Uiteraard kan het systeem ook door andere (para-) medici gebruikt worden.</t>
  </si>
  <si>
    <t>-</t>
  </si>
  <si>
    <t>7555 SK</t>
  </si>
  <si>
    <t>2016-05-31</t>
  </si>
  <si>
    <t>Stichting Wings For Aid Foundation</t>
  </si>
  <si>
    <t>Wings For Aid</t>
  </si>
  <si>
    <t xml:space="preserve">Bij humanitaire rampen willen hulpverleners zo snel mogelijk de slachtoffers in de afgelegen gebieden bereiken. Dat lukt vaak niet omdat het overbruggen van de laatste 200 km voor onoverkomelijke problemen zorgen. Op deze ‘last mile’, zijn bruggen verwoest, wegen onbegaanbaar, of de omstandigheden gevaarlijk. 
Wings for Aid is een logistiek systeem dat ervoor zorgt dat kleine onbemande vliegtuigjes, 24/7,  veilig, betrouwbaar en accuraat noodhulp kan brengen op plekken die op een andere manier nauwelijks bereikbaar zijn. </t>
  </si>
  <si>
    <t>https://www.wingsforaid.org/</t>
  </si>
  <si>
    <t>1223AA</t>
  </si>
  <si>
    <t xml:space="preserve">Larenseweg </t>
  </si>
  <si>
    <t>2016-09-28</t>
  </si>
  <si>
    <t>2020-06-30</t>
  </si>
  <si>
    <t>VanBerlo B.V.</t>
  </si>
  <si>
    <t>Technische Universiteit Delft</t>
  </si>
  <si>
    <t>TNO</t>
  </si>
  <si>
    <t>HESI Faciliteit</t>
  </si>
  <si>
    <t>De verduurzaming van onze energievoorziening is in volle gang. Bij het toenemende aandeel van
duurzame energie wordt het steeds belangrijker de bijbehorende innovaties met elkaar te integreren,
om het energiesysteem betrouwbaar en betaalbaar te houden. Met name het innovatieve MKB kan met
de juiste producten en diensten deze verduurzaming versnellen. Zij heeft dan wel een omgeving nodig
waarin deze innovaties makkelijk en snel kunnen worden getoetst. Integratievraagstukken over de
integratie in de bestaande infrastructuur en opschalingsvraagstukken zijn hierbij cruciaal, om ook sneller
een bijdrage te kunnen leveren aan de gestelde CO2-reductie doelstellingen. Juist voor deze aspecten
wordt de Hybride Energie Systeem Integratie faciliteit (HESI) ontwikkeld. De eerste marktverkenning die
uitgevoerd zijn laten zien dat er momenteel een behoefte aan een dergelijke faciliteit is. HESI is
beschikbaar voor iedereen die de diensten die HESI biedt wilt gebruiken. Specifiek is het gericht op
bedrijven en kennisinstellingen uit de energiesector, of daaraan gerelateerd. Denk hierbij aan ICTontwikkelaars
van energiediensten, aanbieders van energie en energiediensten, makers van apparatuur
(producten) zowel voor energie als voor het beheren van energie (energiemanagement) maar ook de
bestaande netbeheerders. Het is juist ook de combinatie met energie-infrastructuurpartijen zoals de
regionale netbeheerders die kleinere partijen de mogelijkheid geeft hun propositie te kunnen integreren
in het energiesysteem en de werking te valideren op grote schaal. HESI biedt hiervoor diensten aan,
opgebouwd rond een afspiegeling van de bestaande energievoorziening en combineert deze met stateof-
the art integratie- en besturingstechnologie in een open research concept. Dit concept levert de
unieke combinatie van integratie, opschaling en versnelling voor innovaties in de energietransitie. Al
eerder zijn veel proeftuinen op kleine schaal bezig geweest met het beproeven van technologie, echter
de stap naar uitrol op grote schaal blijft achter. Het kunnen testen in een geïntegreerde omgeving is
tijdrovend als die omgeving nog moet worden opgebouwd. HESI biedt deze omgeving aan, zodat de
opbouwtijd van testopstellingen kan worden verkort en vooral aandacht gegeven kan worden aan de
kwaliteit en inpasbaarheid van producten en diensten. Voor het innovatieve MKB is het van belang dat
hun zelf-ontwikkelde energie-technologie goed integreert met bestaande energie-installaties en in
uiteenlopende combinaties optimaal presteert en waarde creëert voor de gebruiker/eigenaar. Hierbij
wordt de technologie-ontwikkelaar geconfronteerd met het vinden van een balans in de kwaliteit van de
technologie, de complexiteit waarbinnen de technologie moet functioneren alsmede de doorlooptijd
voor marktintroductie. HESI is uniek in Nederland door de combinatie van integratie-, opschaling- en
versnellingsvraagstukken in de energietransitie. Waar de andere laboratoria in binnen- en buitenland
zich concentreren op specifieke technologieën, richt HESI zich dan op de manier waarop innovaties in het bestaande systeem in te zetten zijn en hoe opschaling mogelijk is. De plug&amp;play manier waarop HESI dit
aanpakt zorgt voor de versnelling van de marktintroductie van genoemde innovaties.</t>
  </si>
  <si>
    <t>9727 DW</t>
  </si>
  <si>
    <t>Eemsgolaan</t>
  </si>
  <si>
    <t>2016-05-02</t>
  </si>
  <si>
    <t>2019-05-01</t>
  </si>
  <si>
    <t>Sulfateq B.V.</t>
  </si>
  <si>
    <t>Ontwikkeling van ROKEPIE(R) voor de medical device markt</t>
  </si>
  <si>
    <t>ROKEPIE(R) is een product dat het mogelijk maakt om cellen en weefsels die bedoeld zijn voor onderzoek of celtherapie voor langere tijd te bewaren of te transporteren op 4°C. ROKEPIE is nu rijp voor een volgende fase: Klinische toepassingen.</t>
  </si>
  <si>
    <t>9726 GN</t>
  </si>
  <si>
    <t xml:space="preserve">Admiraal de Ruyterlaan </t>
  </si>
  <si>
    <t>2015-08-01</t>
  </si>
  <si>
    <t>2018-02-28</t>
  </si>
  <si>
    <t>Stichting Fontys</t>
  </si>
  <si>
    <t>IZO</t>
  </si>
  <si>
    <t>OPZuid</t>
  </si>
  <si>
    <t>Creëren van een gezamenlijk platform voor innovatie van zorgopleidingen in Venlo en omstreken en ondersteuning van de innovatie van de beroepspraktijk door opzet van een Praktijklab, waarin leren, werken en innoveren zijn geïntegreerd.</t>
  </si>
  <si>
    <t>2015-11-28</t>
  </si>
  <si>
    <t>2020-12-31</t>
  </si>
  <si>
    <t>Stichting Zuyd Hogeschool</t>
  </si>
  <si>
    <t>ROC Gilde</t>
  </si>
  <si>
    <t>Limburgse Stichting Zorg aan Zet</t>
  </si>
  <si>
    <t>PRB Services</t>
  </si>
  <si>
    <t>Vincent van Gogh voor geestelijke gezondheidszorg</t>
  </si>
  <si>
    <t>Fit!Vak</t>
  </si>
  <si>
    <t>Rendiz Zorg</t>
  </si>
  <si>
    <t>Noreyk B.V.</t>
  </si>
  <si>
    <t>Powercol</t>
  </si>
  <si>
    <t xml:space="preserve">De samenwerkingspartners ontwikkelen een product waarmee zware, pulserende bloedingen snel gestelpt worden. </t>
  </si>
  <si>
    <t>7521 RB</t>
  </si>
  <si>
    <t xml:space="preserve">Rigtersbleek-Aalten 4 - </t>
  </si>
  <si>
    <t>2016-03-01</t>
  </si>
  <si>
    <t>HCM Medical B.V.</t>
  </si>
  <si>
    <t>Hulshof's Protein Technologies BV</t>
  </si>
  <si>
    <t>Printed Electronics</t>
  </si>
  <si>
    <t>De afgelopen jaren zijn grote stappen gezet in de ontwikkeling van technologie die het printen van elektronica mogelijk maakt. Het printen van elektronica op een flexibele ondergrond resulteert in een grote mate van vormvrijheid, lagere kosten en veel toepassingsmogelijkheden. Daardoor zal geprinte elektronica veel toepassingen vinden in verschillende sectoren, waaronder Healthcare en Logistiek, en zal hiermee leiden tot een wereld die gezonder, veiliger, eenvoudiger en slimmer is.De komende jaren zal de Printed Electronics (PE) sector zich sterk ontwikkelen tot een volwassen wereldwijde markt met een verwachte omvang van 200 miljard  in 2025. Om de PE sector tot industriële wasdom te brengen is het van belang dat de spelers in de keten meer gaan samenwerken dan nu het geval is. Dit kan door zichzelf te organiseren in een innovatief ecosysteem. Het PE ecosysteem in Zuid-Nederland heeft alles in zich om zich te positioneren als dominante speler in deze industrie. De regio heeft met het Holst Centre als speler met wereldfaam op R&amp;D een voorsprong op de rest van de wereld. Deze voorsprong moet nu benut worden door de ontwikkelde technologie en producten naar de markt te brengen.Het Triple Helix ecosysteem in de regio, waarin een groot aantal ondernemingen, aangevuld met kennisinstellingen en overheden, gezamenlijk het complete palet aan facetten van de PE supply chain afdekken, maakt dit mogelijk. Verregaande samenwerking tussen technologieontwikkelaars, gebruikers en toepassers door de gehele keten zal dit ecosysteem positioneren als een dominante speler in de volwassen wordende PE markt, van R&amp;D tot commercialisatie (nieuwe producten) in de vele applicatiedomeinen. Samenwerking is het sleutelwoord!De hoofddoelstelling van het Zuid-Nederlandse PE ecosysteem is het realiseren van economische groei en het laten groeien van de kansen voor partners om te slagen in het ontwikkelen van PE technologie, producten en diensten. Daarvoor beoogd dit programma het volgende te organiseren:1. Bevorderen van samenwerking tussen industrie, kennisinstellingen en overheid om de voorsprong van de regio op het gebied van PE technologie- en applicatieontwikkeling maximaal te vercommercialiseren; 2.Het aanjagen en borgen van samenhang in PE technologie en applicatie R&amp;D binnen het ecosysteem; 3.Organiseren van PR ter bevordering van bredere bekendheid met mogelijkheden van PE, en branding van het Zuid-Nederlandse ecosysteem; 4.Het ontwikkelen van een Human Capital agenda met als doel de medewerker van de toekomst met de juiste kennis en kunde, in voldoende aantallen en passende niveaus op te leiden. Voor het verwezenlijken van de potentie van het PE ecosysteem in Zuid-Nederland is dit groeiplan gemaakt, dat vooral gericht is op het organiseren en aanjagen van het ecosysteem. Dit wordt geborgd in werkpakketten gericht op verbinden, verdiepen, versnellen en versterken, ondersteund door demonstratieprojecten die over de gehele supply chain verdeeld zijn, en het organiseren van een fieldlab infrastructuur met een open innovatie karakter. Daarbij zullen ieders sterke eigenschappen worden benut en wordt er met samenwerking de grootste opbrengst gegenereerd: economisch, maatschappelijk en sociaal. Er zijn grote kansen voor een sterk Nederlands ecosysteem en NU is het moment!</t>
  </si>
  <si>
    <t>2021-06-30</t>
  </si>
  <si>
    <t>ATO-GEAR</t>
  </si>
  <si>
    <t>BOM Business Development &amp; Foreign Investments</t>
  </si>
  <si>
    <t>By-wire.net</t>
  </si>
  <si>
    <t>De Budelse</t>
  </si>
  <si>
    <t>DoMicro</t>
  </si>
  <si>
    <t>Faes Cases</t>
  </si>
  <si>
    <t>HTCE Site Management</t>
  </si>
  <si>
    <t>Brands Bouwgroep B.V.</t>
  </si>
  <si>
    <t xml:space="preserve">Het Frisse Utiliteitsgebouw </t>
  </si>
  <si>
    <t>Het betreft in dit project een nieuwe samenwerking voor de bouw en validatie van een volwaardig prototype van het eerste Frisse Utiliteitsgebouw. Deze zal gebouwd worden met unieke nieuwe kalkhennep bouwelementen en -techniek. De ontwikkeling, volledige bouw en monitoring van het prototype zal 22 maanden in beslag nemen. In dit project zullen vele zaken in realistische praktijkomstandigheden getest en gevalideerd kunnen worden.
Het projectconsortium voor dit project bestaat uit: 
4)	Brands Bouwgroep BV uit Groningen is de penvoerder en aanvrager
5)	Van Nieuwenhoven Zwarteveen VOF uit Wolvega is projectpartner
6)	Hempflax BV uit Oude Pekela is projectpartner
Frisse gebouwen zorgen voor:
•	Besparing op de energie (kostenbesparing),
•	Minder luchtvervuiling (beperking CO2-uitstoot/broeikaseffect),
•	Vermindering van het gebruik van fossiele grondstoffen.
Een gezond binnenmilieu zorgt voor:
•	Verlaging gezondheidsklachten van gebruikers van het pand,
•	Minder ziekteverzuim van gebruikers van het pand,
•	Verhoging welzijn en verbetering prestaties van gebruikers van het pand.
Een van de projectpartners, Van Nieuwenhoven Zwarteveen VOF is verregaande met de ontwikkeling van een volledig nieuw duurzaam biobased wandelement in de basis vervaardigd van kalkhennep. Dit materiaal zorgt voor een goede schil van het pand vanwege de zeer goede isolatiewaarde. Bijzonder aan dit volledig nieuwe zeer duurzame materiaal is dat dit vochtregulerend werkt en CO2 kan binden.
Het nieuwe frisse utiliteitsgebouw zal volgens volledig nieuw ontwerp op basis van deze nieuwe wandelementen voor buitenzijde en binnenwanden gebouwd worden. Het binnenklimaat zal vervolgens zorgvuldig bemeten worden. Het nieuwe duurzame gebouw vanaf de fundamenten zal in dit project het concept van het frisse utiliteitsgebouw bewijzen.
Hoofddoelstelling is de validatie van een volwaardig prototype van het frisse utiliteitsgebouw op basis van unieke nieuwe kalkhennep bouwelementen en bouwtechniek. Door middel van testen in realistische praktijkomstandigheden zal het concept gevalideerd kunnen worden.
Subdoelen zijn: door middel van metingen de isolatiewaarde, ventilatiewaarde en mate van vochtregulatie kwantificeren van de kalkhenneppanelen en het frisse utiliteitsgebouw als geheel.
De projectresultaten bestaan uit:
•	Bewijs dat de nieuwe bouwmethode met kalkhenneppanelen uitvoerbaar is
•	Oplevering van een prototype frisse utiliteitsgebouw op basis van kalkhennep panelen
•	Data over vochtwaardes en temperatuur in het pand onder realistische omstandigheden
•	Data over koppeling van de panelen tot vormen van een gesloten schil van het gebouw
•	Data over CO2-waardes in het pand
•	Aantonen dat met de nieuwe bouwmethode wordt bespaard op technische installaties in het gebouw (verwachting: 5-10% ten opzichte van installatiekosten traditioneel utiliteitsgebouw)
Het project draagt bij aan maatschappelijke vraagstukken omtrent bio-economie en energie. Er worden fossiele grondstoffen vervangen door biobased grondstoffen namelijk kalkmortel en hennepplanten. Traditioneel beton kost relatief veel grondstoffen, energie en water om te produceren.
Gezond binnenmilieu
In het gebouw wordt zoveel als mogelijk gebruik gemaakt van natuurlijke en gezonde materialen die geen negatief effect hebben op het binnenklimaat (geen toxische bestanddelen). Natuurlijke ventilatie en daglicht zijn uitgangspunten in het ontwerp. Door gebruik te maken van kalkhennep wanden ontstaat een dampopen en dus ademende schil. Dit draagt bij aan een goede natuurlijke vochtregulering, contante en aangename temperatuur en goede akoestiek in het gebouw. 
Lager energieverbruik
Onderzoek heeft onomstotelijk aangegeven dat er een directe relatie is tussen een beter binnenmilieu en energiebesparing. Daar komt bij, dat een hoog energiegebruik uiteindelijk een hoge uitstoot van CO2 tot gevolg heeft en dus verre van fris is. Hoe lager de EPC, hoe lager het energiegebruik en hoe lager de uitstoot van CO2. Een echt frisse utiliteitsgebouw is op zijn minst 15 % beter dan de EPC in het huidige bouwbesluit.
Binnen de RIS3 zijn een viertal specifieke maatschappelijke uitdagingen geformuleerd. De samenwerkende projectpartners leveren met dit project naar hun overtuiging een bijdrage aan alle vier doelstellingen!
•	Zekere, schone en efficiënte energie
•	Gezondheid, demografie en welzijn,
•	Schone, veilige watervoorziening 
•	Voedselzekerheid, duurzame landbouw en bio-economie</t>
  </si>
  <si>
    <t>7821 AG</t>
  </si>
  <si>
    <t xml:space="preserve">Nautilusstraat </t>
  </si>
  <si>
    <t>2016-09-02</t>
  </si>
  <si>
    <t>2018-06-30</t>
  </si>
  <si>
    <t>HempFlax BV</t>
  </si>
  <si>
    <t>Van Nieuwenhoven Zwarteveen</t>
  </si>
  <si>
    <t>Mechanisatiebedrijf Tijms V.O.F.</t>
  </si>
  <si>
    <t>ZOBAM systeem</t>
  </si>
  <si>
    <t>De projectpartners willen over gaan tot de ontwikkeling van het  ZOBAM systeem. dit is een irrigatiesysteem voor aardappelen. Dit systeem onderscheidt zich van reguliere irrigatiesystemen door ingebouwde intelligentie (geavanceerde regelalgoritmes) die via sensordata de aardappel groeiparameters lokaal in kaart brengen en water &amp; voedingsstoffen toevoer voor de plant optimaliseren. Met het systeem kan een waterbesparing van 50% worden behaald en door het effectiever inbrengen van meststoffen kan een opbrengstverhoging van tot ongeveer 40% worden gerealiseerd. 
Om meer aardappelen per vierkante meter te kunnen telen met minder grondstoffen, wordt een druppelslang irrigatiesysteem in de grond boven de aardappelen wordt aangebracht, het ZOBAM systeem. Hiermee kan een waterbesparing van minimaal 50% ten opzichte van de huidige aardappelteelt op basis van beregening met een regenhaspel en spuitkanon plaatsvinden. Bovendien kunnen via dit systeem veel effectiever meststoffen direct op de juiste plek in de grond ingebracht worden. 
Het proces zal geheel worden geautomatiseerd. Met behulp van in de buurt van het gewas te plaatsen sensoren worden voor elke plaats op het aardappelveld de lokale omstandigheden gemonitord. Vervolgens worden deze gegevens teruggevoerd naar de centrale aansturing die vervolgens water en mest toevoer zo regelt dat de groeicurve continu wordt geoptimaliseerd. De verwachting is dat hiermee een opbrengstverhoging tot ongeveer 40% gerealiseerd kan worden. Over een jaarlijkse teelt van 8 miljoen ton is een behoorlijke toename van de opbrengst. 
Het project is bedoeld om te komen tot een werkend en getest prototype van een compleet ZOBAM systeem inclusief geautomatiseerd regelsysteem. Vervolgens zullen met behulp van het prototype proeven op praktijkschaal worden uitgevoerd, die naar verwachting ca. 2 jaar tijd in beslag zullen nemen. In fase 1 zal eerst een prototype voor enkele stroken ontworpen, gebouwd en een teeltseizoen lang getest worden. Bij bewezen werking zal dit prototype vervolgens in fase 2 opgeschaald worden, zodat een volledig veld getest kan worden.</t>
  </si>
  <si>
    <t>7917PV</t>
  </si>
  <si>
    <t xml:space="preserve">Verlengde Hoogeveensevaart </t>
  </si>
  <si>
    <t>2016-12-01</t>
  </si>
  <si>
    <t>2018-12-01</t>
  </si>
  <si>
    <t>Maatschap W.Z.J. van Dalen en M.W. Kuipers</t>
  </si>
  <si>
    <t>Rigeo B.V.</t>
  </si>
  <si>
    <t>Ontwikkeling IOL-lenzenmachine</t>
  </si>
  <si>
    <t>Development Intraocular implanted artificial lenses machine</t>
  </si>
  <si>
    <t>Om aan de toenemende vraag naar diverse soorten implantaatlenzen te voldoen – en zelf ook onderscheidend te blijven in deze sector – wil Rigeo een state of the art IOL-lenzenmachine ontwikkelen.</t>
  </si>
  <si>
    <t>7622AV</t>
  </si>
  <si>
    <t xml:space="preserve">Industriestraat </t>
  </si>
  <si>
    <t>2016-12-31</t>
  </si>
  <si>
    <t>Universitair Medisch Centrum Groningen</t>
  </si>
  <si>
    <t>Proeftuin eHealth Groningen</t>
  </si>
  <si>
    <t>Onze samenleving digitaliseert. Ondanks de toename van eHealth-producten, blijft het aantal succesvolle implementaties achter. De partners (UMCG, Hanzehogeschool, RUG, Reconcept en Wild Sea) in dit project slaan de handen ineen om de “Proeftuin eHealth Groningen” op te richten. De Proeftuin faciliteert ondernemers bij het testen, door ontwikkelen en het implementeren van hun digitale zorginnovaties. De Proeftuin bestaat uit een virtuele zorgomgeving met een Real-life demonstratie- en testmogelijkheid. De Proeftuin stimuleert interactie tussen stakeholders (o.a. ICT-specialisten, eindgebruikers, zorgprofessionals, MKB), zodat (premature) zorginnovaties naar de praktijk kunnen worden gebracht. Dit leidt tot bevordering van de gezondheid/bedrijvigheid/onderwijs en de positionering van Noord-Nederland als eHealth regio.</t>
  </si>
  <si>
    <t>9713 GZ</t>
  </si>
  <si>
    <t xml:space="preserve">Hanzeplein </t>
  </si>
  <si>
    <t>2019-08-31</t>
  </si>
  <si>
    <t>Stichting Hanzehogeschool Groningen</t>
  </si>
  <si>
    <t>Wild Sea B.V.</t>
  </si>
  <si>
    <t>Reconcept</t>
  </si>
  <si>
    <t>Kriya Materials</t>
  </si>
  <si>
    <t>Nacosol</t>
  </si>
  <si>
    <t>Het doel van dit project is om nano-composiet coatings met meerdere functionaliteiten te ontwikkelen, op te schalen en deze op de markt te brengen. Met deze coatings worden hogere efficiëntie zonnecellen mogelijk gemaakt binnen de bestaande productie-infrastructuur.</t>
  </si>
  <si>
    <t>6167 RD</t>
  </si>
  <si>
    <t>Urmonderbaan</t>
  </si>
  <si>
    <t>2015-06-01</t>
  </si>
  <si>
    <t>2017-06-01</t>
  </si>
  <si>
    <t>Mobiel Erfgoed Centrum</t>
  </si>
  <si>
    <t>Clean &amp; future proof mobility concepts</t>
  </si>
  <si>
    <t xml:space="preserve">Een samenwerkingsverband van 12 organisaties ontwikkelt schone en toekomstbestendige mobiliteitsconcepten voor weg- en watertransport door bestaande mobiele voertuigen duurzamer te beheren en te onderhouden. 
</t>
  </si>
  <si>
    <t>https://www.mobielerfgoedcentrum.nl/cleanandfutureproofmobility</t>
  </si>
  <si>
    <t>3011VA</t>
  </si>
  <si>
    <t xml:space="preserve">Scheepmakershaven </t>
  </si>
  <si>
    <t>2015-01-01</t>
  </si>
  <si>
    <t>2019-07-31</t>
  </si>
  <si>
    <t>Accenda B.V.</t>
  </si>
  <si>
    <t>Deodrive</t>
  </si>
  <si>
    <t>FOCWA</t>
  </si>
  <si>
    <t>Flexsol</t>
  </si>
  <si>
    <t>Satink Restauraties</t>
  </si>
  <si>
    <t>Kuijpers Truck Service</t>
  </si>
  <si>
    <t>Jules Dock Development B.V.</t>
  </si>
  <si>
    <t>KNAC Services B.V.</t>
  </si>
  <si>
    <t>Stichting Hogeschool Rotterdam</t>
  </si>
  <si>
    <t>Kinetic Evaluation Instruments</t>
  </si>
  <si>
    <t>TBC de wereld uit!</t>
  </si>
  <si>
    <t>TB out of the world</t>
  </si>
  <si>
    <t xml:space="preserve">Tuberculose (TBC) is nog steeds een ernstige bedreiging, die vooral lage- en middeninkomenslanden raakt. Vroege diagnose is cruciaal om de TBC-epidemie te beëindigen. Er is sprake van een onaanvaardbare diagnose 'gap': van de nieuwe TBC gevallen wordt 40% niet gediagnosticeerd (in 2016 4 mln). 
Kinetic Evaluation Instruments BV wil samen met meerdere mkb'ers, Universiteit Utrecht en Rijksuniversiteit Groningen een nieuwe diagnose-methode op de markt brengen.  De beoogde methode bestaat uit: 
I. Een nieuwe serologische diagnosetest die TBC-besmetting in een vroeg stadium kan aantonen.  
II. Drie nieuwe diagnose-instrumenten die de nieuwe test snel, veilig en betrouwbaar kunnen uitlezen. 
III. Een nieuwe meettechnologie (interferometrie) voor de desktop en de handheld die ‘lab-on-a-chip’ mogelijk maakt. 
In het project willen de partijen de nieuwe TBC-test, desktop en handheld als gereed product op de markt brengen. Van de zelftest en interferometrie willen de partijen een in de markt valideerbaar prototype opleveren. 
Het project leidt tot structurele extra omzet, winst en werkgelegenheid bij mkb'ers in de regio Utrecht en in de rest van Nederland, én levert een serieuze bijdrage aan de beëindiging van een ernstige epidemie, daling van het aantal infecties en sterfgevallen en van de diagnosekosten per patiënt. 
</t>
  </si>
  <si>
    <t>http://www.ke-instruments.com/</t>
  </si>
  <si>
    <t>3832 GK</t>
  </si>
  <si>
    <t xml:space="preserve">Arnhemseweg </t>
  </si>
  <si>
    <t>2018-01-26</t>
  </si>
  <si>
    <t>Chiron IT</t>
  </si>
  <si>
    <t>PalmSens</t>
  </si>
  <si>
    <t>Universiteit Utrecht</t>
  </si>
  <si>
    <t>Filigrade BV</t>
  </si>
  <si>
    <t>Ontwikkeling scanning technologie watermerken</t>
  </si>
  <si>
    <t>Development scanning techonology watermarks</t>
  </si>
  <si>
    <t>Filigrade is specialist in interactieve watermerk oplossingen. In dat kader heeft men een voor het oog onzichtbaar watermerk ontwikkeld welke in diverse verpakkingen van voedingsmiddelen gedrukt kan worden. Doelstelling van het project is om dit watermerk onder alle omstandigheden eenvoudig te kunnen scannen met behulp van een scanning tool. Men speelt hiermee in op actuele trends als Voedselveiligheid en Track &amp; Trace middels ICT.</t>
  </si>
  <si>
    <t>http://www.filigrade.com/</t>
  </si>
  <si>
    <t>7418 EV</t>
  </si>
  <si>
    <t xml:space="preserve">Munsterstraat </t>
  </si>
  <si>
    <t>2016-01-31</t>
  </si>
  <si>
    <t>Provincie Noord-Holland</t>
  </si>
  <si>
    <t>Elektrisch laden voor West</t>
  </si>
  <si>
    <t>Kansen voor West II</t>
  </si>
  <si>
    <t xml:space="preserve"> Elektrische mobiliteit is een belangrijke voorwaarde voor een verduurzaming van de economie, met als belangrijke pluspunten vermindering CO2-uitstoot en minder geluidsoverlast. Nederland, en in het bijzonder de Metropoolregio Amsterdam (MRA), is wereldwijd koploper in het elektrisch vervoer. Deze regio wil in 2020 twintigduizend elektrische voertuigen op de weg.</t>
  </si>
  <si>
    <t>2012DE</t>
  </si>
  <si>
    <t>Houtplein</t>
  </si>
  <si>
    <t>2014-01-08 00:00:00</t>
  </si>
  <si>
    <t>2015-12-31 00:00:00</t>
  </si>
  <si>
    <t>Medical Booking B.V.</t>
  </si>
  <si>
    <t>Ontwikkeling MedTox: Urgentiebepaling en advies bij intoxicatie en polyfarmacie</t>
  </si>
  <si>
    <t>Wanneer mensen onbekende stoffen hebben binnengekregen (vergiftiging) wordt meestal direct naar de huisartsenpost gebeld. Binnen dit project wordt dit proces geautomatiseerd.</t>
  </si>
  <si>
    <t>8025BP</t>
  </si>
  <si>
    <t xml:space="preserve">Doctor van Deenweg </t>
  </si>
  <si>
    <t>Media11 B.V.</t>
  </si>
  <si>
    <t>Stichting educatie en beroepsonderwijs Zadkine</t>
  </si>
  <si>
    <t>Verbonden met Zuid</t>
  </si>
  <si>
    <t>Connected with South</t>
  </si>
  <si>
    <t xml:space="preserve">Verbonden met Zuid richt zich op jongeren uit Zuid die ouder zijn dan 16 jaar, geen baan hebben en nog geen startkwalificatie hebben behaald enerzijds, en werkgevers uit de sectoren zorg, techniek, logistiek en (facilitaire) dienstverlening die kampen met moeilijk invulbare vacatures op lager en elementair beroepsniveau. </t>
  </si>
  <si>
    <t>https://www.zadkine.nl/Samenwerken/Samenwerken/Verbonden-met-Zuid.aspx</t>
  </si>
  <si>
    <t>3068 AV</t>
  </si>
  <si>
    <t xml:space="preserve">Marten Meesweg </t>
  </si>
  <si>
    <t>2017-05-01</t>
  </si>
  <si>
    <t>2019-04-30</t>
  </si>
  <si>
    <t>Albeda College</t>
  </si>
  <si>
    <t>Rijnmond Bouw</t>
  </si>
  <si>
    <t>Gom Schoonhouden</t>
  </si>
  <si>
    <t>Hogeschool Inholland</t>
  </si>
  <si>
    <t>Hotspot Hutspot</t>
  </si>
  <si>
    <t>Sparta Rotterdam</t>
  </si>
  <si>
    <t>Domat Technologie</t>
  </si>
  <si>
    <t>Van der Valk Blijdorp</t>
  </si>
  <si>
    <t>Urban Skillsz</t>
  </si>
  <si>
    <t>247TailorSteel BV</t>
  </si>
  <si>
    <t>Smart bending Factory: The Plug-in Company</t>
  </si>
  <si>
    <t xml:space="preserve">Een consortium van metaalbedrijven uit Gelderland krijgt subsidie voor het opzetten van een ultramoderne metaalfabriek die metaalwerk sneller en goedkoper op de markt kan brengen. </t>
  </si>
  <si>
    <t>http://www.247tailorsteel.com</t>
  </si>
  <si>
    <t>7051 HS</t>
  </si>
  <si>
    <t xml:space="preserve">Markenweg </t>
  </si>
  <si>
    <t>Gunnebo Doetinchem BV</t>
  </si>
  <si>
    <t>Jansen Metal Products BV</t>
  </si>
  <si>
    <t>Rosendael Twente BV</t>
  </si>
  <si>
    <t>Staja Beheer BV</t>
  </si>
  <si>
    <t>Innclose BV</t>
  </si>
  <si>
    <t>Visser Group Services BV</t>
  </si>
  <si>
    <t>Stichting Bedrijfstakschool Anton Tijdink</t>
  </si>
  <si>
    <t>Stichting BVE Oost-Gelderland</t>
  </si>
  <si>
    <t>Thales Nederland B.V.</t>
  </si>
  <si>
    <t>DAISY2</t>
  </si>
  <si>
    <t>De AESA (Active Electronically Scanned Array) radar is geschikt om objecten, zoals drones, vliegtuigen, vogels, etc, in de lucht te onderscheiden, maar is nog erg duur. Met dit project wil men de radar goedkoper maken en de verschillende toepassingen, zoals meteorologische voorspellingen (t.b.v. waterbeheer en landbouw), en waarneming van ruimtelijk gedrag van mensen en dieren (denk aan veiligheid voor het luchtverkeer m.b.t. drones en vogels), bewijzen. Bij het goedkoper produceren wordt de gehele keten betrokken.</t>
  </si>
  <si>
    <t>http://www.noldus.com/projects/DAISY-2</t>
  </si>
  <si>
    <t>7554 RR</t>
  </si>
  <si>
    <t xml:space="preserve">Zuidelijke Havenweg </t>
  </si>
  <si>
    <t>2017-01-01</t>
  </si>
  <si>
    <t>2020-09-30</t>
  </si>
  <si>
    <t>FutureWater B.V.</t>
  </si>
  <si>
    <t>Noldus Information Technology B.V.</t>
  </si>
  <si>
    <t>Salland Engineering (Europe) B.V.</t>
  </si>
  <si>
    <t>Sencio B.V.</t>
  </si>
  <si>
    <t>Sintecs B.V.</t>
  </si>
  <si>
    <t>Etchform B.V.</t>
  </si>
  <si>
    <t>VDM-kunststoftechniek</t>
  </si>
  <si>
    <t>NXP Semiconductors Netherlands B.V.</t>
  </si>
  <si>
    <t>Wageningen Universiteit</t>
  </si>
  <si>
    <t>Projektburo Tieman B.V.</t>
  </si>
  <si>
    <t>OpTie; van vastgoed naar flexgoed</t>
  </si>
  <si>
    <t>OpTie; from real estate to flex estate</t>
  </si>
  <si>
    <t>OpTie is een compacte zelfvoorzienende woonmachine, waarin alle primaire levensbehoeften (zoals keuken en sanitair voorzieningen) zijn gestandaardiseerd èn gepersonaliseerd. In het project wordt de OpTie ontwikkeld voor de toepassing in leegstaande gebouwen. Hierbij wordt nieuwe technologie gecombineerd met lichtgewicht materialen.</t>
  </si>
  <si>
    <t>http://www.pt.nl/</t>
  </si>
  <si>
    <t>7535 AZ</t>
  </si>
  <si>
    <t xml:space="preserve">Heutinkstraat </t>
  </si>
  <si>
    <t>2016-04-25</t>
  </si>
  <si>
    <t>Vennegoor Installaties B.V.</t>
  </si>
  <si>
    <t>Apparatenfabriek Ara B.V.</t>
  </si>
  <si>
    <t>Vrije Radicalen</t>
  </si>
  <si>
    <t>Free Radicals</t>
  </si>
  <si>
    <t>Binnen het project ‘Vrije Radicalen’ (Aalten Gelderland) wordt industriële apparatuur ontwikkeld voor het toepassen van de “Koud Plasma techniek” bij desinfectie van groenten en andere agrarische producten.</t>
  </si>
  <si>
    <t>http://www.ara-aalten.nl</t>
  </si>
  <si>
    <t>7122 LB</t>
  </si>
  <si>
    <t xml:space="preserve">Tweede Broekdijk </t>
  </si>
  <si>
    <t>2016-01-01</t>
  </si>
  <si>
    <t>2018-05-17</t>
  </si>
  <si>
    <t>De Leye Agro B.V.</t>
  </si>
  <si>
    <t>Gemeente 's-Hertogenbosch</t>
  </si>
  <si>
    <t>HUB: 's-Hertogenbosch Urban Battery</t>
  </si>
  <si>
    <t>Duurzame mobiliteit is een thema voor iedere stad. Waarbij de leefbaarheid en bereikbaarheid van binnensteden een belangrijk uitgangspunt is en een op zijn minst interessante uitdaging. In ?s-Hertogenbosch kiezen we ervoor om voor belangrijke bezoekersstromen transferia aan te bieden in combinatie met hoogwaardig busvervoer en transferiumfietsen. De transferia worden aangelegd op strategische plekken op toevoerwegen naar de binnenstad om een maximaal effect te bereiken: het afvangen van voertuigen en de bezoekers via bus en fiets naar de stad te brengen. Dit doen we in combinatie met fietssnelwegstructuren en digitale geleiding. De stad ?s-Hertogenbosch is op dit punt erg succesvol en breidt de faciliteiten steeds verder uit. Hierbij worden combinaties gevonden met lokaal aanwezige vraag voor zo optimaal mogelijk gebruik. Op deze weg willen wij een extra stap gaan zetten.
Voor het Transferium Deutersestraat hebben we de ambitie om het groenste transferium van Nederland te realiseren en deze ambitie willen we versterken door er een duurzame Energie-Hub van te maken. Met lokaal opgewekte energie die lokaal in een ?batterij? wordt opgeslagen en slim verdeeld wordt naar transferiumfietsen, auto?s en stadsbussen. Met hoogwaardige opwektechniek, slimme verdeling en opslag. Met het idee om op termijn een volledig energieneutraal busnetwerk te kunnen opbouwen, een grootschalige oplossing als voorbeeldproject hebben voor andere ?hubs? en een batterijfunctie te zijn voor de stad. In de ?s-Hertogenbosch Urban Battery laden we verschillende vervoerssystemen op met lokaal opgewekte 100% duurzame energie, zonder het elektriciteitsnet te overbelasten doordat de energie lokaal wordt opgeslagen en vormt een schakel in verschillende vervoerssystemen.
Met de ?s-Hertogenbosch Urban Battery cre?ren we een voorbeeldproject waar grootschalig met hoogrendement-PV energie wordt opgewekt, met nieuwe batterijtechnologie vermogen wordt opgeslagen en in verschillende systemen geladen voor duurzame mobiliteit (fiets, bus, auto) en dit wordt zodanig uitgevoerd dat het geen grote extra capaciteit vraagt van het bestaande elektriciteitsnetwerk. Deze combinatie vraagt om een slimme en innovatieve aanpak met intelligent aangestuurde systemen.
De combinatie van vele maatregelen, waaronder materialenpaspoort, energiebesparing, energieopwekking, groene gevels, investeren op ecologisch beheer, etc. maken het project uniek. De toevoeging van de duurzame energiepositieve mobiliteitshub maakt het project Transferium Deutersestraat een voorbeeld en innovatief. Het is stap richting een smart-city op gebied van duurzame mobiliteit.</t>
  </si>
  <si>
    <t>5211 HH</t>
  </si>
  <si>
    <t xml:space="preserve">Wolvenhoek </t>
  </si>
  <si>
    <t>2017-03-01</t>
  </si>
  <si>
    <t>2020-03-31</t>
  </si>
  <si>
    <t>Enpuls</t>
  </si>
  <si>
    <t>Switch-Energy BV</t>
  </si>
  <si>
    <t>Mentech Innovation</t>
  </si>
  <si>
    <t>EmotieRadar</t>
  </si>
  <si>
    <t>Mensen met een ernstig verstandelijke beperking en/of dementie kunnen vaak moeilijk hun emoties, pijn of spanning uiten, waardoor zorgverleners niet altijd de benodigde aandacht en zorg kunnen bieden. Emotiedetectie en herkenning met slimme sensorsystemen op basis van biofeedback (zoals hartslag, huidgeleiding en gezichtsherkenning) en patroonherkenning kan het emotionele welbevinden, de kwaliteit van zorg en het geluk van deze kwetsbare doelgroep vergroten. 
De belangrijkste doelstelling van het project EmotieRadar is het vergroten van de kwaliteit van leven en geluk van verstandelijk gehandicapte en demente mensen, in combinatie met het verlagen van zorgkosten, middels het ontwikkelen van een emotiedetectie en patroonherkenningstoolkit waarmee het emotionele welbevinden van deze kwetsbare doelgroep kan worden bepaald.
Gerelateerde doelen zijn:
1)	Het ontwikkelen van een emotiedetectie en patroonherkenningstoolkit (EmotieRadar) voor het monitoren van emotionele welbevinden van mensen met een verstandelijke beperking en mensen met dementie, teneinde voor het verlenen van betere en goedkopere zorg en het vergroten van het geluk van deze kwetsbare doelgroepen in onze samenleving.
2)	Het ontwikkelen van een software platform dat voor een aantal belangrijke marksegmenten van Mentech Innovation inzetbaar is, waaronder E-health (emotiedetectie voor verstandelijk gehandicaptenzorg, ouderenzorg, etc.), E-commerce, Entertainment, Safety en security en IoT. De koppeling met een device voor actieve feedback en interactie biedt tevens nieuwe mogelijkheden voor productontwikkeling in andere markten, zoals zorggames voor het vergroten van de sociale coherentie tussen gebruikers.
3)	Aandacht voor innovatie en vernieuwing voor een kwetsbare doelgroep in onze samenleving.
4)	Het cre?ren van een ?cross-over? innovatie- en kennisnetwerk, tussen enerzijds Mentech Innovation, en anderzijds zorginstellingen als Severinus, voor het versterken van de innovatiekracht van de regio.
De beoogde resultaten van het project EmotieRadar omvatten:
1)	Een geavanceerd software platform voor emotiedetectie en patroonherkenning (EmotieRadar), gebaseerd op biofeedback en gezichtsherkenning voor het detecteren en analyseren van emoties. 
2)	Een werkend platform ge?ntegreerd in een testopstelling waarin een aantal sensoren zijn ingebouwd en waarmee het principe van emotiedetectie en patroonherkenning wordt aangetoond. Dit platform bestaat uit een televisiedisplay waarop beelden met verschillende emotiecontent worden getoond voor het artificieel opwekken van emoties, emotiedetectie console voor het meten van de gegenereerde biofeedback signalen, hardware voor het data acquisitie en een computer waarop het softwareprogramma draait. 
3)	Validatie in een testomgeving van de ontwikkelde signaal reductie en analyse methodiek (EmotieRadar). In deze testomgeving wordt het softwareplatform getest door een aantal gebruikers bloot te stellen aan geselecteerde emotiecontent (door het tonen van videobeelden) voor een aantal elementaire emoties (verdrietig, bang, enthousiast, etc.). Tijdens deze validatietesten wordt  de bodyrespons gemeten, geanalyseerd en vertaald in emotiesignalen. 
4)	Emotiecontent database, met resultaten van aantal referentiecases, welke representatief zijn voor de verstandelijk gehandicapten en demente ouderenzorg.</t>
  </si>
  <si>
    <t>5508 CB</t>
  </si>
  <si>
    <t xml:space="preserve">Tonnekeshei </t>
  </si>
  <si>
    <t>2017-09-01</t>
  </si>
  <si>
    <t>2019-01-31</t>
  </si>
  <si>
    <t>Novaris Orbit Technology</t>
  </si>
  <si>
    <t>CowDoYouDo</t>
  </si>
  <si>
    <t>Het project voert een studie uit naar de technisch-economische haalbaarheid van een grootschalig draadloos monitoringssysteem voor intensieve en extensieve veehouderij. Men richt zich hierbij met name op koeien (intensive veeteelt, Nederland en Europa), en stieren (extensief, in Noord en Zuid-Amerika). Onderzocht wordt in hoeverre het mogelijk is om: 1) het welzijn van individuele dieren met een miniatuur sensor tag te meten, en 2) om deze informatie in real-time via een lange afstand mesh netwerk naar het internet/de cloud te sturen voor nadere analyse.</t>
  </si>
  <si>
    <t>http://novaris.nl/e/research.html</t>
  </si>
  <si>
    <t>7597LW</t>
  </si>
  <si>
    <t xml:space="preserve">Koninksweg </t>
  </si>
  <si>
    <t>2015-03-01</t>
  </si>
  <si>
    <t>Injectable micro- or nanoengineered objects from resorbable biopolymers</t>
  </si>
  <si>
    <t>Helaas begint het menselijk lichaam rond middelbare leeftijd te degenereren. Ook de botten degenereren en steeds meer mensen lijden aan osteoporose (een progressieve botziekte die wordt gekenmerkt door een afname in botmassa en dichtheid). Een sterke actieve botvervanger is vereist als gedegenereerd of osteoporotische botten breken. Revascularisatie is essentieel voor de snelle regeneratie van menselijk bot en als gevolg van leeftijd, leefstijl of dieet kan de revascularisatie negatief worden beïnvloed. Daar richt aanvrager zich op: het verbeteren van de mechanische stabiliteit en revascularisatie. Daartoe wordt een experimentele ontwikkeling gestart, die door Universiteit van Twente wordt uitgevoerd, gericht op: "Injecteerbare micro- of nano-geengineerde objecten uit resorbeerbare biopolymeren als cell-assemblatie middel in bot- en kraakbeen regeneratie."</t>
  </si>
  <si>
    <t>http://www.kyeron.com/</t>
  </si>
  <si>
    <t>2015-09-01</t>
  </si>
  <si>
    <t>2016-08-31</t>
  </si>
  <si>
    <t>Rosmark Consultancy</t>
  </si>
  <si>
    <t>Paardensprong</t>
  </si>
  <si>
    <t>Horse jump</t>
  </si>
  <si>
    <t>In dit project wordt een nauwkeurig bewegingsanalysesysteem ontwikkeld voor paarden.</t>
  </si>
  <si>
    <t>http://rosmark.nl/</t>
  </si>
  <si>
    <t>6733 AA</t>
  </si>
  <si>
    <t xml:space="preserve">Edeseweg 13, 6733 AA </t>
  </si>
  <si>
    <t>2018-09-01</t>
  </si>
  <si>
    <t>Inertia Technology</t>
  </si>
  <si>
    <t>Universiteit Twente, Pervasive Systems</t>
  </si>
  <si>
    <t>Eco-Dryer Systems B.V.</t>
  </si>
  <si>
    <t>Test en validatie prototype Ecowasdroger onder reële omstandigheden</t>
  </si>
  <si>
    <t>Test and validation protoype Ecowasdroger under realistic circumstances</t>
  </si>
  <si>
    <t>Het project richt zich op het genormeerd testen onder reële praktijkomstandigheden (in een klimaatkamer) van een prototype van de Ecowasdroger ontwikkeld op basis van de huidige stand van de techniek. Doel is inzicht te krijgen in de werking en validatie van de technologie en data daaromtrent voor verdere ontwikkeling tot een vermarktbaar consumentenproduct.</t>
  </si>
  <si>
    <t>http://www.ecodryersystems.com/index.php/115/test-en-validatie-prototype-eco-dryer</t>
  </si>
  <si>
    <t>7331 DS</t>
  </si>
  <si>
    <t xml:space="preserve">Zwanenweg </t>
  </si>
  <si>
    <t>2016-03-26</t>
  </si>
  <si>
    <t>IBS Precision Engineering BV</t>
  </si>
  <si>
    <t>Precisie in de medische sector: Procesmeten middels de miniatuur Rotary Inspector</t>
  </si>
  <si>
    <t>De medische markt is volop in beweging. Een opvallende trend hier is dat behandelingen steeds meer gepersonaliseerd worden. De consument verwacht behandelingen die sterk op hun eigen behoefte en wensen zijn afgestemd (personalized medicine, personalized dentistry, etc). Naast de gepersonaliseerde behandelingen verwacht de consument een steeds kortere wacht- en behandeltermijn.
Een toonaangevende wereldspeler in de tandartsen markt speelt in op deze trend met de ontwikkeling van een innovatief tafelmodel tandprothese en kroon freesmachine. M.b.v. dit systeem wordt het mogelijk voor tandartsen om in hun eigen praktijk binnen korte tijd op maat gemaakte protheses en kronen voor hun klanten te frezen. Het bedrijf is momenteel echter nog niet in staat om voldoende nauwkeurigheid te realiseren om de protheses en kronen direct inzetbaar te maken, een nabewerking (polijst) stap is nog noodzakelijk, wat extra tijd en inzet van derden vereist. Om voldoende nauwkeurigheid te kunnen realiseren en garanderen die een extra polijststap niet meer nodig maakt, zal toepassing van een hoge kwaliteit meettechniek noodzakelijk zijn. IBS Precision Engineering BV (hierna IBS PE) wil deze meettechniek gaan ontwikkelen.
Recentelijk heeft IBS PE veel succes behaald met de uitrol van de eigen ontwikkelde Rotary Inspector. Met behulp van deze techniek is het mogelijk geworden om in korte tijd (autonoom en continu) automatisch de nauwkeurigheid van 5-assige machine te meten. Hetzelfde principe wil IBS PE nu ontwikkelen voor de tafelmodel tandprothese en kroon freesmachine. Door het kleine formaat van deze machines is het gebruik van de ontwikkelde Rotary Inspector echter niet mogelijk (simpelweg te groot). IBS PE zal daarom een innovatief nieuw meetsysteem ontwikkelen: de miniatuur Rotary Inspector, voor toepassing in de tafelmodel freesmachines. Dit zal het ontwikkelen van geheel nieuwe werkingsprincipes vereisen op basis van kinematische oplegging. Verkleinen van het systeem met dezelfde werkingsprincipes is niet mogelijk, omdat het huidige werkingsprincipe een minimaal volume vereist. Naast de miniaturisatie zal de functionaliteit worden uitgebreid met automatische correctiemogelijkheid van de machine en het meten/corrigeren van de lineaire assen van de machine (naast de rotatie assen).
Naast toepassing in de medische markt ziet IBS PE ook mogelijkheden in andere markten voor de miniatuur Rotary Inspector. IBS PE werkt al samen met een toonaangevende speler op het gebied van straalmotoren. Specifiek voor de toepassing van nieuwe composiet materialen met additive manufacturing technieken is voor een nieuw innovatief productieproces dit miniatuur meetsysteem noodzakelijk.
Om de miniatuur Rotary Inspector te ontwikkelen zal IBS PE de theoretische kennis die het al heeft, een patent op Small Machine Calibration, vertalen naar een commerci?le praktijktoepassing. Deze ontwikkeling zal vervolgens in een testomgeving in een praktijksituatie gevalideerd worden bij twee eindklanten, in de medische sector en in de luchtvaartsector. Dit zal het valorisatievermogen van IBS PE versterken en hiermee het valorisatievermogen binnen het Hightech materialen &amp; systemen cluster dat zich met name in de provincie Brabant bevindt.
Dit project zal resulteren in de volgende resultaten:
1. Uitgewerkt detailontwerp van de miniatuur Rotary Inspector;
2. Prototype van zowel de mechanisch, elektronische als softwarecomponenten;
3. Ontwikkelde integratie op productiemachines;
4. Testresultaten/rapporten van de testen bij twee eindklanten.
Om deze resultaten te behalen is er een onderzoeks- en ontwikkelingstraject opgesteld dat bestaat uit vier werkpakketten, aangevuld met twee werkpakketten voor project- en IPR-management en exploitatie en disseminatie.
- WP1 Project- en IPR-management: managen van het project zodat de doelstelling binnen de gestelde planning/budget behaald worden. Daarnaast onderhoud van bestaande patenten en aanvraag van een nieuw patent;
- WP2 Exploitatie en disseminatie: Bekendheid verkrijgen voor het project, de ontwikkeling en de financiering vanuit de EU;
- WP3 Opstellen specificaties en standaardisatie (ISO): Duidelijkheid verkrijgen in de vereisten en specificaties van de ontwikkeling en de standaardisatie m.b.t. ISO;
- WP4 Ontwikkeling miniatuur Rotary Inspector: Ontwikkelen van de hardware van de miniatuur Rotary Inspector;
- WP5 Software integratie: Ontwikkelen van embedded software voor de miniatuur Rotary Inspector en integreren van de software in een tweetal besturingssystemen;
- WP6 Evaluatie: Evaluatie van de ontwikkelde miniatuur Rotary Inspector bij twee eindklanten.</t>
  </si>
  <si>
    <t>5633 AD</t>
  </si>
  <si>
    <t xml:space="preserve">Esp </t>
  </si>
  <si>
    <t>2017-07-01</t>
  </si>
  <si>
    <t>2021-02-28</t>
  </si>
  <si>
    <t>Advanced Tower Systems BV</t>
  </si>
  <si>
    <t>Dry joints for ATS towers</t>
  </si>
  <si>
    <t>Het project is gericht op het onderzoeken van de haalbaarheid van de ontwikkeling van droge horizontale voegen voor de ATS toren voor windturbines. Het basisprincipe van het ATS torenconcept is ontwikkeld in 2005. De ATS toren bestaat grotendeels uit betonnen hoek- en vlakelementen die op locatie worden geassembleerd en daarmee een fundatie vormt voor installatie van windturbines. ATS werkt aan de ontwikkeling van een ATS 2.0 toren, waarbij o.a. verbeteringen gezocht worden in significante gewichtsreductie en het versnellen van de installatietijd. Een belangrijke verbetering wordt gezien in de mogelijkheden van de ontwikkeling van een droge horizontale voegverbinding in plaats van de huidige voegmortel, waartoe ATS in dit project de haalbaarheid onderzoekt. 
Het haalbaarheidsproject is hoofdzakelijk gericht op de ontwikkeling van een droog voegmateriaal dat voldoende sterkte biedt voor de hoge druk- en schuifspanningen die op de horizontale voegverbinding komen te staan en daarnaast flexibel genoeg is om oneffenheden van de voegoppervlakte op te heffen om spanningsconcentraties te vermijden.</t>
  </si>
  <si>
    <t>http://www.mecal.eu/wind-energy/news/research-project-dry-joints-ats-towers</t>
  </si>
  <si>
    <t>7521PL</t>
  </si>
  <si>
    <t xml:space="preserve">Capitool </t>
  </si>
  <si>
    <t>2016-06-10</t>
  </si>
  <si>
    <t>Conbit Engineering B.V.</t>
  </si>
  <si>
    <t>Cradle logistics for XL wind turbine monopiles (CLaMP)</t>
  </si>
  <si>
    <t>Doelstelling is de ontwikkeling van een herbruikbare monopile-cradle waarmee verschillende afmetingen monopiles (Een monopile is een eenvoudige structuur die bestaat uit één enkele cilindrische stalen buis), vanaf de eerste tot en met de laatste stap in één en hetzelfde systeem getransporteerd, gezeevast en opgericht kunnen worden.</t>
  </si>
  <si>
    <t>5626 DK</t>
  </si>
  <si>
    <t>Steenoven</t>
  </si>
  <si>
    <t>2015-05-01</t>
  </si>
  <si>
    <t>Utrecht Sustainability Institute / UU</t>
  </si>
  <si>
    <t>Smart Solar Charging Regio Utrecht</t>
  </si>
  <si>
    <t xml:space="preserve">Dit project wil de doorbraaktechnologie Smart Solar Charging versneld op de markt brengen dankzij experimentele ontwikkeling en vergaande samenwerking tussen (MKB-)bedrijven, kennisinstellingen en overheden, alle gevestigd in het landsdeel West.
</t>
  </si>
  <si>
    <t>http://smartsolarcharging.eu/</t>
  </si>
  <si>
    <t>3531 EM</t>
  </si>
  <si>
    <t xml:space="preserve">J.P. Coenstraat  </t>
  </si>
  <si>
    <t>Parkhuis Lombok (LomboXnet)</t>
  </si>
  <si>
    <t>Stedin Netbeheer B.V.</t>
  </si>
  <si>
    <t>Last Mile Solutions</t>
  </si>
  <si>
    <t>Vidyn</t>
  </si>
  <si>
    <t>NewSolar B.V.</t>
  </si>
  <si>
    <t>Jedlix B.V.</t>
  </si>
  <si>
    <t>Hogeschool Utrecht</t>
  </si>
  <si>
    <t>Universiteit Utrecht / IMEW</t>
  </si>
  <si>
    <t>We Drive Solar B.V.</t>
  </si>
  <si>
    <t>medical2market B.V.</t>
  </si>
  <si>
    <t>Ontwikkeling Blood Recovery Device</t>
  </si>
  <si>
    <t>Development Blood Recovery Device</t>
  </si>
  <si>
    <t>Er is een medische technologie ontwikkeld waarmee “verloren bloed” gezuiverd kan worden en als zodanig weer teruggegeven kan worden aan de patiënt. Het voordeel is dat een patiënt na de medische ingreep lichaamseigen bloed krijgt toegediend. Tevens nemen de operationele kosten voor het ziekenhuis sterk af doordat er minder donorbloed hoeft te worden ingekocht van bloedbanken zoals Sanquin in Nederland. In geval van gewetensbezwaarden m.b.t. donorbloed is autologe transfusie bovendien een acceptabele oplossing. Om het BRD ook daadwerkelijk te kunnen introduceren in de medische wereld, is er echter nog validatieonderzoek nodig.</t>
  </si>
  <si>
    <t>http://medical2market.com/wp-content/uploads/Ontwikkeling-BRD-EFRO-affiche.pdf</t>
  </si>
  <si>
    <t>8022 AW</t>
  </si>
  <si>
    <t xml:space="preserve">Ceintuurbaan </t>
  </si>
  <si>
    <t>2017-09-16</t>
  </si>
  <si>
    <t>SinuCure R&amp;D B.V.</t>
  </si>
  <si>
    <t>SinuCure - Ontwikkeling innovatieve en duurzame ballon technologie voor de genezing van Sinusitis</t>
  </si>
  <si>
    <t>9713 GX</t>
  </si>
  <si>
    <t xml:space="preserve">L.J. Zielstraweg </t>
  </si>
  <si>
    <t>Agventure exploitatie BV (handelsnaam Solynta)</t>
  </si>
  <si>
    <t>Hybride Aardappel As soon As Possible (HAASAP)</t>
  </si>
  <si>
    <t>Solynta heeft een techniek ontwikkeld die het mogelijk maakt om aardappels te telen op basis van zaad in plaats van pootaardappelen.</t>
  </si>
  <si>
    <t>www.solynta.com</t>
  </si>
  <si>
    <t>6703HA</t>
  </si>
  <si>
    <t xml:space="preserve">Dreijenlaan </t>
  </si>
  <si>
    <t>2018-01-22</t>
  </si>
  <si>
    <t>agenture exploitatie BV (handelsnaam Solynta)</t>
  </si>
  <si>
    <t>Goldfish ICt services BV</t>
  </si>
  <si>
    <t>Germains Seed Technology Nederland BV</t>
  </si>
  <si>
    <t>Hoopman Equipment and Engineering BV</t>
  </si>
  <si>
    <t>HFT Nederland BV IO</t>
  </si>
  <si>
    <t>Stichting Katholieke Universiteit - RU</t>
  </si>
  <si>
    <t>Proeftuin Nanomedicine</t>
  </si>
  <si>
    <t>Testing facility Nanomedicine</t>
  </si>
  <si>
    <t>De proeftuin Nanomedicine zorgt voor de uitwisseling van faciliteiten, diensten en kennis op gebied van vroege medicijn ontwikkeling.</t>
  </si>
  <si>
    <t>http://www.ru.nl</t>
  </si>
  <si>
    <t>6525 EZ</t>
  </si>
  <si>
    <t xml:space="preserve">Geert Grooteplein Noord </t>
  </si>
  <si>
    <t>FutureChemistry</t>
  </si>
  <si>
    <t>Mercurna</t>
  </si>
  <si>
    <t>Cytofind Diagnostics</t>
  </si>
  <si>
    <t>InSitu Insights Holding</t>
  </si>
  <si>
    <t>PharmaCytics</t>
  </si>
  <si>
    <t>Stichting Katholieke Universiteit - Radboudumc</t>
  </si>
  <si>
    <t>GATT Technologies BV</t>
  </si>
  <si>
    <t>GATT Patch</t>
  </si>
  <si>
    <t>"GATT Technologies is enkele jaren geleden gestart met de ontwikkeling van een chirurgisch plakband (tissue tape) dat het zeer goed plakt op nat weefsel waardoor het uitstekend geschikt is voor het afdichten van naden bij een verbinding van twee stukken darm. Gaandeweg de ontwikkeling is GATT Technologies tot de ontdekking gekomen dat de gepatenteerde NHS-POx-technologie uitermate geschikt is voor toepassing in een hemostatisch (bloedstelpend) hulpmiddel. Op dit moment heeft GATT Technologies een aantal prototypen van de GATT Patch ontwikkeld, een sponsachtig materiaal dat is gecoat met NHS-POx. De coating zorgt ervoor dat bloedstolling plaatsvindt zodra bloed in aanraking komt met de GATT Patch én dat tegelijkertijd de wond wordt afgesloten (sealing). Hierin schuilt ook de essentie van de technologie: het gaat pas plakken zodra het nat wordt!De volgende fase betreft preklinische dierstudies."</t>
  </si>
  <si>
    <t>http://www.gatt-tech.com/gatt-patch</t>
  </si>
  <si>
    <t>6525 ED</t>
  </si>
  <si>
    <t xml:space="preserve">Mercator III, Toernooiveld </t>
  </si>
  <si>
    <t>2016-04-01</t>
  </si>
  <si>
    <t>Enose B.V.</t>
  </si>
  <si>
    <t>Aeonose development</t>
  </si>
  <si>
    <t xml:space="preserve">De Aeonose van The eNose Company is een elektronische neus, die op basis van ademanalyse verschillende medische aandoeningen kan vaststellen. </t>
  </si>
  <si>
    <t>http://www.enose.nl/products/aeonose/</t>
  </si>
  <si>
    <t>7202 CA</t>
  </si>
  <si>
    <t xml:space="preserve">Industrieweg </t>
  </si>
  <si>
    <t>2015-02-16</t>
  </si>
  <si>
    <t>2015-10-31</t>
  </si>
  <si>
    <t>WUR-Livestock Research Praktijkcentrum Sterksel</t>
  </si>
  <si>
    <t>Proeftuin voor de varkenshouderij</t>
  </si>
  <si>
    <t>Binnen het project zal de proeftuin voor de varkenshouderij VIC Sterksel worden versterkt door in te zetten op open-innovatie en kennisdeling. Ook zal een praktijkcentrum worden opgericht en een data-management systeem worden ontwikkeld.</t>
  </si>
  <si>
    <t>6029 PK</t>
  </si>
  <si>
    <t>Vlaamseweg</t>
  </si>
  <si>
    <t>Varkens BV</t>
  </si>
  <si>
    <t>Stichting HAS Opleidingen</t>
  </si>
  <si>
    <t>Built-IT four you BV</t>
  </si>
  <si>
    <t>HIPERSENSE: High Performance Remote SENsor SystEms</t>
  </si>
  <si>
    <t xml:space="preserve">De doelstelling is het realiseren van een nieuw regionaal High Tech Platform: HIPERSENSE voor de ontwikkeling van off-grid, zelfvoorzienende efficiënte energiesystemen voor High Performance low power dataverwerkingssystemen. </t>
  </si>
  <si>
    <t>6827 AV</t>
  </si>
  <si>
    <t>Westervoortsedijk</t>
  </si>
  <si>
    <t>2014-06-01 16:40:00</t>
  </si>
  <si>
    <t>2015-10-31 16:40:00</t>
  </si>
  <si>
    <t>Groepspraktijk Ed Wender</t>
  </si>
  <si>
    <t>Hightech Voetenlab</t>
  </si>
  <si>
    <t>High-tech Foot Lab</t>
  </si>
  <si>
    <t xml:space="preserve">Het doel van het proeftuinproject ‘Hightech Voetenlab’ is het verbeteren van zorg en producten voor mensen met aandoeningen aan de voeten, enkels, knieën en of heupen.
</t>
  </si>
  <si>
    <t>https://podotherapeut.nl/</t>
  </si>
  <si>
    <t>Sabina Klinkhamerweg</t>
  </si>
  <si>
    <t>2019-03-01</t>
  </si>
  <si>
    <t>2022-02-28</t>
  </si>
  <si>
    <t>Groepspraktijk Ed Wender (Exploitatie)</t>
  </si>
  <si>
    <t>Groepspraktijk Ed Wender (EO)</t>
  </si>
  <si>
    <t>JensuBoris Vastgoed</t>
  </si>
  <si>
    <t>Schuurman Schoenen</t>
  </si>
  <si>
    <t>Galileo2000</t>
  </si>
  <si>
    <t>PLT Products</t>
  </si>
  <si>
    <t>Nemag B.V.</t>
  </si>
  <si>
    <t>Ontwikkelen Grijper Cohesieve Bulkmaterialen</t>
  </si>
  <si>
    <t>Nemag ontwikkelt en produceert vanuit Zierikzee diverse soorten grijpers voor de overslag van droge bulkgoederen. Vanwege haar jarenlange ervaring en grote innovatiekracht heeft Nemag een grote diversiteit aan grijpers ontwikkeld die wereldwijd de meest innovatieve en effici?nte grijpers zijn. De specifieke eigenschappen van het bulkmateriaal dat moet worden overgeslagen bepaalt het ontwerp van een grijper. Om toonaangevend te blijven is Nemag continu bezig met onderzoek en innovatie. Het verhogen van de efficiency bij het lossen van bulkmateriaal en het verlagen van de kosten per overgeslagen ton lading staan daarbij centraal. De huidige generatie grijpers die Nemag tot nu toe ontwikkeld heeft zijn voornamelijk empirisch tot stand gekomen. Dit is een zeer kostbaar en tijdrovend innovatieproces.
In dit project zal Nemag daarom een nieuwe generatie grijper ontwikkelen voor de overslag van cohesief materiaal (waaronder ijzererts e.d.). De grijper moet door de modellering veel effici?nter fungeren door op meerder essenti?le onderdelen beter te functioneren dan nu mogelijk is met grijpers van de huidige stand der techniek. De kennis en ervaring die Nemag opdoet met dit project kan ook vervolgens in toekomstige projecten gebruikt worden in de ontwikkeling van andere type grijpers en daarmee de internationale positie van Nemag en de regio verder versterkt.
Nemag richt zich specifiek op de ontwikkeling van de grijper van cohesief materiaal omdat dit wereldwijd verreweg de grootste overslagmarkt van droge bulk is. Nemag wil zijn kennispositie en marktaandeel dan ook juist in dit marktsegment verder versterken en uitbouwen aangezien hier de meeste groei gerealiseerd kan worden.
Door dit project uit te voeren zal Nemag op verschillende manieren aansluiten op de RIS en deze ook versterken. Zo richt Nemag zich met de ontwikkeling van de nieuwe generatie grijper op de maatschappelijke uitdagingen ?Gezondheid, demografie en welzijn? en ?Slim, groen en ge?ntegreerd vervoer? en de topclusters ?Logistiek? en ?Maintenance?.</t>
  </si>
  <si>
    <t>4301 RC</t>
  </si>
  <si>
    <t xml:space="preserve">Deltastraat </t>
  </si>
  <si>
    <t>Lode BV</t>
  </si>
  <si>
    <t>Rolstoelergometer</t>
  </si>
  <si>
    <t>Lode BV en zusterbedrijf Umaco BV hebben een proof of concept ontwikkeld van een rolstoelergometer waarmee rolstoelen kunnen worden geoptimaliseerd en waarmee o.a. fitheid gemeten kan worden aan rolstoelgebruikers. Dit toekomstige product maakt het mogelijk om gebruikscomfort en prestaties van rolstoelgebruikers te verbeteren en daarmee een gezonde leefstijl aantrekkelijk te maken.
Het product moet nu markt-klaar gemaakt worden. Daarvoor is nog een intensief validatieonderzoek bij het UMCG nodig en certificatie en industrialisatie.
Daarmee ontstaat een nieuwe productlijn voor Lode die in de fabriek op de Zernikecampus in Groningen geproduceerd zal worden waarmee langdurig werkgelegenheid kan worden gecreëerd.</t>
  </si>
  <si>
    <t>9747 AN</t>
  </si>
  <si>
    <t xml:space="preserve">Zernikepark </t>
  </si>
  <si>
    <t>2016-09-01 00:00:00</t>
  </si>
  <si>
    <t>2018-08-31 00:00:00</t>
  </si>
  <si>
    <t>Stadsbrouwerij RoodNoot Holding BV</t>
  </si>
  <si>
    <t>stadsbrouwerij Rood Noot</t>
  </si>
  <si>
    <t>City Brewery Rood Noot</t>
  </si>
  <si>
    <t xml:space="preserve">De oude stadsboerderij Rood Noot (vlak bij de zgn Gele Brug)  wordt gerestaureerd. De eigenaren gaan samen met studenten van de HKU en toekomstige medewerkers de boerderij inrichten als een stadsbrouwerij met een horeca voorziening. Het wordt een culturele ontmoetigsplek op de cultuuras Leidse Rijn.
Het bijzondere van deze stadsbrouwerij is dat hij serieus werk biedt aan mensen met en grote afstand tot de arbeidsmarkt. 
</t>
  </si>
  <si>
    <t>https://www.utrecht.nl/nieuws/nieuwsbericht-gemeente-utrecht/stadsbrouwerij-rood-noot-in-utrecht/</t>
  </si>
  <si>
    <t>3541NL</t>
  </si>
  <si>
    <t xml:space="preserve">Oude Vleutense weg </t>
  </si>
  <si>
    <t>2019-10-01</t>
  </si>
  <si>
    <t>2021-12-31</t>
  </si>
  <si>
    <t>Stadsontwikkeling Gemeente Rotterdam</t>
  </si>
  <si>
    <t>Buitenruimte Maritiem Museum/Leuvehaven</t>
  </si>
  <si>
    <t>Het Rotterdamse Maritiem-District met de Leuvehaven is een unieke binnenhaven en tevens venster op de rivier de Maas met oude boten en kades. Deze buitenruimte werd heringericht om het aantrekkelijker te maken voor bewoners en bezoekers.</t>
  </si>
  <si>
    <t>3074AP</t>
  </si>
  <si>
    <t>Wilhelminakade</t>
  </si>
  <si>
    <t>2015-05-07 00:00:00</t>
  </si>
  <si>
    <t>Elsinga Beleidsplanning en Innovatie B.V.</t>
  </si>
  <si>
    <t>recycling babyluiers en incontinentiemateriaal</t>
  </si>
  <si>
    <t>recycling babydiapers and incontinence pads</t>
  </si>
  <si>
    <t>EBI wil een innovatief, economisch rendabel én duurzaam proces ontwikkelen voor recycling van luiers en incontinentiemateriaal, gebaseerd op Thermische Druk Hydrolyse in batch reactoren. I</t>
  </si>
  <si>
    <t>3853 JA</t>
  </si>
  <si>
    <t xml:space="preserve">Horsterweg </t>
  </si>
  <si>
    <t>2015-04-01</t>
  </si>
  <si>
    <t>2016-07-30</t>
  </si>
  <si>
    <t>ITEC Medical B.V.</t>
  </si>
  <si>
    <t>Ontwikkeling van een naald assemblage unit</t>
  </si>
  <si>
    <t>Development of a needle assembly unit</t>
  </si>
  <si>
    <t>ITEC is producent van de ITEC device, een apparaat waarmee in staat is te komen tot een gestandaardiseerde en gecontroleerde behandeling van de tennisarm. Dit project is gericht op de ontwikkeling van een naald assemblage unit. Met behulp van de te ontwikkelen machine moet men in staat zijn om naald elementen geautomatiseerd met een stabiele kwaliteit te produceren. Deze naaldelementen moeten worden ingezet in het ITEC Device voor de behandeling van tennisarmen.</t>
  </si>
  <si>
    <t>http://www.itecmedical.com/</t>
  </si>
  <si>
    <t>7521 AN</t>
  </si>
  <si>
    <t xml:space="preserve">Hengelosestraat </t>
  </si>
  <si>
    <t>2016-06-30</t>
  </si>
  <si>
    <t xml:space="preserve">Hutten Groep </t>
  </si>
  <si>
    <t>Foodsquad Opens Doors</t>
  </si>
  <si>
    <t>Zet je zintuigen op scherp in het ZiN Inspiratielab
Foodsquad is een team van organisaties dat nieuwe ideeën ontwikkelt op het gebied van voeding, leefstijl en gezondheid. Horeca groothandel Sligro maakt deel uit van dat team. Het heeft in Veghel een ZiN Inspiratielab ingericht waar trainingen en masterclasses gehouden worden voor bedrijfsleiders, de keukenbrigade, obers en serveersters van restaurants en eetcafés. 
De zintuigen lopen als een rode draad door het ZiN-programma. Immers, indrukken die we opdoen via de mond, ogen, neus, handen en oren bepalen samen hoe lekker we iets vinden.
Om foodprofessionals nog beter te laten worden in hun vak is het belangrijk te weten hoe de zintuigen werken. En wat er nodig is voor een positieve indruk.
Koks leren dit door creatief te zijn in de keuken en steeds andere smaakcombinaties te testen. In de wetenschap groeit inzicht hierover door onderzoek naar het gedrag van etende mensen en de werking van het brein te bestuderen. Er zijn biologische mechanismen die bepalen hoeveel we eten, zoals het honger- en verzadigingssignaal. We kennen twee soorten verzadiging: fysiek - je maag zit letterlijk vol- en sensorisch. dit laatste zorgt ervoor dat we graag verschillende smaken proeven. Na veel hartigs, zoals bij de avondmaaltijd, willen we graag iets zoets. Variatie gaat niet alleen om smaak, maar ook om andere kenmerken zoals textuur of kleur. Daarom zitten er in een zak M&amp;M's verschillende kleuren, een truc van de producent om ons meer te laten eten.</t>
  </si>
  <si>
    <t xml:space="preserve">5466 AX </t>
  </si>
  <si>
    <t>Mountbattenweg</t>
  </si>
  <si>
    <t>Hutten Groep</t>
  </si>
  <si>
    <t>Addam</t>
  </si>
  <si>
    <t>AgriFood Capital</t>
  </si>
  <si>
    <t>OmniVoor</t>
  </si>
  <si>
    <t>Sligro Food Group Nederland</t>
  </si>
  <si>
    <t>Jeroen Bosch Ziekenhuis</t>
  </si>
  <si>
    <t>Technische Universiteit Eindhoven</t>
  </si>
  <si>
    <t>Open Innovatieplatform Fotonische IC's</t>
  </si>
  <si>
    <t>Fotonische (Photonic) Integrated Circuits (PICs) zijn de elektronische chips van de toekomst. Deze geïntegreerde schakelingen werken op basis van licht (fotonen) i.p.v. elektronen en zullen op korte termijn voor een revolutie zorgen. De eerste toepassingen liggen op het gebied van de tele- en datacommunicatie netwerken; bijvoorbeeld in datacenters zullen fotonische ICs een grote rol gaan spelen, doordat zij in staat zijn sneller informatie te verwerken en minder energie verbruiken per verwerkte bit dan elektronische ICs. Daarnaast worden door fotonische ICs nieuwe toepassingen mogelijk o.a. op het gebied van de gezondheidszorg en het monitoren van mechanische constructies zoals vliegtuigen, zodat adequaat (preventief) onderhoud gepleegd kan worden.  De regio Zuid-Nederland loopt voorop op het gebied van fotonica en beschikt over vooraanstaande onderzoeksfaciliteiten en een innovatieve fotonica-industrie. Met dit project willen de samenwerkingspartners deze positie versterken door een sterk industrieel platform voor PIC-productie aan te bieden aan alle geïnteresseerde partijen. Deze stap om deze bestaande technologie toegankelijk te maken voor vrijwel alle bedrijven is de stap die met het project Open Innovatieplatform Fotonische ICs wordt gezet. Het Open Innovatieplatform Fotonische ICs kan worden gezien als een onderdeel van het werkpakket versterken van het recent gestarte OP-Zuid Photon Delta project. De technologie voor de productie van fotonische ICs dient nog te worden geoptimaliseerd, zowel op het vlak van design als op de vervaardiging. Op dit moment dienen de volgende technologische uitdagingen te worden geslecht om deze technologie geschikt te maken voor een breed publiek en dus de basis te leggen voor het verzilveren van de kansen: 1. Design: Op dit moment wordt elke keer een design opnieuw opgebouwd uit fundamentele bouwblokken. Hier valt een forse efficiëntie slag te behalen, door gebruik te maken van sub-circuits (die ook weer opgebouwd is uit diverse fundamentele bouwblokken). Het grote voordeel van een sub-circuit is dat dit als geheel is getest op hun functionaliteit. Hierdoor is het makkelijker om tot een first time right design van een PIC te komen. 2.PDK: Een PDK geeft een ontwerper alle informatie over de gemeten en verwachte kengetallen per fundamenteel bouwblok. De PDK voor InP gebaseerde geïntegreerde fotonica is nog niet zodanig volwassen dat deze data (inclusief de te verwachten variaties hierop) beschikbaar zijn. Het is noodzakelijk om zowel de software infrastructuur voor deze PDK te verbeteren, als de benodigde procesdata te verzamelen om de PDK te vullen. 3.Productie: Ten aanzien van de productie is het doel om het generieke fotonische integratie proces naar een hoger niveau te brengen door middel van de ontwikkeling van nieuwe bouwblokken en het optimaliseren en uiteindelijk industrialiseren van het maakproces van fotonische componenten. 4.Applicatie: De voortgang in de bovenstaande 3 elementen bepaalt in hoeverre de applicatie bouwers in staat gesteld worden om snel, betrouwbaar en kosten efficiënt de gewenste functionaliteit te verkrijgen die ook in grote volumes kan worden geproduceerd. Het project bevordert productontwikkeling en zorgt dat een technologische voorsprong wordt behouden door bouwblokken, processen en producten te bouwen voor toepassingen door eindgebruikers. Het project is georganiseerd rond de volgende vier werkpakketten: 1)Markteisen: Het vertalen van producten die gebruik (willen) maken van fotonische ICs naar bouwblokken, processen en ontwerpen. 2) Proceskarakterisatie: Het verkrijgen van data over het productieproces om het productieproces van fotonische ICs te kunnen verbeteren. Zodat ieder jaar de kosten per chip worden verminderd.3) Bouwblokverbetering: Het verbeteren van de bestaande subcircuits (samengestelde bouwblokken) om met behulp van modellen te voorspellen of bouwblokken zullen functioneren als zij geproduceerd worden, zodat het eerste ontwerp direct leidt tot een werkend ontwerp.  4) Procesverbetering: Het optimaliseren en verbeteren van het productieproces om meer en betere fundamentele bouwblokken mogelijk te maken.  Aan dit projecten zullen vier organisaties deelnemen met uitgebreide kennis op het gebied van de productie van fotonische ICs: De TU Eindhoven (TU/e), SMART Photonics, Bright Photonics, LioniX en Phoenix Software. Daarnaast zijn twee partijen betrokken die kennis hebben over de toepassing van fotonische ICs in applicaties: Technobis Fibre Technologies en EFFECT Photonics. Het project zal geconcentreerd zijn in de regio Eindhoven.</t>
  </si>
  <si>
    <t>2020-04-30</t>
  </si>
  <si>
    <t>SMART Photonics B.V.</t>
  </si>
  <si>
    <t>EFFECT Photonics B.V.</t>
  </si>
  <si>
    <t>Technobis Fibre Technologies B.V.</t>
  </si>
  <si>
    <t>Bright Photonics B.V.</t>
  </si>
  <si>
    <t>PhoeniX B.V.</t>
  </si>
  <si>
    <t>LioniX B.V.</t>
  </si>
  <si>
    <t>N.V. NOM</t>
  </si>
  <si>
    <t>Connectivity North</t>
  </si>
  <si>
    <t>Aanleiding
Connectivity. Het is een kernbegrip in de economie van de toekomst. Ieder bedrijf dat naar de toekomst kijkt weet dat zijn organisatie, productie, producten en verdienmodellen in deze richting moeten bewegen. Maar het is een beweging die ze niet alleen kunnen maken. Niet de kleine bedrijven, niet de grote bedrijven. Ook in dat opzicht is connectivity een vereiste.
Het Noorden kent sterke industriële clusters. Clusters die zich bezighouden met de marktvraag van nu en de maatschappelijke uitdaging van de toekomst. Op het gebied van energie, watertechnologie en agrifood zijn netwerken van kleine en grote bedrijven actief die ontwikkelen, toeleveren, produceren en afzetten. Veel bedrijven zien kansen voor innovaties en marktvernieuwing. Maar kenmerkend is ook dat deze innovaties en vernieuwing zich voor een belangrijk deel binnen de eigen sector of binnen het eigen cluster afspelen. 
Veel bedrijven weten dat dit niet voldoende is voor de producten, markten en  verdienmodellen van de toekomst. Als we kijken naar de kansen op het gebied van agrifood, energie en watertechnologie zijn andere partners en kennis nodig. In heel veel gevallen kennis en partners met een focus op intelligente meet- en regeltechniek, big data, ICT &amp; online en design. Noord-Nederland kent high tech bedrijven, communities van online-bedrijven, netwerken van creatieve ondernemers en specialistische bedrijven op het gebied van data, intelligente productie en zelflerende systemen. De volgende stap is dat deze bedrijven betrokken worden bij de vragen, kennisontwikkeling en innovatiebehoefte van de industrie, in Noord-Nederland in het bijzonder bij de sterke bestaande clusters rond energie, agrifood en watertechnologie. 
Wat gaan we doen?
Connectivity North is het initiatief dat deze bedrijven en werelden samenbrengt om nieuwe kennis, producten en markten te ontwikkelen. Water Alliance, Energy Valley en NOM – met Greenlincs en het HTSM Platform - nemen het initiatief. Ze hebben innovatiethema’s centraal gesteld die door bedrijven zijn gekozen, waarop bedrijven zich informeel groeperen, maar alleen verder komen als ze kennis kunnen ontwikkelen met partners op het gebied van intelligentie, real-time meten en sensoriek, data, online, internet of things en user-driven design. De volgende innovatiethema’s staan centraal:
•	Smart farming: datagedreven ontwikkeling van productie en producten in dairy en akkerbouw
•	Smart water systems: realtime sturing van kwaliteit en gebruik
•	Smart grids &amp; decentrale energie: ketenintegratie op systeem- en gebruikerniveau
•	Nieuw Gas: efficiënte productie en integratie van biogas en energiemix
Het is een concrete uitvalsbasis om met een grote groep bedrijven te starten. We brengen hun behoefte in beeld en definiëren gerichte vragen en kansen. Vragen en kansen die bedrijven op het gebied van agrifood, watertechnologie, nieuw gas, smart grids &amp; decentrale energie voor zich zien, maar niet op eigen kracht kunnen oppakken. Aan de andere kant brengen we de bedrijven en kennisinstellingen in beeld die sterk zijn op het gebied dat wij in dit project samenvatten onder ‘intelligentie &amp; connectivity’: spelers in de HTSM sector, data-analyse, ICT, design e.d. Het project brengt ze niet alleen in kaart, maar kijkt ook naar hun kwaliteiten, aanbod en interesse. De bedrijven worden in een periode van 20 maanden vervolgens verbonden. Niet generiek, maar gestuurd door ontwikkelvragen, productideeën en marktkansen die al in kaart zijn gebracht. Bedrijven die een samenwerkingskans zien worden, naar behoefte, geholpen met gezamenlijke kennisontwikkeling en voorbereiding van een gezamenlijk innovatieproject. 
Resultaten
In het projectplan worden verschillende resultaten specifiek benoemd:
•	Cross-sectorale netwerken: minimaal 5
•	Deelname (MKB-) bedrijven aan gezamenlijke kennisontwikkeling en innovatie: 120-150
•	Ontwikkeling van gezamenlijke innovatietrajecten: 40
•	Toename innovatiecompetentie MKB in Noord-Nederland
•	Versterking van het innovatie-ecosysteem in Noord-Nederland
•	Nieuwe markten voor het noordelijk bedrijfsleven. 
Het project is gestructureerd opgezet en rechtstreeks afgestemd op de behoeften die worden ervaren door het bedrijfsleven in Noord-Nederland. Specifiek het bedrijfsleven dat wil innoveren en kansen ziet op het gebied van belangrijke noordelijke speerpunten als smart farming, smart water systems, smart grids en nieuw gas. Dat die behoefte bestaat is zeker: op basis van een eerste rondgroep onder een beperkt deel van de doelgroep hebben al 47 bedrijven en kennisinstellingen een verklaring ondertekend waarin ze hun steun en interesse voor het project uitspreken. De verklaringen zijn bijgevoegd.</t>
  </si>
  <si>
    <t>9728 BM</t>
  </si>
  <si>
    <t xml:space="preserve">Paterswoldseweg </t>
  </si>
  <si>
    <t>2016-07-01</t>
  </si>
  <si>
    <t>Stichting Energy Valley</t>
  </si>
  <si>
    <t>Stichting Water Alliance</t>
  </si>
  <si>
    <t>Timesavers International B.V.</t>
  </si>
  <si>
    <t>Timesavers Smart Deburring Assist</t>
  </si>
  <si>
    <t>In dit project ontwikkelt Timesavers een volledig geautomatiseerd en gedigitaliseerd ontbraamproces.</t>
  </si>
  <si>
    <t>4462 EP</t>
  </si>
  <si>
    <t>Fruitlaan</t>
  </si>
  <si>
    <t>Rolstoelergometer - heraanvraag</t>
  </si>
  <si>
    <t>Zernikepark</t>
  </si>
  <si>
    <t>2018-08-31</t>
  </si>
  <si>
    <t>Medspray BV</t>
  </si>
  <si>
    <t>MISS Valve</t>
  </si>
  <si>
    <t xml:space="preserve">Het doel van het project het project ‘MISS Valve’ is de ontwikkeling van een microbieel veilige spray nozzle chip met een micro-fluïdische klep geïntegreerd in de spray nozzle. </t>
  </si>
  <si>
    <t>http://www.medspray.com/</t>
  </si>
  <si>
    <t>7521 PV</t>
  </si>
  <si>
    <t xml:space="preserve">Colosseum </t>
  </si>
  <si>
    <t>Micro-Serve Laboratorium</t>
  </si>
  <si>
    <t>MEC-Innovatie</t>
  </si>
  <si>
    <t xml:space="preserve">Nieuwe technieken bij restauratie en beheer mobiel erfgoed Het Mobiel Erfgoed Centrum (MEC) faciliteert erfgoedeigenaren en – organisaties bij het duurzaam restaureren en behouden van mobiel erfgoed zoals historische schepen, auto’s en treinen. Daarbij zet het MEC technologische innovaties in uit de ‘moderne wereld’, waarmee het mobiel erfgoed duurzamer en goedkoper kan worden gerestaureerd en beheerd. </t>
  </si>
  <si>
    <t>www.mobielerfgoedcentrum.nl</t>
  </si>
  <si>
    <t>3011 VA</t>
  </si>
  <si>
    <t>Scheepmakershaven</t>
  </si>
  <si>
    <t>2014-03-09 00:00:00</t>
  </si>
  <si>
    <t>2018-01-01 00:00:00</t>
  </si>
  <si>
    <t>Ontwikkelingsmaatschappij Flevoland B.V.</t>
  </si>
  <si>
    <t>Green Health Solutions (tweede herindiening)</t>
  </si>
  <si>
    <t>Green Health Solutions</t>
  </si>
  <si>
    <t>Het project Green Health Solutions richt zich op nieuwe toepassingen en markten voor planten met gezondheidsbevorderende eigenschappen en daarvan afgeleide producten.
De doelstelling van het project ?Green Health Solutions? is meervoudig.
Allereerst wordt in het project de marktintroductie voorbereid en in gang gezet voor de plant Bitter Gourd en daarvan afgeleide producten. Aan Bitter Gourd wordt een anti-diabetes werking toegedicht.
Daarnaast fungeert Bitter Gourd als gidssoort voor de ontwikkeling van een werkwijze met een multidisciplinaire werkomgeving en met tools waarmee de marktintroductie kan worden gefaciliteerd en een nieuwe markt kan worden gecre‰erd. 
Een belangrijke tool die in het project wordt ontwikkeld is een innovatief testinstrumentarium om de gezondheidsbevorderende eigenschappen van planten cq hun inhoudsstoffen aan te tonen. 
Uit praktische overwegingen zijn er een aantal deelactiviteiten (met deeldoelstellingen) binnen het project geformuleerd om de hoofddoelstelling te realiseren.  
In het project werken bedrijven uit de hele keten m.b.t. Bitter Gourd samen met een aantal kennisinstellingen om de benodigde kennis en capaciteiten te bundelen die nodig zijn voor de ontwikkeling van nieuwe business rond planten met gezondheidsbevorderende eigenschappen.
De looptijd van het project is 4,5 jaar.</t>
  </si>
  <si>
    <t>http://www.haute-equipe.nl/news/succesvolle-aftrap-efro-project-green-health-solutions-in-almere.html</t>
  </si>
  <si>
    <t>8233 BR</t>
  </si>
  <si>
    <t xml:space="preserve">Het Ravelijn </t>
  </si>
  <si>
    <t>2016-11-23</t>
  </si>
  <si>
    <t>2021-09-30</t>
  </si>
  <si>
    <t>Stichting Aeres Groep</t>
  </si>
  <si>
    <t>Marfo</t>
  </si>
  <si>
    <t>Wageningen UR Livestock Research</t>
  </si>
  <si>
    <t>Schothorst Feed Research</t>
  </si>
  <si>
    <t>Hogeschool van Arnhem en Nijmegen</t>
  </si>
  <si>
    <t>Hogeschool van Utrecht</t>
  </si>
  <si>
    <t>Bakker Barendrecht</t>
  </si>
  <si>
    <t>Alga Spring</t>
  </si>
  <si>
    <t>East West International</t>
  </si>
  <si>
    <t>Nuclear Reasearch and Consultancy Group</t>
  </si>
  <si>
    <t>Petten Fieldlab - Advancing Nuclear Medicine</t>
  </si>
  <si>
    <t xml:space="preserve">Nucleaire geneeskunde levert een essentiële bijdrage aan de diagnostiek en therapie van ernstige ziekten, vooral van kanker. 
De afgelopen jaren zijn er vele succesvolle ontwikkelingen geweest die maken dat nucleaire geneeskunde een specifieke aantoonbare bijdrage kan leveren aan 'personalised medicine'. De verwachting is dat de behoefte aan deze nieuwe nucleaire therapieën sterk zal toenemen als gevolg van de vergrijzing, toegenomen welvaart en de daaraan gekoppelde toename van ouderdomsziekten.
De beschikbaarheid van radioactieve uitgangsproducten en nieuwe nucleaire geneesmiddelen voor klinisch onderzoek en de nucleaire infrastructuur om deze te kunnen maken is echter beperkt. Mede hierdoor is klinisch onderzoek kostbaar en marktintroductie van nieuwe nucleaire geneesmiddelen een relatief langdurig proces. Onderzoekers van universitair medische centra (UMC’s) en bedrijven hebben dringend behoefte aan een efficiënte nucleaire infrastructuur (one-stop-shop) om de doorlooptijd van de ontwikkeling van nieuwe nucleaire medicijnen te bekorten. 
In deze context ziet een consortium van NRG, Stichting Voorbereiding Pallas, vier UMC's en twee bedrijven het als een kans én als een maatschappelijke verantwoordelijkheid om ontwikkeling van de nieuwe generatie nucleaire medicijnen te versnellen. ‘Petten’ is uniek door de aanwezigheid van alle relevante schakels voor de productie van isotopen en radioactieve uitgangsproducten. De site heeft bovendien een nucleaire bestemming en biedt voldoende ruimte voor uitbreiding. 
Het consortium wil in dit project de volgende doelstelling realiseren: het opzetten van een fieldlab om ontwikkeling en marktintroductie van innovatieve nucleaire geneesmiddelen voor gepersonaliseerde behandeling van kankerpatiënten te versnellen.
</t>
  </si>
  <si>
    <t>https://www.nrg.eu/</t>
  </si>
  <si>
    <t>1755 LE</t>
  </si>
  <si>
    <t>Westerduinweg</t>
  </si>
  <si>
    <t>2022-12-31</t>
  </si>
  <si>
    <t>Sichting NKI Antoni van Leeuwenhoek Ziekenhuis</t>
  </si>
  <si>
    <t>UMC Radboud</t>
  </si>
  <si>
    <t>VUmc</t>
  </si>
  <si>
    <t>Erasmus MC</t>
  </si>
  <si>
    <t>FutureChemistry Holding</t>
  </si>
  <si>
    <t>NucMed</t>
  </si>
  <si>
    <t>Stichting Voorbereiding Pallas-reactor</t>
  </si>
  <si>
    <t>Crest Cool Concepts B.V.</t>
  </si>
  <si>
    <t>Crest * Cool</t>
  </si>
  <si>
    <t xml:space="preserve">In de vleesverwerkende industrie is koeling essentieel. Koeling is één van de belangrijkste manieren om de houdbaarheid te verlengen en voedselveiligheid en kwaliteit te waarborgen. </t>
  </si>
  <si>
    <t>http://www.rbk.nl/</t>
  </si>
  <si>
    <t>7418 ET</t>
  </si>
  <si>
    <t xml:space="preserve">Keulenstraat </t>
  </si>
  <si>
    <t>R.B.K. Holding B.V.</t>
  </si>
  <si>
    <t>saerts@rbk.nl</t>
  </si>
  <si>
    <t>Kors N.V.</t>
  </si>
  <si>
    <t>Ekro B.V.</t>
  </si>
  <si>
    <t>Universiteit Twente</t>
  </si>
  <si>
    <t>IBK Groep B.V.</t>
  </si>
  <si>
    <t>Graco Distribution BVBA</t>
  </si>
  <si>
    <t>Frontmatec B.V.</t>
  </si>
  <si>
    <t>Dutch-Shape B.V.</t>
  </si>
  <si>
    <t>High performance strek tooling voor plaatwerk binnen de aerospace.</t>
  </si>
  <si>
    <t xml:space="preserve">"Dutch-Shape B.V. uit Borne en SKN Machinebouw B.V. uit Neede gaan gezamenlijk strek tooling ontwikkelen op basis van een gelaste basis voor het strekken van materialen voor romp- en vleugelonderdelen van vliegtuigen. </t>
  </si>
  <si>
    <t>7621 HC</t>
  </si>
  <si>
    <t xml:space="preserve">Walserij </t>
  </si>
  <si>
    <t>2017-09-07</t>
  </si>
  <si>
    <t>2018-09-30</t>
  </si>
  <si>
    <t>SKN Machinebouw B.V.</t>
  </si>
  <si>
    <t>Stichting Haagbouw</t>
  </si>
  <si>
    <t>Een instrument van/voor het bedrijfsleven in de bouw</t>
  </si>
  <si>
    <t xml:space="preserve">Om de afstand tussen arbeidsmarkt en werkzoekenden, jong of ouder, te overbruggen is een locatie nodig waar deze afstand wordt verkleind. 
Het bedrijfsleven vraagt hierbij om een werkplaats waar jongeren een kans kunnen krijgen om een beroep in de bouw te leren. De tegenprestatie van het bedrijfsleven is dat deze mensen, na het voltooien van het voortraject in deze werkplaats, echt werk geeft. 
De werkplaats ging in september 2015 open. Het doel is in 2017 100 arbeidsplaatsen op deze manier in te vullen.
</t>
  </si>
  <si>
    <t>2544 EP</t>
  </si>
  <si>
    <t xml:space="preserve">Den </t>
  </si>
  <si>
    <t>SNN</t>
  </si>
  <si>
    <t xml:space="preserve">Technische bijstand </t>
  </si>
  <si>
    <t>De specifieke doelstelling onder Technische bijstand heeft voor de managementautoriteit ten doel het Europees medegefinancierde programma uit te voeren in overeenstemming met de daarvoor geldende vereisten. De begunstigde van deze prioritaire as is de managementautoriteit zelf. Zij geeft in deze prioritaire as uitvoering aan haar taken en verplichtingen conform de Verordening houdende gemeenschappelijke bepalingen voor de Europese Structuren Investeringsfondsen. Hierbij maakt zij gebruik van de ervaringen uit de vorige programmaperiode en handhaaft zij minimaal het huidige niveau van programmabeheer.</t>
  </si>
  <si>
    <t>9727 KB</t>
  </si>
  <si>
    <t xml:space="preserve">Leonard Springerlaan </t>
  </si>
  <si>
    <t>2014-01-01</t>
  </si>
  <si>
    <t>2023-12-31</t>
  </si>
  <si>
    <t>Okklo Life Sciences BV</t>
  </si>
  <si>
    <t>Cyclodextrines voor cardiovasculaire aandoeningen</t>
  </si>
  <si>
    <t>Cyclodextrins for cardiovascular diseases</t>
  </si>
  <si>
    <t>Op het warmste van de dag gebruikt de airconditioning het meeste energie. Meer dan 10% van het elektragebruik is zomers al voor airconditioning. TU Delft en Sparkling project werken sinds 2008 samen in het ontwikkelen van koelconcepten op basis van hydraten. Hydraten zijn bijzondere verbindingen van water met andere stoffen. De watermoleculen verbinden zich in een krystalstructuur met de andere stof. Afgelopen jaar heeft TU Delft op de proefinstallatie in Delft met succes dit middel uitgetest. Deze proefinstallatie (in 2008 o.a.. gebouwd met steun van Sparkling Projects) is het vermogen een paar 100 Watt. Hiermee wordt is het werkingsprincipe aangetoond. TBAB in pure concentratie (98%) vraagt voorzichtig werken. In water opgelost en verdunt is het geen gevaarlijke stof. De biljartvereniging van Sporthal Jachtlust in Twello is al geruime tijd op zoek naar een vorm van airconditioning. In 2015 is geïnvesteerd in een concept van natuurlijke ventilatie en verdringing. Dit werkt luchttechnisch naar behoren, maar verlaagt ’s zomers onvoldoende de temperatuur. In de ventilatie installatie is ruimte vrij gehouden voor een luchtkoeler. Zowel de Biljartvereniging als de gebouw eigenaar Gemeente Voorst staan positief t.o.v. experimenten. Het gaat om een ruimte van een paar honderd vierkante meter. De aanwezige biljarttafels dienen altijd verwarmd te worden. Dit zorgt voor een extra warmtebelasting van de ruimte en maakt deze geschikt voor experimenten. De biljartverenging accepteert dat het een onderzoeksproject is en er geen garantie is op goede werking.</t>
  </si>
  <si>
    <t>http://www.okklo.com/</t>
  </si>
  <si>
    <t>6534AT</t>
  </si>
  <si>
    <t xml:space="preserve">Gebouw M, NR. 1412 - Transistorweg </t>
  </si>
  <si>
    <t>2016-04-12</t>
  </si>
  <si>
    <t>2017-04-11</t>
  </si>
  <si>
    <t>Logoclicks Development B.V.</t>
  </si>
  <si>
    <t xml:space="preserve">Logoclicks: Online logopedie therapie </t>
  </si>
  <si>
    <t>Logocllicks: Online Speech Therapy</t>
  </si>
  <si>
    <t xml:space="preserve">In Nederland en Vlaanderen komen er jaarlijks 200.000 nieuwe patiënten met niet-aangeboren hersenletsel (NAH).  Een deel van de NAH patiënten heeft afasie, dat wil zeggen, problemen met spreken. Logopedie helpt daarbij, maar er is onvoldoende capaciteit. Online logopedie biedt uitkomst. </t>
  </si>
  <si>
    <t>https://www.logoclicks.nl/</t>
  </si>
  <si>
    <t>3071AS</t>
  </si>
  <si>
    <t>Lodewijk Pincoffweg</t>
  </si>
  <si>
    <t>2016-03-16</t>
  </si>
  <si>
    <t>2019-09-30</t>
  </si>
  <si>
    <t>AYN Business Consultants BV</t>
  </si>
  <si>
    <t>Hogeschool Rotterdam</t>
  </si>
  <si>
    <t>Thomas More Hogeschool</t>
  </si>
  <si>
    <t>Stichting Middin (Hersenz)</t>
  </si>
  <si>
    <t>Stichting Rijnlands Revalidatie Centrum</t>
  </si>
  <si>
    <t>Stichting Afasiecentrum Rotterdam en omstreken</t>
  </si>
  <si>
    <t>Stichting Sophia Revalidatie</t>
  </si>
  <si>
    <t>Winkler Holding B.V.</t>
  </si>
  <si>
    <t>MOUNT</t>
  </si>
  <si>
    <t>MOUNT brengt artsen en patiënten dichter bij elkaar bij het maken van een medisch beslissing. Voorbeeld; "ik heb borstkanker, kies ik voor opereren of voor chemo?" De eerste versie van MOUNT is inmiddels ontwikkeld. Met behulp van een haalbaarheidsstudie willen we onderzoeken of we (door middel van een API koppeling) MOUNT geïntegreerd in het werkproces van de arts krijgen zodat de acceptatie van keuzehulp beter wordt omarmt, zodat MOUNT kan worden ingezet om gezamenlijk besluitvorming tussen arts en patiënt te bevorderen. Renske, Douwe en Irene gekeken hoe keuzehulpen geïntegreerd kunnen worden aangeboden in het elektronisch patiënten dossier (EPD). Zo komt er voor de arts geen extra handeling bij, maar wordt hij wel voorzien van extra inzicht in de voorkeuren van de patiënt.</t>
  </si>
  <si>
    <t>http://www.winklercompany.org/</t>
  </si>
  <si>
    <t>6345 AT</t>
  </si>
  <si>
    <t xml:space="preserve">Transitorweg </t>
  </si>
  <si>
    <t>2016-01-12</t>
  </si>
  <si>
    <t>2017-04-19</t>
  </si>
  <si>
    <t>Proeftuin Recycling Thermo-Plastische Composieten</t>
  </si>
  <si>
    <t xml:space="preserve">Composieten maken een sterk groei door in luchtvaart, automobiel en machinebouw. Composieten koppelen bijzondere mechanische eigenschappen als stijfheid en sterkte aan een laag gewicht en goede vormgevingsmogelijkheden. 
Steeds meer aandacht is er voor thermoplastische composieten. Deze bieden als voordeel ten opzichte van thermo-hardende composieten, dat ze taaier zijn en daarom minder snel beschadigen. Ze kunnen veel sneller tot onderdelen worden gemaakt. Dat maakt deze materialen zeer interessant voor productie van grote series.
Een belangrijke bottleneck is dat de bestaande infrastructuur voor polymeer recycling niet geschikt is voor composieten. Dit terwijl op laboratoriumschaal al is aangetoond dat thermoplastische composieten goed recyclebaar zijn. De uitdaging is echter om deze op te schalen. We moeten de kennis hiervoor nu opbouwen om klaar te zijn als het volume in thermoplastische composiet reststromen te groot worden. De uitdaging is om deze reststromen te verwerken tot herbruikbaar granulaat waarbij de lengte van de vezels zo lang mogelijk blijft. Dat is de kern van dit proeftuinproject.  
</t>
  </si>
  <si>
    <t>2595DA</t>
  </si>
  <si>
    <t xml:space="preserve">Anna van Buerenplein </t>
  </si>
  <si>
    <t>2019-03-14</t>
  </si>
  <si>
    <t>2022-03-14</t>
  </si>
  <si>
    <t>Polytec</t>
  </si>
  <si>
    <t>PP Recycling</t>
  </si>
  <si>
    <t>Smile Again</t>
  </si>
  <si>
    <t>Alligator Plastics</t>
  </si>
  <si>
    <t>Plastica</t>
  </si>
  <si>
    <t>Kedu Polymers Industries</t>
  </si>
  <si>
    <t>VKB International</t>
  </si>
  <si>
    <t>Aardwarmte Combinatie Luttelgeest</t>
  </si>
  <si>
    <t>Aardwarmte Combinatie Luttelgeest BV</t>
  </si>
  <si>
    <t>Geothermal heat Combination Luttelgeest bv</t>
  </si>
  <si>
    <t xml:space="preserve">Aardwarmte Combinatie Luttelgeest BV is opgericht door twee tuinders met de ambitie om in 2016 geothermische warmte te benutten voor de glastuinbouw en daarmee de CO2 uitstoot drastisch te verminderen en een bijdrage te leveren aan een koolstofarme economie. </t>
  </si>
  <si>
    <t>https://www.hoogweg.nl/nl/Geothermie</t>
  </si>
  <si>
    <t xml:space="preserve">8315PE </t>
  </si>
  <si>
    <t xml:space="preserve">Kalenbergerweg </t>
  </si>
  <si>
    <t>2015-11-03</t>
  </si>
  <si>
    <t>2020-10-31</t>
  </si>
  <si>
    <t>Bright Spark B.V.</t>
  </si>
  <si>
    <t>DistriSense</t>
  </si>
  <si>
    <t>DistriSense richt zich op optimaal realtime inzicht in het waterdistributienetwerk om optimale controle te krijgen en risico’s te minimaliseren.</t>
  </si>
  <si>
    <t>9401 HJ</t>
  </si>
  <si>
    <t xml:space="preserve">Dr. Nassaulaan </t>
  </si>
  <si>
    <t>2018-10-12</t>
  </si>
  <si>
    <t>Stichting INCAS3</t>
  </si>
  <si>
    <t>Waterlaboratorium Noord B.V.</t>
  </si>
  <si>
    <t>N.V. Waterleidingmaatschappij Drenthe</t>
  </si>
  <si>
    <t>Altena Groep B.V.</t>
  </si>
  <si>
    <t>Ontwikkeling Draadloze Lekdetectie</t>
  </si>
  <si>
    <t>Development Wireless Leak detection</t>
  </si>
  <si>
    <t>Door een veranderend gebruik – groendak, energieopwekking, terrasfunctie – komen steeds vaker lekkages in vlakke daken voor. Ook zijn ze erg lastig op te sporen. Daarnaast zijn de gevolgen van waterschade meestal erg ingrijpend. In het project van de Altena Groep en Van Heteren Recreatietechniek wordt een systeem ontwikkeld voor het opsporen van deze lekkages in vlakke daken. Dit gebeurt door het aanbrengen van draadloze sensoren in de isolatielaag. Wanneer deze detector ontwikkeld is, worden andere toepassingen onderzocht, zoals bij tunnels, aquaducten en bouwkuipen.</t>
  </si>
  <si>
    <t>http://www.altena-groep.nl/</t>
  </si>
  <si>
    <t>8084 PB</t>
  </si>
  <si>
    <t xml:space="preserve">Bovenweg </t>
  </si>
  <si>
    <t>2015-11-02</t>
  </si>
  <si>
    <t>2017-11-19</t>
  </si>
  <si>
    <t>Van Heteren Recreatietechniek B.V.</t>
  </si>
  <si>
    <t>EBU Holding B.V.</t>
  </si>
  <si>
    <t>Healthy Urban Living Utrecht; toeleiding naar kapitaal</t>
  </si>
  <si>
    <t>Healthy Urban Living Utrecht, leading to capital</t>
  </si>
  <si>
    <t>Utrecht behoort tot de top van innovatieve regio?s in Nederland en Europa. Regio Utrecht ziet het belang om juist op het gebied van financiering, waar de markt onvoldoende in staat is om de groei voor alle innovatieve bedrijven te versnellen, initiatief te nemen. In Utrecht werken we aan een duurzame gezonde toekomst. Healthy Urban Living is de kern van onze strategische agenda. De initiatiefnemers, provincie Utrecht, gemeente Utrecht, gemeente Amersfoort en UMCU zien op basis van de ex ante onderzoeken voldoende reden om Healthy Urban Living MKB-fondsen te realiseren. Want de regio benut innovatiepotentieel en transitiepotentieel niet. Er is sprake van een versnippering in fondsen. Om het regionale MKB op maat te bedienen introduceren we drie revolverende fondsen: 1. Een proof of concept fonds voor life science MKB, 2. Een proof of concept fonds voor overige HUL MKB en 3. Een participatiefonds voor het HUL MKB. Het Health Urban Living Accelerator Fonds is het proof of concept fonds.</t>
  </si>
  <si>
    <t>https://www.economicboardutrecht.nl/</t>
  </si>
  <si>
    <t>3521 AL</t>
  </si>
  <si>
    <t xml:space="preserve">Jaarbeursplein </t>
  </si>
  <si>
    <t>2023-06-30</t>
  </si>
  <si>
    <t>EBU Holding</t>
  </si>
  <si>
    <t>RijksUniversiteit Groningen (Kapteyn Instituut)</t>
  </si>
  <si>
    <t>Target Proeftuin - Mining Big Data</t>
  </si>
  <si>
    <t>De Target proeftuin Mining Big Data faciliteert ondernemers met het ontwikkelen, testen en implementeren van innovatieve diensten die Big Data benutten. De kracht van de faciliteit schuilt in het gebruik van “smart data modeling” en “machine learning” voor het interpreteren van lawines aan gegevens. Deze intelligente ontsluiting wordt gerealiseerd in een intelligente software toplaag, de zogenaamde Big Data (acces) Layer. Deze laag vormt de enabler van proeftuingebruikers en onderscheidt de proeftuin van commerciële cloud services. De proeftuin omvat uitgebreide computer en dataopslag hardware, 3D visualisatie faciliteiten, met daarbij ook de expertise en smart software zodat de vraagstelling van de ondernemers omgezet kan worden in ICT oplossingen. RUG (rekencentrum CIT, Kapteyn Instituut, Data Science and Systems Complexity), TRAIN BV en Target Holding BV bouwen voort op hun succesvolle samenwerking in Target met het ondersteunen van de ontwikkeling van smart systems voor geheel nieuwe toepassingen voor het MKB in de domeinen gezondheid en welzijn. Zo ontwikkelt en vermarkt de proeftuin i.s.m. TRAIN een nieuw fact-finding systeem, door het aanwenden van de specifieke Target technologie van het “backwards tracking” en “chaining” van feiten terug naar hun bronnen. I.s.m. Target Holding ontwikkelt de proeftuin de Big Data Layer voor het hosten van heel specifieke data van energy grids en smart wearables. I.s.m. met Horus VR wordt een Virtual Reality (VR) platform ingericht, geschikt om het hart te vormen van een VR Valley in Noord-Nederland. De directe betrokkenheid van het MKB en hun aansturing in de vorm van de ontwikkeling van de toplaag van de infrastructuur in de proeftuin zien wij als een versterking van het “markt realisme” in de proeftuin en van het netwerken met MKBs.</t>
  </si>
  <si>
    <t>9712 CP</t>
  </si>
  <si>
    <t xml:space="preserve">Broerstraat </t>
  </si>
  <si>
    <t>2021-03-26</t>
  </si>
  <si>
    <t>Target Holding B.V.</t>
  </si>
  <si>
    <t>Horus VR Experience B.V.</t>
  </si>
  <si>
    <t>RUG - CIT</t>
  </si>
  <si>
    <t>RUG - DSSC</t>
  </si>
  <si>
    <t>DEAM Products BV</t>
  </si>
  <si>
    <t>Cardiac Bioptflex</t>
  </si>
  <si>
    <t>Ontwikkeling, validatie en markt klaar maken van een nieuw instrument (de Bioptflex) waarmee interventie cardiologen representatieve biopten uit het hart gemakkelijker, goedkoper en veiliger kunnen nemen.</t>
  </si>
  <si>
    <t>7912 AD</t>
  </si>
  <si>
    <t xml:space="preserve">Hoge der A </t>
  </si>
  <si>
    <t>IP4SUM</t>
  </si>
  <si>
    <t>Inzicht in de Slimme Meter</t>
  </si>
  <si>
    <t>Insight in the Smart Meter</t>
  </si>
  <si>
    <t>Gedetailleerd inzicht in energieverbruik is een key-enabler voor het besparen van energie. Ipsum kan dit inzicht, energieverbruik op apparaat niveau, verschaffen op basis van data gemeten door de slimme meter. De uitdaging in dit project is het op grote schaal real-time verzamelen van de gedetailleerde P1 data uit de slimme meter en dit vervolgens op de juiste manier visualiseren. Het op de juiste manier geven van inzicht is noodzakelijk om een blijvende energiebesparing tot stand te brengen. Resultaat van dit project is energie besparing op basis van slimme meter data en daarmee het waarmaken van de belofte van de slimme meter.</t>
  </si>
  <si>
    <t>http://www.ipsumenergy.com/inzicht-in-de-slimme-meter-ipsum-efro/</t>
  </si>
  <si>
    <t>7521AN</t>
  </si>
  <si>
    <t>Regionale Ontwikkelingsmij. InnovationQuarter BV</t>
  </si>
  <si>
    <t>IQ: Fondsuitbreiding Innovation Quarter fonds</t>
  </si>
  <si>
    <t xml:space="preserve">IQe: Extension  Innovation Quarter Fund </t>
  </si>
  <si>
    <t xml:space="preserve">Het Innovation Quarter (IQ) Fonds is opgericht om financieringsgaten bij jonge innovatieve bedrijven en het innovatieve MKB met groeipotentie in Zuid-Holland te dichten.
</t>
  </si>
  <si>
    <t>https://www.innovationquarter.nl/</t>
  </si>
  <si>
    <t>2595 BR</t>
  </si>
  <si>
    <t>Prinses Margrietplantsoen</t>
  </si>
  <si>
    <t>2016-03-01 00:00:00</t>
  </si>
  <si>
    <t>2023-12-31 00:00:00</t>
  </si>
  <si>
    <t>Behandeling Begrepen</t>
  </si>
  <si>
    <t>WINQ!</t>
  </si>
  <si>
    <t xml:space="preserve">Zeventig procent van de patiënten wil actief betrokken worden bij het nemen van belangrijke beslissingen gerelateerd aan zijn of haar behandeling (Samen Beslissen). </t>
  </si>
  <si>
    <t xml:space="preserve">Transistorweg </t>
  </si>
  <si>
    <t>2017-10-01</t>
  </si>
  <si>
    <t>2019-11-26</t>
  </si>
  <si>
    <t>Stichting Innofest</t>
  </si>
  <si>
    <t>Innofest</t>
  </si>
  <si>
    <t>Innofest biedt acht festivals in Noord Nederland aan als living labs voor innovatie. 
Een festival is namelijk een tijdelijke minimaatschappij. Net als in het echt zijn daar uitdagingen op gebied van onder andere energie en afval. Ook festivalbezoekers gedragen zich in zekere zin gelijk als in de echte wereld: ze bewegen, eten en slapen. Het verschil met de echte wereld is dat er een hek om het festivalterrein staat. Dat maakt festivals een perfecte testomgeving om samen te werken aan prototypes en experimentele technieken. En als een idee op een festival werkt, dan kan het ook in de echte wereld werken. Dit maakt festivals een aantrekkelijke plek voor ondernemers, MKB, start-ups, kennisinstellingen en creatieven om hun innovaties uit te proberen, voordat ze op de markt gebracht worden. 
De deelnemende festivals stellen hun festivalterrein open als een levend laboratorium. Start-ups, bedrijven, ondernemers en studenten komen samen op de festivals om hier (maatschappelijk verantwoorde) prototypes te testen en oplossingen te bedenken voor de uitdagingen waar festivals en ondernemers uit de regio zelf mee te maken hebben.
Het consortium dat het EFRO project Innofest realiseert bestaat uit een goede vertegenwoordiging van Noord Nederlandse MKB platformen, startups hubs en alle kennisinstellingen van het Noorden. Stichting Innofest vertegenwoordigd de festivals en neemt de lead in het coördineren van verbindingen tussen de verschillende Innofest-stakeholders. De kennisinstellingen binnen het consortium (Rijkuniversiteit Groningen; Noorderpoort college; Stenden Hogeschool; NHL Hogeschool en de Hanzehogeschool) gaan aan de slag met uitdagingen binnen Innofest, gerelateerd aan de RIS en NIA. Startup hubs als BeStart (en met intentieverklaring Launch Cafe; Ondernemersfabriek en Founded in Groningen) scouten op basis van de uitdagingen vooraanstaande innovaties en begeleiden samen met Innofest de route naar de festivals. De MKB platformen (Water Alliance, NOM en HANNN, en met intentieverklaring MKB Noord en Circulair Fryslan) signaleren en verbinden MKB'ers aan deze projecten en zorgen dat producten of diensten na het festivalseizoen verder geholpen worden. 
Na 2019 moet Noord-Nederlandse festivals een stevige positie hebben als innovatie-katalysatoren. In 2019 heeft Innofest ervoor gezorgd dat er minimaal 30 innovatieve projecten zijn gestart vanuit kennisinstellingen (door studenten, student-ondernemers of onderzoekers) en minimaal 45 innovators (innovatief MKB en startups) verder zijn geholpen door te ontwikkelen, testen of lanceren binnen een festivalcontext. Deze nieuwe bedrijvigheid in het Noorden is ingezet om MKB (gevestigd MKB, Volgens in de innovatiepiramide) dat van nature minder innovatief is, te inspireren en te laten groeien. Innofest betrekt minimaal 45 van deze gevestigde MKB’ers en stimuleert en ondersteunt hen om vanuit hun bestaande producten of diensten te innoveren. 
De activiteiten vinden allen plaats in een jaarlijkse cyclus, met als climax de acht rijke momenten die de festivals in het zomerseizoen bieden. Hiermee creëert Innofest de innovatiescene, of living lab, waarmee Noord-Nederland de terugkerende tijdelijke innovatiescene van Europa kan worden, met een blijvende impact op het innovatie-ecosysteem in Noord-Nederland.</t>
  </si>
  <si>
    <t>8911LJ</t>
  </si>
  <si>
    <t xml:space="preserve">Blokhuisplein </t>
  </si>
  <si>
    <t>2016-04-04</t>
  </si>
  <si>
    <t>2019-08-30</t>
  </si>
  <si>
    <t>Stichting BeStart</t>
  </si>
  <si>
    <t>Healthy Ageing Network Noord Nederland (HANNN)</t>
  </si>
  <si>
    <t>Stichting NHL Hogeschool</t>
  </si>
  <si>
    <t>ROC Noorderpoort</t>
  </si>
  <si>
    <t>Stichting Stenden Hogeschool</t>
  </si>
  <si>
    <t>NV NOM</t>
  </si>
  <si>
    <t>Stichting Hanzehogeschool</t>
  </si>
  <si>
    <t>Regio Hart van Brabant</t>
  </si>
  <si>
    <t xml:space="preserve">SMILE (Sociaal-Maatschappelijke Innovatie Labs Energieneutrale Woningvoorraad Midden-Brabant) </t>
  </si>
  <si>
    <t>Het realiseren van plannen voor een energieneutrale wijk, in de praktijk brengen en aantonen dat ?energieneutraal? in een bestaande wijk haalbaar en betaalbaar is: dat is het doel van SMILE. De uitrol van energie-innovaties in woonwijken werkt alleen als innovatieve technologie past binnen de belevingswereld van bewoners. Innovaties dienen hiervoor lokaal te interacteren met eindgebruikers om tot optimale inpassing te komen. Alleen z? landen maatschappelijke vraagstukken die ver bij woningeigenaren vandaag staan in hun eigen belevingswereld. 
Social labs voorzien in deze interactie. Social labs zijn leerruimtes waar ge?xperimenteerd wordt met nieuwe aanpakken voor complexe maatschappelijke problemen, waaronder het energievraagstuk. Een Social Lab onderscheidt zich van traditionele, van bovenaf georganiseerde aanpakken, door het werken met multi-disciplinaire teams (met daarin bewoners, beleidsmakers, lokaal MKB) aan systemische verandering. Om het werk van deze teams kracht bij te zetten, worden verschillende methodes toegepast. De kracht van een Social Lab zit in de betrokkenheid van eindgebruikers. Er wordt niet v??r, of ?ver eindgebruikers gesproken, maar m?t. Een Social Lab past een social design methode toe, waarin de eindgebruiker bij het ontwerpproces wordt betrokken. In deze methode wordt erkend dat eindgebruikers zowel hinder ondervinden van het probleem, als ook een onderdeel vormt om tot een oplossing te komen. 
Binnen een Social Lab wordt verder gekeken dan alleen het verenigen van gezamenlijke ambities. Door in samenwerking met eindgebruikers te werken aan rendabele Nieuwe Business Modellen worden koolstofarme technologie?n versneld beschikbaar gesteld. Op deze manier worden de technologie?n op huisniveau bereikbaar, betaalbaar en/of financierbaar ?n uitvoerbaar!
In het project SMILE worden Social Labs ingericht in tien wijken in Midden-Brabant met als doel om daadwerkelijk uitrol van energie-innovaties in de gebouwde omgeving te realiseren. Een gebiedsgerichte aanpak gaat verder dan alleen de gebouwen, maar ook over de energie-infrastructuur, de mogelijkheid om energie in een gebied te produceren en de mogelijkheid om vraag en aanbod door gebruikers op elkaar af te stemmen.</t>
  </si>
  <si>
    <t>5014 HK</t>
  </si>
  <si>
    <t xml:space="preserve">Besterdring </t>
  </si>
  <si>
    <t>2020-05-31</t>
  </si>
  <si>
    <t>Gemeente Tilburg</t>
  </si>
  <si>
    <t>Tilburg University</t>
  </si>
  <si>
    <t>Hilverstroom</t>
  </si>
  <si>
    <t>De Twee Snoeken</t>
  </si>
  <si>
    <t>Gemeente Hilvarenbeek</t>
  </si>
  <si>
    <t>Cytomate Technologies</t>
  </si>
  <si>
    <t>Omni Analysis</t>
  </si>
  <si>
    <t>Cellen worden gekweekt voor wetenschappelijk onderzoek en ten behoeve van de ontwikkeling en productie van medicijnen en celtherapie. Tijdens het kweken is het van belang om de cellen te monitoren en de status van de kweek te analyseren. Op dit moment wordt dit gedaan door steekproefsgewijs en handmatig de cellen de bekijken onder een microscoop. Hiermee wordt slechts een klein oppervlak bekeken: per steekproef zijn er 10-500 cellen per keer in beeld terwijl een kweekfles al snel miljoenen tot miljarden cellen bevat. Daarnaast wordt de celkweek uit de incubator gehaald waardoor de cellen een temperatuurschok (van 37 ?C naar 21 ?C) krijgen en zorgt het handmatig oppakken en verplaatsen van de kweek voor besmettingsgevaar.
Cytomate Technologies B.V. (hierna: CytoSMART) richt zich op de ontwikkeling en productie van microscopiesystemen voor toepassingen in de markt van de celkweek. Een van de nieuwste ontwikkelingen van CytoSMART is de Omni. Dit is een microscopiesysteem waarmee in de incubator de gehele celkweek snel wordt gefotografeerd en waarbij de losse afbeeldingen worden ?gesticht? tot ??n overzichtsfoto. Om conclusies te trekken vanuit die overzichtsfoto moet de gebruiker nog steeds steekproefsgewijs de beelden bekijken. In dit OPZuid project ontwikkelt CytoSMART hier een oplossing voor: de Omni Analysis. Dit is een softwareplatform waarmee beeldanalyse van de door de Omni gegenereerde overzichtsfoto van een celkweek snel en eenvoudig mogelijk is. Met deze beeldanalyse kan de gebruiker bijvoorbeeld conclusies trekken over celgroei of celmigratie. Dit vraagt om innovatieve deelontwikkelingen op het gebied van beeldanalyse en cloud-computing. Hierbij is een belangrijk doel dat de analyses binnen een zeer kort tijdsbestek in de cloud worden uitgevoerd. CytoSMART heeft als doel deze algoritmes openbaar te maken door het ontwikkelen van een algoritme bibliotheek waarin gebruikers algoritmes zowel kunnen uploaden als downloaden (hetzelfde principe als iTunes). 
Met de combinatie tussen de Omni en het softwareplatform Omni Analysis wordt het voor het eerst mogelijk om in korte tijd zeer nauwkeurig een gehele celkweek vast te leggen en te analyseren. De voordelen van deze ontwikkelingen zijn dan ook substantieel binnen de Life Science sector. Hiermee worden wetenschappelijke onderzoeksresultaten betrouwbaarder en worden deuren opengezet voor nieuwe innovaties waar celkweek van toepassing is. CytoSMART zal het softwareplatform zo ontwikkelen dat het tevens zeer gebruiksvriendelijk en toegankelijk is. Dat is ook wat Cytosmart wil: het ontwikkelen en vermarkten van kwalitatieve en betaalbare producten met een hoge toegevoegde waarde voor de Life Sciences en Health sector. 
De wereldwijde markt voor microscopie is enorm en heeft een geschatte waarde tussen de ? 1 tot ? 2 miljard. Cytosmart ziet daarom veel potentie om een nieuw betaalbaar product te introduceren op deze grote afzetmarkt. Zo denkt Cytosmart binnen 3 jaar na afloop van het project een omzetgroei van ? 1,8 miljoen te kunnen realiseren en te groeien met circa 8 FTE.</t>
  </si>
  <si>
    <t>5612 AR</t>
  </si>
  <si>
    <t xml:space="preserve">De Lismortel </t>
  </si>
  <si>
    <t>2020-02-29</t>
  </si>
  <si>
    <t>R2R bv</t>
  </si>
  <si>
    <t>Laser Expert Cloud System LECS.</t>
  </si>
  <si>
    <t>Een onderzoek naar het proces en de procedure van de laser behandeling van onychomycose. In de gezondheidszorg wordt lasertechniek voor een verscheidenheid van toepassingen gebruikt waaronder de behandeling van onychomycose (schimmelnagels), de focus van dit project.
De theorie achter de laserbehandeling is het lokaal verwarmen van de nagel en zijn nagelbed waardoor de dermatofyten (schimmels) afsterven en er een gezonde nagel kan uitgroeien. De behandeling wordt uitgevoerd door een therapeut op geleide van het pijngevoel van de patiënt. 
De resultaten uit de praktijk zijn minder dan beschreven in de literatuur en het vermoeden is dat dit komt door de menselijke invloed. Door de behandeling te automatiseren is de verwachting dat er een effectieve behandeling voor het probleem onychomycose ontstaat.</t>
  </si>
  <si>
    <t>http://r2r.nl/</t>
  </si>
  <si>
    <t>6827 CA</t>
  </si>
  <si>
    <t xml:space="preserve">Johannes Huddeweg </t>
  </si>
  <si>
    <t>2015-08-03</t>
  </si>
  <si>
    <t>2015-12-31</t>
  </si>
  <si>
    <t>Stichting Noorderpark Trust</t>
  </si>
  <si>
    <t>Noorderpark Onderneemt</t>
  </si>
  <si>
    <t xml:space="preserve">Noorderpark </t>
  </si>
  <si>
    <t>Het Noorderpark in Amsterdam Noord ontwikkelt zich tot een aantrekkelijk vestigingsmilieu voor creatieve en maatschappelijke ondernemers.  Er zijn onderhoudswerkzaamheden aan de paviljoens nodig en het benodigde geld ontbreekt. Kansen voor West zal hieraan bijdragen.</t>
  </si>
  <si>
    <t>https://noorderpark.nl/</t>
  </si>
  <si>
    <t>1034 ZM</t>
  </si>
  <si>
    <t>Buiksloterdijk</t>
  </si>
  <si>
    <t>Stichting de Tanker in Noord</t>
  </si>
  <si>
    <t>Gemeente Amsterdam, Stadsdeel Noord</t>
  </si>
  <si>
    <t>Ulamo Holding B.V.</t>
  </si>
  <si>
    <t>Innovatie-advies Clean-Tech Coating 2020</t>
  </si>
  <si>
    <t>Innovation-advice Clean-Tech Coating 2020</t>
  </si>
  <si>
    <t>Op het gebied van energie en milieu worden voortdurend high-tech innovaties ontwikkeld. Binnen het project zal met behulp van een innovatie-adviseur gezocht worden naar mogelijke cross-overs tussen dit soort innovaties en de coating-sector, en hoe deze kunnen bijdragen aan de ontwikkeling van nieuwe, duurzame oplossingen voor de coatinglijn van de toekomst.</t>
  </si>
  <si>
    <t>http://www.ulamo.nl/</t>
  </si>
  <si>
    <t>7071 PR</t>
  </si>
  <si>
    <t xml:space="preserve">Riezenweg </t>
  </si>
  <si>
    <t>Perfotec BV</t>
  </si>
  <si>
    <t>Verpakkingsinnovatie in Bloembollen</t>
  </si>
  <si>
    <t>Packaging innovation in flower bulbs</t>
  </si>
  <si>
    <t xml:space="preserve">In dit project wordt de Smart Perforation technologie ingezet voor het verpakken van bloembollen (zowel bulk als Retail). Daardoor komt de kwaliteit van de bloembol op een hoger niveau en wordt de productuitval bij de groothandel en consument lager. 
</t>
  </si>
  <si>
    <t>https://perfotec.com/</t>
  </si>
  <si>
    <t>3449JB</t>
  </si>
  <si>
    <t xml:space="preserve">Klompenmakersweg </t>
  </si>
  <si>
    <t>2018-02-20</t>
  </si>
  <si>
    <t>Kapiteyn bv</t>
  </si>
  <si>
    <t>E-Flora BV</t>
  </si>
  <si>
    <t>Fleurtiek Retail BV</t>
  </si>
  <si>
    <t>Kodi B.V.</t>
  </si>
  <si>
    <t>Waerdse Energie Circuit</t>
  </si>
  <si>
    <t>Waerdse Energy Circuit</t>
  </si>
  <si>
    <t>In dit project gaat het om terugdringen van het CO2 gebruik door hergebruik van restwarmte. 
In de eerste fase van het project kan 10 procent na opwaardering direct her ingezet worden. In fase 2 wordt dat percentage veel hoger. Door het restwarmte door te verkopen aan bedrijven en eigenaren van woningen loopt de besparing op tot 44 procent.</t>
  </si>
  <si>
    <t>https://www.kodi.nl/</t>
  </si>
  <si>
    <t>1704SE</t>
  </si>
  <si>
    <t xml:space="preserve">Galileistraat  </t>
  </si>
  <si>
    <t>ZON Energie Ontwikkelmaatschappij B.V.</t>
  </si>
  <si>
    <t>Gemeente Heerhugowaard</t>
  </si>
  <si>
    <t>Hogeschool InHolland</t>
  </si>
  <si>
    <t>Nijhuis Water Technology BV</t>
  </si>
  <si>
    <t>iDAF – intelligent Dissolved Air Flotation development</t>
  </si>
  <si>
    <t>Nijhuis Water Technology (NWT) opereert al decennia lang zeer succesvol op de internationale markt met haar Dissolved Air Flotation (DAF) systemen.</t>
  </si>
  <si>
    <t>http://www.nijhuisindustries.com/innovations/</t>
  </si>
  <si>
    <t>7007CD</t>
  </si>
  <si>
    <t xml:space="preserve">Innovatieweg </t>
  </si>
  <si>
    <t>2017-04-01</t>
  </si>
  <si>
    <t>2018-07-11</t>
  </si>
  <si>
    <t>DiaBox BV</t>
  </si>
  <si>
    <t>Intelligent tele-screenen van patienten met diabetische voeten</t>
  </si>
  <si>
    <t>Intelligent tele-screening of patients with diabetic feet</t>
  </si>
  <si>
    <t>Een diabetische wond aan de voeten waarvan de aanwezigheid te laat gesignaleerd wordt, leidt al snel tot onherstelbare schade en verhoogde kosten in de zorgketen. De podotherapeut heeft een leidende rol heeft in het beoordelen en van deze groep patiënten voor zover zich nog of alweer deze buiten de kliniek (2e lijn) bevindt. Er is hiervoor een indicatie-systeem van Zorgprofielen (1,2,3 en 4) opgezet. Om de podotherapeut deze beoordeling (screening) effectief en efficiënt uit te laten voeren, zijn er screeningtools nodig. De screening tools die wij voor ogen hebben, bestaan uit een slimme camera (een mobiel platform Android of IOS), software om een anamnese/vragenlijst bij te voegen, een tele-medicine omgeving met een kwaliteitscheck, een veilige opslag van de data en de mogelijk tot reviewen van deze data. In de 2e fase van het project wordt daar diagnostische software aan toegevoegd om het classificeren door de podotherapeut mee te ondersteunen.</t>
  </si>
  <si>
    <t>http://www.diabox.nl/</t>
  </si>
  <si>
    <t>2016-08-30</t>
  </si>
  <si>
    <t>Veenhuis Machines B.V.</t>
  </si>
  <si>
    <t>NIRS-technologie om mestgebruik en milieubelasting drastisch te verminderen</t>
  </si>
  <si>
    <t>NIRS-technology to reduce fertilizer use and pollution</t>
  </si>
  <si>
    <t xml:space="preserve">Veenhuis Machines B.V. en Datapross Nijbroek B.V. zijn van plan om een real-time mobiel mestanalyse apparaat te ontwikkelen. Dit apparaat moet in staat zijn zowel een snelle als een betrouwbare mestanalyse te maken. </t>
  </si>
  <si>
    <t>http://www.veenhuis.com/</t>
  </si>
  <si>
    <t>8102 HE</t>
  </si>
  <si>
    <t xml:space="preserve">Almelosestraat </t>
  </si>
  <si>
    <t>2017-11-01</t>
  </si>
  <si>
    <t>2019-10-31</t>
  </si>
  <si>
    <t>Datapross Nijbroek B.V.</t>
  </si>
  <si>
    <t>Machinefabriek Boessenkool</t>
  </si>
  <si>
    <t>Fire Fighting Drone</t>
  </si>
  <si>
    <t xml:space="preserve">Het project heeft tot doel een brandblus-drone te ontwikkelen. </t>
  </si>
  <si>
    <t>http://www.boessenkool.com/</t>
  </si>
  <si>
    <t>7602 PA</t>
  </si>
  <si>
    <t xml:space="preserve">Turfkade </t>
  </si>
  <si>
    <t>Drone4firefighting</t>
  </si>
  <si>
    <t>DSPA</t>
  </si>
  <si>
    <t>Grevelingen Energie</t>
  </si>
  <si>
    <t>Oryon Watermill Energiedijkturbine - Elektriciteit voor en door Zeeland</t>
  </si>
  <si>
    <t>Het project behelst de eerste toepassing van een 1,5 MW Oryon Watermill (OWM) turbine (innovatie) in één van stromingsgoten van Tidal Technology Center Grevelingendam (operationele omgeving).Een Oryon Watermill bestaat in feite uit drie hoofdonderdelen: 1.verticale asturbine met behuizing; 2.control unit; 3.online monitoring software.</t>
  </si>
  <si>
    <t>Deepwater-Energy BV</t>
  </si>
  <si>
    <t>Blue Turbines h.o.d.n. BT Projects</t>
  </si>
  <si>
    <t>Fiberneering Technology Development B.V.</t>
  </si>
  <si>
    <t>Haalbaarheid productie vezelversterkte composiet producten d.m.v. 3d printen</t>
  </si>
  <si>
    <t>Feasibility of the production of fiber reinforced composite products by means of 3D printing</t>
  </si>
  <si>
    <t>Ten opzichte van 3d printen met onversterkt materiaal, hebben composiet producten een stijfheid en sterkte die vele malen hoger ligt; het is zelfs mogelijk stalen constructies te vervangen door composiet. Er is nu een proces bedacht om het mal-loos produceren van composieten mogelijk te maken Dit maakt gebruik van 3d printtechnieken. Hierdoor is het mogelijk om zonder tussenkomst van een plug of mal direct uit de computer een vezelversterkt product te fabriceren. De duidelijke voordelen van de methode zijn kosten besparingen op de materiaal- en arbeidskosten die normaal in de plug en de mal gaan zitten. Daarnaast biedt het proces enkele mogelijkheden op het gebied van rapid prototyping of het snel produceren van spare parts.</t>
  </si>
  <si>
    <t>http://www.fiberneering.com/</t>
  </si>
  <si>
    <t>8011 HC</t>
  </si>
  <si>
    <t xml:space="preserve">Tuinstraat </t>
  </si>
  <si>
    <t>2015-05-20</t>
  </si>
  <si>
    <t>2016-07-27</t>
  </si>
  <si>
    <t>Fiberneering</t>
  </si>
  <si>
    <t>PMA International B.V.</t>
  </si>
  <si>
    <t>Progressive Mental Alignment - het antwoord op betaalbare gezondheidszorg</t>
  </si>
  <si>
    <t>Progressive Mental Alignment - the answer to affordable healthcare</t>
  </si>
  <si>
    <t>Progressieve Mental Alignment (PMA) brengt met behulp van online media de PMA methode onder de aandacht bij mensen met psychosomatische klachten. Deze methodiek helpt deze mensen zelf hun klachten te verminderen. Met behulp van een online tool kan de PMA-methodiek nu grootschalig ingezet worden. Het inzetten van de tool, en het meten van de bevindingen wordt getoetst door de Universiteit van Utrecht.</t>
  </si>
  <si>
    <t>http://www.pure-m.nl/pma/</t>
  </si>
  <si>
    <t>7105 CC</t>
  </si>
  <si>
    <t xml:space="preserve">Vredenseweg </t>
  </si>
  <si>
    <t>Fit2Page</t>
  </si>
  <si>
    <t>TenCate Advanced Composites B.V.</t>
  </si>
  <si>
    <t>Kostenefficiënte productietechnologie voor duurzame thermoplastische composieten</t>
  </si>
  <si>
    <t>Cost effictive production techonology for sustainable thermoplastic composites</t>
  </si>
  <si>
    <t xml:space="preserve">TenCateAdvanced Composites heeft een nieuwe technologie bedacht en vastgelegd voor industriële kostenefficiënte productie van CFRt’s (continu vezelversterkte thermoplastische composietmaterialen) en halffabricaten, genaamd ‘2D blanks. </t>
  </si>
  <si>
    <t>http://www.tencatecomposites.com/</t>
  </si>
  <si>
    <t>7443RE</t>
  </si>
  <si>
    <t>G van der Muelenweg</t>
  </si>
  <si>
    <t>Klieverik Heli B.V.</t>
  </si>
  <si>
    <t>Reden B.V.</t>
  </si>
  <si>
    <t>Cato Composite Innovations B.V.</t>
  </si>
  <si>
    <t>HSV Packaging and Insulation Nederland N.V.</t>
  </si>
  <si>
    <t>TEVEL Techniek BV</t>
  </si>
  <si>
    <t>Inline Kwaliteitsinspectie Automaat</t>
  </si>
  <si>
    <t>Inline Quality inspection Automaton</t>
  </si>
  <si>
    <t>In dit project beoogt TEVEL Techniek BV een geheel nieuwe, geïntegreerde productiemachine te ontwikkelen, waarmee volautomatisch (inline) producten geïnspecteerd en goedgekeurd kunnen worden. Op dit moment zijn er geen geïntegreerde oplossingen op de markt beschikbaar waarmee producten met een nauwkeurigheid van 1nm contactloos geïnspecteerd kunnen worden. Dit project is gericht op het ontwikkelen van een geheel nieuwe, volautomatische machine om producten inline te inspecteren en te voorzien van een lijmrups.</t>
  </si>
  <si>
    <t>http://www.tevel.nl/tevel-verwerft-op-oost-subsidie/</t>
  </si>
  <si>
    <t>6931 KG</t>
  </si>
  <si>
    <t xml:space="preserve">Mollevite </t>
  </si>
  <si>
    <t>2016-04-29</t>
  </si>
  <si>
    <t>Chemelot Innovation and Learning Labs B.V.</t>
  </si>
  <si>
    <t>Communities for Development voor het MKB</t>
  </si>
  <si>
    <t>Chemelot Innovation and Learning Labs (CHILL) is gevestigd op de Brightlands Chemelot Campus in Zuid-Limburg en opgericht in het kader van het topsectorenbeleid in Nederland. Zij is zowel een  Centre of Experise (CoE) als een centrum voor innovatief vakmanschap (CIV). De concrete opdracht hierbij voor CHILL is het verbeteren van de aansluiting tussen onderwijs en bedrijfsleven (meer en beter opgeleide studenten en professionals) om  hiermee de innovatiekracht te versterken van de sector Chemie. De Founding Fathers van CHILL zijn DSM, SABIC, UM, ZUYD, ARCUS en Leeuwenborgh. De kracht van CHILL zit in de koppeling van studenten in opleiding aan vraagstukken vanuit het bedrijfsleven in een omgeving die oplossingen kan genereren met behulp van zogenaamde Communities for Development (CfDs). In dit projectvoorstel wordt een plan gepresenteerd om deze werkwijze verder uit te breiden naar een breed netwerk van MKB-bedrijven. De methodiek van de CfDs werkt zoals aangetoond in een viertal CfDs die voor het grootbedrijf en het MKB zijn uitgevoerd. De MKB bedrijven zien de win-win situatie maar lopen tegen een financiële drempel aan voor dit type precompetitief onderzoek met een hoog risicoprofiel. Noodzaak is om de financiële drempel voor de MKB-er zo laag mogelijk te houden zodat meer MKB-ers geholpen kunnen worden met hun innovaties en daarmee gebouwd kan worden aan een Track Record. Door middel van de deze CfDs worden studenten excellent opgeleid en sluiten adequaat aan op de Human Capital vraag vanuit het bedrijfsleven . In de CfDs doen zij ervaring op met vakinhoudelijk gestuurd labwerk (innovatie vraag vanuit de bedrijven) en de 21st century skills. Medewerkers van de onderwijsinstellingen en de MKB bedrijven participeren in de CfDs en worden zo bijgeschoold en geprofessionaliseerd. De algemene doelstelling van het project is op de eerste plaats het onderling samenwerken van onderwijsinstellingen, studenten en het MKB in een open innovatiesysteem te bevorderen. Hiermee wordt de aansluiting onderwijs-bedrijfsleven vergroot.  Verder wil CHILL middels dit project gekwalificeerd Bèta-personeel opleiden voor de topsectoren Chemie &amp; Materialen, Biobased economy, High Tech Systems en Maintenance. De R&amp;D functie van het MKB binnen de topsectoren Chemie &amp; Materialen, Biobased economy, High Tech Systems en Maintenance wordt met het project ondersteund, o.a. door leven lang leren. Meer specifieke doelstellingen die voor het project zijn benoemd om dit te bereiken, zijn de volgende: - CHILL wil 20 zgn. Communities for Development (CfDs), bestaande uit studenten en begeleiders opzetten en beschikbaar stellen voor het MKB. - Chill heeft 5 innovatielabs beschikbaar voor het MKB waarin de Communities for Development opdrachten gaan uitvoeren. Zij wil de drempel voor het MKB om hiervan gebruik te maken lager maken. De innovatiekracht van het MKB wordt hiermee verhoogd.- Via de CfDs waarvan zij deel uitmaken, krijgen in 3 jaar tijd circa 100 HBO- en WO studenten opdrachten die passen bij hun toekomstige beroepspraktijk zodat zij goed geëquipeerd de arbeidsmarkt in de regio betreden. Zij maken kennis met de beroepen van vandaag maar werken samen met het bedrijfsleven ook aan het ontstaan van de beroepen van morgen.- CHILL wil hiertoe voor 20 MKB-bedrijven die zelf onvoldoende R&amp;D capaciteit beschikbaar hebben onderzoek mogelijk maken. De werknemers van de MKB-bedrijven kunnen samenwerken met de CfDs waardoor leven-lang-leren wordt waargemaakt. CHILL werkt met dit project toe naar een duurzame businesscase voor de regionale arbeidsmarkt door de samenwerkingsstructuur tussen bedrijfsleven en onderwijs te versterken. Haar eigen businesscase krijgt zij sluitend als het haar lukt voldoende MKB-bedrijven opdrachten te laten plaatsen bij CfDs. De businesscase van de deelnemende MKB-bedrijven wordt versterkt als door middel van onderzoek en experimenten door de CfDs in de 5 labs hun product wordt versterkt en markt klaar gemaakt.</t>
  </si>
  <si>
    <t xml:space="preserve">Urmonderbaan </t>
  </si>
  <si>
    <t>Lightronics B.V.</t>
  </si>
  <si>
    <t>IKARES Intelligente KoolstofARme Energie Systemen</t>
  </si>
  <si>
    <t>Verlichting heeft een grote impact op vele facetten van de maatschappij. Licht stimuleert de veiligheid en vult de leegte bij ontbreken van natuurlijk licht in onze omgeving. Echter, verlichting brengt echter ook veel negatieve aspecten met zich mee, zoals onder andere lichtvervuiling, impact op de natuur, hoge energiekosten en de daarbij horende hoge CO2 uitstoot. 
Licht werd in het verleden echt als een product benaderd. Na de ontwerpfase kwam Lightronics BV als fabrikant in beeld en er werden een aantal armaturen gekocht met bepaalde specificaties. Inmiddels wordt licht in de markt als service benaderd. Steeds meer opdrachtgevers geven bepaalde functionele eisen (bijvoorbeeld zoveel lumen op plaats x) waarna Lightronics BV zelf moet invullen hoe dit wordt bewerkstelligd en met welke producten. Deze paradigmashift veroorzaakt een verandering met grote impact in de waardeketen en is nieuw voor de sector in Nederland.
Om deze paradigmashift te kunnen maken en om de verantwoordelijkheid te kunnen nemen in de exploitatiefase moet verlichting dus veel intelligenter worden en ook worden verbonden; in het netwerk onderling maar ook met de gebruikers en omgeving. Daarnaast is er ook veel innovatienodig voor slimme drivers van verlichting om statisch en dynamisch te kunnen dimmen, om een bepaald lichtbeeld te cre?ren en om energiezuiniger te worden. Om deze innovatieve technologieen in Nederland te introduceren
Om al deze vragen en kansen uit de markt te het hoofd te bieden en te verzilveren is enkele jaren geleden een samenwerkingsverband gestart tussen de partijen Lightronics B.V. (niet MKB, onderdeel van de FW Thorpe groep) en Global Innovator BV (MKB). Samen jagen ze elkaar aan om onder meer een grote reductie te bereiken in het energieverbruik middels het inzetten van (communicatie) moderne technologie?n terwijl men streeft naar verlaging van CO2 footprint in het proces.
In het project zullen de volgende zaken worden gerealiseerd: 
-	Living Lab (experience centre met 13 applicaties in Waalwijk)
-	Smart City Maquette met interactieve visualisatiefuncties in Tilburg
-	22 pilot projecten in gebouwde omgeving, waarvan 12 in Noord Brabant, 5 in Limburg en 5 in Zeeland.
De energiebesparing in de gebouwde omgeving in dit project is significant. Het project bespaart in haar projectperiode ongeveer 8,84 en in elk vervolgjaar na einde project nog eens 5,14 MW per jaar. Een maatschappelijk voordeel is, is dat verlichting veel meer op maat geleverd kan worden. En met een geschatte levensduur van het systeem van minimaal 20 jaar levert dat significante besparingen op.  
Indien nodig kan licht eenvoudig worden gedimd of uitgeschakeld als er geen lichtvraag is. Verder kan er met het project gemakkelijk op maatschappelijke trends worden ingespeeld. Men verwacht dat steden van de toekomst steeds beter verlicht worden (o.a. voor het veiligheidsgevoel) en dat snelwegen (door intelligente auto?s) relatief steeds donker zullen worden.</t>
  </si>
  <si>
    <t>5145NE</t>
  </si>
  <si>
    <t xml:space="preserve">Spuiweg </t>
  </si>
  <si>
    <t>2017-03-02</t>
  </si>
  <si>
    <t>2021-03-01</t>
  </si>
  <si>
    <t>Lightronics BV</t>
  </si>
  <si>
    <t>Global Innovator BV</t>
  </si>
  <si>
    <t>Foster (voorheen: Zoetzout-sensor voor monitoring verzilting)</t>
  </si>
  <si>
    <t>Zweet salt-fiberglass sensor for monitoring salinisation</t>
  </si>
  <si>
    <t xml:space="preserve">Overmatig gebruik van grondwater in dichtbevolkte kustgebieden (zoals laag Nederland) vergroot de kans op verzilting. Dit leidt tot economische en ecologische schade. Het monitoren van deze verzilting rondom zoete grondwatervoorraden is een essentieel onderdeel op weg naar duurzaam (grond)waterbeheer.
</t>
  </si>
  <si>
    <t>http://deltaproof.stowa.nl/Publicaties/deltafact/Effecten_verzilting_zoete_aquatische_ecosystemen/Deltascenario_s_en_Adaptief_deltamanagement_zoet/Sensoren/Zouttolerantie_van_teelten/Sensoren.aspx</t>
  </si>
  <si>
    <t>3584 CB</t>
  </si>
  <si>
    <t>Princetonlaan</t>
  </si>
  <si>
    <t>2017-04-29</t>
  </si>
  <si>
    <t>Inventec</t>
  </si>
  <si>
    <t>Deltares</t>
  </si>
  <si>
    <t>De Ruiter GrondWaterTechniek</t>
  </si>
  <si>
    <t>Buro Bron</t>
  </si>
  <si>
    <t xml:space="preserve"> </t>
  </si>
  <si>
    <t>Groene Energie Ede</t>
  </si>
  <si>
    <t>Onderzoek laagwaardige biomassastromen Bio-WKK in Ede</t>
  </si>
  <si>
    <t>Research low grade biosmass Bio-CHP in Ede</t>
  </si>
  <si>
    <t>Met het oog op meer bio-energieproductie en de diversificatie van biomassagebruik is de wens van Groene Energie Ede (GEE) om laagwaardige biomassa in te gaan zetten voor duurzame energieproductie. Momenteel zijn er een aantal onduidelijkheden over de haalbaarheid van gebruik van deze laagwaardige biomassa-stromen waaronder beschikbaarheid, kwaliteit en prijs. De verbrandingsketel zal aangepast moeten worden aan de brandstofmix. De financiële haalbaarheid van de meerkosten is onbekend. Tevens is een leveringsplan voor jaarrond leveren laagwaardige biomassa en onderzoek naar de wet- en regelgeving onderdeel van dit project. Doelstelling van het project is om de haalbaarheid van een bio-WKK op laagwaardige biomassa te bepalen.</t>
  </si>
  <si>
    <t>http://www.mpdgroeneenergie.nl/onderzoek-laagwaardige-biomassastromen/</t>
  </si>
  <si>
    <t>6718 ZC</t>
  </si>
  <si>
    <t xml:space="preserve">Nizolaan </t>
  </si>
  <si>
    <t>Kadex B.V.</t>
  </si>
  <si>
    <t>Open Source Domoticaplatform</t>
  </si>
  <si>
    <t>Open Source Automationplatform</t>
  </si>
  <si>
    <t>Kadex ontwikkelt domoticasystemen voor de intra- en extramurale zorgsector. In recente jaren heeft de technische ontwikkeling in de domotica een versnelling doorgemaakt, waardoor veel nieuwe producten op de markt zijn verschenen. Door het ontbreken van een open communicatieplatform voor deze producten blijkt het combineren van deze producten tot een systeem veelal lastig of zelfs onmogelijk. Kadex ontwikkelt een open platform dat communicatie tussen verschillende domoticaproducten mogelijk maakt.</t>
  </si>
  <si>
    <t>http://kadex-domotica.com/</t>
  </si>
  <si>
    <t>6604 LC</t>
  </si>
  <si>
    <t xml:space="preserve">Bijsterhuizen </t>
  </si>
  <si>
    <t>Rubitech Luctron B.V.</t>
  </si>
  <si>
    <t>SUN LED Lamp</t>
  </si>
  <si>
    <t>Rubitech heeft een LED-verlichting op basis van hoogspanning driver technologie (97% rendement) ontwikkeld: de SUN. Initiële testen wijzen uit dat Rubitech geslaagd is om nieuwe LED-verlichting te ontwikkelen met een systeem rendement van &gt;140 lumen/watt en die 30% efficiënter is dan alternatieven in de markt. Er zijn nog 2 belangrijke stappen te zetten voordat het product technisch succesvol met de juiste kwaliteit geproduceerd kan worden. Deze 2 punten zullen door externe experts worden onderzocht en getest.</t>
  </si>
  <si>
    <t>http://www.rubitechluctron.com</t>
  </si>
  <si>
    <t>8331TR</t>
  </si>
  <si>
    <t xml:space="preserve">Ruxveenseweg </t>
  </si>
  <si>
    <t>Cumapol B.V.</t>
  </si>
  <si>
    <t>From PET waste to sustainable polyester specialties</t>
  </si>
  <si>
    <t xml:space="preserve">Doel van dit project is het chemisch recyclen van verschillende afval polyester feedstocks in een pilot-plant installatie met een innovatieve procesvoering om te komen tot 100% schoon en gerecycled materiaal met nagenoeg dezelfde kwaliteiten en eigenschappen als virgin polyester. Het gedepolymeriseerde, gezuiverde en ontkleurde materiaal, welke bijgemengd kan worden met vigin PET als ook rPET uit mechanische recycling en eventueel biobased monomeren, zal door de consortiumpartners gebruikt worden als grondstof voor de productie van polyesterspecialiteiten voor specifieke doelmarkten. In dit EFRO Valorisatieproject wordt een noodzakelijk inzicht gekregen in de werking van de technologie voor continu procesvoering op een pilot productieschaal van 20 kg/uur. Er zullen meerdere feedstocks in de pilot-plant installatie getest worden op de mogelijkheid van het chemisch recyclen per type. Het project resulteert in het ontwerp van een opschaalbare installatie voor chemisch recyclen. Deze toekomstige installatie zal een grote bijdrage leveren aan het komen tot een volledige circulaire keten-oplossing, en biedt zo een oplossing voor de huidige moeilijk te recyclen polyester afvallen en de afhankelijkheid van virgin materiaal in de keten verder verlaagd wordt.
</t>
  </si>
  <si>
    <t>7821AT</t>
  </si>
  <si>
    <t>Eerste Bokslootweg DJ</t>
  </si>
  <si>
    <t>2018-07-20</t>
  </si>
  <si>
    <t>Cumapol Emmen B.V.</t>
  </si>
  <si>
    <t>DuFor Resins B.V.</t>
  </si>
  <si>
    <t>Morssinkhof Plastics Emmen B.V.</t>
  </si>
  <si>
    <t>DSM-NIAGA V.O.F.</t>
  </si>
  <si>
    <t>Stichting NHL Stenden Hogeschool</t>
  </si>
  <si>
    <t>Radboudumc</t>
  </si>
  <si>
    <t>Health and Hightech Accelerator Network</t>
  </si>
  <si>
    <t xml:space="preserve">Dit cluster- en netwerkproject draait om het ontwikkelen en evalueren van nieuwe producten en diensten in de Health &amp; High Tech-sector.  </t>
  </si>
  <si>
    <t>www.radboudumc.nl</t>
  </si>
  <si>
    <t>6525GA</t>
  </si>
  <si>
    <t xml:space="preserve">Geert Groteplein-Zuid </t>
  </si>
  <si>
    <t>2018-06-01</t>
  </si>
  <si>
    <t>Novio Tech Campus Bv</t>
  </si>
  <si>
    <t>Stichting Rijnstate Ziekenhuis</t>
  </si>
  <si>
    <t>Businesscluster Semiconductors Oost Nederland</t>
  </si>
  <si>
    <t>Med Value</t>
  </si>
  <si>
    <t>Economic board regio Nijmegen</t>
  </si>
  <si>
    <t>Dutch optics centre - Application lab NanoSats (DANS)</t>
  </si>
  <si>
    <t xml:space="preserve">In dit project gaat het om opzetten van een Nanosats application lab. 
Hierin kunnen kennisinstellingen samen met het regionale MKB kleine satellieten ontwikkelen, als onderdeel van het Dutch Optics Centre: een proeftuin voor de ontwikkeling van optische instrumenten. 
Door het application lab in te richten bij TNO op het Van Leeuwenhoek Laboratorium, wordt de bestaande infrastructuur dus hergebruikt voor nieuwe innovaties gezamenlijk met (MKB-)bedrijven, die mee-investeren in DANS.
</t>
  </si>
  <si>
    <t>https://www.tno.nl/nl/</t>
  </si>
  <si>
    <t>2628 CK</t>
  </si>
  <si>
    <t>Airbus Defense &amp; Space Netherlands</t>
  </si>
  <si>
    <t>ISIS</t>
  </si>
  <si>
    <t>S&amp;T</t>
  </si>
  <si>
    <t>Co?peratieve Fry-Marine U.A.</t>
  </si>
  <si>
    <t>Tongkweek: Ja-Natuurlijk</t>
  </si>
  <si>
    <t>Het project betreft de ontwikkeling van duurzaam zero emission kweeksysteem op productieschaal voor tong. Een zelfstandig ecosysteem "in-a-box".</t>
  </si>
  <si>
    <t>4493 ML</t>
  </si>
  <si>
    <t>Jacobahaven</t>
  </si>
  <si>
    <t>2017-07-31</t>
  </si>
  <si>
    <t>Bambooder Biobased Fibers</t>
  </si>
  <si>
    <t>Bamboe wordt bamboevezel en -composiet</t>
  </si>
  <si>
    <t xml:space="preserve"> Bamboo turns into fibers and compsites </t>
  </si>
  <si>
    <t xml:space="preserve">Bamboe is sterker dan staat en lichter dan aluminium. De bamboevezels kunnen verwerkt worden in plastics, verf en composieten. De productie van bamboe is goed voor het milieu. Het neemt meer CO2 op dan het uitstoot. </t>
  </si>
  <si>
    <t>www.bambooder.nl/</t>
  </si>
  <si>
    <t>1087 KB</t>
  </si>
  <si>
    <t>Lisdoddelaan</t>
  </si>
  <si>
    <t>2016-05-01 00:00:00</t>
  </si>
  <si>
    <t>2020-12-31 00:00:00</t>
  </si>
  <si>
    <t>Crux Engineering B.V.</t>
  </si>
  <si>
    <t>High 5 Solutions B.V.</t>
  </si>
  <si>
    <t>Radboud universitair medisch centrum</t>
  </si>
  <si>
    <t>DIAgnose en Behandeling van Incontinentie en Prolaps</t>
  </si>
  <si>
    <t>DIAgnosis and Treatment of Incontinence and Prolaps</t>
  </si>
  <si>
    <t xml:space="preserve">Dit project, heeft als belangrijkste doel om medicijnen die hun doeltreffendheid al bewezen hebben en goedgekeurd zijn voor andere ziektes aan te kunnen wijzen als medicijnen voor verzakking van de bekkenbodem en incontinentie. </t>
  </si>
  <si>
    <t>6525 GA</t>
  </si>
  <si>
    <t>Geert Grooteplein Noord</t>
  </si>
  <si>
    <t>2018-08-01</t>
  </si>
  <si>
    <t>2021-07-31</t>
  </si>
  <si>
    <t>Drug Target ID B.V.</t>
  </si>
  <si>
    <t>Nimagen B.V.</t>
  </si>
  <si>
    <t>Stichting FRED</t>
  </si>
  <si>
    <t>Investeringsimpuls Fonds Ruimte en Economie Den Haag (FRED II)</t>
  </si>
  <si>
    <t>Investmentimpuls FRED II</t>
  </si>
  <si>
    <t xml:space="preserve">De gemeente Den Haag wil de drempels voor doorgroei voor startende ondernemers. De gemeente doet dit door een compleet aanbod van verschillende typen bedrijfshuisvesting aan te bieden. 
Het ondersteunen en faciliteren van beginnende en kleinschalige bedrijvigheid vormt de kern van het economische beleid in de wijken. Vergroting van het aanbod aan kleinschalige bedrijfsruimte vormt daarbij een prioriteit. De Haagse ambities op het gebied van kleinschalige bedrijfshuisvesting zijn met name gericht op transformatie van (verouderde) bedrijfs- en kantoorpanden en winkelstrips. FREDII biedt zowel vastgoedeigenaren als MKB bedrijven maatwerkfinanciering in de vorm van leningen, participaties of garanties. 
</t>
  </si>
  <si>
    <t>https://www.svn.nl/fondsmanagement/fondsdetail/fonds-ruimte-en-economie-den-haag-(fred)</t>
  </si>
  <si>
    <t>3821AA</t>
  </si>
  <si>
    <t xml:space="preserve">Computerweg </t>
  </si>
  <si>
    <t>2023-10-01</t>
  </si>
  <si>
    <t>Mega Windforce BV</t>
  </si>
  <si>
    <t>MegaWindForce windturbine</t>
  </si>
  <si>
    <t xml:space="preserve">Mega Windforce bouwt een nieuw type windturbine.
Bij een conventionele windturbine komen alle krachten samen in een centrale as, waarmee een kwetsbaar onderdeel in het ontwerp ontstaat. De krachten en afschuivingen in de centrale as nemen toe met de steeds groter wordende turbines. Hiermee moet de centrale as steeds robuuster worden, evenals de bijbehorende lagers en de eventuele tandwielkast. Deze componenten gaan bij het huidige ontwerp langzaam maar zeker richting de limieten die de huidige materialen aan kunnen. Met dit gegeven is vanuit de tekentafel de gedachte ontstaan een ring toe te passen in het ontwerp ter vervanging van deze centrale as. De opgewekte energie komt immers nauwelijks vanuit dit centrale gebied. Vanuit deze nieuwe gedachte was een andere overbrenging ook niet meer nodig. 
De oplossing voor de problematiek van de huidige turbines is drieledig: 
-	gebruik van lichtere materialen
-	alternatieve ringgenerator om de stroom op te wekken 
-	een betere verdeling van de krachten binnen het systeem 
De laatste (en belangrijkste) constatering: 80% van de door een windturbine opgewekte energie wordt opgebracht door de buitenste 20% van de bladen. Dit heeft geleid tot een andere constructie-concept van een windturbine. 
Het unieke in het concept ligt in het feit dat de turbine is ontworpen zonder centrale as, zonder nacelle (de behuizing op de top van de mast waar de omzetting van de windkracht plaatsvindt) en zonder versnellingsbak. Dit heeft een aantal voordelen:
-	De kosten per geproduceerde hoeveelheid energie liggen fors lager. Het gaat hier, afhankelijk de diameter van de turbine, om tientallen procenten.
-	De opbouw van de turbine gaat in vergelijking met de conventionele turbines eenvoudig en snel. Dus goedkoop.
-	Het ontwerp zorgt daarnaast voor veel minder geluidshinder en veel minder slagschaduw dan bij de conventionele turbines;
-	De betrouwbaarheid van de turbine is vele malen groter. Er wordt gebruik gemaakt van bestaande technieken uit andere industrieën die op een unieke wijze met elkaar zijn gecombineerd.
-	Onderhoud van de MWF turbines wordt momenteel ingeschat op &lt; 1% van de kostprijs, hetgeen binnen de markt als zeer laag kan worden beschouwd.
Dit alles wordt nu door MWF toegepast in een prototype met een diameter van 12 meter. 
</t>
  </si>
  <si>
    <t>9672AW</t>
  </si>
  <si>
    <t xml:space="preserve">Parallelweg </t>
  </si>
  <si>
    <t>2019-12-21</t>
  </si>
  <si>
    <t>Torrgas Delfzijl BV</t>
  </si>
  <si>
    <t>Opwerking van char uit het vergassingsproces van Torrgas</t>
  </si>
  <si>
    <t>Het doel van het project is enerzijds de nuttige inzet van het bijproduct char uit het biomassavergassingsproces van Torrgas Delfzijl en anderzijds het verbeteren van de business case van de toepassing van de vergasser. In het project is gekozen voor uittrekken, koelen en opwaarderen van char voor afzet richting actief kool. Voor deze verwaarding van de char zijn twee extra processtappen nodig, die innovatief zijn in hun toepassing.
In het onderhavig project wordt een uniek uittreksystem in combinatie met een koeleenheid ontwikkeld voor extractie en afzet van de geproduceerde char uit de biomassavergasser en getest achter een 700 kW tweetrapsvergasser, die als pilot plant voor haar technologie fungeert. De processen dienen te voldoen aan gestelde eisen voor kwaliteit van de char en (actieve) kool, explosieveiligheid en processtabiliteit van de vergasser. De char, die ingezet wordt als precursor voor de productie van (actieve) kool, kent een dusdanige opbrengst dat de benodigde hoeveelheid SDE+ verminderd kan worden bij blijvende, hoge rentabiliteit van de vergasser. Het is voorzien dat de biokool wordt ingezet in het productieproces van ESD-SIC in Delfzijl ter vervanging van petroleum cokes.
De activiteiten binnen het project richten zich op de extractie van de char aan de pyrolyse reactor en de koeling tot een temperatuur onder de spontane ontbrandingstemperatuur. Het innovatieve karakter wordt enerzijds gevormd door uittrekken en koelen van de char, anderzijds door de zuurstofvrije verwerking in de processtappen. In de eerste fase worden de kwaliteitseisen voor de char in kaart gebracht. Deze eisen vormen de basis voor de verdere verwerking van char tot actieve kool en leggen de randvoorwaarden voor de volgende fasen vast. Er wordt onderzocht welke sturing op bedrijfsparameters van de vergasser nodig zijn voor het verkrijgen van de gewenste kwaliteit van de char. Hiervoor worden diverse actieve kool omzettingsproeven uitgevoerd, gevolgd door karakterisering van de actieve kool op laboratoriumschaal. De kwaliteitseisen voor de char worden vastgelegd. De randvoorwaarden voor de engineering en bouw van de char uittrekeenheid en koelunit worden invuld. In fase twee worden de installaties voor uittrekken en koelen van de char ge-engineerd en gebouwd. In fase drie wordt de installatie uitvoerig beproeft. De optimale instellingen van de pyrolyse reactor en opwerkeenheid worden vastgesteld en vastgelegd. Er wordt een eerste ontwerp gerealiseerd voor toepassing bij de grootschalige 10 MW vergasser in Delfzijl. Het project wordt afgerond middels rapportage en disseminatie van de projectresultaten.</t>
  </si>
  <si>
    <t>9728 JT</t>
  </si>
  <si>
    <t xml:space="preserve">Laan Corpus den Hoorn </t>
  </si>
  <si>
    <t>2016-10-01</t>
  </si>
  <si>
    <t>2018-12-21</t>
  </si>
  <si>
    <t>Stichting Energy Port</t>
  </si>
  <si>
    <t>Port4Innovation1</t>
  </si>
  <si>
    <t>Port4Innovaton1</t>
  </si>
  <si>
    <t>In de Kop van Noord-Holland is echter een aantal knelpunten geïdentificeerd die de succesvolle marktintroductie van nieuwe producten en diensten belemmeren. Om dit te verbeteren zijn een aantal routes ingezet.</t>
  </si>
  <si>
    <t>https://port4innovation1.nl/</t>
  </si>
  <si>
    <t>1781 AG</t>
  </si>
  <si>
    <t xml:space="preserve">Ankerpark </t>
  </si>
  <si>
    <t>2021-04-01</t>
  </si>
  <si>
    <t>Stichting Wageningen Research</t>
  </si>
  <si>
    <t>Endures bv</t>
  </si>
  <si>
    <t>Control Union Testing &amp; Inspection bv</t>
  </si>
  <si>
    <t>nioz</t>
  </si>
  <si>
    <t>vector maintenance management bv</t>
  </si>
  <si>
    <t>multimetaal holding bv</t>
  </si>
  <si>
    <t>zilt proefbedrijf bv</t>
  </si>
  <si>
    <t>energieonderzoek centrum nederland</t>
  </si>
  <si>
    <t>Stichting NWO</t>
  </si>
  <si>
    <t>Opure BV</t>
  </si>
  <si>
    <t>Productie glastuinbouwnutriënten uit mest</t>
  </si>
  <si>
    <t>Production of greenhouse nutrients from manure</t>
  </si>
  <si>
    <t xml:space="preserve">De samenwerkende bedrijven ontwikkelen uit varkens- en/of kippenmest een geconcentreerd nitraatproduct (plantenvoeding) voor de glastuinbouw (NPK-efflulent). </t>
  </si>
  <si>
    <t>www.opure.nl/</t>
  </si>
  <si>
    <t>6716 BX</t>
  </si>
  <si>
    <t xml:space="preserve">Maxwellstraat </t>
  </si>
  <si>
    <t>2018-04-01</t>
  </si>
  <si>
    <t>Triqua International BV</t>
  </si>
  <si>
    <t>Forteco Services BV</t>
  </si>
  <si>
    <t>myTemp Sports and Science BV</t>
  </si>
  <si>
    <t>BlueTemp</t>
  </si>
  <si>
    <t>Het project betreft de ontwikkeling van een slikbare capsule waarmee kerntemperatuur gemeten kan worden zonder extra apparatuur op het lichaam van de gebruiker. Innovatief aan deze technologie is de mogelijkheid via bluetooth gegevens direct te verzenden vanuit het menselijk lichaam naar een mobiel apparaat in de buurt zoals hartslagmeters, mobiele telefoons of PC’s. Er is geen aanvullende apparatuur nodig, maar slechts een oplaadunit die de capsule vooraf van energie voorziet en die herbruikbaar is voor opvolgende capsules. De meetgegevens zijn direct uit te lezen door alle apparaten met een bluetooth functie.  Daarnaast is het betaalbaar waardoor het toegang krijgt tot een grotere markt.</t>
  </si>
  <si>
    <t>6511 KD</t>
  </si>
  <si>
    <t xml:space="preserve">Augustijnenstraat </t>
  </si>
  <si>
    <t>pinkRF</t>
  </si>
  <si>
    <t>Sencio BV</t>
  </si>
  <si>
    <t>Black Bear Carbon B.V.</t>
  </si>
  <si>
    <t>Verbetering productkwaliteit duurzame productie Carbon Black vanuit autobanden op basis van feedback</t>
  </si>
  <si>
    <t>Black Bear Carbon (BBC) heeft een innovatieve technologie ontwikkeld waarmee het op een schone en duurzame manier gebruikte autobanden recyclet tot hoogwaardig carbon black en energie. De eerste commerci?le pilot installatie heeft aangetoond dat het beoogde proces werkt en op industri?le schaal kan worden toegepast. Het carbon black dat geproduceerd is in deze pilot installatie, is naar meer dan 75 klanten gestuurd uit verschillende marktsegmenten zoals banden, technisch rubber, verf en inkt. Op basis van deze feedback is er veel geleerd. De verwachting was dat de carbon black door zijn hoge kwaliteit al goed verkoopbaar zou zijn. Uit de feedback van de klanten is gebleken, dat voor hen om de carbon black als hoogwaardige carbon black  in hun productie processen te kunnen opnemen  aan zeer specifieke eisen moet worden voldaan waarvoor er nog innovatieve aanpassingen nodig zijn aan het product en/of de verpakkingsvorm. Doel van dit project is om innovatieve oplossingen te ontwikkelen om deze klanten feedback te vertalen naar technische aanpassingen en deze te implementeren in de bestaande installatie. Deze verbeteringen van de installatie en het product maken de wereldwijde uitrol van deze techniek mogelijk.</t>
  </si>
  <si>
    <t>6031 NL</t>
  </si>
  <si>
    <t xml:space="preserve">Winnerstraat </t>
  </si>
  <si>
    <t>Kargro Recycling B.V.</t>
  </si>
  <si>
    <t>Viaware B.V.</t>
  </si>
  <si>
    <t>Viaware - FOCOS</t>
  </si>
  <si>
    <t>"FOod COntact Software (FOCOS) Door contact van voedsel met verpakkingsmaterialen kunnen (chemische) middelen migreren. Stoffen kunnen uit de voedselcontactmaterialen vrijkomen en in levensmiddelen terecht komen. Daardoor kan de consument deze stoffen binnenkrijgen hetgeen ongewenste gezondheidseffecten kan opleveren. Tot op heden is dit een probleem dat onvoldoende breed wordt opgepakt, blijkend uit grote verschillen in nationale wetgeving binnen de EU.
FOCOS biedt een universele oplossing die gebruikt kan worden door zowel verpakkingsmateriaalproducenten als voedselproducenten om gezamenlijk zorg te dragen voor voedselveiligheid. Binnen dit project wordt software ontwikkeld welke beide doelgroepen kan ondersteunen bij het kunnen voldoen aan de wetgeving. Daarnaast biedt de software de mogelijkheid de harmonisatie van de EU wetgeving te versnellen."</t>
  </si>
  <si>
    <t>http://www.viaware.nl/focos/</t>
  </si>
  <si>
    <t>7609 RG</t>
  </si>
  <si>
    <t xml:space="preserve">Twentepoort Oost </t>
  </si>
  <si>
    <t>2016-03-02</t>
  </si>
  <si>
    <t>2017-06-08</t>
  </si>
  <si>
    <t>MEWA Paraffine BV</t>
  </si>
  <si>
    <t>Paraffine uit plastic afval</t>
  </si>
  <si>
    <t>Het recyclen van plastic afval staat nog in de kinderschoenen, want het overgrote deel (&gt; 99%) wordt nog steeds verbrand in verbrandingsovens. De Mewa Groep heeft in de afgelopen 12 jaren het verwerkingsproces van afvalstoffen uit de CD industrie geperfectioneerd en produceert houders voor de kaarsenindustrie uit dit materiaal. Het is inmiddels een rendabel proces van afvalplastics naar heldere zuivere producten. De Mewa Groep heeft zeer goede banden met de afzetmarkt voor paraffine, zoals bijvoorbeeld de kaarsenindustrie, die momenteel de grootste afzetmarkt vormt.
Om optimaal rendement te halen uit plastic afval (waarbij de aanvoer en markt al bekend zijn) zijn aanvragers voornemens een nieuw proces te ontwikkelen om paraffine te produceren uit afvalplastic. 
In tegenstelling tot huidige initiatieven, die gebruik maken van een batchproces dat met de huidige technologie?n niet op te schalen is en waar sprake is van hoog energieverbruik, willen Mewa en Maris Projects een continu proces ontwikkelen voor de productie van paraffine uit plastic afval, dat op grote schaal kan worden toegepast.
De markt voor vloeibaar paraffine is 100.000 ton per jaar in de EU met een marktprijs van ? ?1.000-?1.200 per ton (totaal ? 110.000.000). Voor paraffine in poedervorm is dit 50/60.000 ton. De marktprijs hiervoor ligt op ?1.500,- per ton (totaal ? 82.500.000,-). Omdat de huidige paraffine productie een vervuilend proces betreft (emissies), wordt de vraag naar duurzame alternatieven steeds groter en is de interesse vanuit de markt nu al zeer groot. De verwachte terugverdientijd van een commerci?le productielijn wordt geschat op maximaal 7 jaar. Aanvragers hebben al concrete vraag vanuit de markt van zowel Bolsius (producent kaarsen) als Woodflame (producent haardblokken).
De combinatie van procestechnologie (Van Maris projects) met kennis van verwerking van afvalplastic (Mewa Paraffine) is de juiste combinatie om een uniek innovatief proces te ontwikkelen dat op grote schaal kan worden toegepast in een productieomgeving. De technische Universiteit Eindhoven en DSM zullen worden betrokken voor een gedegen wetenschappelijke basis.
Binnen het project is sprake van een cross-over tussen de topsectoren hightech systemen en materialen en chemie/biobased. Er wordt een hightech systeem ontwikkeld waarbij sensoriek en processturing essentieel is voor het slagen van het project. Daarnaast speelt het verwerken van afvalmateriaal tot een zeer hoogwaardig product een grote rol in het project. Een fysisch, thermisch en katalytisch proces wordt ontwikkeld o.b.v. afvalstoffen.</t>
  </si>
  <si>
    <t>5482 TH</t>
  </si>
  <si>
    <t xml:space="preserve">Huygensweg </t>
  </si>
  <si>
    <t>Maris Projects BV</t>
  </si>
  <si>
    <t>STW Engineering</t>
  </si>
  <si>
    <t>Geautomatiseerd oogsten en transporteren van chrysanten naar de verwerkingshal</t>
  </si>
  <si>
    <t>Automated harvesting and transporting of chrysanthemums to the processing hall</t>
  </si>
  <si>
    <t xml:space="preserve">Binnen dit project wordt een prototype van een oogst- en transportlijn ontwikkeld en gerealiseerd. </t>
  </si>
  <si>
    <t>http://www.stw-engineering.nl/</t>
  </si>
  <si>
    <t>5311 PC</t>
  </si>
  <si>
    <t xml:space="preserve">Middelkampseweg </t>
  </si>
  <si>
    <t>2016-08-01</t>
  </si>
  <si>
    <t>2018-04-30</t>
  </si>
  <si>
    <t>Kwekerij 't Hoogveld BV</t>
  </si>
  <si>
    <t>Duurzame productie van hoogwaardig carbon black uit oude autobanden</t>
  </si>
  <si>
    <t>Ontwikkeling van een innovatief nieuw proces voor productie van hoogwaardig carbon black uit oude autobanden door samenwerking tussen logistiek bedrijf Rumal en toeleverancier voor de chemie Black Bear Carbon.</t>
  </si>
  <si>
    <t>Winnerstraat</t>
  </si>
  <si>
    <t>2017-09-30</t>
  </si>
  <si>
    <t>Rubber Maalindustrie Limburg B.V.</t>
  </si>
  <si>
    <t>Stichting Fort aan Zee</t>
  </si>
  <si>
    <t>Museum Fort 1881</t>
  </si>
  <si>
    <t xml:space="preserve">Het Fort Maasmond in Hoek van Holland ligt diep verscholen in de Hoekse Duinen en werd gebouwd om de monding van de Nieuwe Waterweg bij aanvallen vanuit zee te beschermen. Die functie heeft het fort verloren, maar na een grondige renovatie is het nu aantrekkelijk voor een publiek van alle leeftijden. </t>
  </si>
  <si>
    <t>fort1881.nl</t>
  </si>
  <si>
    <t>3151 HS</t>
  </si>
  <si>
    <t xml:space="preserve">Stationsweg </t>
  </si>
  <si>
    <t>2014-10-13 00:00:00</t>
  </si>
  <si>
    <t>Stichting AMMON</t>
  </si>
  <si>
    <t>Waardecreatie voor ondernemers vanuit marktperspectief</t>
  </si>
  <si>
    <t>Value creation for entrepeneurs from a market perspective</t>
  </si>
  <si>
    <t xml:space="preserve">Bij het project ‘Waardecreatie voor ondernemers vanuit marktperspectief’ organiseren de partners een netwerk dat mkb-ers aanzet tot innovatie. </t>
  </si>
  <si>
    <t>http://www.ammon-innovation.com/</t>
  </si>
  <si>
    <t>7524 PT</t>
  </si>
  <si>
    <t>Verenigde Maakindustrie Oost-Nederland</t>
  </si>
  <si>
    <t>Stichting Kennispark (Stichting Novel-T)</t>
  </si>
  <si>
    <t>Stichting WTC Twente</t>
  </si>
  <si>
    <t>Warmgras bv</t>
  </si>
  <si>
    <t>Warmgras EHF</t>
  </si>
  <si>
    <t>Warm grass EHF</t>
  </si>
  <si>
    <t>Ontwikkeling van een efficiënt verwarmingssysteem voor kunstgras sportvelden, daarvan afgeleid kweekkas verwarming en wandverwarming door middel van een elektrisch-verwarmd gemodificeerd textieldoek.</t>
  </si>
  <si>
    <t>7418CC</t>
  </si>
  <si>
    <t xml:space="preserve">Pr. Marijkelaan 16 7204 AA </t>
  </si>
  <si>
    <t>2016-10-15</t>
  </si>
  <si>
    <t>Coöperatie Leerpark</t>
  </si>
  <si>
    <t>Toegepaste Innovaties voor Maritieme Automatisering</t>
  </si>
  <si>
    <t>Applied Innovations for Maritime Automation</t>
  </si>
  <si>
    <t xml:space="preserve">In het project Toegepaste Innovaties voor Maritieme Automatisering (TIMA) ontwikkelt het bedrijfsleven in de proeftuin Duurzaamheidsfabriek oplossingen om het bouwen van schepen en de voorstuwingstechnieken sneller, efficiënter en duurzamer te maken.
Het TIMA programma richt zich op open innovatie met bedrijven die samenwerken in concrete, modulair opgebouwde, deelprojecten. In deze deelprojecten staat het produceren van schepen door middel van nieuwe innovatieve ontwikkelingen in de productietechnologie (voornamelijk op het vlak van robottechnologie) centraal. Deze technologie geeft de mogelijkheid om de scheepsbouw in de regio opnieuw een kans te geven.
</t>
  </si>
  <si>
    <t>https://www.duurzaamheidsfabriek.nl/15-miljoen-subsidie-voor-maritieme-innovaties</t>
  </si>
  <si>
    <t>3312 KW</t>
  </si>
  <si>
    <t xml:space="preserve">Leeparkpromenade </t>
  </si>
  <si>
    <t>Valk Welding</t>
  </si>
  <si>
    <t>SLOB</t>
  </si>
  <si>
    <t>Da Vinci College</t>
  </si>
  <si>
    <t>De Waal B.V.</t>
  </si>
  <si>
    <t>Health Innovation Park</t>
  </si>
  <si>
    <t>Specialistische Zorg Thuis</t>
  </si>
  <si>
    <t>Specialistic Homecare</t>
  </si>
  <si>
    <t xml:space="preserve">Het project ‘Specialistische zorg thuis’ onderzoekt hoe mkb-bedrijven en zorgpartijen samen technische oplossingen kunnen realiseren voor zorg aan huis (los van muren en gebouwen). </t>
  </si>
  <si>
    <t>http://www.healthinnovationpark.nl/specialistische-zorg-thuis/</t>
  </si>
  <si>
    <t>8025 AZ</t>
  </si>
  <si>
    <t xml:space="preserve">Dr. Stolteweg </t>
  </si>
  <si>
    <t>2020-12-01</t>
  </si>
  <si>
    <t>Isala</t>
  </si>
  <si>
    <t>RAV IJsselland</t>
  </si>
  <si>
    <t>Roessingh Research and Development</t>
  </si>
  <si>
    <t>Roessingh Centrum voor Revalidatie</t>
  </si>
  <si>
    <t>Vogellanden</t>
  </si>
  <si>
    <t>Riwo Engineering B.V.</t>
  </si>
  <si>
    <t>Ontwikkeling geconditioneerde algenkweekreactor</t>
  </si>
  <si>
    <t>Development conditioned algaeculture reactor</t>
  </si>
  <si>
    <t>Het project wil een algenkweekreactor met drooginstallatie ontwikkelen en testen. Algen kennen allerlei toepassingen (grondstof voor biodiesel, voedingssupplementen, visvoer, farmaceutica), maar door de hoge productiekosten is het alleen rendabel voor medicinale toepassingen. Met de nieuwe kweekreactor kunnende productiekosten flink verlaagd worden.</t>
  </si>
  <si>
    <t>http://riwo.eu/algenreactor.php</t>
  </si>
  <si>
    <t>7575 EM</t>
  </si>
  <si>
    <t xml:space="preserve">Deventerstraat </t>
  </si>
  <si>
    <t>2017-08-31</t>
  </si>
  <si>
    <t>Achterbosch Kleinmetaal Bewerking B.V.</t>
  </si>
  <si>
    <t>Jotem Waterbehandeling B.V.</t>
  </si>
  <si>
    <t>Regionale Woningbouwvereniging Samenwerking</t>
  </si>
  <si>
    <t>Hollandiaplein - Riothermie</t>
  </si>
  <si>
    <t>Riothermie staat in de kinderschoenen in Nederland. De eerste projecten in Nederland zijn recent gerealiseerd met systemen die een combinatie vormen tussen aardwarmte en rioolwarmte waarbij de rioolwarmte ingezet wordt om de aarde weer op te warmen. 
Riothermie zoals we deze in Goes gaan toepassen is nog niet in Nederland gerealiseerd. Bij het systeem van Rabtherm wordt middels een warmtewisselaar direct warmte aan het riool onttrokken voor het verwarmen van het gebouw. Dit systeem heeft dan ook geen enkele belasting op de aarde. Dit is riothermie in haar pure vorm. Het grote voordeel van het voorgestelde riothermie systeem ten opzichte van een bestaand concept met bodemcollectoren is het feit dat de riothermie centrale niet geregenereerd hoeft te worden. Er is namelijk geen sprake van energieopslag, maar juist van energieonttrekking uit een continue stroom van afvalwater.
Uit onze onderzoeken is gebleken dat het technisch mogelijk is om de 60 appartementen aan het Hollandiaplein te verwarmen met Riothermie. Daarnaast kunnen de appartementen voorzien worden van koeling met behulp van het Riothermie systeem in combinatie met de warmtepomp. 
Het innovatieve karakter van het project is het samenspel van gedeeltelijk nieuwe (en nog niet of nauwelijks in Europa toegepaste) componenten zoals Riothermie en reeds vaker toegepaste componenten zoals warmtepompen en PV-panelen. Het doel van dit samenspel is een project welke als pilotproject voor andere projecten in Nederland en Europa kan dienen. Het project kan volledig energieneutraal worden, op basis van restwarmte uit het riool en d.m.v. zonnestroom uit de PV-panelen die de warmtepomp aandrijft. Het bijzondere en de afwijking met de toepassing van Riothermie in Zwitserland is dat we de Riothermie ook gebruiken om het gebouw mee te koelen (met of zonder actieve koeling vanuit de warmtepomp). Er is wel een gasketel geplaatst, echter deze heeft met name als doel om de bedrijfszekerheid en leveringsgaranties conform de warmtewet te vergroten, mede gezien het feit dat dit een pilot is. Na monitoring van dit project kan ge?valueerd worden of dit systeemconcept zonder gasgestookte back-up ketel opgeschaald kan worden naar andere gebieden.
Ook zijn er energiemeters in de installatie voorzien, zowel bij de Riothermie, de warmtepompen (en ketel) en bij de woningen om een zo compleet beeld van het pilotproject, over de meerdere jaren heen, te krijgen. Zo kan men op basis van deze metingen, keuzen maken voor de toekomstige projecten met Riothermie.
De toepassing van dit robuuste systeem biedt dan ook kansen om binnen andere gemeenten te worden ingezet. Het is daarom erg belangrijk dat dit project binnen de gemeente Goes wordt gerealiseerd om kennis en ervaring op te doen en dit te delen. In Nederland liggen de riolen vrij vlak, waardoor de stroomsnelheid van het afvalwater lager ligt dan in Zwitserland, het uittesten van de effecten op het systeem zijn dan ook van groot belang.</t>
  </si>
  <si>
    <t>4462 DZ</t>
  </si>
  <si>
    <t xml:space="preserve">Stationspark </t>
  </si>
  <si>
    <t>2017-04-03</t>
  </si>
  <si>
    <t>BioBTX B.V.</t>
  </si>
  <si>
    <t>Productie van waardevolle biobased tussen- en eindproducten in gesloten kringlopen</t>
  </si>
  <si>
    <t>Binnen dit project wordt invulling gegeven aan de maatschappelijke relevantie van meer duurzaamheid en reductie van CO2-uitstoot en de mogelijkheden om een toonaangevende positie te verwerven in duurzaam gebruik van groene grondstoffen en productie van biobased kunststoffen. Binnen het kennisontwikkelingsproject vindt toegepast onderzoek plaats binnen met betrekking tot de chemisch katalytische conversie van plantaardig restmateriaal, de valorisatie naar waardevolle biobased tussen- en eindproducten en de productie van biobased polyesters in gesloten kringlopen (nieuwe methoden van recycling). Door de aromatische moleculen die aanwezig zijn in het crude BioBTX mengsel te isoleren en op te werken naar de individuele biobased buiding blocks wordt een grote bijdrage geleverd aan de realisatie van een Biobased Economy. De belangrijkste milieueffecten van een plastic gemaakt van xylenen of benzeen over zijn hele levenscyclus zijn het grondstof gebruik en de emissie van broeikasgassen. Gezien de grootte van de markt voor BTX-producten, is het maatschappelijk relevant om te kijken naar duurzame alternatieven voor de traditionele BTX. Ook de ontwikkeling van nieuwe groene recycleerbare kunststoffen biedt voor de Noord-Nederlandse chemische en kunststof producerende industrie en de projectpartners veel economische kansen. Daarom wordt vol ingezet op een kennisontwikkelingsproject waarbij er sprake is van kennisuitwisseling tussen de consortiumpartners met als doel het verkrijgen van maatschappelijke meerwaarde. Dit project onderscheidt zich ten opzichte van andere projecten doordat er door de samenwerkingspartners wordt gestreefd naar het komen tot nieuwe waardeketens binnen de biobased economy waarin alle actoren binnen de productieketen vertegenwoordigd zijn. In opvolgende valorisatie trajecten zal dit zeker een positief effect hebben op de regionale ontwikkeling in Noord-Nederland. 
De hoofddoelstelling van dit project is gelegen in het ontwikkelen en uitbreiden van de kennispositie van de deelnemende organisaties met betrekking tot de voorgestelde biobased en circulaire oplossingen. Er wordt binnen dit project nieuwe kennis en oplossingen ontwikkeld waardoor de kunststofindustrie meer hoogwaardig gerecyclede (biobased) plastics kan inzetten wat automatisch resulteert in een lager energie verbruik, afval vermindering en CO2-reductie. In dit project wordt kennis van een volledig nieuwe route ontwikkeld voor chemische katalytische conversie van plantaardig restmateriaal naar waardevolle biobased tussen- en eindproducten en de productie van duurzame (biobased en gerecycleerde) polyesters in gesloten kringlopen via nieuwe methoden van recycling.
Daarnaast zal het project bijdragen aan het ontwikkelen van nieuwe kennis voor de realisatie van een duurzame polyesterproductie voor marktonderscheidende polyesterspecialiteiten. Uitgangspunt bij elke mogelijke stap voor verduurzaming van het polyester productieproces is de totale levenscyclus, van grondstof bij toeleveranciers tot en met het eindstadium van het product. Duurzame polyesterproductie kan bereikt worden door langzamerhand het verhogen van % biobased grondstoffen in de productie van polyesterspecialiteiten gecombineerd met het toepassen van verschillende vormen van recycling zoals mechanische upgrading van post consumer polyester naar andere toepassingen, chemische upcycling door het afbreken van post consumer polyester tot monomeren en door pyrolytische katalyse van afval-plastic naar bio-aromaten en het gebruik van de calorische waarde van afval plastic voor de eigen energievoorziening van de installatie. Het uiteindelijke doel waaraan gewerkt wordt is het opzetten van een polyester productiesysteem in Emmen waarbij alleen biobased grondstoffen toegevoegd dienen te worden die in combinatie met gerecycled materiaal wordt gebruikt voor het vervaardigen van nieuw polyester materiaal voor marktonderscheidende polyesterspecialiteiten die ter vervanging kunnen dienen van polyester gefabriceerd met fossiele grondstoffen.</t>
  </si>
  <si>
    <t>9747AA</t>
  </si>
  <si>
    <t xml:space="preserve">Zernikelaan </t>
  </si>
  <si>
    <t>2016-06-01</t>
  </si>
  <si>
    <t>2019-10-27</t>
  </si>
  <si>
    <t>KNN Advies B.V.</t>
  </si>
  <si>
    <t>Sunoil Bio Fuels B.V.</t>
  </si>
  <si>
    <t>NHL Hogeschool</t>
  </si>
  <si>
    <t>Encontech</t>
  </si>
  <si>
    <t>Warmte aangedreven pomp voor rondpompen van water</t>
  </si>
  <si>
    <t>Heat-driven pump for circulating water</t>
  </si>
  <si>
    <t>Encontech heeft een extern verwarmde (dmv biomassa, zonne-energie) motor ontwikkeld die goedkope, compacte en minder onderhoudsgevoelige pompen en compressoren mogelijk maakt, waarbij minimaal één energie-omzettingsstap volledig overbodig wordt, leidend tot vermindering van omzettingsverliezen. Ook kan de efficiëntie van ketels significant verhoogd worden door warmte te gebruiken voor aandrijving van een pomp of compressor en de restwarmte voor het verwarmen van water.</t>
  </si>
  <si>
    <t>http://www.encontech.nl/projects.html</t>
  </si>
  <si>
    <t>7522 NB</t>
  </si>
  <si>
    <t xml:space="preserve">Drienerlolaan 5 Horst </t>
  </si>
  <si>
    <t>Groningen Engineering Business Center, GEBC</t>
  </si>
  <si>
    <t>Groei technisch georiënteerd Noord Nederlandse bedrijfsleven stagneert door schaarste technisch talent
Het (MKB) bedrijfsleven moet het groeivermogen van de Noord-Nederlandse economie verhogen. Het MKB staat hierbij voor de taak om vernieuwende innovatieve oplossingen te vinden voor de maatschappelijke uitdagingen waarbij de focus in Noord-Nederland ligt op de bekende thema’s (biobased economy, gezondheid, agro-food, energie, chemie, HTSM (sensortechnologie) en water). Hierbij is menselijk kapitaal het belangrijkste middel om te komen tot waardevolle toepassingen en een gezonde economische groei. Het opbouwen en onderhouden van netwerken tussen bedrijven onderling en tussen bedrijven en kennisinstellingen is voor de opbouw van een goede kennisinfrastructuur van groot belang. Hierbij zijn goed opgeleide mensen cruciaal. Een stijgend aantal vacatures voor hoogopgeleide technici en ingenieurs bij vooral het regionale MKB is steeds moeilijker in te vullen. Het tekort aan technisch specialistisch personeel in Noord-Nederland neemt toe waarmee op termijn de groei wordt bedreigd. Dit tekort wordt verder versterkt door de zogenaamde brain-drain: pas afgestudeerde technologen en ingenieurs verhuizen van Noord-Nederland veelal naar de Randstad. Als gevolg hiervan moeten werknemers uit andere regio’s en landen “weggelokt” worden, hetgeen voor vele een grote stap betekent.
Het technische ecosysteem Noord Nederland op WO niveau werkt niet optimaal.
Veel WO studenten kennen de mooie bedrijven in Noord Nederland niet goed genoeg en veel bedrijven kennen de mogelijkheden van de RuG niet goed genoeg. Voor velen is het nog steeds een verrassing dat de RUG ook ingenieurs op “de markt zet” Ook verlaten veel studenten de regio na hun studie omdat de perceptie bestaat dat er weinig interessante banen en werkgevers zijn. Wellicht is dit onderdeel van het Noordelijk DNA om PR wat te laagdrempelig in te zetten, maar dit onderlinge “elkaar niet goed kennen” is een hobbel om het ecosysteem te laten werken zoals dat in andere landsdelen wel lukt.
Hoe kan het Noord Nederlandse technische georienteerde ecosysteem op WO niveau wel optimaal gaan functioneren?
Om bovenstaande uitdagingen aan te gaan wordt het Groningen Engineering Business Center (GEBC) opgericht en gefaseerd uitgebouwd. 
De hoofddoelstellingen van het GEBC zijn tweeledig: 
•	Onderwijs
o	Het opzetten en uitvoeren van Engineering Mastertracks. Het idee is dat hiermee meer studenten voor een technisch georiënteerde vervolgstudie binnen de RuG kiezen en daarmee behouden blijven voor loopbaanstappen in deze regio. Hierbij wordt in eerste instantie gedacht aan de tracks Advanced Instruments en Smart Factories. Dit past ook in het grotere, toekomstige plaatje dat de RuG de ambitie heeft om de 5e TU in Nederland te worden. 
o	Het realiseren van 300 WO Engineering stages/afstudeer/onderzoekplekken. Het idee is aanjagen en uitvoeren van professionele stages/afstudeerplekken de wederzijdse onbekendheid van bedrijven vs studenten en bedrijven vs RUG actief wordt opgelost. Hiertoe wordt een expertise platform (E-portfolio systeem) voor match-making opgezet
o	Uitwisselprogramma; het opzetten en realiseren van professionele en actuele workshops, lezingen, bedrijfsbezoeken, seminars op inhoudelijke engineering topics. Ook wordt de mogelijkheid onderzocht om mensen uit het bedrijfsleven gastlessen in onderwijsprogramma’s te laten verzorgen. Dit allemaal bedoeld om wederzijds intensiever elkaar te leren kennen.
•	Onderzoek
o	Het realiseren van een Engineering georiënteerd Professional Doctorate Engineering programma. Het idee is dat er een programma komt van toegepast onderzoek dat goed aansluit bij de onderzoekbehoefte van het technische georiënteerde Noord Nederlands bedrijfsleven. Ook hiermee wordt de onderlinge onbekendheid verder verkleind. Middels enquêtes bij de aangesloten bedrijven wordt de toekomstige vraag naar hoogopgeleide technologen in kaart gebracht. Deze data worden gebruikt om het curriculum van nieuwe en bestaande onderwijsprogramma’s op te zetten en te verbeteren. Hierbij kan het Noordelijk MKB via het GEBC input op het curriculum van de op te zetten opleidingen hebben.
Het GEBC wordt als samenwerking tussen de RUG, via het bestaande Groningen Engineering Centre (GEC), en een 7 tal bedrijfscooperaties georganiseerd. 
Het GEC is een overkoepelende organisatie van een 40-tal onderzoeksgroepen van de RUG, die allen raakvlakken hebben met engineering. De bedrijfsorganisaties vertegenwoordigen circa 150 MKB’s. De in deze coöperaties deelnemende bedrijven hebben hun business o.a. op de gebieden van Agro-Food, Chemie en Polymeren, Energie, Machinebouw, Mechatronica, Robotica, Medische Technologie, Geneesmiddelen, Bouw, High Tech Materialen, etc</t>
  </si>
  <si>
    <t>Vereniging Samenwerkende Bedrijven Eemsdelta</t>
  </si>
  <si>
    <t xml:space="preserve">Bio-economy Coöperatie Noord-Nederland U.A. </t>
  </si>
  <si>
    <t xml:space="preserve">Healthy Ageing Business Cooperatief U.A. </t>
  </si>
  <si>
    <t>Vereniging Bedrijfsnetwerk Groene Chemie Drenthe</t>
  </si>
  <si>
    <t>Emmtec Services B.V.</t>
  </si>
  <si>
    <t>Stichting Wiek-II</t>
  </si>
  <si>
    <t>Scale-up!</t>
  </si>
  <si>
    <t xml:space="preserve">Scale-up! wil de energietransitie in de regio Arnhem-Nijmegen op een nieuwe manier aanjagen en voortstuwen om de regionale doelstellingen te halen. </t>
  </si>
  <si>
    <t xml:space="preserve">Griftdijk </t>
  </si>
  <si>
    <t>2021-08-31</t>
  </si>
  <si>
    <t>De Groene Stroomfabriek N.V</t>
  </si>
  <si>
    <t>Huismerk Energie N.V.</t>
  </si>
  <si>
    <t>Izzy Projects</t>
  </si>
  <si>
    <t>HydrOwashR B.V.</t>
  </si>
  <si>
    <t>HydrOWashR - HW2000</t>
  </si>
  <si>
    <t>Binnen dit project werken twee Noordelijke MKB’ers samen om een unieke innovatie op het gebied van watertechnologie te realiseren en te valoriseren. Middels dit project, en de spin off die wordt gecreëerd door dit project, leveren de partners een significante bijdrage aan de binnen de Noordelijke Innovatie Agenda (NIA) en de Research and Innovation Strategy for Smart Specialization (RIS3) gestelde doelstellingen op het gebied van een schone en veilige watervoorziening.
In dit project worden twee wereldwijd unieke technologieën samengevoegd in een concreet product, de HW2000. Door een cross-sectoraal samenwerkingsverband in de watertechnologie en hightech beogen de samenwerkingspartners een zeer innovatieve all-in-one handenwasser te valoriseren, welke door middel van innovatieve sproeitechnologie een waterbesparing van maar liefst 99% kan realiseren. Tevens wordt als onderdeel van deze handwasser een hightech zuiveringstechniek (op basis van geavanceerde oxidatietechniek) ingezet, welke binnen dit project gevalideerd wordt.
Het project resulteert enerzijds in een volledig uitontwikkelde, gevalideerde en gedemonstreerde HW2000, hetgeen 22 structurele nieuwe arbeidsplaatsen oplevert. Anderzijds geeft dit project de partners de mogelijkheid om hun technologie in een eerste markttoepassing te valideren en zodoende spin off te creëren naar andere markten. Met name de geavanceerde oxidatietechnologie zal als gevolg van succesvolle validatie in verschillende sectoren ingezet kunnen worden ten behoeve van afvalwaterzuivering. Hierdoor kan bijvoorbeeld afvalwater uit de tuinbouwsector hergebruikt worden. Deze spin off, alsmede de afzetgroei van de HW2000, leidt naar verwachting tot 45 additionele structurele arbeidsplaatsen in 2020.
De samenwerkingspartners in dit project zijn Hydrowashr (Warten) en Metalmembranes (Leeuwarden). Binnen deze samenwerking, welke ontstaan is vanuit Wetsus, is Hydrowashr de initiatiefnemer tot de ontwikkeling van de HW2000 en zal eigenaar zijn van het product. Het belang van Hydrowashr is derhalve gelegen in valorisatie van de HW2000. Metalmembranes heeft geavanceerde oxidatietechnologie ontwikkeld welke binnen de HW2000 ingezet wordt. Deze waterzuiverende technologie heeft tevens grote potentie in andere toepassingen en sectoren, het belang van Metalmembranes is derhalve gelegen in het valideren van deze technologie om zodoende nieuwe markten aan te kunnen boren.</t>
  </si>
  <si>
    <t>9003 LL</t>
  </si>
  <si>
    <t xml:space="preserve">Hoofdstraat </t>
  </si>
  <si>
    <t>2016-05-03</t>
  </si>
  <si>
    <t>2019-04-23</t>
  </si>
  <si>
    <t>Metalmembranes.com B.V.</t>
  </si>
  <si>
    <t>Timmerfabriek WEBO b.v.</t>
  </si>
  <si>
    <t>Circulair Kozijn</t>
  </si>
  <si>
    <t>Circular Frame</t>
  </si>
  <si>
    <t xml:space="preserve">Binnen het project Circulaire Kozijn wordt een duurzaam kozijn ontwikkeld waarbij hergebruik en behoud van houtproducten en -grondstoffen centraal staan. </t>
  </si>
  <si>
    <t>http://www.webo.nl/</t>
  </si>
  <si>
    <t>7461TX</t>
  </si>
  <si>
    <t xml:space="preserve">Spoelerstraat </t>
  </si>
  <si>
    <t>Teknos Drywood b.v.</t>
  </si>
  <si>
    <t>Kreunen Kunststoffen b.v.</t>
  </si>
  <si>
    <t>Wageningen university</t>
  </si>
  <si>
    <t>saxion</t>
  </si>
  <si>
    <t>shr</t>
  </si>
  <si>
    <t>Twente Medical Systems international</t>
  </si>
  <si>
    <t>Get Under The Skin</t>
  </si>
  <si>
    <t xml:space="preserve">Het project Get Under The Skin ontwikkelt een kledingstuk waar sensoren in verwerkt worden. Deze sensoren meten de spieractiviteit en ontwikkelen algoritmen om de gemeten waarde te analyseren en interpreteren. </t>
  </si>
  <si>
    <t>https://www.tmsi.com/</t>
  </si>
  <si>
    <t>7575EJ</t>
  </si>
  <si>
    <t>Zutphenstraat</t>
  </si>
  <si>
    <t>2019-01-01</t>
  </si>
  <si>
    <t>Universiteit Twente EO</t>
  </si>
  <si>
    <t>Bard.zo Advies</t>
  </si>
  <si>
    <t>Stichting Sint Maartenskliniek</t>
  </si>
  <si>
    <t>Universiteit Twente IO</t>
  </si>
  <si>
    <t>Despray B.V.</t>
  </si>
  <si>
    <t>Ontwikkeling Automatisch Spuitbus Recycle Systeem - control unit</t>
  </si>
  <si>
    <t>Development Automatical Aerosol can Recycling System - control unit</t>
  </si>
  <si>
    <t>In dit project ontwikkelt Despray B.V. een automatisch spuitbus recycling systeem, gebaseerd op een zelf ontworpen innovatief concept van materiaalscheiding en –verwerking. Dit nieuwe recycling systeem moet volautomatisch kunnen functioneren, waarbij gebruikte aerosol spuitbussen worden verwerkt tot separate reststromen (aluminium, plastics, vloeistoffen en gassen) die vervolgens hergebruikt kunnen worden in andere toepassingen. Deze ontwikkeling draagt bij aan de circular/biobased economy door het herwinnen van grondstoffen uit afval en reststromen.</t>
  </si>
  <si>
    <t>http://www.despray.com/</t>
  </si>
  <si>
    <t>2016-03-15</t>
  </si>
  <si>
    <t>2017-06-27</t>
  </si>
  <si>
    <t>SCS Garden E-PLM Proeftuin (Extended Product Lifecycle Management Proeftuin)</t>
  </si>
  <si>
    <t>SCS Garden E-PLM Testing facility (Extended Product Lifecycle Management Testing ground)</t>
  </si>
  <si>
    <t xml:space="preserve">SCS Garden E-PLM Proeftuin (Extended Product Lifecycle Management Proeftuin). E-PLM Proeftuin is onderdeel van het Smart Industry FieldLab Secure Connected Systems Garden. Het veilig delen van data centraal. </t>
  </si>
  <si>
    <t>http://www.thalesgroup.com</t>
  </si>
  <si>
    <t>7554RR</t>
  </si>
  <si>
    <t>Demcon Advanced Mechatronics B.V.</t>
  </si>
  <si>
    <t>Figo B.V.</t>
  </si>
  <si>
    <t>Norma Hengelo B.V.</t>
  </si>
  <si>
    <t>Parthian Technology B.V.</t>
  </si>
  <si>
    <t>PM Aerotec B.V.</t>
  </si>
  <si>
    <t>USG Engineering Professionals B.V.</t>
  </si>
  <si>
    <t>Viro Beheer B.V.</t>
  </si>
  <si>
    <t>VMI Holland B.V.</t>
  </si>
  <si>
    <t>Hilbrands Laboratorium B.V.</t>
  </si>
  <si>
    <t>PlantValue, het beste uit de plant</t>
  </si>
  <si>
    <t>9418 PD</t>
  </si>
  <si>
    <t xml:space="preserve">Kampsweg </t>
  </si>
  <si>
    <t>2018-10-11</t>
  </si>
  <si>
    <t>Stich. Regionaal Onderzoek Lelieteelt in N en O NL</t>
  </si>
  <si>
    <t>New Businesses</t>
  </si>
  <si>
    <t>Drone4Agro BV</t>
  </si>
  <si>
    <t>Drone4Agro</t>
  </si>
  <si>
    <t xml:space="preserve">Twee MKB bedrijven in Gelderland en Overijssel werken samen aan het ontwikkelen en testen van een elektrisch aangestuurde megadrone voor de landbouw. </t>
  </si>
  <si>
    <t>http://www.drone4agro.com</t>
  </si>
  <si>
    <t>3781 AP</t>
  </si>
  <si>
    <t xml:space="preserve">Baron van Nagellstraat 31 </t>
  </si>
  <si>
    <t>Machinefabriek Boessenkool B.V.</t>
  </si>
  <si>
    <t>Eindhoven Medical Robotics B.V.</t>
  </si>
  <si>
    <t>ROBOSCULPT</t>
  </si>
  <si>
    <t xml:space="preserve">In dit R&amp;D-project werken twee MKB?ers en een onderzoeksorganisatie samen aan de valorisatie van een beeldgestuurde precisierobot voor botverwijderingsoperaties. Met behulp van de OP-Zuid subsidie kan de robot, RoboSculpt, sneller op de markt gebracht worden.
</t>
  </si>
  <si>
    <t>5653 PE</t>
  </si>
  <si>
    <t xml:space="preserve">Frankendaal </t>
  </si>
  <si>
    <t>Nobleo Projects B.V.</t>
  </si>
  <si>
    <t>Nobleo Control B.V.</t>
  </si>
  <si>
    <t>Stichting Katholieke Universiteit (Radboudumc)</t>
  </si>
  <si>
    <t>Polymer Science Park</t>
  </si>
  <si>
    <t>Proeftuin Recycling - Future Proof Polymers</t>
  </si>
  <si>
    <t>Testing facility Recycling - Future Proof Polymers</t>
  </si>
  <si>
    <t>De Proeftuin Recycling - Future Proof Polymers is een open omgeving waarin experimentele ontwikkeling en industrieel onderzoek plaats vinden voor het ontwikkelen en testen van nieuwe duurzame kunststofproducten en procedés in realistische omstandigheden. De proeftuin zal het mogelijk maken om op een effectieve en efficiënte wijze deze projecten met partijen in de keten op het gebied van kunststofrecycling uit te voeren en te organiseren.</t>
  </si>
  <si>
    <t>http://polymersciencepark.nl/proeftuin-recycling-future-proof-polymers-van-start-bij-psp/</t>
  </si>
  <si>
    <t>2015-09-15</t>
  </si>
  <si>
    <t>Beutech</t>
  </si>
  <si>
    <t>Christelijke Hogeschool Windesheim</t>
  </si>
  <si>
    <t>TrendingIndustries</t>
  </si>
  <si>
    <t xml:space="preserve">Het project Green Health Solutions richt zich op nieuwe toepassingen en markten voor planten met gezondheidsbevorderende eigenschappen en daarvan afgeleide producten. Een voorbeeld is de plant Bitter Gourd waar een anti-diabetes werking aan wordt toegedicht.
</t>
  </si>
  <si>
    <t>Stichting Monitoring  Zonnestroom</t>
  </si>
  <si>
    <t>Werkelijk BOUWEN aan BIPV</t>
  </si>
  <si>
    <t>Het bouwen aan een succesvol ecosysteem voor de volledige BIPV-waardeketen, inclusief de zonne-energie- en bouwsector, waarbij onderlinge en cross-sectorale samenwerking en verrijking van de markt centraal staan en wordt gefocust op de ontwikkeling van technologie, materialen en producten. Het hogere doel is om de slag te maken van technology push uit de zonne-energiesector naar markt pull uit de bouwsector, hierin de gehele supply chain te betrekken, de transitie naar een duurzaam energiesysteem te versnellen en de betrokken sectoren economisch te versterken en te laten groeien door (inter)nationaal te vermarkten. Het project betreft de invulling van de Roadmap Bouwen aan BIPV.</t>
  </si>
  <si>
    <t>3511 MH</t>
  </si>
  <si>
    <t xml:space="preserve">Arthur van </t>
  </si>
  <si>
    <t>2020-09-01</t>
  </si>
  <si>
    <t>Holland Solar</t>
  </si>
  <si>
    <t>4WWWWIE</t>
  </si>
  <si>
    <t>bouwkundig &amp; facilitair adviesbureau Comuth</t>
  </si>
  <si>
    <t>Orange Solar Specials/Kameleon Solar</t>
  </si>
  <si>
    <t>Chatim</t>
  </si>
  <si>
    <t>SolarSwing Energy/Wellsun</t>
  </si>
  <si>
    <t>Solinso</t>
  </si>
  <si>
    <t>Wallvision</t>
  </si>
  <si>
    <t>Soundinsight BV</t>
  </si>
  <si>
    <t>De ontwikkeling van een business case voor SoundInsight B.V.</t>
  </si>
  <si>
    <t>The development of a business case for SoundInsight BV</t>
  </si>
  <si>
    <t>In dit project zal een nieuwe business case ontwikkeld worden voor het op de markt zetten van de uit wetenschappelijk onderzoek resulterende sound probe van SoundInsight B.V.. De sound probe is een disruptieve, technologisch gedreven innovatie op het gebied van akoestische meetapparatuur. Deze innovatie biedt grote voordelen in high tech marktsegmenten zoals automotive, luchtvaart, en consumentenelektronica. Het doel van dit project is het ontwerpen, valideren en ontwikkelen van commercieel aantrekkelijke business case waarmee deze smart probe vermarkt kan worden.</t>
  </si>
  <si>
    <t>http://www.soundinsight.nl/producten/the-sonocat/</t>
  </si>
  <si>
    <t>FreeSense Solutions B.V.</t>
  </si>
  <si>
    <t>Smart Sensored LED Solutions</t>
  </si>
  <si>
    <t>Grote energie slurpende gebouwen kunnen flink energie besparen door effici?nt om te springen met verlichting en zuinig om te gaan met andere energiebronnen. Neem bijvoorbeeld parkeergarages: die verbruiken al gauw net zoveel energie als 100 tot 200 huishoudens. Bijna alle (99%) impact van verlichting op het milieu komt door de elektriciteit die nodig is om lampen te laten branden. Het is sterk afhankelijk van de situatie, maar in het bedrijfsleven bestaat tussen de 20 en 30 procent van energiekosten uit verlichting. LED verlichting is daarom een goede investering. De energie die het kost om een ledlamp te produceren wordt veelal binnen 300 branduren terugverdiend.
Een kostenpost is ook dat veel lampen stroom gebruiken op momenten dat dat niet nodig is. Of maximaal te schijnen terwijl verlichting met minder lumen ook zou volstaan. Dit soort sluipverbruik kost veel geld voor vooral bedrijven die grote gebouwen beheren, zoals garages, hotels, verzorgingsinstellingen. Het interessante is dat bij ledlampen?in tegenstelling tot andersoortige dimbare lampen? de lichtopbrengst en het stroomverbruik evenredig met elkaar dalen, waardoor je die dus prima kunt dimmen. 
Dit project is gericht op de realisatie van een systeem waarmee een slim LED netwerk kan worden gerealiseerd in een gebouw, of bebouwde omgeving. Onder een slim LED netwerk verstaan wij een draadloos led armatuur met ingebouwde sensoren. De sensoren geven informatie over het binnenklimaat, het stroomverbruik van het armatuur, de aanwezigheid en beweging van personen en/of objecten (bv. auto?s), de algemene staat van het armatuur en de luchtkwaliteit/emissie-intensiteit. Hierbij kan gedacht worden aan het aantal branduren, temperatuur, lichtopbrengst, actief en automatische dimming, etc. Informatie nuttig voor het kunnen voorspellen van onderhoud, energieverbruik gedurende levensduur en moment van vervanging in geval van schade dan wel einde levensduur (alhoewel dit doorgaans ver in de toekomst ligt bij LED).
Maximale verlichting is nodig als mensen in de ruimte zijn. Lokalisering van mensen is dus belangrijk. Met dit project wordt een innovatief product ontwikkeld waarmee oude gebouwen snel en goedkoop kunnen worden gerenoveerd, waarbij direct LED verlichting wordt geplaatst met daarin een hele compact cardridge waarmee het mogelijk is indoor mensen en objecten (auto?s) te lokaliseren en op basis daarvan een intelligent, duurzaam energiesysteem voor een volledig gebouw te ontwikkelen. De cardridge wordt dusdanig ontworpen dat deze zowel toepasbaar is in LED-bars alsook in LED-panels.
Binnen dit project wordt tevens gekeken naar de mogelijkheden van een indoor Light Positioning System (LPS). Een indoor positioning system (IPS) bestaat uit een netwerk van sensoren en transcievers (embedded in ieder armatuur) dat wordt toegepast om live en draadloos al dan niet bewegende voorwerpen of mensen in een gebouw te lokaliseren. In tegenstelling tot het outdoor Global Positioning System (GPS) is er momenteel nog geen de facto standaard voor het ontwerp van IPS-systemen, waardoor een breed gedragen implementatie slecht van de grond komt. Wij verwachten dat met onze kennis en technologie?n een belangrijke bijdrage hiervoor kunnen leveren. Toepasbaarheid strekt zich dan uit van parkeergarages, scholen, openbare (overheids)gebouwen, winkelcentra, luchthavens, hotels, warehouses, sportcomplexen en de rest van de gebouwde omgeving.
FreeSense gaat samen met WhyLed de komende 2 jaar het bovenstaande innovatieve product ontwikkelen en demonstreren in een parkeergarage en een school. Accenten liggen hierbij op:
-	Dimming /kleur verandering ahv aanwezigheidsdetectie en/of mood-control
-	Kleuren en indicatie-verlichting voor communicatie (wel/geen auto in vak)
-	gas-detectie (CO2, CO, NOx, etc)
-	autonoom noodverlichting (Li-ion batterij) in geval stroom uitvalt
-	alles in 1 smart cartridge voor zowel panels als lichtbalken
-	local positioning</t>
  </si>
  <si>
    <t>5653 LC</t>
  </si>
  <si>
    <t xml:space="preserve">Croy </t>
  </si>
  <si>
    <t>FreeSense Solutions</t>
  </si>
  <si>
    <t>WhyLed Finance B.V</t>
  </si>
  <si>
    <t>E-PLM 2.0 (Extended Product Lifecycle management 2.0)</t>
  </si>
  <si>
    <t>E-PLM (Extended Product Lifecycle Management) 2.0 richt zich op het veilig en effectief uitwisselen van data tussen toeleveranciers en afnemers voor de gehele levenscyclus van een (nieuw) product.</t>
  </si>
  <si>
    <t>Demcon Nymus 3D B.V.</t>
  </si>
  <si>
    <t>GML Instruments B.V.</t>
  </si>
  <si>
    <t>R.M. Precision B.V.</t>
  </si>
  <si>
    <t>M.G. Twente B.V.</t>
  </si>
  <si>
    <t>SupplyDrive B.V.</t>
  </si>
  <si>
    <t>Apollo Vredestein B.V.</t>
  </si>
  <si>
    <t>Visser Projectservice B.V.</t>
  </si>
  <si>
    <t>Eluxis B.V.</t>
  </si>
  <si>
    <t>JINC.</t>
  </si>
  <si>
    <t>Kiezen voor Kansen Amsterdam (voorheen Onbekend maakt Onbemind)</t>
  </si>
  <si>
    <t>Choosing Opportunities Amsterdam</t>
  </si>
  <si>
    <t xml:space="preserve">Sociale duurzaamheid is de kern van de projecten van JINC. 
JINC vindt dat iedere leerling een eerlijke kans verdient op de arbeidsmarkt; sociale participatie is van essentieel belang. Want ieder talent telt. Dat geldt ook voor jongeren die opgroeien in sociaal economische achterstand.
Via de projecten van JINC leren ze solliciteren, maken ze kennis met verschillende beroepen en ontdekken ze samen met een coach welk werk bij hen past. Het doel: een juiste studiekeuze, minder kans op schooluitval en beter zicht op werk. De projecten worden binnen de kaders van de scholen uitgevoerd en zijn op die manier verankerd in het onderwijs.
</t>
  </si>
  <si>
    <t>http://www.jinc.nl/</t>
  </si>
  <si>
    <t>1061VX</t>
  </si>
  <si>
    <t xml:space="preserve">Derkinderenstraat </t>
  </si>
  <si>
    <t>2018-10-31</t>
  </si>
  <si>
    <t>JINC</t>
  </si>
  <si>
    <t>Centre of Expertise Smart Sustainable Manufacturing NHL Stenden</t>
  </si>
  <si>
    <t xml:space="preserve">Dit project voorziet in de ontwikkeling van een Centre of Expertise (CoE) Smart Sustainable Manufacturing (S2M) waarmee een duurzame structuur gerealiseerd wordt waarin onderwijs, toegepast onderzoek op hbo niveau en de vraag van het technisch mkb (maakindustrie) verbonden worden. De insteek van het CoE S2M is om vanuit vraaggestuurd onderzoek van bedrijven samen met professionals en studenten een voedingsbodem voor een passend onderwijsaanbod (bijvoorbeeld trainingen, (bij)scholingstrajecten, hybride leerkrachten en  flexibele leerroutes) te creëren. Zo worden  onderwijs en daarmee de huidige en toekomstige arbeidsmarkt beter op elkaar afgestemd en structureel met de praktijk verbonden. Dit leidt tot passender gekwalificeerde professionals voor de regionale arbeidsmarkt.
Noord-Nederland maakt op dit moment een snelle ontwikkeling door op het gebied van High Tech Systems &amp; Materials en Smart Industry. Er lopen verschillende (icoon)projecten met (inter)nationale uitstraling: Region of Smart Factories, WCCS en ID3AS. ADDED in Emmen is de eerste Smart Shared Facility in Nederland en erkend Fieldlab. Met deze projecten wordt door publieke en private partijen gezamenlijk fors geïnvesteerd in een regionale kennispositie voor Noord Nederland. Wat op dit moment ontbreekt, is een landingsplek voor de borging van de kennis die vanuit deze en andere projecten wordt opgedaan. Mede door middel van een CoE S2M en de kenniscampus NHL Stenden en ADDED kan Emmen zo’n landingsplek vormen. Een plaats waar de verbinding gemaakt kan worden met kennis die vanuit bestaande lectoraten wordt opgedaan, zoals de lectoraten van NHL Stenden in Leeuwarden op het gebied van Computer Vision en Data Science. 
Het CoE S2M beoogt het knooppunt van kennis en kunde, in de werkvelden van Technische Informatica, Polymer Engineering en Werktuigbouwkunde, te zijn binnen een Noordelijke HTSM community. De inhoudelijke focus ligt op de volgende Smart Manufacturing thema’s: Model Based Engineering, Added Manufacturing, Robotics &amp; End-of-Arm Tooling, Smart Systems, Smart Industrial Control &amp; Sensor Applicaties.  Deze thema’s sluiten naadloos aan bij de lopende Smart Industry kennisontwikkelingsprojecten waarbij NHL Stenden bij  betrokken is. Dit geeft tevens invulling aan de behoefte om de regionale arbeidsmarkt en bedrijven te ondersteunen in hun  doorontwikkeling op de hightech systemen ladder. De insteek van het CoE is vanuit praktijkonderzoek een voedingsbodem voor een passend onderwijsaanbod te creëren, vanuit het principe van regionaal co-makership: in de regio, voor de regio en in triple helix verband. Op deze manier wordt via het vraaggestuurde onderzoek het onderwijs en daarmee de toekomstige en huidige arbeidsmarkt meer structureel verbonden met de praktijk.
Door haar positionering tussen onderwijs en bedrijfsleven, beoogt het CoE S2M de kenniscirculatie te versnellen en vraag en aanbod op een structurele wijze met de regio te verbinden. Ten behoeve van het gewenste kennisaanbod werkt het CoE nauw samen met CoE S2M Partners. Zij vormen de klankbordgroep en zijn van belang voor de inrichting en inhoudelijke borging van het CoE. Het zijn de regionale koplopers op de gekozen Smart Factory thema’s en zijn bereid risicodragend te investeren in het bevorderen van de regionale leercultuur door samen met het CoE te experimenteren met alternatieve leerwerkvormen. De CoE S2M Partners zijn: Stevens Engineering, Dopple, KxA, GeTech en RUG. 
Een CoE bedrijvenplatform wordt opgezet om een duurzame structuur te realiseren voor vraagarticulatie. In eerste instantie wordt het bedrijvenplatform gevormd uit leden van de bedrijvenverenigingen Techniek Socïeteit, het 3D metaalprint cluster, Technologies ADDED, EMMTEC Industry &amp; Businesspark en ENGIE. De samenwerkingsstructuur is echter open en schaalbaar waarbij geïnteresseerde bedrijven tijdens het project maar ook daarna kunnen aansluiten bij het bedrijvenplatform. 
De werking van het CoE S2M berust op kenniscirculatie op basis van vraagarticulatie binnen het bedrijvenplatform. In de basis start kenniscirculatie bij de leerbehoefte en kenniscreatie-projecten tussen het CoE S2M en bedrijven. Binnen het project wordt gefocust om de leerbehoeften van het bedrijvenplatform in kaart te brengen. De uitvoering van kenniscreatie-projecten maakt geen deel uit van deze subsidie aanvraag maar vormt een belangrijke pijler van het business model van het CoE S2M. Kennisoverdracht vindt op een natuurlijke wijze plaats via de aan het onderwijs verbonden lectoren. Het onderwijs is uiteindelijk verantwoordelijk voor de kennisvalorisatie in de vorm van een vernieuwd en/of aangepast opleidingsaanbod. De introductie van het leerbedrijf vormt de katalysator van de kenniscirculatie. Het leerbedrijf beoogt een passend fysieke leeromgeving te bieden: vanuit het onderwijs via het Design Centre, in samenwerking met de CoE S2M Partners via de ontwikkelde on side leerwerkomgevingen of vanuit het CoE S2M via het Smart Manufacturing Centre.
</t>
  </si>
  <si>
    <t>8917 DD</t>
  </si>
  <si>
    <t>Rengerslaan</t>
  </si>
  <si>
    <t>2018-09-03</t>
  </si>
  <si>
    <t>2021-09-03</t>
  </si>
  <si>
    <t>Dopple</t>
  </si>
  <si>
    <t>Stevens Engineering Emmen</t>
  </si>
  <si>
    <t>Getech Holding</t>
  </si>
  <si>
    <t>KxA Software Innovations</t>
  </si>
  <si>
    <t>3D Makers Zone BV</t>
  </si>
  <si>
    <t>BouwLab R&amp;Do</t>
  </si>
  <si>
    <t>Building Lab R&amp;Do</t>
  </si>
  <si>
    <t xml:space="preserve">Het BouwLab is een Living Lab waarin (MKB)-ondernemingen uit de bouwsector kunnen
experimenteren en innoveren. De proeftuin biedt een fysieke locatie met de state-of-the art in digitale productietechnieken, die openstaat voor innovatieve pilot- en proefprojecten van het MKB. 
</t>
  </si>
  <si>
    <t>https://www.3dmakerszone.com/</t>
  </si>
  <si>
    <t>2031CC</t>
  </si>
  <si>
    <t xml:space="preserve">Oudeweg 91-95 </t>
  </si>
  <si>
    <t>2022-04-30</t>
  </si>
  <si>
    <t>Xtrution B.V.</t>
  </si>
  <si>
    <t>Ir Thijs Asselbergs Architect BNA B.V.</t>
  </si>
  <si>
    <t>Hogeschool INHolland</t>
  </si>
  <si>
    <t>Runner Assist</t>
  </si>
  <si>
    <t xml:space="preserve">In het project Runner Assist wordt een applicatie ontwikkelt die recreatieve hardlopers helpt sportblessures te voorkomen en prestaties te verbeteren. </t>
  </si>
  <si>
    <t>7522 AH</t>
  </si>
  <si>
    <t xml:space="preserve">Roessinghsbleekweg </t>
  </si>
  <si>
    <t>2017-10-03</t>
  </si>
  <si>
    <t>TriMM</t>
  </si>
  <si>
    <t>Xsens Technologies BV</t>
  </si>
  <si>
    <t>SensoRun BV</t>
  </si>
  <si>
    <t>Fantazm B.V.</t>
  </si>
  <si>
    <t>Voorkom en Herstel</t>
  </si>
  <si>
    <t>De gezondheidszorg verplaatst zich steeds meer naar de huiskamer, en wordt gestimuleerd dat mensen steeds meer regie over hun eigen leven nemen. Daarnaast wordt bewegen en sporten wordt steeds belangrijker in de gezondheidszorg, zeker nu de insteek veel meer op preventie is komen te liggen. Ook bij ziekte wordt verwacht je in de thuisomgeving werkt aan herstel. Dit herstel vindt echter vaak niet plaats omdat pati?nten verkeerd ingelicht worden, de begeleiding tot een minimum wordt beperkt en ze niet gemotiveerd worden om te werken aan hun herstel.
Doel van dit project is om het verantwoord bewegen en de oefenen ?leuk? te maken, terwijl de zorgverleners goed inzicht krijgen in de oefeningen die gedaan zijn om de volgende stappen voor herstel te bepalen. Om dit te bereiken ontwikkelen en valideren vier mkb-ondernemingen in samenwerking met een kennis- en zorginstelling Doelstelling van het project is het ontwikkelen van een betaalbaar modulair 3d motion sensing systeem, bestaande uit sensoren en software, waarmee eenvoudig accuraat en continu motorische parameters gemeten kan worden. Met behulp van de sensoren en software krijgt de gebruikers directe en persoonlijke feedback. Deze oplossing moet het mogelijk maken om op objectieve wijze gegevens aangaande de motorische en fysiologische parameters te meten en direct (persoonlijke) feedback te geven.
Het betreft hier een project met een crossover tussen de nationale topcluster Life Sciences &amp; Health (LS&amp;H) en de internationale topcluster Hightech Systemen &amp; Materialen (HTSM) met een nauwe verbinding met de topsector Creatieve Industrie.</t>
  </si>
  <si>
    <t>5222 AX</t>
  </si>
  <si>
    <t xml:space="preserve">Kasteleinenkampweg </t>
  </si>
  <si>
    <t>2020-08-31</t>
  </si>
  <si>
    <t>2M Engineering Limited</t>
  </si>
  <si>
    <t>Ki2Move</t>
  </si>
  <si>
    <t>H.J.M. de Groot Holding B.V.</t>
  </si>
  <si>
    <t>Erasmus Universitair Medisch Centrum Rotterdam</t>
  </si>
  <si>
    <t>Bio Energy Netherlands Holding B.V.</t>
  </si>
  <si>
    <t>Bio-Hydrogen</t>
  </si>
  <si>
    <t xml:space="preserve">Bio Energy Netherlands wil met het innovatieve project Bio-Hydrogen een circulaire energiestroom tot stand brengen, waarin naast warmte groene waterstof (Bio Hydrogen) wordt opgewekt uit lokaal beschikbare biomassa. 
</t>
  </si>
  <si>
    <t>https://bioenergynetherlands.nl/</t>
  </si>
  <si>
    <t>Bio Energy Netherlands B.V.</t>
  </si>
  <si>
    <t>Stichting TWENTE47</t>
  </si>
  <si>
    <t>COUNTDOWN</t>
  </si>
  <si>
    <t>Het COUNTDOWN consortium wil met dit project  werken aan een oplossing die partijen in de logistieke keten in staat stelt informatie te gebruiken om de vier V's (Vervuiling, Verspilling, Verkwisting, Vermissing) te minimaliseren, waardoor optimalisatie van het bedrijfsresultaat en optimalisatie van duurzaamheid hetzelfde doel dienen.</t>
  </si>
  <si>
    <t>http://www.blu-brandcommerce-preview.com/kopie-van-kic</t>
  </si>
  <si>
    <t>AHRMA HOLDING</t>
  </si>
  <si>
    <t>Locus Positioning</t>
  </si>
  <si>
    <t>GreenStar - Ovis Telematics</t>
  </si>
  <si>
    <t>Innovadis</t>
  </si>
  <si>
    <t>Datacadabra</t>
  </si>
  <si>
    <t>HyMove BV</t>
  </si>
  <si>
    <t>Ontwikkeling van 60KW H2FC range extender</t>
  </si>
  <si>
    <t>Development of 60kW H2FC range extender</t>
  </si>
  <si>
    <t>HyMove is voornemens om een 60 KW Brandstofcelsysteem te gaan produceren. Daarvoor wordt een experimentele ontwikkeling gedaan op gebied van engineering, elektrische interface, algoritmes voor de aansturing en inpassing en voor het hele keurings- en certificeringproces. Deze ontwikkelingen worden gedaan met de resultaten van het industriële onderzoek van de eerste waterstofbus als basis. Doelstelling is om hiermee een vervolgstap te zetten in het productieproces van waterstofbussen en andere heavy-duty voertuigen. De aanleiding is het besluit van de Provincie Gelderland om een vervolg te realiseren op het eerste waterstofbus project (2009 -2013). In dat project is de “proof of concept” aangetoond van een innovatieve waterstofbus.</t>
  </si>
  <si>
    <t>http://www.hymove.nl/media/</t>
  </si>
  <si>
    <t>6827AV</t>
  </si>
  <si>
    <t>2015-05-19</t>
  </si>
  <si>
    <t>Bouwkundig- &amp; Facilitair Adviesbureau Comuth</t>
  </si>
  <si>
    <t>Full Aesthetic Solar Roof</t>
  </si>
  <si>
    <t>In proefopstellingen demonstreren dat volledig geïntegreerde zonne-energie (PV) daken gerealiseerd kunnen worden die ook esthetisch, betaalbaar en innovatief zijn.</t>
  </si>
  <si>
    <t>Petec Solutions / Petec Solar</t>
  </si>
  <si>
    <t>Holdingfonds Economische Investeringen D.H.</t>
  </si>
  <si>
    <t>JESSICA Energiefonds Den Haag (ED) - PZH</t>
  </si>
  <si>
    <t xml:space="preserve">ED (Energiefonds Den Haag) is een JESSICA-fonds (‘Joint European Support for Sustainable Investment in City Areas’), dat is ondergebracht in een holdingfonds, samen met een ander Haags stadsontwikkelingsfonds: FRED. Beide stadsontwikkelingsfondsen hebben tot doel private investeerders over de streep te trekken (hefboomeffect) om duurzame stadsontwikkelingsprojecten te starten. </t>
  </si>
  <si>
    <t>2511BT</t>
  </si>
  <si>
    <t>Spui</t>
  </si>
  <si>
    <t>2015-07-01 00:00:00</t>
  </si>
  <si>
    <t>2016-07-15 00:00:00</t>
  </si>
  <si>
    <t>Siza Innovatieprojecten BV</t>
  </si>
  <si>
    <t>Proeftuin Robotica Ontwikkeling in de langdurende Zorg PRO-Z</t>
  </si>
  <si>
    <t>Testing facility Robotics Development in long-term Care</t>
  </si>
  <si>
    <t xml:space="preserve">De proeftuin Robotica Ontwikkeling in de langdurende Zorg ondersteunt bedrijven bij robotica-ontwikkeling samen met ervaringsdeskundigen (cliënten, mantelzorgers of professionals). </t>
  </si>
  <si>
    <t>https://www.siza.nl/innovatie</t>
  </si>
  <si>
    <t>6816RP</t>
  </si>
  <si>
    <t xml:space="preserve">Kemperbergerweg </t>
  </si>
  <si>
    <t>Mijnrobots.nl</t>
  </si>
  <si>
    <t>Tinybots BV</t>
  </si>
  <si>
    <t>Gable Systems B.V.</t>
  </si>
  <si>
    <t>Zuyd Hogeschool</t>
  </si>
  <si>
    <t>CTM Sunrise B.V.</t>
  </si>
  <si>
    <t>Intelligent zend/ontvangststation</t>
  </si>
  <si>
    <t>Intelligent transmit/receive station</t>
  </si>
  <si>
    <t>Het project heeft als hoofddoel het faciliteren van snel en goedkoop internet in de buitengebieden en op industrieterreinen. In buitengebieden is men vaak aangewezen op een relatief trage ADSL verbinding. Bij ADSL is de afstand tot de wijkcentrale van invloed op de maximale snelheid die behaald kan worden en dit is in het geval van de buitengebieden vaak een grote afstand. In theorie zijn maximale snelheden van 8Mb downstream en 1Mb upstream te behalen echter in de praktijk ligt dit eerder rond de 2Mb downstream en 0,5Mb upstream.
Met de ontwikkeling van een zend/ontvangstation wordt het ook voor de bewoners in de buitengebieden mogelijk snel internet (tot 500Mb up- en downstream) te hebben zonder dat ze afhankelijk zijn van medebewoners en zonder dat er hoge aansluitingskosten mee gepaard gaan. Een tweede doelstelling die het project wil bereiken betreft het aanbieden van een goedkoper alternatief voor (bedrijfs-) glasvezelaansluitingen aan bedrijven binnen een bedrijventerrein. Middels de ontwikkeling van de zend/ontvangmodule kunnen op één 500Mb aansluiting tot wel 60 ondernemingen worden aangesloten.</t>
  </si>
  <si>
    <t>6601 HE</t>
  </si>
  <si>
    <t xml:space="preserve">Kelvinstraat </t>
  </si>
  <si>
    <t>2017-08-01</t>
  </si>
  <si>
    <t>JEP Holding B.V.</t>
  </si>
  <si>
    <t>Haeger Europe B.V.</t>
  </si>
  <si>
    <t>SHIFT; Smart Hybrid system for Insert Fabrication from Twente</t>
  </si>
  <si>
    <t xml:space="preserve">Haeger Europe B.V. en Z-Tech Solutions B.V. slaan de handen ineen voor het ontwikkelen van een volautomatisch systeem om plaatwerk te voorzien van inserts (bouten en moeren). </t>
  </si>
  <si>
    <t>7575 CA</t>
  </si>
  <si>
    <t xml:space="preserve">Textielstraat </t>
  </si>
  <si>
    <t>2019-11-29</t>
  </si>
  <si>
    <t>Z-Tech Solutions B.V.</t>
  </si>
  <si>
    <t>Stichting Academy Het Dorp</t>
  </si>
  <si>
    <t>Academy Het Dorp: Innovatieve R&amp;D met, voor en door gebruikers van langdurende zorg</t>
  </si>
  <si>
    <t>Academy het Dorp: Innovative RD with, for and by users of long-term medicalcare</t>
  </si>
  <si>
    <t>Siza en Academy Het Dorp bundelen willen door innovatie in de langdurige zorg, vraagstukken van mensen met een beperking aanpakken. Onder andere voor de aanstaande herbouw van Het Dorp in Arnhem.  </t>
  </si>
  <si>
    <t>http://www.academyhetdorp.nl</t>
  </si>
  <si>
    <t xml:space="preserve">Kemperbergerweg 139 </t>
  </si>
  <si>
    <t>2018-01-15</t>
  </si>
  <si>
    <t>Stichting Siza</t>
  </si>
  <si>
    <t>V.O.F. G.J. Kleizen</t>
  </si>
  <si>
    <t>Micro warmte kracht koppeling</t>
  </si>
  <si>
    <t>Micro cogeneration</t>
  </si>
  <si>
    <t>Biogas Energie Optimalisatie. Ontwikkelen en testen van een energiezuinige WKK (warmtekracht koppeling) voor kleinschalige mestvergisters. We gaan een compacte energiezuinige WKK ontwikkelen voor vergisters die bedoeld is om mest van eigen boerderij te vergisten (microvergisters). Er is hiervoor een ander concept bedacht. De motor draait met een variabel toerental om naar gelang de beschikbaarheid van het biogas altijd met het meest 'zuinige' toerental te draaien. Hierdoor kunnen we meer elektriciteit genereren met dezelfde hoeveelheid biogas.</t>
  </si>
  <si>
    <t>http://vofkleizen.nl/</t>
  </si>
  <si>
    <t>7679 VD</t>
  </si>
  <si>
    <t xml:space="preserve">Ossendijk </t>
  </si>
  <si>
    <t>Compumatica Secure Networks BV</t>
  </si>
  <si>
    <t>Verification Based Remote &amp; Secure Maintenance Solutions</t>
  </si>
  <si>
    <t xml:space="preserve">
</t>
  </si>
  <si>
    <t>5405 PD</t>
  </si>
  <si>
    <t xml:space="preserve">Oude Udenseweg </t>
  </si>
  <si>
    <t>2019-09-01</t>
  </si>
  <si>
    <t>Compumaitica Secure Networks BV</t>
  </si>
  <si>
    <t>Cordis Automation B.V.</t>
  </si>
  <si>
    <t>Additive Industries B.V.</t>
  </si>
  <si>
    <t>Stichting VUmc</t>
  </si>
  <si>
    <t>Tracing &amp; Trading</t>
  </si>
  <si>
    <t xml:space="preserve">Het VUmc in Amsterdam start binnenkort met de bouw van het Imaging Center Amsterdam. Dit centrum gaat onderdag bieden aan een hightech radio-chemisch laboratorium (TracerCenterAmsterdam) voor de ontwikkeling van geneesmiddelen en therapie op maat. 
 </t>
  </si>
  <si>
    <t>https://amsterdamsmartcity.com/projects/tracing-trading</t>
  </si>
  <si>
    <t>1007 MB</t>
  </si>
  <si>
    <t>De Boelelaan</t>
  </si>
  <si>
    <t>2015-04-30</t>
  </si>
  <si>
    <t>Tocardo Solutions BV</t>
  </si>
  <si>
    <t>Oosterschelde Tidal Power</t>
  </si>
  <si>
    <t>Een consortium onder leiding van Tocardo International B.V. werkt aan de doorontwikkeling van een getijdecentrale in de Oosterschelde stormvloedkering en teruglevering stroom aan 1.000 Zeeuwse huishoudens.</t>
  </si>
  <si>
    <t>1779 GP</t>
  </si>
  <si>
    <t>2015-12-01</t>
  </si>
  <si>
    <t>2019-06-30</t>
  </si>
  <si>
    <t>Tocardo International BV</t>
  </si>
  <si>
    <t>Constructiebedrijf Hillebrand BV</t>
  </si>
  <si>
    <t>Istimewa Elektrotechniek BV</t>
  </si>
  <si>
    <t>Van der Straaten Aannemingsmaatschappij B.V.</t>
  </si>
  <si>
    <t>Universiteit van Utrecht</t>
  </si>
  <si>
    <t>Vereniging Zeeuwse Milieu Federatie</t>
  </si>
  <si>
    <t>Stichting Deltares</t>
  </si>
  <si>
    <t>Contec B.V.</t>
  </si>
  <si>
    <t>Personalized Medication Machine</t>
  </si>
  <si>
    <t xml:space="preserve">Dit project is gericht op de ontwikkeling van een Personalized Medication Machine. </t>
  </si>
  <si>
    <t>http://www.contec.nl/nl/subsidie-op-oost</t>
  </si>
  <si>
    <t>7447TK</t>
  </si>
  <si>
    <t xml:space="preserve">Kopersteden </t>
  </si>
  <si>
    <t>2017-06-30</t>
  </si>
  <si>
    <t>EcoGrondstoffen BV</t>
  </si>
  <si>
    <t>PROPERS, samen eiwitten zoeken in gras (versie 2)</t>
  </si>
  <si>
    <t>PROPERS, together finding proteins in grass (version 2)</t>
  </si>
  <si>
    <t xml:space="preserve">Ontwikkeling van een mobiele graspers die eiwitten uit gras haalt. Hierdoor kan gras afval gebruikt worden voor diervoeders en andere toepassingen. </t>
  </si>
  <si>
    <t>http://www.ecogrondstoffen.nl/</t>
  </si>
  <si>
    <t>6706 AJ</t>
  </si>
  <si>
    <t xml:space="preserve">Veluviaweg </t>
  </si>
  <si>
    <t>2015-09-05</t>
  </si>
  <si>
    <t>2017-09-05</t>
  </si>
  <si>
    <t>RhineTech</t>
  </si>
  <si>
    <t>BELW Advies</t>
  </si>
  <si>
    <t>Sievecorp Europe B.V.</t>
  </si>
  <si>
    <t>Nieuwe beleving van het drinken van appelsap</t>
  </si>
  <si>
    <t xml:space="preserve">In de ontwikkeling van hun microfiltratie technologie werkt het R&amp;D-team van SieveCorp Europe aan de toepassing voor verse ruwe vruchtensappen. Binnen het project zal deze toepassing voor het eerst op een realistische pilot-plant installatie getest worden voor verwerking van ruwe appelsap tot lang houdbare rauwe appelsap. Het project vormt een belangrijke stap voor het bedrijf om de technologie op te schalen naar industriële volumes. In dit EFRO Valorisatie project wordt het bewijs geleverd dat de innovatieve installatie van SieveCorp Europe kan functioneren onder reële, industriële omstandigheden in een proefomgeving. De pilot-plant installatie zal informatie opleveren voor de verdere opschaling van het ontwerp naar een commerciële schaal. Op basis van experimenten zal de werking, stabiliteit en voorspelbaarheid van het proces op grote schaal worden bepaald en zal het bewijs worden verzameld voor de besluitvorming na dit project voor het al dan niet opschalen naar een commerciële, industriële uitvoering en herhaling.
</t>
  </si>
  <si>
    <t>9351 VS</t>
  </si>
  <si>
    <t>Potklei  A</t>
  </si>
  <si>
    <t>2018-09-19</t>
  </si>
  <si>
    <t>Invited Holding B.V.</t>
  </si>
  <si>
    <t>Ontwikkeling modulair sluitsysteem voor de zorg</t>
  </si>
  <si>
    <t xml:space="preserve">Development modular lock system for the care sector   </t>
  </si>
  <si>
    <t>Zorgbehoeftige groepen in de samenleving zoals ouderen, slechtzienden, gehandicapten en patiënten willen het liefste thuis blijven wonen. Dit geeft als probleem dat er enerzijds eenvoudig toegang verschaft dient te worden voor tal van verschillende partijen zoals bezoek, verzorging en verpleging, maar anderzijds dat de veiligheid en het gevoel van veiligheid van deze kwetsbare groepen in stand gehouden moet worden. Daarnaast dient er eigenlijk constant toezicht op de aanwezigheid en de fysieke en mentale conditie van de zorgbehoeftige te zijn, maar het is veel te duur om dat door mensen te laten doen. Invited Holding BV wil nu met externe ontwikkelpartners een nieuw product ontwikkelen, namelijk een modulair elektronisch sluitsysteem om de hiervoor genoemde problematiek kostenefficiënt mee op te lossen en dat naadloos in te passen is in bestaande situaties. Het grote voordeel ten opzichte van bestaande initiatieven is dat het volledig veilig is, zeer gebruiksvriendelijk en te koppelen is aan bestaande (domotica)toepassingen.</t>
  </si>
  <si>
    <t>http://www.invited-smartlock.com/</t>
  </si>
  <si>
    <t>3771MN</t>
  </si>
  <si>
    <t xml:space="preserve">Marchandweg </t>
  </si>
  <si>
    <t>2017-02-28</t>
  </si>
  <si>
    <t>Kobato Materieel</t>
  </si>
  <si>
    <t>Procescoating foodsector</t>
  </si>
  <si>
    <t>Process coating Food sector</t>
  </si>
  <si>
    <t>Grondstoffen voor teflon (PFOA) hebben negatieve gevolgen voor de volksgezondheid. Voor consumentenproducten zijn daarom al alternatieven op de markt, echter is dit niet het geval voor de voedselproductie.</t>
  </si>
  <si>
    <t>http://kobato.nl/engineering/europees-fonds-nationale-ontwikkeling/</t>
  </si>
  <si>
    <t>7631 AK</t>
  </si>
  <si>
    <t xml:space="preserve">De Mors </t>
  </si>
  <si>
    <t>Fieldlab Unmanned Valley Valkenburg</t>
  </si>
  <si>
    <t xml:space="preserve">Intelligente robots of zogenaamde unmanned systems spelen een steeds belangrijkere rol in onze economie en hebben een snel groeiende impact op onze samenleving. Vooral het gebruik van drones (unmanned aerial vehicles) voor allerlei nuttige toepassingen groeit snel. Innovatieve technologie‰n maken nieuwe toepassingen mogelijk voor diverse sectoren zoals land- en tuinbouw, bouw en inspectie, bewaking en veiligheid, transport en logistiek en de vrijetijdsindustrie.
Unmanned Valley Valkenburg zet in op het ondernemersklimaat in Valkenburg en regio Zuid-Holland, onder andere door het aantrekken van start-ups en spin-offs en door publiciteit. Naar verwachting groeien bedrijven die zich vestigen in Valkenburg sneller door de aanwezigheid van kennis via onderzoek van bijvoorbeeld TU Delft, TNO, ESA-ESTEC en Universiteit Leiden. 
Dit project start met fieldlab Unmanned Valley Valkenburg. 
</t>
  </si>
  <si>
    <t>https://www.unmannedvalleyvalkenburg.nl/</t>
  </si>
  <si>
    <t>2628 CD</t>
  </si>
  <si>
    <t xml:space="preserve">Stevinweg 1, 5e </t>
  </si>
  <si>
    <t>2017-10-16</t>
  </si>
  <si>
    <t>2022-06-30</t>
  </si>
  <si>
    <t>Gemeente Katwijk</t>
  </si>
  <si>
    <t>Avionics Control Systems B.V.</t>
  </si>
  <si>
    <t>Stichting Area 51</t>
  </si>
  <si>
    <t>Drone Education Centre B.V.</t>
  </si>
  <si>
    <t>Stichting RoboValley</t>
  </si>
  <si>
    <t>Leidse Instrumentmakers School</t>
  </si>
  <si>
    <t>Hogeschool Leiden</t>
  </si>
  <si>
    <t>Rijksvastgoedbedrijf</t>
  </si>
  <si>
    <t>Ontwikkelingsbedrijf Noord-Holland Noord NV</t>
  </si>
  <si>
    <t>Valorisatie Hightech Sector Composieten N-H</t>
  </si>
  <si>
    <t>Valorisation Hightech Sector Composites N-H</t>
  </si>
  <si>
    <t xml:space="preserve">Het doel van het project ‘Valorisatie Hightech Sector Composieten NH’ is het realiseren van duurzame innovatiekracht, duurzame groei In dit project werken 12 bedrijven en 6 kennisinstellingen aan duurzame werkgelegenheid in het composietencluster in Noord-Holland. 
</t>
  </si>
  <si>
    <t>https://nhn.nl/project/valorisatie-hightech-sector-composieten-nh</t>
  </si>
  <si>
    <t>1817MS</t>
  </si>
  <si>
    <t>Comeniusstraat</t>
  </si>
  <si>
    <t>2020-05-30</t>
  </si>
  <si>
    <t>Theuws Polyester BV</t>
  </si>
  <si>
    <t>Rolan Robotics</t>
  </si>
  <si>
    <t>Dutch Teraherz Inspection Services</t>
  </si>
  <si>
    <t>Smit Composites</t>
  </si>
  <si>
    <t>Schaap Composites BV</t>
  </si>
  <si>
    <t>MOCS BV</t>
  </si>
  <si>
    <t>Futura Composites BV</t>
  </si>
  <si>
    <t>Fishflow Innovations BV</t>
  </si>
  <si>
    <t>Composite Production Technology BV</t>
  </si>
  <si>
    <t>Deco Coating Industrie</t>
  </si>
  <si>
    <t>Marketing- en verkoopstrategie innovatieve kunststof coatings</t>
  </si>
  <si>
    <t>Marketing- and sales strategy innovative synthetic coatings</t>
  </si>
  <si>
    <t>Deco Coating Industrie B.V. (DCI) ontwikkelt één- en tweecomponenten kunststof-coatings voor nieuwe en bestaande toepassingen, met als bijzonder kenmerk dat deze ofwel in het geheel geen Vluchtige Organische Stoffen (V.O.S.) bevatten, dan wel water gedragen en V.O.S. arm zijn. Het zijn over het algemeen producten voor min of meer niche-oplossingen, waar grote producenten, uit volumeoverwegingen, niet of nauwelijks energie in stoppen voor de ontwikkeling hiervan. Toch is voor deze producten naar verwachting een relevante vraag in de markt, temeer daar de toepassing van duurzame producten steeds meer een “must” wordt.</t>
  </si>
  <si>
    <t>http://www.decocoatingindustrie.nl/</t>
  </si>
  <si>
    <t>7317 BC</t>
  </si>
  <si>
    <t xml:space="preserve">Prinseweide </t>
  </si>
  <si>
    <t>B-Mex B.V.</t>
  </si>
  <si>
    <t>Ontwikkeling teeltmanagement platform</t>
  </si>
  <si>
    <t>Development cultivation management platform</t>
  </si>
  <si>
    <t>B-Mex ontwikkelt een platform waarmee tuinders en telers op basis van wetenschappelijke kennis de groei van hun gewassen kunnen modelleren. Op basis van deze inzichten kan het platform vervolgens prognoses maken over het groeiverloop, adviezen geven om dit bij te sturen waar nodig en helpen met de aansturing van andere systemen, zoals kascomputers en teeltmanagementsoftware. Op deze wijze geeft B-Mex telers en tuinders inzicht en controle over hun oogst op een niveau dat tot nu toe alleen mogelijk was door een fytoloog in dienst te nemen. Het toepassen van deze technologie is op dit moment echter een kwestie van maatwerk. In dit project wordt een generieke schil ontwikkeld die de technologie eenvoudig toepasbaar moet maken voor elke potentiële afnemer.</t>
  </si>
  <si>
    <t>https://www.b-mex.nl/</t>
  </si>
  <si>
    <t>6706AN</t>
  </si>
  <si>
    <t xml:space="preserve">Oude Eekmolenweg </t>
  </si>
  <si>
    <t>Stichting Initiatief op Scheveningen</t>
  </si>
  <si>
    <t>Foundation Initiative at Scheveningen</t>
  </si>
  <si>
    <t xml:space="preserve">De initiatiefnemers willen samen en van onderop bouwen aan een (sociaal) duurzame ontwikkeling van Scheveningen.
Dat gebeurt door een stichting voor en door de gemeenschap op te richten. Bij Stichting Initiatief op Scheveningen kunnen mensen met hun ideeën voor een beter Scheveningen terecht. De stichting zal als platform functioneren waar mensen elkaar kunnen vinden, voor financiële steun terecht kunnen, en samen aan ideeën kunnen werken om ze in succesvolle realisaties om te zetten.
</t>
  </si>
  <si>
    <t>http://initiatiefopscheveningen.nl/</t>
  </si>
  <si>
    <t>2586TT</t>
  </si>
  <si>
    <t>Havenkade</t>
  </si>
  <si>
    <t>Stichting Initiatief op Scheveningen (excl.)</t>
  </si>
  <si>
    <t>Open Innovatie Centrum Advanced Materials (OICAM)</t>
  </si>
  <si>
    <t>Proeftuin-demonstrators uit ‘groene’ composietmodules voor toekomstbestendig bouwen</t>
  </si>
  <si>
    <t>Testing facility-demonstrators from "green" composite modules for future-proof construction</t>
  </si>
  <si>
    <t>Het project richt zich op de ontwikkeling en het testen van prototypen van twee verschillende demonstrators van de ‘groene’ composiet-technologie. Op het terrein van de voormalige Luchthaven Twente komen: Een schaalbaar en demonteerbaar stalgebouw voor de ‘stal van de toekomst’ en een schaalbaar en demonteerbare modulaire composietbrug voor overbrugging van sloten en bredere vaarten, geschikt voor zware voertuigen. Beide toepassingen zijn ook zichtbaar en toegankelijk voor andere ondernemers.</t>
  </si>
  <si>
    <t>http://www.oicam.nl/europese-subsidie-voor-het-project-proeftuin-demonstrators-uit-groene-composietmodules-voor-toekomstbestendig-bouwen/</t>
  </si>
  <si>
    <t>7443 RE</t>
  </si>
  <si>
    <t xml:space="preserve">G. van der Muelenweg </t>
  </si>
  <si>
    <t>2016-05-01</t>
  </si>
  <si>
    <t>Pontis Engineering B.V.</t>
  </si>
  <si>
    <t>Aannemers- en Staalconstr.bedrijf Aan de Stegge BV</t>
  </si>
  <si>
    <t>Saxion University of Applied Sciences</t>
  </si>
  <si>
    <t>Smart Infra B.V.</t>
  </si>
  <si>
    <t>Centilas Nederland B.V.</t>
  </si>
  <si>
    <t>Onderwaterlassen met hoge reksterkte</t>
  </si>
  <si>
    <t>Underwater welding with high tensile strength</t>
  </si>
  <si>
    <t>"De aanleiding van het project is het feit, dat er wereldwijd geen laselectrodes worden aangeboden die onder andere een gegarandeerde reksterkte hebben, Op dit moment wordt zoveel mogelijk standaard materiaal gebruikt, waarbij het probleem is, dat het materiaal en de las te snel afkoelen, wat een negatief effect heeft op de kwaliteit van het materiaal en de las. Bovendien kan men het effect niet kwantificeren. 
Een ander probleem is dat bij onderwaterlassen geen hoge hoge rekgrens wordt behaald, daar men al tevreden met een resultaat van een verbinding.
Men zal binnen dit project nieuwe lastoevoegmaterialen ontwikkelen, waarmee deze voorwaarden wel behaald worden. Daartoe zal men samen met Dutch Welding het nieuwe product ontwikkelen waarbij Dutch Welding de extern deskundige is."</t>
  </si>
  <si>
    <t>http://www.certilas.nl</t>
  </si>
  <si>
    <t>6851TG</t>
  </si>
  <si>
    <t xml:space="preserve">Gloxinialaan </t>
  </si>
  <si>
    <t>2017-03-31</t>
  </si>
  <si>
    <t>Internet &amp; Inkjet Technologies B.V.</t>
  </si>
  <si>
    <t>Inkjet Photonics</t>
  </si>
  <si>
    <t>Doel van het project is om, met het gebruik van de laatste lichttechnieken en meerdere optische technieken, een industriële inkjet printstraat te ontwikkelen.</t>
  </si>
  <si>
    <t>www.djm.nl</t>
  </si>
  <si>
    <t>3846CG</t>
  </si>
  <si>
    <t xml:space="preserve">Nobelstraat </t>
  </si>
  <si>
    <t>Den Ouden V.O.F.</t>
  </si>
  <si>
    <t>Stichting kiEMT</t>
  </si>
  <si>
    <t>CIRCLES</t>
  </si>
  <si>
    <t>CIRCLES is de digitale en fysieke ontmoetingsplek voor iedereen die in Oost Nederland bij wil dragen aan een circulaire economie.</t>
  </si>
  <si>
    <t>https://www.kiemt.nl/program/circles-circulaire-economie-oost-nederland/</t>
  </si>
  <si>
    <t>6828 HW</t>
  </si>
  <si>
    <t xml:space="preserve">Eusebiusbuitensingel </t>
  </si>
  <si>
    <t>Stichting Saxion</t>
  </si>
  <si>
    <t>VNO-NCW Midden</t>
  </si>
  <si>
    <t>Stichting Circulaire Economie</t>
  </si>
  <si>
    <t>Stichting Cleantech Center</t>
  </si>
  <si>
    <t>Stichting Stedendriehoek Innoveert</t>
  </si>
  <si>
    <t>Stichting Kennispoort regio Zwolle</t>
  </si>
  <si>
    <t>Pasklaar Communicatie</t>
  </si>
  <si>
    <t>SpringBoard</t>
  </si>
  <si>
    <t>Naar een toekomstbestendig arbeidsaanbod in de Life Sciences sector</t>
  </si>
  <si>
    <t>De Life Sciences sector is belangrijk voor de Noord-Nederlandse economie. De sector heeft een sterke, innovatieve kern van (MKB) bedrijven. Cruciaal voor het innovatieve vermogen is het menselijk kapitaal. Omdat de complexiteit van het ontwikkelproces de afgelopen jaren is toegenomen, staat het innovatievermogen onder druk. Er is een toenemende behoefte aan hoger gekwalificeerd personeel dat beschikt over de juiste competenties en expertise. Momenteel sluit hoger onderwijs onvoldoende aan op de behoeften van het MKB. Er zit een hiaat voor wat betreft vakspecifieke thema’s bijvoorbeeld ten aanzien van internationale wet- en regelgeving met betrekking tot de ontwikkeling, registratie en productie van nieuwe producten en diensten.
 Springboard, Health Hub Roden, Hanze Hogeschool, NHL Hogeschool, Quality Business Support en Demcon hebben gezamenlijk het initiatief genomen voor dit project dat als doel heeft het versterken van de onderwijsvoorzieningen met betrekking tot deze vakinhoudelijke thema’s. Dit wordt bereikt door:
 - het doorlopend uitvragen van de toekomstige arbeidsmarkt behoefte (ten aanzien van benodigde competenties, aansluiting arbeidsmarkt onderwijs) middels structureel overleg met het MKB. Hiertoe wordt een interactieve flexibele uitvraag methode ontwikkeld waarbij gesignaleerde behoeften worden vertaald naar onderwijsbehoeften.
 - het ontwikkelen van vernieuwende onderwijsmodules in aansluiting op de behoefte van de in Noord-Nederland gevestigde Life Sciences bedrijven (MKB)
 - het structureel borgen van de ontwikkelde onderwijsmodules.
 Het consortium wordt gesteund door de overige vertegenwoordigers van het MKB in de Life Sciences sector, te weten de Life Cooperative en het HANNN alsmede diverse bedrijven uit de regio.
 Het beter kunnen uitvragen van de arbeidsmarktbehoefte en de vertaling hiervan in onderwijs leidt tot een kwalitatief beter onderwijsaanbod. Dit biedt de mogelijkheid tot een leven lang leren. Dit leidt tot:
 • beter gekwalificeerde afstudeerders die beter en sneller inzetbaar zijn, zonder dat direct extra investeringen in opleidingen moeten worden gedaan.
 • beter gekwalificeerd personeel
 • betere uitgangssituatie voor startende ondernemers
 Voor de bedrijven uit de regio heeft dit tot gevolg dat zij in staat zijn het innovatieproces optimaal in te richten om daarmee sneller in te spelen op internationale ontwikkelingen. Het versterkt de innovatiekracht en daarmee de concurrentiepositie van het Noord-Nederlandse bedrijfsleven.</t>
  </si>
  <si>
    <t>9301 NZ</t>
  </si>
  <si>
    <t xml:space="preserve">Ceintuurbaan Noord </t>
  </si>
  <si>
    <t>Health Hub Roden</t>
  </si>
  <si>
    <t>Hanze Hogeschool Groningen</t>
  </si>
  <si>
    <t>Quality Business Support</t>
  </si>
  <si>
    <t>Demcon Inbiolab B.V.</t>
  </si>
  <si>
    <t>KCPK</t>
  </si>
  <si>
    <t>HOPPA! HOge Prestatie PApier</t>
  </si>
  <si>
    <t>HOPPA! High Performance Paper</t>
  </si>
  <si>
    <t>Binnen het project ‘HOPPA! HOge Prestatie PApier’ worden door het toepassen van nieuwe biobased hulpstoffen papier- en kartonsoorten ontwikkeld die goed recyclebaarheid en biologische afbreekbaar zijn.</t>
  </si>
  <si>
    <t>http://www.kcpk.nl/</t>
  </si>
  <si>
    <t>6825BS</t>
  </si>
  <si>
    <t xml:space="preserve">IJsselburcht </t>
  </si>
  <si>
    <t>2018-03-01</t>
  </si>
  <si>
    <t>NKO</t>
  </si>
  <si>
    <t>ICK</t>
  </si>
  <si>
    <t>NNRGY</t>
  </si>
  <si>
    <t>3D printen met bio-beton van Miscanthus</t>
  </si>
  <si>
    <t>Ontwikkeling van een bio-based mortel van Miscanthus (Olifantsgras). Als eerste stap wordt de mortel gebruikt in traditionele bekistingen voor bestaande producten. Als tweede stap wordt 3D-printen toegepast.</t>
  </si>
  <si>
    <t>4612 PX</t>
  </si>
  <si>
    <t>Plasticslaan</t>
  </si>
  <si>
    <t>2018-07-31</t>
  </si>
  <si>
    <t>CyBe Construction</t>
  </si>
  <si>
    <t>Concrete Valley</t>
  </si>
  <si>
    <t>Technische Universiteit Eindhoven Innovation Lab</t>
  </si>
  <si>
    <t>C4Real BV</t>
  </si>
  <si>
    <t>Interactieve Virtual Reality</t>
  </si>
  <si>
    <t>Interactive Virtual Reality</t>
  </si>
  <si>
    <t>In de HTSM sector is het opleiden van personeel vaak een probleem. De juiste medewerkers zijn niet te vinden, er zijn vaak taalproblemen, de inwerktijd is groot en fouten in de productie hebben grote financiële consequenties. Door gebruik te maken van interactieve Virtual Reality kunnen bedrijven hun personeel beter voorbereiden op de praktijk terwijl de consequenties van fouten laag zijn omdat deze in een niet materiële wereld plaatsvinden. Maar van nieuwe VR-technologieën is lastig worden niet geassocieerd met serieus gebruik bij het technische MKB. Dit project beoogt het vinden van het juiste businessmodel en een commercieel aantrekkelijke businesscase voor toepassing van interactieve virtual reality voor de HTSM sector.</t>
  </si>
  <si>
    <t>https://www.c4real.nl/2016/05/27/efro/</t>
  </si>
  <si>
    <t>7513 AB</t>
  </si>
  <si>
    <t xml:space="preserve">M.H. Tromplaan </t>
  </si>
  <si>
    <t>2016-04-30</t>
  </si>
  <si>
    <t>Gemeente Rotterdam</t>
  </si>
  <si>
    <t>Airport Technology Lab</t>
  </si>
  <si>
    <t xml:space="preserve">De luchthaven Rotterdam The Hague Airport (RTHA) en de gemeente Rotterdam zijn een samenwerking aangegaan om een breed innovatie programma rondom de luchtvaart tot uitvoering te brengen. Dit programma wil een bijdrage te leveren aan een duurzame omgeving van luchthavens. 
De uitvoering van het programma wordt ondergebracht in het Airport Technology (field) Lab.
In dit fieldlab kunnen alle partijen uit de kennisketen nauw samenwerken aan innovaties op het terrein van luchthavenprocessen en -management. Het doel van het lab is om innovaties te versnellen en gereed te maken voor gebruik op de vele (regionale) luchthavens op de wereld. De ontwikkelde innovatieve producten en diensten zullen een belangrijke rol gaan vervullen in het mogelijk maken van de duurzaamheidsdoelen in de luchtvaart, voor zover die vallen binnen het luchthaven domein. 
Het fieldlab consortium bestaat uit MKB-bedrijven en opleidingsinstellingen op academisch, HBO en MBO niveau. Zo wordt het ATL ook goed bruikbaar is voor andere MKB-ers, start-ups en onderwijs. De ontwikkeling van het Airport Technology Lab sluit naadloos aan op het provinciale en regionale beleid.  
</t>
  </si>
  <si>
    <t>https://www.tudelft.nl/infrastructures/onderzoek/innovation-airport/</t>
  </si>
  <si>
    <t>3011 AD</t>
  </si>
  <si>
    <t>Coolsingel</t>
  </si>
  <si>
    <t>2019-04-16</t>
  </si>
  <si>
    <t>Rotterdam Airport</t>
  </si>
  <si>
    <t>Adecs AirSystems</t>
  </si>
  <si>
    <t>Robin Radar Systems</t>
  </si>
  <si>
    <t>SkyEcho</t>
  </si>
  <si>
    <t>To70</t>
  </si>
  <si>
    <t>Bagchain</t>
  </si>
  <si>
    <t>Hoger Beroepsonderwijs Haaglanden</t>
  </si>
  <si>
    <t>mboRijnland</t>
  </si>
  <si>
    <t>Yparex BV</t>
  </si>
  <si>
    <t>Hightech hechtmiddel voor drinkwaterbuizen</t>
  </si>
  <si>
    <t>Hightech adhesive for drinking water pipes</t>
  </si>
  <si>
    <t>Voor de verdere verduurzaming van de Nederlandse samenleving wil men een goed alternatief voor koperen waterleidingen te ontwikkelen. Juist de levensduur van composiet alternatieven is op dit moment het struikelblok voor brede invoering. Door de ontwikkeling van een nieuw high tech hechtmiddel door Yparex kunnen verschillende componenten op een juiste en duurzame manier met elkaar worden verbonden.</t>
  </si>
  <si>
    <t>http://www.yparex.com</t>
  </si>
  <si>
    <t>7521 BG</t>
  </si>
  <si>
    <t xml:space="preserve">Goolkatenweg </t>
  </si>
  <si>
    <t>2015-02-23</t>
  </si>
  <si>
    <t>2016-02-01</t>
  </si>
  <si>
    <t>Dacom B.V.</t>
  </si>
  <si>
    <t xml:space="preserve">SFAM - Smart Fungal Advice Model </t>
  </si>
  <si>
    <t>Het vele gebruik van gewasbeschermingsmiddelen is een maatschappelijke uitdaging. In de agrarische sector worden wereldwijd miljarden euro’s besteed aan de bestrijding van schimmels met chemische middelen. Ondanks al deze inspanningen hebben de aantastingen nog steeds een substantieel negatief effect op de opbrengst. En het gebruik van deze middelen is schadelijk voor mens en dier. 
Meestal worden de chemische middelen toegediend volgens een standaard recept van de fabrikant. Dit is echter geen garantie voor succes. Schimmels ontwikkelen zich op basis van de effecten van de klimatologische omstandigheden van dat moment. Geen seizoen is gelijk, dus ook ontwikkelen deze schimmels zich ieder seizoen anders. 
De laatste jaren is om ons heen in een enorm tempo nieuwe kennis en technologie ontwikkeld die een positief effect kunnen hebben op het gebruikersgemak en de nauwkeurigheid van huidige schimmeladvies modellen. Denk hierbij aan geo technologie , multi spectrale beelden (satellietbeelden, UAV, sensoren op de trekker ect.), sterk verbeterde weermodellen, data analytiscs, open datasets van de overheid ect. 
Door het binnenhalen van deze kennis, en de implementatie van deze innovaties om ons heen kunnen de huidige gebruikersdrempels worden weggenomen en behouden de modellen haar state-of-the-art koploperpositie in de wereld. De droom is om met een klik op de knop iedere teler in de wereld via een abonnementensysteem direct van schimmeladviezen te kunnen voorzien. Op deze wijze kan de doorbraak richting de groep gebruikers die behoren tot de Early en Late Majority worden gerealiseerd. Met zo een doorbraak kan de ontwikkelde kennis zich in hoog tempo verspreiden in de agrarische sector. 
Het project is opgedeeld in 3 werkpakketten. Werkpakket 1: kennisontwikkeling schimmels is gericht op het in kaart brengen van de nieuwste agronomische inzichten omtrent de ontwikkeling van schimmels. Werkpakket 2: kennisontwikkeling datasets richt zich op de omliggende data technologie om ons heen. Projectpartners ontwikkelen kennis omtrent nieuwe databronnen en verkrijgen inzicht in de effecten op de voorspelling van de ontwikkeling van de levenscyclus van schimmels.
In werkpakket 3: Proof-of-concept adviesmodel komt de ontwikkelde kennis samen in een concept algoritme. 
Er werken in dit project 4 noordelijke MKB bedrijven samen. Allen gevestigd in Drenthe of Groningen. De twee kleinere MKB-ers, Zageo en Infabula doen mee vanwege hun zeer specifieke achtergrond en kennisdomein. Normaliter worden deze specialisten niet snel ingezet voor onderzoeks- en kennisontwikkeltrajecten.</t>
  </si>
  <si>
    <t>7812HZ</t>
  </si>
  <si>
    <t xml:space="preserve">Waanderweg </t>
  </si>
  <si>
    <t>Dacom</t>
  </si>
  <si>
    <t>Zageo</t>
  </si>
  <si>
    <t>Infabula</t>
  </si>
  <si>
    <t>Crop-R BV</t>
  </si>
  <si>
    <t>IamFluidics B.V.</t>
  </si>
  <si>
    <t>In-air microfluidics, beter en sneller encapsuleren</t>
  </si>
  <si>
    <t xml:space="preserve">Microdeeltjes zijn een belangrijke component in onder andere voedsel, farmacie (drug delivery), cosmetica (crèmes) en de chemische industrieën. Met het project ‘In-air microfluidics, beter en sneller encapsuleren’ wordt een nieuwe technologie toegepast </t>
  </si>
  <si>
    <t>7523 XD</t>
  </si>
  <si>
    <t xml:space="preserve">Brouwerijstraat </t>
  </si>
  <si>
    <t>Aquamarijn Micro Filtration B.V.</t>
  </si>
  <si>
    <t>Bether Encapsulates</t>
  </si>
  <si>
    <t>Moderna Hardenberg B.V.</t>
  </si>
  <si>
    <t>Duurzame geautomatiseerde wasserij</t>
  </si>
  <si>
    <t>Sustainable automated laundry</t>
  </si>
  <si>
    <t xml:space="preserve">Moderna is werkzaam op het gebied van linnen, bedrijfskleding, schoonloopmatten en sanitair hygiëne. Een specifieke uitdaging is het wassen en drogen van veiligheidskleding. </t>
  </si>
  <si>
    <t>http://www.moderna.nl/</t>
  </si>
  <si>
    <t>7772 TJ</t>
  </si>
  <si>
    <t xml:space="preserve">Frankrijkweg </t>
  </si>
  <si>
    <t>2016-06-15</t>
  </si>
  <si>
    <t>IQe: Fondsuitbreiding InnovationQuarter fonds</t>
  </si>
  <si>
    <t>IQ Extension Innovation Quarter Fund</t>
  </si>
  <si>
    <t xml:space="preserve">Een van de grootste problemen voor innovatieve starters in het huidige economische klimaat is het aantrekken van kapitaal, terwijl de productie en marketing van een nieuw bedrijf doorgaans flinke investeringen vergen. 
De regionale ontwikkelingsmaatschappij InnovationQuarter beheert een participatiefonds voor veelbelovende MKB-bedrijven. Dit is een ‘revolverend’ fonds, wat inhoudt dat de opbrengsten opnieuw geïnvesteerd worden. 
Door in jonge innovatieve bedrijven met groeipotentie te investeren wordt zo voorkomen dat deze bedrijven uit Zuid-Holland vertrekkenals gevolg van een gebrek aan innovatie- en groeifinanciering. 
Met de Haagse aanvulling vanuit het participatiefonds IQ (‘de Haagse bijdrage’) kwam er extra investeringskapitaal beschikbaar voor het financieren van innovatieve regionale MKB’ers. Kansen voor West droeg voor 50% aan deze financiële injectie bij. Door deze versterking van het Participatiefonds IQ wordt het financieringsgat in bij innovatieve MKB-bedrijven (deels) gedicht.
</t>
  </si>
  <si>
    <t xml:space="preserve">Prinses Margrietplantsoen </t>
  </si>
  <si>
    <t>2016-02-16</t>
  </si>
  <si>
    <t>Agridrone Development, Launching the product</t>
  </si>
  <si>
    <t xml:space="preserve">In vervolg op het project Drone4Agro ontwikkelen en testen twee mkb-bedrijven in Oost Nederland, gebruik makend van teeltprogramma’s, een programmeerbare sproeidrone voor de in de land- tuin- en bosbouw (agridrone). </t>
  </si>
  <si>
    <t>www.drone4agro.com</t>
  </si>
  <si>
    <t>3781AP</t>
  </si>
  <si>
    <t xml:space="preserve">Baron van Nagellstr 31-01, </t>
  </si>
  <si>
    <t>2017-12-20</t>
  </si>
  <si>
    <t>2019-05-02</t>
  </si>
  <si>
    <t>HOEFLON BV</t>
  </si>
  <si>
    <t>Altena Civiele Techniek BV</t>
  </si>
  <si>
    <t>Innovatief Laag Geluidscherm</t>
  </si>
  <si>
    <t>Innovative Low Soundscreen</t>
  </si>
  <si>
    <t>Een recente ontwikkeling op het gebied van het reduceren van verkeerslawaai is de toepassing van geluidsdiffractoren, die geluid in opwaartse richting afbuigen waardoor een vermindering van verkeerslawaai (bandweg) achter de diffractor optreedt. De ontwikkeling in dit project richt zich op een laag, niet beeld verstorend en horizon verstorend, geluidscherm. In het komende deel van het project wordt die voorstudie omgezet in een definitief ontwerp en een pilotproject, waarbij aan de hand van de verkregen geluidmetingen optimalisaties worden doorgevoerd en aan de hand van het pilotproject de geluidreducties gevalideerd worden.</t>
  </si>
  <si>
    <t>http://altena-groep.nl/</t>
  </si>
  <si>
    <t>2015-03-02</t>
  </si>
  <si>
    <t>Soil-Tech Solutions B.V.</t>
  </si>
  <si>
    <t>Natuurlijke stikstof bemesting vervangt kunstmest</t>
  </si>
  <si>
    <t>Gebruik van kunstmest levert ongewenste milieueffecten op doordat niet al het stikstof door het gewas wordt benut. In het OPZuid project van Soiltech wordt door het plantbeschikbaar maken van natuurlijke stikstof het kunstmestprobleem opgelost.</t>
  </si>
  <si>
    <t>5074 RJ,</t>
  </si>
  <si>
    <t>GFSC Consultants and Engineers BV</t>
  </si>
  <si>
    <t>Cluster Circulaire Weginfrastructuur</t>
  </si>
  <si>
    <t>Cluster Circular Road Infrastructure</t>
  </si>
  <si>
    <t xml:space="preserve">In dit project gaat het cluster mkb-bedrijven helpen circulaire innovaties toe te passen  met de nadruk op de fiets-infrastructuur. </t>
  </si>
  <si>
    <t>www.gfsc-group.com</t>
  </si>
  <si>
    <t>6824AA</t>
  </si>
  <si>
    <t xml:space="preserve">Schavenmolenstraat </t>
  </si>
  <si>
    <t>2020-01-15</t>
  </si>
  <si>
    <t>Synerco Communicatie</t>
  </si>
  <si>
    <t>Agrodome</t>
  </si>
  <si>
    <t>Katoholieke Universiteit Radboud</t>
  </si>
  <si>
    <t>Optimal Planet</t>
  </si>
  <si>
    <t>NTP Infra</t>
  </si>
  <si>
    <t>Koninklijke vereniging Warmbloed Paardenstamboek</t>
  </si>
  <si>
    <t>DNA profielen t.b.v het herkennen van potentiële topsportpaarden</t>
  </si>
  <si>
    <t>DNA profiles for the purpose of recognizing potential high-end sport horses</t>
  </si>
  <si>
    <t>"Koninklijke Vereniging Warmbloed Paardenstamboek Nederland (KWPN) heeft in de afgelopen jaren een fokwaardeschatting model ontwikkeld waarmee op basis van een aantal uiterlijke (fenotypische) kenmerken een indicatie kan worden gegeven m.b.t. de kans dat een veulen zich ontwikkeld tot topsportpaard. Dit model is gebaseerd op een 6-tal fenotypische kenmerken. Hiermee is fokwaardeschatting model van KWPN wereldwijd toonaangevend. Ter illustratie op de laatste Olympsche Spelen (Londen,2012) kwam 1 op 3 deelnemende paarden voort uit het stamboek van KWPN.
Om de kwaliteit van haar stamboek verder te vergroten en de betrouwbaarheid van de fokwaarde schatting van te verhogen, gaat KWPN binnen dit project een DNA Testtool ontwikkelen waarmee ook fokwaarde schatting op basis van genotypische kenmerken kan worden uitgevoerd. De combinatie van genotypische en fenotypische fokwaardeschatting gaat leiden tot een verhoogde betrouwbaarheid van de uitkomsten."</t>
  </si>
  <si>
    <t>http://www.kwpn.nl/</t>
  </si>
  <si>
    <t>3852 PL</t>
  </si>
  <si>
    <t xml:space="preserve">De Beek </t>
  </si>
  <si>
    <t>PHOTON DELTA</t>
  </si>
  <si>
    <t>In dit project werken bedrijven uit de Brainport regio samen om het fotonische ecosysteem in Zuid-Nederland te laten groeien.</t>
  </si>
  <si>
    <t>5612 AZ</t>
  </si>
  <si>
    <t>Den Dolech</t>
  </si>
  <si>
    <t>2019-11-30</t>
  </si>
  <si>
    <t>Brainport Development</t>
  </si>
  <si>
    <t>Berenschot Groep</t>
  </si>
  <si>
    <t>EFFECT Photonics</t>
  </si>
  <si>
    <t>Genexis</t>
  </si>
  <si>
    <t>VTEC Lasers &amp; Sensors</t>
  </si>
  <si>
    <t>Tecnotion B.V.</t>
  </si>
  <si>
    <t>Ontwikkeling torque motor</t>
  </si>
  <si>
    <t>Development torque motor</t>
  </si>
  <si>
    <t>Lineaire motoren, waarbij het technisch werkingsprincipe berust op magnetisme, worden wereldwijd toegepast in onder meer de auto-, chip-, flat panel-, health-, grafische- en zonnepanelenindustrie. Vanuit de markt kwam 2 jaar geleden de vraag naar een roterende torque motor welke in machines verwerkt kan worden en ook toegepast kan worden in bovenstaande industrieën. Doel van dit project is het verrichten van een experimentele ontwikkeling om een hoogwaardige torque motor te ontwikkelen die zich onderscheidt op het gebied van thermisch gedrag, krachtdichtheid en lage stoorkrachten. Om deze ontwikkeling te kunnen realiseren wordt kennis ingekocht bij een drietal externe partijen.</t>
  </si>
  <si>
    <t>http://www.tecnotion.com/products/torque-motors.html</t>
  </si>
  <si>
    <t>7609 RD</t>
  </si>
  <si>
    <t>Stichting Ondernemershuis voor het Vechtdal</t>
  </si>
  <si>
    <t>Versterken innovatiekracht Vechtdal</t>
  </si>
  <si>
    <t>Strengthening innovation power Vechtdal</t>
  </si>
  <si>
    <t>Het innovatiecluster bestaat uit een aantal ondernemers dat samenwerkt met kennisinstellingen en overheid. Doel is dat andere ondernemers in midden en- en kleinbedrijf meer proactief omgaan met innovaties. Dat kan bijvoorbeeld doordat ondernemers meer samen werken, sneller en vaker gebruik maken van de “know how” bij kennis- en innovatiecentra en er sprake is van een goede aansluiting van het onderwijs op het bedrijfsleven in de regio.</t>
  </si>
  <si>
    <t>http://www.ondernemershuisvechtdal.nl/</t>
  </si>
  <si>
    <t>7772 HZ</t>
  </si>
  <si>
    <t xml:space="preserve">Stephanuspark </t>
  </si>
  <si>
    <t>Ears Nederland B.V.</t>
  </si>
  <si>
    <t>Perslucht recycling door repressor techniek</t>
  </si>
  <si>
    <t>Compressed air recycling by repressor technique</t>
  </si>
  <si>
    <t>Er wordt een pilotproject opgezet om een innovatief persluchtsysteem op grote schaal te testen. De huidige systemen die wereldwijd worden gebruikt laten de perslucht na gebruik, vaak via een geluidsdemper, weer vrij in de atmosfeer. Binnen dit project wordt gebruik gemaakt van het ‘Exhausted Air Recycling System’ (EARS) waardoor perslucht niet langer opnieuw hoeft worden opgewekt.</t>
  </si>
  <si>
    <t>http://www.earsnederland.nl/</t>
  </si>
  <si>
    <t>7574 AE</t>
  </si>
  <si>
    <t xml:space="preserve">Lossersestraat </t>
  </si>
  <si>
    <t>NEQST</t>
  </si>
  <si>
    <t>CSP3 - vervolg</t>
  </si>
  <si>
    <t>CSP3 - sequel</t>
  </si>
  <si>
    <t>Het ontwikkelen van een duurzame kippenslachterij in containers.</t>
  </si>
  <si>
    <t>http://neqst.nl/</t>
  </si>
  <si>
    <t xml:space="preserve">Westervoortsedijk </t>
  </si>
  <si>
    <t>2015-10-30</t>
  </si>
  <si>
    <t>Euro-Chemicals BV</t>
  </si>
  <si>
    <t>De-Icing</t>
  </si>
  <si>
    <t>De-icing</t>
  </si>
  <si>
    <t>Het project heeft als doel een anti-ijs coating te ontwikkelen, die ijsvorming op installaties, leidingenwerk, vliegtuigvleugels, rails, etc. voorkomt. Daardoor wordt het gebruik van warmte-elementen in materialen overbodig.</t>
  </si>
  <si>
    <t>http://www.euro-chemicals.com/nieuws-evenementen/nieuws/item/7/subsidie-voor-project-de-icing</t>
  </si>
  <si>
    <t>7591 PZ</t>
  </si>
  <si>
    <t xml:space="preserve">Knik </t>
  </si>
  <si>
    <t>2018-03-15</t>
  </si>
  <si>
    <t>Schmits International B.V.</t>
  </si>
  <si>
    <t>Astaco Technologies B.V.</t>
  </si>
  <si>
    <t>Productielijn voor grootschalige groei en stress Haematococcus pluvialis</t>
  </si>
  <si>
    <t>Production line for large-scale growth and stress Haematococcus Pluvialis</t>
  </si>
  <si>
    <t xml:space="preserve">In dit project wordt de technologie ontwikkeld voor een 'first-of-a-kind' grootschalig monocultuur algenproductie systeem.
Wereldwijd gaat de technologische vernieuwing in algenproductiesystemen hard. De technische opschaling van de innovatieve componenten naar grotere productiesystemen voor Haematococcus pluvialis is echter complex en technisch uitdagend. Daarnaast vragen de bijzondere hygiënische omstandigheden in het productieysteem om een geheel nieuw reactorontwerp, innovatieve procescontroletechnologie en een vernieuwende inzet van onderwater LED assimilatielampen.
</t>
  </si>
  <si>
    <t>https://www.astaco-technologies.com</t>
  </si>
  <si>
    <t>1332 BE</t>
  </si>
  <si>
    <t xml:space="preserve">Remmingweg </t>
  </si>
  <si>
    <t>2016-02-05</t>
  </si>
  <si>
    <t>2020-07-31</t>
  </si>
  <si>
    <t>AF&amp;F B.V.</t>
  </si>
  <si>
    <t>Tendris Solutions B.V</t>
  </si>
  <si>
    <t>APT Biddinghuizen</t>
  </si>
  <si>
    <t>Klata BV</t>
  </si>
  <si>
    <t>Braakhuis Borne Metaaltechniek B.V.</t>
  </si>
  <si>
    <t>Quality Slicer 2.0</t>
  </si>
  <si>
    <t>In het MAIN Mep (eerder EFRO-project) is een proof of concept van een vleessnijmachine ontwikkeld, de Quality Slicer. Het betreft een proof of concept; de werking is aangetoond, maar de machine is nog niet geschikt om in een winkelomgeving te plaatsen en in productie te nemen. Het project Quality Slicer 2.0 betreft de doorontwikkeling van de Quality Slicer tot een demonstrator en deze in de praktijk te testen.</t>
  </si>
  <si>
    <t>7622 AC</t>
  </si>
  <si>
    <t>2014-08-01 00:00:00</t>
  </si>
  <si>
    <t>Rijksuniversiteit Groningen, FEB en FSE</t>
  </si>
  <si>
    <t>Groningen Digital Business Center</t>
  </si>
  <si>
    <t>De Noordelijke Online Ondernemers (NOO) is een collectief van ruim 40 in Noord-Nederland gevestigde ondernemers. De sector kent een sterk groeiende vraag naar academisch geschoolde experts op het gebied digital science en big data. (in de bijlage .. is een lijst met deelnemende ondernemingen opgenomen).
 NOO heeft een verzoek gericht aan de Rijksuniversiteit om te helpen om dit tekort te verhelpen. Deze aanvraag richt zich dan ook op het gezamenlijk oprichten van een nieuw center voor digitaal ondernemerschap Groningen Digital Business Center. De Noordelijke Online Ondernemers werken binnen dit centrum samen met de RuG (meer specifiek met de Faculteit Economie en Bedrijfskunde en Faculteit Science en Engineering).
 De hoofddoelstelling van het GCDB is dat de Noordelijke Online Ondernemers samen met de Rijksuniversiteit Groningen bijdragen aan een structurele versterking van de digitale sector in Noord Nederland. Het samenwerkingsverband richt zich voorts op kennis ontwikkeling, het opleiden van young professionals voor en kennis-deling in de digitale sector.
 De RUG bouwt hiermee aan nieuwe opleidingsmogelijkheden en onderzoekscapaciteit waarmee tegemoet wordt gekomen aan de wensen van de samenwerkingspartner. Het onderwijs aanbod zal binnen het GCDB continu worden geëvalueerd op basis van veranderingen in de markt en internationale benchmark met buitenlandse universiteiten.
 Binnen het GCDB zal hiervoor
 1) een kennisplatform worden opgezet,
 2) match making tussen Noordelijke digitale MKB-bedrijven en studenten worden gerealiseerd,
 3) opzet van een multidisciplinair praktijk gedreven onderzoek onderzoek agenda rond digitalisering in samenwerking met Noord Nederlandse ondernemingen in de digitale sector worden opgezet en
 4) een nieuwe multidisciplinaire onderwijsprogramma rond digitalisering aan de Rijksuniversiteit Groningen en specifiek binnen de Faculteiten Economie en Bedrijfskunde (FEB) en de Faculteit Science and Engineering (FSE) worden ontwikkeld.</t>
  </si>
  <si>
    <t>Frank B.V</t>
  </si>
  <si>
    <t>theFactor.e B.V.</t>
  </si>
  <si>
    <t>Isobionics BV</t>
  </si>
  <si>
    <t xml:space="preserve">Technology to broaden biotech F&amp;F product-base </t>
  </si>
  <si>
    <t>Isobionics BV heeft succesvol har eerste producten voor de Geur- en Smaakstoffen op de markt ge?ntroduceerd: valencene (sinaasappel) en nootkatone (grapefruit). Het "plug-in" technologie platform is een basis voor de ontwikkeling van meerdere producten. Dit project beoogt om technieken te ontwikkelen die de time-to-market aanzienlijk kan verkorten. Op basis hiervan kan Isobionics de komende jaren &gt; 10 nieuwe producten op de markt introduceren en een exponenti?le groei laten zien. 
Concreet levert dit project 4 nieuwe product markt introducties op en 2 lab-monsters van producten in een voor Isobionics nieuw product-categorie.</t>
  </si>
  <si>
    <t>MTT: And Now Full Electric</t>
  </si>
  <si>
    <t>De Multitooltrac is een zeer innovatieve veelzijdige tractor waarmee alle voorkomende werkzaamheden op en rond de boerderij kunnen worden uitgevoerd. And now full electric is fase 2 van de ontwikkeling van de Multitooltrac. Het doel van dit project is het doorontwikkelen van de Multitooltrac tot een eerste complete elektrische tractor. Voor 8 deelcomponentenwordt een nieuw ontwerp ontwikkeld: aandrijflijn, elektrische PTO, energie, besturing met GPS, eiden RDW en TuV, integratie koelsystemen, moterkap van kunststof, vermindering van gewicht.</t>
  </si>
  <si>
    <t>2014-09-01 00:00:00</t>
  </si>
  <si>
    <t>Stichting World Class Maintenance</t>
  </si>
  <si>
    <t>De Lerende Steen</t>
  </si>
  <si>
    <t>The Learning Stone</t>
  </si>
  <si>
    <t xml:space="preserve">Het project “De Lerende Steen” zoekt naar oplossingen om de processen in grote verbrandingsovens 'live' te monitoren zodat die condities direct kunnen worden aangepast. Het doel is deze processen optimaler en duurzamer te maken. </t>
  </si>
  <si>
    <t>https://www.worldclassmaintenance.com</t>
  </si>
  <si>
    <t>4811 GB</t>
  </si>
  <si>
    <t>Princenhagelaan</t>
  </si>
  <si>
    <t>2015-04-22</t>
  </si>
  <si>
    <t>Gouda Vuurvast Services</t>
  </si>
  <si>
    <t>ECN</t>
  </si>
  <si>
    <t>Hogeschool Amsterdam</t>
  </si>
  <si>
    <t>Vakwijs Amsterdam</t>
  </si>
  <si>
    <t>iTZiT</t>
  </si>
  <si>
    <t>Galileo</t>
  </si>
  <si>
    <t>ECN part of TNO (ECN&gt;TNO)</t>
  </si>
  <si>
    <t>Asset Management Control Tools &amp; Training</t>
  </si>
  <si>
    <t>EQA projects B.V.</t>
  </si>
  <si>
    <t>EQA River</t>
  </si>
  <si>
    <t>EQA Projects BV wil een zelfregelende visvriendelijke watermolen ontwikkelen voor energieopwekking in rivieren (de ?EQA River?) en deze in een ?Living Lab? testen en valideren. Het ?Living Lab? zal ook dienen om de business case te valideren en dienst doen als demonstrator voor partners bij de grootschalige commerci?le uitrol.
De potenti?le energieopbrengst van de EQA River is groot: uit de Maas is voor Zuid-Nederland al 630 TJ per jaar te winnen. Dit zou overeenkomen met een CO2-reductie van 132 000 ton per jaar. De ?carbon footprint? van de EQA River wordt verder verlaagd door gebruik te maken van recyclaat uit de plastic soep?ongeveer 14 000 kg per installatie.
Het project wordt uitgevoerd door:
?	EQA Projects uit Werkendam
?	Werkina, ook uit Werkendam
?	Van Dijk Inpijn uit Arkel
?	Hoekman Engineering uit Opheusden
?	Blom Ecologie uit Waardenburg
Het project wordt ondersteund door Rijkswaterstaat, Eneco en de HAS.
Het project zal twee jaar duren en in totaal ? 1 miljoen kosten, waarvan ongeveer de helft afkomstig van de ?Subsidieregeling Operationeel Programma Zuid-Nederland 2014-2020? en ?Subsidieregeling cofinanciering Europese programma?s 2014-2020 Noord-Brabant?.</t>
  </si>
  <si>
    <t>4251 LR</t>
  </si>
  <si>
    <t xml:space="preserve">Hulsenboschstraat </t>
  </si>
  <si>
    <t>FreshlightAgri</t>
  </si>
  <si>
    <t>Ibulb configurator: gezonde lucht voor mens, dier en gewas</t>
  </si>
  <si>
    <t>Ibulb configurator: Healthy air for people, animals and crops</t>
  </si>
  <si>
    <t>FreshlightAgri heeft ter verbetering van het binnenklimaat in vitale ruimtes (zoals stallen, woonhuizen, kantoren en zorginstellingen) een daglichtlamp met ionisator ontwikkeld: de Ibulb. Met de Ibulb zijn er enkele verkennende veldtesten uitgevoerd in een stalomgeving. Hieruit bleek dat een reductie van minimaal 30% tot 80% van de VOC’s (zoals ammoniak, CO2 en vitale pathogenen) in de stal haalbaar is. Doel van dit project is dan ook het ontwikkelen van een configurator waarmee voor een specifieke situatie en gewenst resultaat bepaald kan worden wat de optimale licht-en ionisatieconfiguratie is.</t>
  </si>
  <si>
    <t>http://www.freshlightagri.com/freshlightagri/ionisatie/</t>
  </si>
  <si>
    <t>7333NN</t>
  </si>
  <si>
    <t xml:space="preserve">Malkenschoten </t>
  </si>
  <si>
    <t>2016-09-30</t>
  </si>
  <si>
    <t xml:space="preserve">Coöperatie Leerpark </t>
  </si>
  <si>
    <t>TIMA: enkelstuks robotlassen in de scheepsbouw</t>
  </si>
  <si>
    <t>Applied Innovations for maritime automations</t>
  </si>
  <si>
    <t>In het project Toegepaste Innovaties voor Maritieme Automatisering (TIMA) ontwikkelt het bedrijfsleven in de proeftuin Duurzaamheidsfabriek oplossingen om het bouwen van schepen en de voorstuwingstechnieken sneller, efficiënter en duurzamer te maken</t>
  </si>
  <si>
    <t>http://www.duurzaamheidsfabriek.nl/</t>
  </si>
  <si>
    <t>3300 BD</t>
  </si>
  <si>
    <t>Leeparkpromenade</t>
  </si>
  <si>
    <t>2015-01-01 00:00:00</t>
  </si>
  <si>
    <t>2017-12-31 00:00:00</t>
  </si>
  <si>
    <t>Da Vinci College locatiecoördinatie</t>
  </si>
  <si>
    <t>Da Vinci College en De Waal B.V.</t>
  </si>
  <si>
    <t>Twente47</t>
  </si>
  <si>
    <t>KiC - Kunstwerken in Control</t>
  </si>
  <si>
    <t>KiC - Structures in Control</t>
  </si>
  <si>
    <t>Kunstwerken in control heeft als doelstelling het in een collectief ontwikkelen van Business Cases t.b.v. systemen voor betaalbaar onderhoud en beheer van kunstwerken vanuit een gecombineerd Smart Maintenance en Internet of Things (IoT) perspectief.We zien in Oost-Nederland veel (versnipperde) kennis en deeloplossingen op het gebied van sensoring, datavergaring en dataverrijking die enorme kansen bieden voor betaalbaar onderhoud van kunstwerken. In dit cluster gaan we vraag en aanbod gericht bij elkaar brengen.</t>
  </si>
  <si>
    <t>http://www.blu-brandcommerce-preview.com/kopie-van-smart-region</t>
  </si>
  <si>
    <t>ANTEA Groep</t>
  </si>
  <si>
    <t>World Class Maintenance</t>
  </si>
  <si>
    <t>Briegel B.V.</t>
  </si>
  <si>
    <t>Polyganics B.V.</t>
  </si>
  <si>
    <t>Dura Sealant Patch Valorisatie in de Kliniek</t>
  </si>
  <si>
    <t>Dit project levert een klinisch gevalideerde Dura Sealant Patch, een sealant methode waarmee de dura mater (hersenvlies) na operaties langdurig waterdicht afgesloten kan worden en hersenlekkages met bijbehorende complicaties (incidentie 10-17%) voorkomen kunnen worden, met een potentiële kostenbesparing in de zorg van ruim €400 miljoen. Hiervoor werken Polyganics, Syncom en Brain Technology Institute binnen dit project nauw samen. De valorisatie van de Dura Sealant Patch levert Noord-Nederland in de komende 8 jaar, in totaal ongeveer 40 extra banen op bij Polyganics en 3 bij Syncom. Gedurende de looptijd van dit project (2017-2019), worden direct 4 nieuwe structurele arbeidsplaatsen verwacht in Noord-Nederland.</t>
  </si>
  <si>
    <t>9727 DL</t>
  </si>
  <si>
    <t xml:space="preserve">Rozenburglaan </t>
  </si>
  <si>
    <t>Polyganics</t>
  </si>
  <si>
    <t>Syncom</t>
  </si>
  <si>
    <t>Elana B.V.</t>
  </si>
  <si>
    <t>Antecy</t>
  </si>
  <si>
    <t>Demonstratie van CAIR, een kosteneffectieve technologie voor CO2 afvang</t>
  </si>
  <si>
    <t>Demonstration of CAIR, an costeffective technology for the capture of CO2</t>
  </si>
  <si>
    <t>Binnen het ‘CAIR project’ wordt een nieuwe technologie ontwikkeld en gedemonstreerd voor het afvangen van CO2 uit de lucht en uit rookgassen.</t>
  </si>
  <si>
    <t>http://www.antecy.com/cair-project/</t>
  </si>
  <si>
    <t>3871KM</t>
  </si>
  <si>
    <t xml:space="preserve">Hogebrinkerweg </t>
  </si>
  <si>
    <t>Bronswerk Heat Transfer</t>
  </si>
  <si>
    <t>Wageningen University and Research</t>
  </si>
  <si>
    <t>Atlas Technologies B.V.</t>
  </si>
  <si>
    <t>Lightyear zorgt voor revolutie in auto-industrie</t>
  </si>
  <si>
    <t xml:space="preserve">Sinds augustus 2017 wordt op de Automotive Campus in Helmond hard gewerkt aan een zonneauto. Een elektrische vierwielaangedreven gezinsauto voor de commerciële markt, die wordt opgeladen met zonne-energie en ruim 800 kilometer kan rijden op een batterij. Geen enkele moderne elektrische auto heeft een dergelijke actieradius.  De benodigde energie wordt gegenereerd door zonnecellen in het dak van de auto. De batterij zit in de vloer en de motoren bevinden zich in de wielen. In juni dit jaar is de Lightyear One voor het eerst aan de markt getoond. 
Het klinkt als een jongensdroom. Aan de wieg van Lightyear staan vijf oud-studenten van de Technische Universiteit Eindhoven. Tijdens hun studie hadden ze veel succes met het Solar Team, dat drie keer de Solar Challenge in Australië won. Projectleider en CFO Quirein Biewenga vertelt: “Die overwinningen smaakten naar meer en in november 2016 besloten we de start-up Atlas Technologies (inmiddels omgedoopt tot Lightyear) op te richten.”
</t>
  </si>
  <si>
    <t>https://lightyear.one/</t>
  </si>
  <si>
    <t>5616LZ</t>
  </si>
  <si>
    <t xml:space="preserve">Kastanjelaan </t>
  </si>
  <si>
    <t>Step Nederland</t>
  </si>
  <si>
    <t>Een elektronisch hulpmiddel voor het voorkomen van rugklachten</t>
  </si>
  <si>
    <t>An electronical aid for preventing back complaints</t>
  </si>
  <si>
    <t>Bij rug- en nekklachten ligt de traditionele focus op genezing met therapieën i.p.v. op voorkomen van overbelastende activiteiten tijdens het natuurlijk herstel. Door het voorkomen van overbelastende activiteiten tijdens het natuurlijk herstel kunnen patiënten beter en sneller herstellen van rug- en nekklachten, herhalingen van rug- en nekklachten voorkomen en weer sociaal actief zijn en blijven. Tevens voorkomt het product ziekteverzuim voor de werkgever, en kosten voor de gezondheidszorg voor de maatschappij. Er is een proefmodel (rugsensor) ontwikkeld welke de werking en het effect aantoont. Het product moet worden doorontwikkeld tot een volledig werkend prototype. Dit prototype zal met cliënten gevalideerd worden alvorens het in serie geproduceerd kan worden.</t>
  </si>
  <si>
    <t>http://www.step.nl/</t>
  </si>
  <si>
    <t>7551AB</t>
  </si>
  <si>
    <t xml:space="preserve">Deldenerstraat </t>
  </si>
  <si>
    <t>RoC van Amsterdam - MBO College Westpoort / Noord</t>
  </si>
  <si>
    <t>NexTechnician Opleidingshuis Mobiliteitstechniek</t>
  </si>
  <si>
    <t>NexTechnician Training House Mobility</t>
  </si>
  <si>
    <t xml:space="preserve">De sector Mobiliteitstechniek levert een bijdrage aan de ontwikkeling van de technische potentie van de regio Amsterdam door voorop te lopen in de samenwerking tussen bedrijven en scholen. Zij hebben een overeenkomst gesloten om gezamenlijk zorg te dragen voor voldoende gekwalificeerd personeel nu en in de toekomst en de mismatch op de arbeidsmarkt op duurzame wijze op te lossen. </t>
  </si>
  <si>
    <t>https://www.rocva.nl/</t>
  </si>
  <si>
    <t>2020-05-01</t>
  </si>
  <si>
    <t>RoC van Amsterdam - MBO College Wespoort / Noord</t>
  </si>
  <si>
    <t>Coöperatie NexTechnician Mobiliteitstechniek</t>
  </si>
  <si>
    <t>H2Storage</t>
  </si>
  <si>
    <t>H2storage</t>
  </si>
  <si>
    <t xml:space="preserve">H2Storage by Airborne heeft de alternatieve oplossing voor de zware stalen cilinders waarin waterstof kan worden opgeslagen. 
</t>
  </si>
  <si>
    <t>https://www.h2storage.nl/</t>
  </si>
  <si>
    <t>2995 AM</t>
  </si>
  <si>
    <t xml:space="preserve">Prinses Magrietplantsoen </t>
  </si>
  <si>
    <t>2018-10-01</t>
  </si>
  <si>
    <t>2019-07-01</t>
  </si>
  <si>
    <t>Terra incognita leadership</t>
  </si>
  <si>
    <t>airborne</t>
  </si>
  <si>
    <t>WAW de herder Beheer</t>
  </si>
  <si>
    <t>Molengraaf.com</t>
  </si>
  <si>
    <t>U-Needle B.V.</t>
  </si>
  <si>
    <t>Microneedle Artificial Pancreas system for  postprandial glucose control (MAP)</t>
  </si>
  <si>
    <t>In het project MAP worden drie innovatieve producten ontwikkeld voor monitoring en een snelle, nauwkeurige en persoonlijke bijstelling van de bloedsuikerspiegel.</t>
  </si>
  <si>
    <t>www.uneedle.com</t>
  </si>
  <si>
    <t xml:space="preserve">De Veldmaat </t>
  </si>
  <si>
    <t>2021-07-01</t>
  </si>
  <si>
    <t>Inreda Diabetic B.V.</t>
  </si>
  <si>
    <t>Ultimaker B.V.</t>
  </si>
  <si>
    <t>Ontwikkeling industriële en office 3D-printer</t>
  </si>
  <si>
    <t>Development industrial and office 3D-printer</t>
  </si>
  <si>
    <t xml:space="preserve">De nieuwe generatie 3D printers is straks geschikt om tegen een relatief lage prijs, maar hoge kwaliteit verschillende materialen (metalen, elastische polymeren, pasta’s en carbon fibeen) en kleuren te printen. </t>
  </si>
  <si>
    <t>http://www.faber-electronics.nl/index.php?siteid=1&amp;keuzeid=18&amp;moduleid=1</t>
  </si>
  <si>
    <t>4191 PN</t>
  </si>
  <si>
    <t xml:space="preserve">Watermolenweg </t>
  </si>
  <si>
    <t>2017-12-31</t>
  </si>
  <si>
    <t>Faber Electronics B.V.</t>
  </si>
  <si>
    <t>Stichting DSP Valley</t>
  </si>
  <si>
    <t>Smart Systems</t>
  </si>
  <si>
    <t>Internationale marktstudies geven aan: de wereld raakt connected. In 2020 zullen zon 25 miljard devices met elkaar in verbinding staan. De mogelijkheden die deze verbondenheid biedt zijn eindeloos. Nieuwe markten worden gecreëerd, die gezamenlijk een bijzonder groot potentieel bieden, zowel in toepassingen als de daaruitvolgende economische groei. Wereldwijd vooraanstaande onderzoeksinstanties en marktonderzoekers voorspellen een snelle groei, die elk moment kan starten. Zo verwacht Gartner een wereldwijde marktomvang van circa $ 19.00 miljard in 2020, die jaarlijks zon $ 300 miljard zal toenemen, verdeeld over een groot aantal applicatiesectoren.  Zuid-Nederland kan hierin haar kansen pakken en heeft met een aantal belangrijke spelers (Center for Wireless Technology, TU/e, PINS) en een breed spectrum aan MKB-bedrijven een vooraanstaande positie als het gaat om de ontwikkeling van smart systems en alle technologische componenten die daarin thuishoren. Niet voor niets zijn belangrijke uitvindingen zoals Bluetooth van Nederlandse makelij. Zaak is om deze ontwikkeling te organiseren, zodat marktkansen daadwerkelijk benut kunnen worden. Juist de samenwerking binnen het ecosysteem zal de concurrentiepositie van de individuele bedrijven versterken. Waar de waarde van een sensorcomponent groot is, is de potentie van ditzelfde sensorcomponent veel groter wanneer deze wordt geïntegreerd in een smart system. Een belangrijk uitgangspunt voor de invulling van dit projectprogramma. Hoewel draadloze communicatie en sensortechnologie, die de basis vormen voor het internet of things, toepassingen kennen in een variëteit aan applicatiesectoren, zal het ecosysteem Smart Systems zich in eerste instantie richten op een tweetal van deze applicatiesectoren, om zo focus te kunnen aanbrengen in kennisontwikkeling en innovatie. Ontwikkelde technologieën kunnen vervolgens ook worden toegepast in andere toepassingsgebieden. Gekozen is voor een crossover met de nationale topsectoren Life Sciences &amp; Health en Maintenance &amp; Industrie. Deze sectoren zijn belangrijk voor de economische positie van de regio Zuid-Nederland. Door de breed aanwezige expertise in deze sectoren in de regio, zijn er diverse kansen en mogelijkheden voor effectieve samenwerking tussen de technologiesector HTSM en de applicatiesectoren. De Smart Systems organisatie vertrouwt hierbij op een integrale aanpak, waarbij alle relevante partijen worden betrokken. Samen met het bedrijfsleven, kennisinstellingen en netwerkorganisaties zoals DSP Valley zal de businessontwikkeling worden geborgd. Met en door steeds meer bedrijven. Het Smart Systems ecosysteem vormt zo een unieke hotspot in Zuid-Nederland, waar door middel van samenwerking de grootste opbrengst wordt gegenereerd: economisch, maatschappelijk en sociaal.</t>
  </si>
  <si>
    <t>2021-03-31</t>
  </si>
  <si>
    <t>Genexis B.V.</t>
  </si>
  <si>
    <t>VTEC Lasers &amp; Sensors Limited</t>
  </si>
  <si>
    <t>VinciTech BV</t>
  </si>
  <si>
    <t>Stichting Health Valley Netherlands</t>
  </si>
  <si>
    <t>Philips Electronics Nederland</t>
  </si>
  <si>
    <t>Smartec BV</t>
  </si>
  <si>
    <t>Wireless Value Beheer BV</t>
  </si>
  <si>
    <t>Provincie Groningen</t>
  </si>
  <si>
    <t>VIA 2018</t>
  </si>
  <si>
    <t>De VIA-subsidieregeling stimuleert innovatie en economische ontwikkeling in het midden- en kleinbedrijf. De regeling wordt uitgevoerd door het SNN en richt zich op onderzoek- en ontwikkelingsprojecten. Binnen de VIA is een apart budget voor projecten die een bijdrage leveren aan CO2-reductie. Samenwerkingsprojecten van meerdere mkb'ers worden extra gestimuleerd door een hoger subsidiepercentage. De subsidiabele kosten betreffen: kosten derden, materialen prototype, loonkosten/kosten eigen arbeid en huurkosten van apparatuur en uitrusting.</t>
  </si>
  <si>
    <t>9712 JG</t>
  </si>
  <si>
    <t xml:space="preserve">Martinikerkhof </t>
  </si>
  <si>
    <t>2017-06-22</t>
  </si>
  <si>
    <t>Provincie Fryslân</t>
  </si>
  <si>
    <t>Provincie Drenthe</t>
  </si>
  <si>
    <t>MKB onderneming</t>
  </si>
  <si>
    <t>Fits Comfort</t>
  </si>
  <si>
    <t>Duurzame 3D printtechnologie voor podotherapeutisch schoeisel</t>
  </si>
  <si>
    <t>Durable 3D printing technology for podotherapeutic footwear</t>
  </si>
  <si>
    <t>"Om in de behoefte van therapietrouwheid van orthopedisch schoeisel te voorzien heeft FITS een innovatief concept ontwikkeld waarmee een 3D aangemeten slipper en huisschoen vervaardigd kan worden. De onderkant van de voet wordt hierbij 3D gescand waarna een op maat gemaakt voetbed verwerkt wordt in een zomerse slipper of winterse oplossing voor binnenshuis. Het op maat maken van deze slippers en huisschoenen is een arbeids- en tijdsintensief proces wat gepaard gaat met veel materiaal verlies en hoge kosten waardoor FITS een productieplafond dreigt te bereiken. 
Tot op heden is het nog niet mogelijk om op geautomatiseerde wijze 3D gescande voetzool direct te vertalen naar een 3D geprinte zool of leest. De hoofddoelstelling van dit project is om middels 3D printtechnologie een breed arsenaal aan vrije tijds schoeisel met een geïntegreerde therapeutische interventie zool te vervaardigen waarmee de doelgroep 100% therapietrouwheid geboden kan worden.
FITS verwacht dat de resultaten van dit R&amp;D project zullen bijdragen aan het opschalen van de huidige FITS productielijn en dat het tevens ruimte zal bieden voor productdifferentiatie. Duurzaam gebruik van materialen en volumereductie van het afvalmateriaal staan centraal wat zal bijdragen aan een verhoging van FITS duurzame imago."</t>
  </si>
  <si>
    <t>http://www.fitscomfort.nl/</t>
  </si>
  <si>
    <t>7483 PG</t>
  </si>
  <si>
    <t xml:space="preserve">Electrostraat </t>
  </si>
  <si>
    <t>The Indietopia Accelerator</t>
  </si>
  <si>
    <t>Prototopia</t>
  </si>
  <si>
    <t xml:space="preserve">Indietopia zet zich sinds 1 april 2014 in voor het belang van game-ontwikkelaars in Noord-Nederland. Na meer dan drie jaar succesvol werkplekken te hebben geboden aan meerdere game-ontwikkelaars, heeft Indietopia de bestaande industrie in Groningen Stad helpen groeien van acht startups naar 24 startups door het voeren van gezamenlijke acquisitie, het aanbieden van betaalbare werkplekken en informele coaching vanuit Indietopia zelf. Echter heeft Indietopia moeten concluderen dat de diensten onvoldoende zijn om game-ontwikkelaars te helpen in deze uitdagende groeimarkt. Bij de eerder genoemde 24 startups blijkt dat ze nog steeds worstelen met het behalen van goede resultaten door een gebrek aan bedrijfskundig inzicht en de ontbrekende middelen voor het inzetten van goede apparatuur.
De accelerator van Indietopia pakt het gebrek aan bedrijfskundig inzicht aan en de proeftuin zorgt voor toegang tot gespecialiseerde apparatuur. Het opzetten van de proeftuin Prototopia en deze koppelen aan de accelerator is daarmee een logisch vervolg in het dieper ondersteunen van de Noord-Nederlandse game-industrie en het helpen van de jonge startups in deze branche.
Prototopia wordt een fysieke proeftuin binnen de startup scene van Het Kwadraat (startup-verzamelpand in Groningen stad) waar apparatuur staat voor het ontwikkelen van virtual, mixed en augmented reality, voor het ontwikkelen voor Sony Playstation, Microsoft X-box en Nintendo Switch en voor het ontwikkelen van (serious) game-specifieke hardware middels 3d-printer, laser-snijder, CNC-frees en printplaat-ets-machine.
Binnen de proeftuin Prototopia kunnen de game development startups laagdrempelig, onder begeleiding, met apparatuur die normaal voor hen te duur is om beschikking over te hebben, werken aan innovatieve prototypen waardoor de kans groter wordt voor deze startups succesvol de markt betreden en gaan groeien.
</t>
  </si>
  <si>
    <t>9723 HE</t>
  </si>
  <si>
    <t>Lübeckweg</t>
  </si>
  <si>
    <t>2021-10-01</t>
  </si>
  <si>
    <t>Radboud Universiteit</t>
  </si>
  <si>
    <t>Cluster en Netwerk Food &amp; Cognition</t>
  </si>
  <si>
    <t>Cluster and Network Food &amp; Cognition</t>
  </si>
  <si>
    <t xml:space="preserve">Het thema Voeding en Gezondheid, en meer specifiek de mentale of cognitieve gezondheid speelt een belangrijke rol in maatschappelijke problemen. </t>
  </si>
  <si>
    <t>www.ru.nl</t>
  </si>
  <si>
    <t>6525 HP</t>
  </si>
  <si>
    <t xml:space="preserve">Comeniuslaan </t>
  </si>
  <si>
    <t>2018-05-01</t>
  </si>
  <si>
    <t>Noldus Information Technology</t>
  </si>
  <si>
    <t>ICT for Brain, Body &amp; Behavior</t>
  </si>
  <si>
    <t>Greenvalley International BV</t>
  </si>
  <si>
    <t>Antimicrobiële effecten van voederadditieven</t>
  </si>
  <si>
    <t>Antimicrobial effects from feed additives</t>
  </si>
  <si>
    <t>Greenvalley International B.V. heeft kennis opgebouwd rondom de effecten van voederadditieven op micro-organismen, welke de darm bewonen van onze mono-gastrische productiedieren. Sommige van deze micro-organismen veroorzaken ziekte aan het dier, wat de productie, het dierwelzijn en antibioticareductie benadeelt. Tevens kunnen zij potentieel ziekteverwekkend zijn voor de mens en vormen daarom een bedreiging voor de volksgezondheid. Door deze micro-organismen te beheersen in het dier, zal dit zowel de gezondheid als het welzijn van dier en mens vergroten. reenvalley International B.V. heeft ongeveer 10 mengsels bekend vanuit de literatuur, die de gewenste antimicrobiële werking in vitro vertonen. Een vertaalslag van in vitro naar in vivo moet echter nog worden gemaakt en deze is essentieel voor onderbouwing van een eventueel nieuw product dat door Greenvalley International B.V. op de markt kan worden gebracht. Hierbij staat centraal: Wat is de antibacteriële werkzaamheid van de verschillende mengsel voederadditieven in het lumen van de darm op de relevante organismen?</t>
  </si>
  <si>
    <t>http://greenvalleyinternational.nl/</t>
  </si>
  <si>
    <t>6708 PW</t>
  </si>
  <si>
    <t>Innovatiecentrum ADORE</t>
  </si>
  <si>
    <t>Innovation center Adore</t>
  </si>
  <si>
    <t xml:space="preserve">In een nieuw te bouwen innovatiecentrum bij Amsterdam UMC op de Zuidas werken wetenschappers en onderzoekers samen met het midden- en kleinbedrijf (MKB), farma-industrie en kennisinstellingen voor nieuwe behandelingen tegen kanker en hersenziekten. Kansen voor West, een samenwerkingsverband van de vier randstadprovincies en de vier grote steden, geeft dit samenwerkingsmodel een subsidie van bijna 2,5 miljoen euro.
In het nieuwe centrum gaan kankeronderzoekers samenwerken met neurowetenschappers. Deze kruisbestuiving moet leiden tot nieuwe celtherapieën, zoals immuuntherapie tegen kanker of stamceltherapie bij multiple sclerose. In het Imaging Center van Amsterdam UMC is de effectiviteit van de behandeling te volgen.
Therapieën van de plank halen
Het onderzoekscentrum heeft als ambitie innovatieve celtherapieën naar de patiënt te brengen. Hematoloog Tuna Mutis, van Amsterdam UMC: “Medicijnen voor bijvoorbeeld bloedkanker zijn duur en vaak gemaakt voor één persoon. In het onderzoekscentrum willen we therapieën ontwikkelen die breed toepasbaar zijn voor een grote groep patiënten. Hetzelfde geldt voor behandelingen voor hersenziekten.”
</t>
  </si>
  <si>
    <t>https://www.vumc.nl/</t>
  </si>
  <si>
    <t>1081 HV</t>
  </si>
  <si>
    <t>NovioSMart</t>
  </si>
  <si>
    <t>Vochtbalans sensor</t>
  </si>
  <si>
    <t>Moisture balance sensor</t>
  </si>
  <si>
    <t>De juiste hoeveelheid vochtinname is van groot belang voor sporters om een maximale prestatie te leveren en voor ouderen om uitdroging te voorkomen. Het monitoren van de vochtbalans met behulp van biosensoren kan een belangrijke bijdrage leveren aan de optimaliseren van de gezondheid. Een innovatieve sensor wordt in dit project ontwikkeld.</t>
  </si>
  <si>
    <t>6536CL</t>
  </si>
  <si>
    <t xml:space="preserve">Weezenhof </t>
  </si>
  <si>
    <t>2015-05-25</t>
  </si>
  <si>
    <t>Advanced Integrated Cascading Catalytic Pyrolysis (ICCP)</t>
  </si>
  <si>
    <t>Het project van BioBTX, KNN Advies, Syncom en Rijksuniversiteit Groningen heeft als doelstelling het opzetten van een geavanceerde chemisch katalytisch pyrolyseproces, genaamd Integrated Cascading Catalytic Pyrolysis (ICCP), en het demonstreren van dit concept op een pilot-plant schaal (TRL 6/7) voor 1-2 biomassastromen. De kennis zal input zijn voor de volgende stap in het ontwikkelingstraject, en wel naar de commerciële productie. De ICCP-BioBTX technologie is geschikt om verschillende biomassa- en organische afvalstromen te verwerken als grondstof voor het produceren van de “drop-in” chemicaliën benzeen, tolueen en xylenen. In een katalytisch pyrolyseproces wordt de biomassa eerst omgezet in een mengsel van aromaten, waaronder BTX (benzeen, tolueen en xylenen). Na zuivering wordt de paraxyleen geoxideerd tot het overeenkomstige tereftaalzuur. Na verestering met methanol kan het verkregen dimethyltereftalaat (DMT) door reactie met allerlei diolen (waaronder ethyleenglycol) worden omgezet tot verschillende polyesters. Door de resultaten van dit project kan de technologie opgeschaald worden naar grotere volumes en industriële productie en het verbreden van de technologie naar een omvangrijk biobased productpakket voor de chemische industrie. Er zullen nieuwe operationele en engineering data voor het chemisch katalytisch kraken van biomassa naar BTX worden gegenereerd op een representatieve pilot-plant schaal die relevant zijn voor de opschaling van deze technologie naar een duurzaam industrieel productiesysteem voor omvangrijke bio-aromaten productie. Het conversieproces op prototype pilot-plant schaal zal gedurende de uitvoering van dit project geoptimaliseerd worden voor diverse plantaardige restmaterialen. Op dit moment worden aromaten verkregen uit aardolie. Doordat deze bron eindig is en omdat het gebruik van aardolie leidt tot een toename van de CO2-emissie (en daarmee de klimaatverandering), is het van belang om de synthese van bio-aromaten uit biomassa te realiseren. 
De ontwikkeling van de nieuwe koolstofarme technologie van BioBTX heeft een grote bijdrage aan energie- en emissiedoelstellingen zoals geformuleerd in doelstelling D (en C) van het OP EFRO Noord-Nederland. Ten opzichte van de gangbare petrochemische productieproces van BTX er een energiebesparing van 66% (37,6 MJ/ kg PTA) door toepassing van de technologie van de chemisch katalytische pyrolyse. Het project sluit goed aan bij de in de RIS3 geïdentificeerde maatschappelijke uitdagingen en maakt het een cross-over tussen landbouw en groene chemie, welke bijdraagt aan een vergroening van de Noordelijke chemieparken in Emmen en Delfzijl. De geavanceerde koolstofarme technologie verhoogt aanzienlijk de efficiency, omzet en kosten efficiency en levert ‘drop-in’ chemicaliën die op biomassa zijn gebaseerd tegen competitieve marktprijzen. Het nieuwe BioBTX proces levert een aanzienlijke bijdrage om de mondiale chemische en de kunststof industrie duurzamer te maken, resulterend in het op de markt brengen van groene chemicaliën en plastics met een aanzienlijke verlaging van de CO2-footprint. Bio-aromaten zijn een essentieel onderdeel van gangbaar gebruikte materialen en daarom interessant voor verschillende multinationals. De productie van duurzame grondstoffen voor de kunststoffen markt is de belangrijkste markt waar de technologie kan worden toegepast. De ontwikkelde technologie en de daaropvolgende processen genereren groene tussenproducten voor een duurzame polymeer productie. De geproduceerde bio-aromaten zullen hun weg vinden naar verschillende zich vergroenende industrieën. Tot slot zal dit project bijdragen aan het verwezenlijken van een grote groei in werkgelegenheid en omzet na afloop van dit project bij BioBTX te Groningen. De resultaten van het project leiden tot een grote verbetering in de Noord-Nederlandse werkgelegenheid en het Noord-Nederlandse Bruto Regionaal Product (BRP). Het leidt tot de valorisatie van verschillende biomassastromen naar duurzame plastics, dit draagt bij aan de vergroening van de chemieclusters in Delfzijl en met name Emmen en koppelt landbouw aan chemie.</t>
  </si>
  <si>
    <t>2016-11-01</t>
  </si>
  <si>
    <t>2019-12-22</t>
  </si>
  <si>
    <t>HANNN</t>
  </si>
  <si>
    <t>Man-Made Blue Zone: United Collective for a Healthy Individual (UniC HEIN)</t>
  </si>
  <si>
    <t>9701 BA</t>
  </si>
  <si>
    <t xml:space="preserve">L. J. Zielstraweg </t>
  </si>
  <si>
    <t>Greenlincs</t>
  </si>
  <si>
    <t>Innexus</t>
  </si>
  <si>
    <t>UMCG</t>
  </si>
  <si>
    <t>NOM</t>
  </si>
  <si>
    <t>COOLBACK company</t>
  </si>
  <si>
    <t>Coolpack PV</t>
  </si>
  <si>
    <t xml:space="preserve"> In dit project wordt koelingstechnologie voor zonnepanelen ontwikkeld, de zogeheten Coolpack technologie. </t>
  </si>
  <si>
    <t>http://www.optixolar.com/</t>
  </si>
  <si>
    <t>6843NW</t>
  </si>
  <si>
    <t xml:space="preserve">Wassenaarweg </t>
  </si>
  <si>
    <t>2016-11-16</t>
  </si>
  <si>
    <t>Optixolar BV</t>
  </si>
  <si>
    <t>Kiwa Technology BV</t>
  </si>
  <si>
    <t>Warmtegeleidende kunststof t.b.v. explosieveilige LED SUN Highbay</t>
  </si>
  <si>
    <t>Heat conductive synthetic material for the purpose of explosion proof LED SUN Highbay</t>
  </si>
  <si>
    <t>Twee Overijsselse ondernemers ontwikkelen een hoogwaardige LED SUN Highbay industrielamp geschikt voor toepassing in explosiegevoelige industrie.</t>
  </si>
  <si>
    <t>http://www.rubitechluctron.com/</t>
  </si>
  <si>
    <t>8331 TR</t>
  </si>
  <si>
    <t>2018-12-22</t>
  </si>
  <si>
    <t>abalight B.V.</t>
  </si>
  <si>
    <t>Maan Glueing Technologies B.V.</t>
  </si>
  <si>
    <t>Productie en verwerking bioafbreekbare GrowCoons in de Europese tuinbouwsector op industriële schaal</t>
  </si>
  <si>
    <t>Production and processing biodegradable GrowCoons in the European horticulture sector on an industrial scale</t>
  </si>
  <si>
    <t>De “GrowCoon”, een innovatieve biologisch afbreekbare kluitpot voor de tuinbouwindustrie.</t>
  </si>
  <si>
    <t>https://www.growcoon.com/</t>
  </si>
  <si>
    <t>8102 HR</t>
  </si>
  <si>
    <t xml:space="preserve">Klipperweg </t>
  </si>
  <si>
    <t>Maan Research &amp; Development B.V.</t>
  </si>
  <si>
    <t>Hollander Techniek B.V.</t>
  </si>
  <si>
    <t>Microflor</t>
  </si>
  <si>
    <t>Toegepaste Innovatie voor Maritieme Automatisering</t>
  </si>
  <si>
    <t>In het project Toegepaste Innovaties voor Maritieme Automatisering (TIMA) ontwikkelt het bedrijfsleven in de proeftuin Duurzaamheidsfabriek oplossingen om het bouwen van schepen en de voorstuwingstechnieken sneller, efficiënter en duurzamer te maken. Het TIMA programma richt zich op open innovatie met bedrijven die samenwerken in concrete, modulair opgebouwde, deelprojecten.</t>
  </si>
  <si>
    <t>Kamp Coating Apeldoorn BV</t>
  </si>
  <si>
    <t>Projectplan E Coat Line</t>
  </si>
  <si>
    <t>Project E Coat Line</t>
  </si>
  <si>
    <t>100% meer energie-efficiency E-Coat line door restwarmtebenutting.</t>
  </si>
  <si>
    <t>http://www.kampcoating.nl/</t>
  </si>
  <si>
    <t>7332 BL</t>
  </si>
  <si>
    <t xml:space="preserve">Curacao </t>
  </si>
  <si>
    <t xml:space="preserve">Vtec Lasers &amp; Sensors </t>
  </si>
  <si>
    <t>Smarter Buildings: Efficiënter gebruik van energie en water in slimme gebouwen</t>
  </si>
  <si>
    <t>Smart Buildings in een IoT-omgeving bieden de komende jaren grote economische en maatschappelijke kansen. Nadat slimme gebouwbeheersystemen wereldwijd een enorme groei hebben doorgemaakt en gezorgd hebben voor een significante reductie van het energiegebruik in commercieel vastgoed, staan we nu voor de doorbraak van applicaties die autonome gebouwfuncties en gebruikerstaken verder combineren en integreren. Apparatuur die ons dagelijks leven ondersteunt en vergemakkelijkt door de dagelijkse processen en handelingen te voorzien van informatie waarop mensen en apparaten actie kunnen ondernemen.</t>
  </si>
  <si>
    <t>Simaxx</t>
  </si>
  <si>
    <t>Vtec Lasers &amp; Sensors</t>
  </si>
  <si>
    <t>Smarter Buildings: Effici?nter gebruik van energie en water in slimme gebouwen</t>
  </si>
  <si>
    <t>Kastanjelaan</t>
  </si>
  <si>
    <t>Virtual Assistant BV</t>
  </si>
  <si>
    <t>Neurale netwerken voor Anne</t>
  </si>
  <si>
    <t>Neural networks for Anne</t>
  </si>
  <si>
    <t>De huidige Kunstmatige Intelligentie (K.I.) van de virtuele assistent Anne is gebaseerd op semantische eigenschappen. Qua lerend vermogen is deze K.I. beperkt. In dit project wordt onderzoek gedaan naar een manier om K.I. in de vorm van neurale netwerken te koppelen aan de huidige K.I. om zo de interactie tussen Anne en ouderen substantieel te verbeteren.</t>
  </si>
  <si>
    <t>http://virtask.nl/</t>
  </si>
  <si>
    <t>7217 TH</t>
  </si>
  <si>
    <t xml:space="preserve">Schepersweg </t>
  </si>
  <si>
    <t>Astrin Smart Infra</t>
  </si>
  <si>
    <t>Smart Infra</t>
  </si>
  <si>
    <t>Het doel van het project is om gekwalificeerd hoogopgeleid technisch personeel voor de smart infra sector op te leiden en daardoor de kloof tussen arbeidsvraag en arbeidsaanbod te dichten, zowel kwalitatief als kwantitatief.</t>
  </si>
  <si>
    <t>4944 VJ</t>
  </si>
  <si>
    <t xml:space="preserve">Raadhuisstraat </t>
  </si>
  <si>
    <t>Stichting Fontys (Fontys Hogescholen)</t>
  </si>
  <si>
    <t>Kanters</t>
  </si>
  <si>
    <t>Hoeflake Infratechniek B.V.</t>
  </si>
  <si>
    <t>Van Gelder Verkeerstechniek</t>
  </si>
  <si>
    <t>Heijmans Infra B.V.</t>
  </si>
  <si>
    <t>Vialis B.V.</t>
  </si>
  <si>
    <t>Dynniq Nederland B.V.</t>
  </si>
  <si>
    <t>SR-Motion</t>
  </si>
  <si>
    <t>Het project richt zich op de ontwikkeling van een actief dynamische “zitconcept” bestaande uit specifieke bewegingssensoren die in het zitoppervlak en de rugleuning van een bureaustoel worden geplaatst gecombineerd met een applicatie waarmee actief en correct zitgedrag geïnitieerd wordt. Het doel is om bij de gebruiker bewustwording omtrent het zitgedrag te creëren en hiermee een basis te leggen voor het aanzetten tot een actief dynamisch zitgedrag. Hiermee kunnen KANS (klachten arm, nek, schouders) en lage rugklachten, de belangrijkste reden voor ziekteverzuim bij met name beeldschermwerkers, worden voorkomen en kan re-integratie worden bevorderd.</t>
  </si>
  <si>
    <t>http://www.sr-motion.nl/</t>
  </si>
  <si>
    <t>7559 MD</t>
  </si>
  <si>
    <t xml:space="preserve">Stekelbaarsstraat </t>
  </si>
  <si>
    <t>Stex Fibers B.V.</t>
  </si>
  <si>
    <t>Testprogramma Textiele Hennepvezels</t>
  </si>
  <si>
    <t>Test program Textile Hemp fiber</t>
  </si>
  <si>
    <t>De onderzoeksvraag is welke kwaliteiten hennepvezels kunnen worden gehaald met welke procesvariabelen.</t>
  </si>
  <si>
    <t>http://www.stexfibers.com/</t>
  </si>
  <si>
    <t>2015-11-01</t>
  </si>
  <si>
    <t>B2B technologies BV</t>
  </si>
  <si>
    <t>Ontwikkeling Modulaire Groepsfiets en pakketvervoerfiets</t>
  </si>
  <si>
    <t>Development Modulair Group bike en packet transport bike</t>
  </si>
  <si>
    <t>B2B Technologies BV wil samen met een 5 tal Gelderse MKB bedrijven, een ontwikkeling opstarten van een modulaire High tec groepsfiets/Cargo bike. Door het modulaire effect (reeds toegepast in- en overgenomen uit de semiconductor industrie) kunnen deelconstructies worden ingezet in de volgende marktsegmenten: mensen met beperkingen, ouderen, buitenschoolse opvang, cargo vervoer, leisure.</t>
  </si>
  <si>
    <t>https://www.bike4fun.nl/</t>
  </si>
  <si>
    <t>6644KK</t>
  </si>
  <si>
    <t xml:space="preserve">Koningstraat </t>
  </si>
  <si>
    <t>Herder</t>
  </si>
  <si>
    <t>Zelfrijder: high tech systeem voor duurzame landbouw</t>
  </si>
  <si>
    <t>Het project behelst het ontwikkelen en op de markt brengen van een high tech zelfrijdende machine voor de landbewerking met koppeling naar het Geo Informatie Systeem.</t>
  </si>
  <si>
    <t>4338 PL</t>
  </si>
  <si>
    <t>Herculesweg</t>
  </si>
  <si>
    <t>MSN B.V.</t>
  </si>
  <si>
    <t>Plug &amp; Play in zee met LNG</t>
  </si>
  <si>
    <t>Het ontwikkelen en bouwen van innovatieve, LNG-gerelateerde scheepssystemen en het valoriseren van de werking ervan in een praktijkomgeving.</t>
  </si>
  <si>
    <t>9608 PD</t>
  </si>
  <si>
    <t xml:space="preserve">Scheepswervenweg </t>
  </si>
  <si>
    <t>2015-05-04</t>
  </si>
  <si>
    <t>MSN</t>
  </si>
  <si>
    <t>Bodewes Shipyards</t>
  </si>
  <si>
    <t>Riwo Engineering BV</t>
  </si>
  <si>
    <t>Universeel Proces Controle Systeem voor industriële automatisering</t>
  </si>
  <si>
    <t>Universal Proces Control System for industrial automation</t>
  </si>
  <si>
    <t>Riwo is specialist in industriële automatisering en machine- en procesbesturing. In dat kader heeft men een eigen Proces Controle Systeem (PCS) ontwikkeld voor single client gebruik. Dit is een software-applicatie welke lokaal bij eindklanten in de operationele besturingslaag wordt toegepast en besturingsinstallaties visualiseert. Doelstelling van dit project is om een software-architectuur te realiseren voor het Proces Controle Systeem voor multi client gebruik. Riwo speelt hier mee in op actuele technologietrends als Smart Industry en Internet of Things.</t>
  </si>
  <si>
    <t>http://riwo.eu/universeel-pcs.php</t>
  </si>
  <si>
    <t>Archimedes Solutions</t>
  </si>
  <si>
    <t>Archisol Cyclus</t>
  </si>
  <si>
    <t xml:space="preserve">De Archisol Cyclus is ontwikkeld voor duurzame energievoorziening uit kleine temperatuurverschillen, zoals in de oceanen. Het concept is een ontwikkeling van Archimedes Solutions, ondersteund door de Wageningen Universiteit (WUR). </t>
  </si>
  <si>
    <t>http://www.archimedessolutions.nl/</t>
  </si>
  <si>
    <t>7431 ZM</t>
  </si>
  <si>
    <t xml:space="preserve">Schimmelpennincksingel </t>
  </si>
  <si>
    <t>Stichting Texperium</t>
  </si>
  <si>
    <t>Bio2HighTex</t>
  </si>
  <si>
    <t>Het project Bio2HighTex wil in Oost-Nederland een samenwerkingsverband creëren op het gebied van koolstofarme en circulaire economie en in het bijzonder het gebruik van natuurvezels en andere natuurlijke componenten in high-tech toepassingen. Dit project heeft als doel fossiele grondstoffen te vervangen door natuur- en gerecyclede vezels en andere organische grondstoffen specifiek voor high-tech producten in de mode, de bouw en de sport. Dit project leidt tot nieuwe kennis, nieuwe producten en daardoor nieuwe economische activiteiten en nieuwe hoogwaardige werkgelegenheid in de regio.</t>
  </si>
  <si>
    <t>http://www.texperium.nl</t>
  </si>
  <si>
    <t xml:space="preserve">Elektrostraat </t>
  </si>
  <si>
    <t>De Berkel</t>
  </si>
  <si>
    <t>Gebr van der Geest</t>
  </si>
  <si>
    <t>Kayser Bedrijfskleding</t>
  </si>
  <si>
    <t>A.C. ter Kuile</t>
  </si>
  <si>
    <t>TenCate Thiolon</t>
  </si>
  <si>
    <t>Stichting Regionaal Opleidingen Centrum van Twente</t>
  </si>
  <si>
    <t>Open Innovatie Centrum Advanced Materials</t>
  </si>
  <si>
    <t>Gemeente Almelo</t>
  </si>
  <si>
    <t>EDSG B.V.</t>
  </si>
  <si>
    <t>All waste convertor Plasmavergassing ziekenhuis afval</t>
  </si>
  <si>
    <t>Doel van het project is om een product te ontwikkelen en te bouwen waarbij alle in een ziekenhuis geproduceerd afval (incl. nucleair vervuild afval) op locatie verwerkt kan worden door een hoge temperatuur synthesegas plasma reactor. Door de hoge temperatuur kunnen geen giftige gassen ontstaan.</t>
  </si>
  <si>
    <t>6416 SG</t>
  </si>
  <si>
    <t>Jan Campertstraat</t>
  </si>
  <si>
    <t>Cofely Zuid Nederland B.V.</t>
  </si>
  <si>
    <t>IWO Project bv</t>
  </si>
  <si>
    <t>SmartFlex energiecentrale</t>
  </si>
  <si>
    <t>SmartFlex powerplant</t>
  </si>
  <si>
    <t xml:space="preserve">Men ontwikkelt een energiecentrale die flexibel is in levering van warmte en elektriciteit maar ook flexibel is in de aankoppeling, waardoor andere technologieën zoals bijv. Zonnepanelen, windturbines later ingepast kunnen worden. </t>
  </si>
  <si>
    <t>http://www.iwo.nl/projecten/</t>
  </si>
  <si>
    <t>6711 GG</t>
  </si>
  <si>
    <t xml:space="preserve">Zweerslaan </t>
  </si>
  <si>
    <t>Duits Engineering BV</t>
  </si>
  <si>
    <t>Installect Advies BV</t>
  </si>
  <si>
    <t>Enovent BV</t>
  </si>
  <si>
    <t>Hogeschool Arnhem Nijmegen</t>
  </si>
  <si>
    <t>RESEP BV</t>
  </si>
  <si>
    <t>Jovas Agro International B.V.</t>
  </si>
  <si>
    <t>Mest met een Gouden Randje</t>
  </si>
  <si>
    <t>Manure with a Sparkle</t>
  </si>
  <si>
    <t xml:space="preserve">Projectpartners willen tijdens dit project één of meerdere systemen ontwikkelen waarmee mest snel de stal uitgehaald kan worden of waarmee de mest al in de stal gescheiden kan worden. </t>
  </si>
  <si>
    <t>http://www.jovas.nl/innovaties/gouden-randje</t>
  </si>
  <si>
    <t>7039 CA</t>
  </si>
  <si>
    <t xml:space="preserve">Lange Heg </t>
  </si>
  <si>
    <t>Wopereis Staalbouw B.V.</t>
  </si>
  <si>
    <t>HoSt Biogas B.V.</t>
  </si>
  <si>
    <t>Athom Holding B.V.</t>
  </si>
  <si>
    <t>Homey Production Design</t>
  </si>
  <si>
    <t>Het project omvat het (re)design van Homey, de smart home controller gebouwd door Athom, om deze verder gereed te maken voor massaproductie. Met name de kant-en-klare modules, die op dit moment als halffabricaat ingekocht en geïmporteerd worden, in de elektronica van Homey zelf gebracht, waardoor deze beter en efficiënter te produceren is in massaproductie.</t>
  </si>
  <si>
    <t>https://locuspositioning.com/project_efro.html</t>
  </si>
  <si>
    <t>7521BE</t>
  </si>
  <si>
    <t xml:space="preserve">Rigtersbleek-Zandvoort 10 </t>
  </si>
  <si>
    <t>Twee R Recyclinggroep B.V.</t>
  </si>
  <si>
    <t>Electro Dynamische Fragmentatie</t>
  </si>
  <si>
    <t>Electro Dynamic Fragmentation</t>
  </si>
  <si>
    <t>De projectactiviteiten omvatten: analyse van de drie Elektro Dynamische Fragmentatie (EDF), laboratorium apparaten van Selfrag voor de recycling van: betonpuin, asfaltpuin en AVI-bodemassen analyses van de gefragmenteerde materialen (kwaliteit van het scheidingsresultaat), analyse van het proceswater en de zuivering ervan.</t>
  </si>
  <si>
    <t>7556 PE</t>
  </si>
  <si>
    <t>2014-07-15 00:00:00</t>
  </si>
  <si>
    <t>2015-12-15 00:00:00</t>
  </si>
  <si>
    <t>Applabs Zuid Holland (Medical Photonics and Optical Communication)</t>
  </si>
  <si>
    <t>Applabs South-Holland</t>
  </si>
  <si>
    <t>Fotonica of Opto-elektronica is een wetenschappelijke en technische discipline die zich bezighoudt met de wisselwerking tussen licht (fotonen) en elektronen (elektronica). De wereld kan niet meer om fotonische apparaten heen. Het belang ervan, zowel op economisch als maatschappelijk vlak, is bijzonder groot Het gebruik en de toepassing van fotonische componenten, tools en technieken speelt in veel sectoren al een grote rol, maar als ?enablers? vormen fotonische apparaten en fotonische technologie‰n een stuwende kracht voor innovatie. 
Fotonica is door de Europese Commissie erkend als een key-enabling technology. Waar de twintigste eeuw gezien kan worden kan worden gezien als de eeuw van het elektron, zien velen de eenentwintigste eeuw als de eeuw van het foton. 
Met fotonica kunnen we, met een minimale belasting van de leefruimte, blijven voorzien in onze groeiende behoeftes op het gebied van communicatie, leefcomfort en gezondheid. De verwachte economische groei van de fotonica-industrie is veel hoger dan die van de economie in zijn geheel. Voor de fotonica-industrie worden de komende vijf tot tien jaar wereldwijd groeicijfers verwacht van tussen de 10% en 40%. 
De fotonica-industrie richt zich op grote applicatiemarken. Het fotonica-cluster in Nederland omvat meer dan 160 bedrijven waar al vele duizenden mensen werkzaam zijn. Zowel bij grote bedrijven, als bij de vele mkb?s en start-ups in de sector. 
In dit project worden twee nieuwe applicatie labs opgezet binnen het Dutch Optics Centre van TNO.
* Medical Photonics: diagnostiek, therapie (puls lasers, breed golflengte laser, UV, image sensoren en detectoren);
? Optical communication: snel schakelbare componenten, optische signaalprocessing, ultra-snelle elektrisch-optische (e/o) en optisch-elektrische (o/e) conversie.</t>
  </si>
  <si>
    <t>2017-05-12</t>
  </si>
  <si>
    <t>AR-Development B.V.</t>
  </si>
  <si>
    <t>Hyperion Technologies B.V.</t>
  </si>
  <si>
    <t>Developers.nl BV</t>
  </si>
  <si>
    <t>Stichting Renovatie Elevatoren Maashaven</t>
  </si>
  <si>
    <t>Renovatie Elevatoren Maassilo.</t>
  </si>
  <si>
    <t xml:space="preserve">Voormalige graanelevatoren in Rotterdam-Zuid krijgen tweede leven. Een elevator is een graantoren, die als een grote stofzuiger het graan uit de scheepsruimen zoog en transporteerde naar de silo. Het complex was tot 2003 in gebruik. Kansen voor West droeg bij aan het renoveren en toegankelijk maken van twee van de drie elevatoren, zodat deze als zichtbare en tastbare overlevering van de havenactiviteiten uit de vorige eeuw behouden zijn gebleven. </t>
  </si>
  <si>
    <t>3081AE</t>
  </si>
  <si>
    <t>Maashaven Z.z.</t>
  </si>
  <si>
    <t>2015-03-05 00:00:00</t>
  </si>
  <si>
    <t>DEMCON advanced mechatronics B.V.</t>
  </si>
  <si>
    <t>TEDD: Total Epicardial Device Delivery</t>
  </si>
  <si>
    <t>In het TEDD project zullen de projectpartners een innovatief chirurgisch instrument doorontwikkelen en valideren voor de plaatsing van pacemaker elektrodes middels een minimaal invasieve chirurgische procedure.</t>
  </si>
  <si>
    <t>7521 PH</t>
  </si>
  <si>
    <t xml:space="preserve">Institutenweg </t>
  </si>
  <si>
    <t>2018-05-31</t>
  </si>
  <si>
    <t>Inbiolab</t>
  </si>
  <si>
    <t>DEMCON advanced mechatronics</t>
  </si>
  <si>
    <t>Prins Autogassystemen BV</t>
  </si>
  <si>
    <t>Directe Injectietechnologie Groen Gas</t>
  </si>
  <si>
    <t>Het project gaat over de ontwikkeling van directe injectie technologie voor groen gas. Het is een samenwerking tussen Prins Autogassystemen en Prodrive waarbij er testen zullen worden uitgevoerd bij HAN Automotive.</t>
  </si>
  <si>
    <t>5657 ES</t>
  </si>
  <si>
    <t>Jan Hilgersweg</t>
  </si>
  <si>
    <t>Prodrive BV</t>
  </si>
  <si>
    <t>St. Amsterdam Health and Technology Institute</t>
  </si>
  <si>
    <t>Connecting the DHoTS: Digital Health from Technology to Services</t>
  </si>
  <si>
    <t xml:space="preserve">Grootschalige implementatie van nieuwe digitale zorgdiensten kan significant bijdragen aan verbeterde zorg tegen lagere kosten. Denk hierbij aan het monitoren en behandelen van hoge bloeddruk. 
</t>
  </si>
  <si>
    <t>https://ahti.nl/projecten/lopende-projecten-nl/cardiovasculair-risico-management-cvrm/</t>
  </si>
  <si>
    <t>1105BP</t>
  </si>
  <si>
    <t xml:space="preserve">Paasheuvelweg 25; toren </t>
  </si>
  <si>
    <t>Heart for Health ICT</t>
  </si>
  <si>
    <t>ROHA</t>
  </si>
  <si>
    <t>Academisch Medisch Centrum</t>
  </si>
  <si>
    <t>Stichting Arq</t>
  </si>
  <si>
    <t>eGGZ innovatie- en implementatiecentrum (eGGZ centrum)</t>
  </si>
  <si>
    <t>eGGZ innovation and implementation centre</t>
  </si>
  <si>
    <t xml:space="preserve">Verschillende maatschappelijke ontwikkelingen hebben de afgelopen jaren geleid tot toenemende vraag naar geestelijke gezondheidszorg (GGZ).
De overheidsuitgaven voor geestelijke gezondheidszorg zijn de afgelopen jaren gestegen naar een bedrag van bijna 6 miljard euro per jaar. Om de stijging beheersbaar te houden wordt er een stevig aantal hervormingen doorgevoerd. De GGZ zal goedkoper en efficiënter (‘slimmer’) moeten gaan werken, met meer preventie, aandacht voor lichamelijke gezondheid en eigen regie door de patiënt, zonder dat de kwaliteit van zorg afneemt. eHealth speelt hierbij een cruciale rol. Dat wil zeggen dat reguliere face-to-face gesprekken gecombineerd worden met bijvoorbeeld chatten, beeldbellen, online behandelmodules en online inzage in het eigen gezondheidsdossier. Hierdoor kan een patiënt niet alleen tijd, maar ook plaats-onafhankelijk zorg gebruiken via een tablet of smartphone.
Hoewel de markt er rijp voor lijkt te zijn, blijft de grootschalige implementatie achter bij de verwachtingen doordat effectiviteit en kwaliteit van de eGGZ producten onvoldoende zijn. Om dat te verbeteren wordt een proeftuin ingericht, waar eindgebruikers en ondernemers intensief met elkaar samenwerken om tot betere producten en diensten te komen.
</t>
  </si>
  <si>
    <t>https://www.arq.org/</t>
  </si>
  <si>
    <t>1112XE</t>
  </si>
  <si>
    <t xml:space="preserve">Nienoord </t>
  </si>
  <si>
    <t>2015-12-15</t>
  </si>
  <si>
    <t>Stichting VU</t>
  </si>
  <si>
    <t>Academisch Medisch Centrum / AMC</t>
  </si>
  <si>
    <t>Interapy Nederland B.V.</t>
  </si>
  <si>
    <t>Little Chicken Game Company B.V.</t>
  </si>
  <si>
    <t>CLeVR B.V.</t>
  </si>
  <si>
    <t>GGZ Noord-Holland-Noord</t>
  </si>
  <si>
    <t>GGD Amsterdam</t>
  </si>
  <si>
    <t>Motek Medical B.V.</t>
  </si>
  <si>
    <t>IJsfontein Holding B.V.</t>
  </si>
  <si>
    <t>R2R b.v.</t>
  </si>
  <si>
    <t>Expert Systeem</t>
  </si>
  <si>
    <t>Expert System</t>
  </si>
  <si>
    <t>In de gezondheidszorg wordt lasertechniek voor een verscheidenheid van toepassingen gebruikt waaronder de behandeling van onychomycose (schimmelnagels), de focus van dit project. De theorie achter de laserbehandeling is het lokaal verwarmen van de nagel en zijn nagelbed waardoor de dermatofyten (schimmels) afsterven en er een gezonde nagel kan uitgroeien. Deze projectaanvraag richt zich op de ontwikkeling van het Expert Systeem. Met behulp van dit R&amp;D project wordt middels een proof of concept aangetoond dat het mogelijk is om een systeem te ontwikkelen dat middels een algoritme en expert informatie een diagnose vaststelt van de nagel. Op basis van die informatie wordt het beste behandeltraject voorgesteld om te volgen, dat door een geautomatiseerde laser testopstelling kan worden uitgevoerd. Gedurende de ontwikkeling van dit expert systeem zal er middels experimentele ontwikkeling getest en gevalideerd worden om dit aan te tonen en te ontwikkelen.</t>
  </si>
  <si>
    <t>http://www.r2r.nl/</t>
  </si>
  <si>
    <t>6827CA</t>
  </si>
  <si>
    <t>2017-05-23</t>
  </si>
  <si>
    <t>Tournois Dynamic Innovations b.v.</t>
  </si>
  <si>
    <t>Duurzaam transport van AGF-pallets met CA door combinatie van kennis van bestaande vakgebieden</t>
  </si>
  <si>
    <t>Sustainable transport of PVF-pallets with CA by combining knowledge of existing disciplines</t>
  </si>
  <si>
    <t>TDI is gespecialiseerd in innovaties en marktintroducties in voeding, voedingstechnologie en biobased products.</t>
  </si>
  <si>
    <t>http://tdi-bv.nl/nieuwsberichten/</t>
  </si>
  <si>
    <t>6708PW</t>
  </si>
  <si>
    <t xml:space="preserve">Agro Business Park </t>
  </si>
  <si>
    <t>2016-10-31</t>
  </si>
  <si>
    <t>Media &amp; More Projects B.V.</t>
  </si>
  <si>
    <t>Clothes-2me Nijmegen</t>
  </si>
  <si>
    <t>Dit project doet mee aan de Kijkdagen op vrijdag 13 mei. Binnen dit project wordt een robotische mannequin ontwikkeld. Deze mannequin wordt uitgerust met diverse sensoren welke de eigenschappen en pasvormen van de kledingstukken meet om ze digitaal te kunnen visualiseren.</t>
  </si>
  <si>
    <t>2015-07-01 19:44:00</t>
  </si>
  <si>
    <t>2016-04-30 19:44:00</t>
  </si>
  <si>
    <t>Studio Stoutjesdijk</t>
  </si>
  <si>
    <t>3D Printing voor Slimme Noodwoning</t>
  </si>
  <si>
    <t xml:space="preserve">3D Printing for smart shelters </t>
  </si>
  <si>
    <t xml:space="preserve">Door klimaatverandering zal het aantal natuurrampen wereldwijd fors in aantal toenemen. En daarmee de vraag naar tijdelijke behuizing. Op dit moment wordt veelal geen gebruik gemaakt van de potentie van digitale productietechnieken om een betaalbaarder, slimmere noodwoning (shelter) te maken die aangepast is aan de lokale context. 
In dit project is een shelter ontwikkeld gebaseerd op computergestuurde freesproductie van plaatmateriaal uit agrarische reststromen: CNC Shelter Haiti. Er zijn echter een aantal technische knelpunten (fundering, drainage etc) die niet in deze productietechniek en dit materiaal kunnen worden gerealiseerd. Daarom is de zoektocht gestart naar een aanvullende digitale productietechniek + materiaal die samen met de huidige deeloplossing een werkende totaaloplossing kan bieden.
</t>
  </si>
  <si>
    <t>2628ZS</t>
  </si>
  <si>
    <t>Bakemastraat</t>
  </si>
  <si>
    <t>2019-12-01</t>
  </si>
  <si>
    <t>2020-04-24</t>
  </si>
  <si>
    <t>MindAffect BV</t>
  </si>
  <si>
    <t>Haalbaarheidsstudie cPlays communicatie</t>
  </si>
  <si>
    <t>Feasibility study cPlays communication</t>
  </si>
  <si>
    <t>Met cPlays kan deze groep kinderen sociale communicatie vaardigheden verbeteren en kan educatief materiaal toegankelijk worden gemaakt. Er worden barrières wegenomen waardoor deze kinderen beter kunnen participeren en meer mogelijkheden krijgen in het onderwijs en de maatschappij. In een pilot project is aangetoond dat (meervoudig) beperkte kinderen met cPlays vaker initiatief namen tijdens het kringgesprek, significant effectiever werden in communicatie en beter in staat waren hun verhaal over te brengen.</t>
  </si>
  <si>
    <t>http://www.mindaffect.nl/</t>
  </si>
  <si>
    <t>6581XL</t>
  </si>
  <si>
    <t xml:space="preserve">Dahliastraat </t>
  </si>
  <si>
    <t>Natural Soil Improvement</t>
  </si>
  <si>
    <t>FIBER2FIBER</t>
  </si>
  <si>
    <t xml:space="preserve">De partners in het project ‘FIBER2FIBER’ willen asbestvezels in de bodem afbreken en onschadelijke maken. </t>
  </si>
  <si>
    <t>http://www.fiber2fiber.nl/</t>
  </si>
  <si>
    <t>6921 RE</t>
  </si>
  <si>
    <t>Marketing</t>
  </si>
  <si>
    <t>|Grondslag</t>
  </si>
  <si>
    <t>Waterschap Drents Overijsselse Delta</t>
  </si>
  <si>
    <t>KIWA Nederland BV</t>
  </si>
  <si>
    <t>NIOO-KNAW</t>
  </si>
  <si>
    <t>Niverplast BV</t>
  </si>
  <si>
    <t>Niverplast - inpak applicatie</t>
  </si>
  <si>
    <t>Niverplast - packing application</t>
  </si>
  <si>
    <t xml:space="preserve">Niverplast wil voor een huidige verpakkingslijn een inpak applicatie laten ontwikkelen ten behoeve van pizza bodems. </t>
  </si>
  <si>
    <t>https://www.niverplast.com</t>
  </si>
  <si>
    <t>7461JL</t>
  </si>
  <si>
    <t xml:space="preserve">Kalanderstraat </t>
  </si>
  <si>
    <t>Concr3de</t>
  </si>
  <si>
    <t>3D techniek voor restauratie van monumenten</t>
  </si>
  <si>
    <t xml:space="preserve">3D Techonology for restauration of monuments </t>
  </si>
  <si>
    <t xml:space="preserve">Haalbaarheidsonderzoek naar de mogelijkheden om digitale technieken (3D scanning &amp; 3D printing)  in te zetten bij de reproductie en reparatie van cultureel erfgoed objecten. Het onderzoek geeft inzicht in de technische haalbaarheid, de marktpotentie/innovatiewaarde en eventuele wettelijke kaders die van toepassing zijn. 
</t>
  </si>
  <si>
    <t>https://concr3de.com/</t>
  </si>
  <si>
    <t>3089 JW</t>
  </si>
  <si>
    <t xml:space="preserve">Scheepsbouwweg 8a </t>
  </si>
  <si>
    <t>2019-10-03</t>
  </si>
  <si>
    <t>2020-10-01</t>
  </si>
  <si>
    <t>Van biomechanische meting naar innovatieve afwikkelcorrecties</t>
  </si>
  <si>
    <t>In dit project wordt in algemene zin kennis ontwikkeld over de manier waarop met input van persoonsgebonden biomechanische metingen, via een algoritme een op maat gemaakt medisch hulpmiddel geproduceerd kan worden. Meer specifiek geldt dat kennis wordt ontwikkeld waarmee de individuele afwikkeleigenschappen van een voet middels een algoritme worden vertaald naar een op maat gefabriceerde afwikkelcorrectie. Hierbij wordt gefocust op buitenzolen met individuele afwikkelcorrecties. Daartoe wordt tevens kennis opgedaan over innovatieve fabricagemethodes en materiaalkunde. Het belang van een goede afwikkelcorrectie is groot. Door onder andere hardlopen ontstaan veel blessures aan de achillespees en de peesplaat (fasciitis plantaris). Zo’n 20% van alle hardlopers heeft hier last van. Deze groep is gebaat bij een betere afwikkelcorrectie (zool).</t>
  </si>
  <si>
    <t>9713GZ</t>
  </si>
  <si>
    <t>2017-03-15</t>
  </si>
  <si>
    <t>aXtion BV</t>
  </si>
  <si>
    <t>OIM Orthopedie</t>
  </si>
  <si>
    <t>Hulotech</t>
  </si>
  <si>
    <t>SolteQ Energy BV</t>
  </si>
  <si>
    <t>FreshWaterMill 2.0</t>
  </si>
  <si>
    <t>FreshWaterMill 2.0 voor grootschalige waterontzilting op wind- en zonne-energie</t>
  </si>
  <si>
    <t>Het ontwikkelen van een duurzaam en economisch ontziltingssysteem voor de (sub)tropen met een reverse osmosis systeem waarbij de energie geleverd wordt door een combinatie van een 3-bladerige hydraulische windmolen en een PV zonne-installatie. Tevens wordt hiermee de mogelijkheid ontwikkeld zonder de steun van een vaak ontbrekend elektriciteitsnet dit als autonoom systeem neer te zetten. Hiervoor wordt een micro-grid ontwikkeld dat zowel door de windmolen als de PV installatie wordt gevoed en onderhouden door batterijen.
De toepassing is gericht op (sub)tropische locaties, waar een dringende behoefte aan veilig water en elektriciteit is. 
Binnen dit innovatieproject wordt een 3-bladerige hydraulische windmolen ontwikkeld en getest, die de reverse osmosis hydraulisch aandrijft en wordt een booster systeem van de reverse osmosis ontwikkeld, die door een mini-grid elektrisch wordt aangedreven. Een zonne-installatie wordt gedimensioneerd om met een minimum aan batterijcapaciteit een economisch maximaal resultaat te verkrijgen om grotendeels door het hele jaar hiermee water te kunnen produceren.</t>
  </si>
  <si>
    <t>8912 CA</t>
  </si>
  <si>
    <t>Boksumerdyk</t>
  </si>
  <si>
    <t>Hoekstra Suwald Techniek BV</t>
  </si>
  <si>
    <t>Technische Universiteit Delft, Faculteit CiTG</t>
  </si>
  <si>
    <t>Eelco Wallaart BV</t>
  </si>
  <si>
    <t>DNA analyse buiten het laboratorium</t>
  </si>
  <si>
    <t>DNA-analyse buiten het laboratorium
Bij de meeste mensen is DNA-analyse vooral bekend van forensische toepassingen (NCSI). Hierbij is een daderspoor (b.v. een haar) genoeg om iemand met een misdaad in verband te brengen. De techniek die ten grondslag ligt aan deze DNA-analyse wordt aangeduid met de term PCR (Polymerase Chain Reaction). De toepassingen van PCR als DNA-analysetechniek variëren van het aantonen van ziekteverwekkers in mens, plant en dier tot het vaststellen van de identiteit van biologisch materiaal (b.v. voeding; is de hamburger 100% rundvlees of zit er paardenvlees doorheen?). Daarnaast is er een keur aan biotechnologische toepassingen in o.a. biomedische wetenschappen en de plantenveredeling. Toepassingen van deze technologie dragen dus bij aan zaken zoals gezondheid, welzijn en voedselveiligheid. Maar de technologie wordt ook ingezet voor het beoordelen van de waterkwaliteit en draagt daarmee bij aan een schone en veilige watervoorziening. De apparatuur die voor deze uiterst gevoelige techniek wordt gebruikt, de zogenaamde kwantitatieve (q)PCR-machines, zijn complex en kunnen daardoor uitsluitend door gekwalificeerd personeel in een laboratoriumsetting worden ingezet. De projectpartners Interay (electronic engineering), Fluctus (Industrial engineering), S&amp;S systems (ICT), Sylphium (biotechnology) en de RuG zien mogelijkheden door het toepassen van nieuwe technologieën en software een qPCR machine te produceren die buiten een laboratorium door een ieder is te bedienen. Een dergelijke machine is nieuw. Voor sectoren waar snelle analyses van groot belang zijn, zoals de voedingsmiddelenindustrie, medische laboratoria, veeteelt, pluimvee, visteelt, akkerbouw, en waterkwaliteitsbeheerders, is tijdwinst, door op locatie direct DNA-analyses uit te kunnen voeren, van groot economisch belang (als b.v. een hamburgerfabrikant kan voorkomen dat er paardenvlees in zijn productieketen terecht komt scheelt dat kosten (terugroepactie) en voorkomt het reputatieschade.</t>
  </si>
  <si>
    <t>9747 AG</t>
  </si>
  <si>
    <t xml:space="preserve">Nijenborgh </t>
  </si>
  <si>
    <t>2016-10-03</t>
  </si>
  <si>
    <t>Fluctus</t>
  </si>
  <si>
    <t>S&amp;S Systems BV</t>
  </si>
  <si>
    <t>Interay Solutions BV</t>
  </si>
  <si>
    <t>Stichting SOFIE</t>
  </si>
  <si>
    <t>Investeringsimpuls Fonds Financieringsinstrument SOFIE regionaal</t>
  </si>
  <si>
    <t>Investmentsimpuls SOFIE (reg.)</t>
  </si>
  <si>
    <t xml:space="preserve">West-Nederland heeft een belangrijke opgave om de CO2 uitstoot terug te dringen van de uitstoot van CO2. Rotterdam, Den Haag en Zuid-Holland trekken gezamenlijk op om voldoende financiering beschikbaar te stellen voor investeringen in CO2 reductiedoelstellingen. Het SOFIE fonds kan bijdragen daar waar de markt dat niet doet. 
</t>
  </si>
  <si>
    <t>https://www.svn.nl/fondsmanagement/fondsdetail/stadshavens-ontwikkelingsfonds-vo...</t>
  </si>
  <si>
    <t>3821 AA</t>
  </si>
  <si>
    <t>2023-09-30</t>
  </si>
  <si>
    <t>De Innovatiefabriek B.V.</t>
  </si>
  <si>
    <t>Proeftuin thermoplastische composieten</t>
  </si>
  <si>
    <t>Proeftuin TPC ten behoeve van marktgerichte samenwerking voor versterking innovatiesysteem.</t>
  </si>
  <si>
    <t>Stichting DPI Value Centre</t>
  </si>
  <si>
    <t>Verbi Gereedschappen B.V.</t>
  </si>
  <si>
    <t>Alligator Plastics Industry B.V.</t>
  </si>
  <si>
    <t>Refitech B.V.</t>
  </si>
  <si>
    <t>Eurocarbon B.V.</t>
  </si>
  <si>
    <t>CMB Colorex Master Batches B.V.</t>
  </si>
  <si>
    <t>Emma Safety Shoes B.V.</t>
  </si>
  <si>
    <t>Peters Kunststoffen B.V.</t>
  </si>
  <si>
    <t>Roth &amp;amp; Rau B.V.</t>
  </si>
  <si>
    <t>Industriele productie van dunne film barriers</t>
  </si>
  <si>
    <t>Industrial production of thin film barriers</t>
  </si>
  <si>
    <t>Het project heeft als doelstelling het ontwikkelen van de productieprocessen en -apparatuur om transparante ‘dunne film barrières’ op industriële schaal te kunnen maken.
Dunne film barrières worden als transparante en flexibele coating toegepast in bijvoorbeeld in zonnecellen (OPV) en in OLED-toepassingen (organische licht-emitterende diode) zoals beeldschermen en lichtbronnen.
Insteek van de projectpartners is de innovatieve barrière technologie van Holst naar de markt te brengen door het ontwikkelen van de benodigde apparatuur en het zoeken van de geschikte materialen. De barrières die bij Holst zijn ontwikkeld bestaan uit meerdere anorganische lagen afgewisseld met polymere organische lagen. Met name het aanbrengen van de organische lagen vormt een technische uitdaging. De projectresultaten zijn barrière producten en een commercieel beschikbare pilot-line productiefaciliteit (clustertool).
De volgende activiteitenzijn als subsidiabel aangemerkt:
Eisenpakket barrier clustertool
Ontwerpen en bouwen clustertool
Proces ontwikkeling barrier lagen
Verificatie barrierlagen
 </t>
  </si>
  <si>
    <t>5657 EB</t>
  </si>
  <si>
    <t>2014-02-11 00:00:00</t>
  </si>
  <si>
    <t>2014-12-31 00:00:00</t>
  </si>
  <si>
    <t>Proeftuin 5Groningen</t>
  </si>
  <si>
    <t>De doelstelling van het project is het opzetten van een proeftuin waarmee MKB-bedrijven worden geholpen bij de ontwikkeling en concrete benutting van kansrijke toepassingsmogelijkheden met en rondom 5G. Zodoende kan eerder de stap naar vermarkting worden gemaakt. De proeftuin zal onder meer een ‘5G Lab’ omgeving op het EnTranCe terrein te Groningen gaan omvatten. Daarnaast wordt een aantal real life testomgevingen gerealiseerd in de vorm van ‘field labs’ die met name in Noord-Groningen zijn voorzien. Een belangrijke doelstelling is bovendien netwerking en kennisdeling rondom 5G toepassingsmogelijkheden.</t>
  </si>
  <si>
    <t>9747 AS</t>
  </si>
  <si>
    <t>Zernikeplein</t>
  </si>
  <si>
    <t>2021-04-15</t>
  </si>
  <si>
    <t>KPN B.V.</t>
  </si>
  <si>
    <t>Vodafone Libertel B.V.</t>
  </si>
  <si>
    <t>Huawei Technologies (Netherlands) BV</t>
  </si>
  <si>
    <t>Ericsson Telecommunicatie B.V.</t>
  </si>
  <si>
    <t>Agentschap Telecom</t>
  </si>
  <si>
    <t>Veiligheidsregio Twente</t>
  </si>
  <si>
    <t>UIVER</t>
  </si>
  <si>
    <t>In de Proeftuin UIVER, ofwel Unmanned Intelligent Verification &amp; Effective Response worden drie veiligheidssystemen” met de inzet van drones ontwikkelt.</t>
  </si>
  <si>
    <t>http://www.vrtwente.nl/</t>
  </si>
  <si>
    <t>7511 JM</t>
  </si>
  <si>
    <t xml:space="preserve">Nijverheidstraat </t>
  </si>
  <si>
    <t>2021-11-30</t>
  </si>
  <si>
    <t>RJ Safety &amp; Security</t>
  </si>
  <si>
    <t>Robor Electronics</t>
  </si>
  <si>
    <t>INCAA Computers</t>
  </si>
  <si>
    <t>State of Motion</t>
  </si>
  <si>
    <t>DCP B.V.</t>
  </si>
  <si>
    <t>Van feed naar food</t>
  </si>
  <si>
    <t>DCP is een in Ter Apelkanaal gevestigde MKB-onderneming. DCP ontwikkelt, produceert en vermarkt voedingsmiddelen ingrediënten die aansluiten bij de maatschappelijk noodzaak om efficiënt om te gaan met grondstoffen en de ecologische foodprint van de vleesconsumptie te verminderen. Door een zeer creatieve opzet van productie-unit en het gebruik van zelf ontwikkelde, deels gepatenteerde, productietechnieken is DCP in staat zeer innovatieve eiwitten te extraheren uit dierlijke bijproducten van runderen. 
In 2013 heeft DCP in Ter Apelkanaal een fabriek in gebruik genomen voor de productie van collageen eiwitten uit runderhuiden. De onderneming heeft vanaf de start van de productie in 2013 een snelle groei laten zien van nul naar € 8 mln omzet in 2015 en van nul naar 22 FTE’s. De afzetmarkten zijn wereldwijd, DCP exporteert inmiddels naar meer dan 35 landen.
In een recent uitgevoerde haalbaarheidsstudie is op laboratoriumschaal onderzoek gedaan naar de mogelijkheid om met een lage temperatuurprocessing eiwitten te extraheren uit kippenhuiden. In dit strategisch innovatieproject wil DCP met de op laboratoriumschaal opgedane kennis en ervaring de stap maken naar de ontwikkeling en validatie van een pilot proces op industriële schaal. Tegelijkertijd zal binnen het innovatieproject aandacht worden besteed aan valorisatie van opgedane kennis en ervaringen. DCP wil door de uitvoering van dit project een product in de markt kunnen neerzetten dat wereldwijd uniek is. Het project biedt DCP groot potentieel tot diversificatie, verdere internationalisering en groei.
Om verder te kunnen groeien, is voor DCP diversificatie belangrijk. Innovatie is hiervoor de drager. Vernieuwing van processen en producten maken het voor DCP mogelijk om zich fundamenteel te onderscheiden in een internationale markt. Indien DCP er in slaagt om uit kippenhuiden een eiwitcomponent tot waarde te kunnen brengen, door deze reststroom te verwerken tot een onderscheidend assortiment van functionele eiwitten, kan dit een enorm potentieel bieden, zowel maatschappelijk als economisch gezien. 
Hoewel er collageen alternatieven aanwezig zijn voor rund en varkensgrondstoffen, is – internationaal gezien - op industriële basis geen kippencollageen beschikbaar. De extractiemethode die DCP in eigen beheer heeft ontwikkeld voor runderen is niet geschikt voor kip. Belangrijke technische risico’s in het project vormen de beoogde grondstofselectie (kippenhuiden van slachtkippen), de ontvetting van de kippenhuiden, de extractie van het kippencollageen en de relatief hoge microbiologische nabesmetting van de huid tijdens het slachtproces
Indien DCP er in zou slagen om uit kippenhuiden een eiwitcomponent tot waarde te kunnen brengen, kan dit een enorm maatschappelijk en economisch potentieel bieden. Bij een verwerking van 20.000 ton kippenhuiden geeft dit een additionele toegevoegde waarde van 24 eurocent per kilo grondstof, ofwel € 4,8 mln per jaar (20.000 ton * 0,24 ton) . Een verwerkingslijn van 20.000 ton vereist een investering van ongeveer € 5 mln. Bij een succesvol verloop van dit innovatieproject is er dus alle reden voor DCP om een separate fabriek voor de productie van hoog functionele eiwitten uit kippenhuiden te bouwen in Ter Apelkanaal. De directe werkgelegenheid van zo’n fabriek bedraagt 17 FTE.
Dit innovatieproject opent voor DCP de deur naar hele nieuwe markten. Gezien de groei van de consumptie van kip wereldwijd is dit een aantrekkelijke markt. De doorlooptijden van kuiken naar slacht zijn relatief kort in vergelijking met varken of rund. Bijkomend voordeel van bijproducten van kippen als grondstof is dat een Halalwaardig product kan worden geïntroduceerd, met alle wereldwijde marktperspectieven van dien.
De voorspelling is dat de wereld bevolking zal gaan stijgen van 7 miljard mensen nu naar 10 tot 12 miljard mensen in 2040. Daar komt bij dat met name door de welvaartstijging wereldwijd steeds meer mensen dierlijke eiwitten gaan eten. Hierdoor neemt niet alleen de druk op ons ecosysteem toe, maar komt ook de voedselzekerheid sterk onder druk te staan. 
Het innovatieproject moet het mogelijk maken om hoog functionele eiwitten voor de voedingsmiddelenindustrie te kunnen extraheren uit kippenhuiden en daarmee de 2e conversie van karkas naar eindproduct te verhogen. Door per kip meer eiwitten te kunnen gebruiken in de humane voeding stijgt het rendement van de conversie, met alle maatschappelijke voordelen van dien. Het project sluit daarmee naadloos aan bij de Noord-Nederlandse RIS3 en de Noordelijke Innovatieagenda (NIA) en specifiek op de Noord-Nederlandse maatschappelijke uitdaging ‘Voedselzekerheid, duurzame landbouw en bio-economie’. Het innovatieproject sluit tevens aan bij de agenda en roadmap van de topsector Agri&amp;Food, specifiek op de innovatiethema’s resource efficiency (thema 2) en duurzame maaktechnologie, onderdeel procestechnologie (thema 9).</t>
  </si>
  <si>
    <t>VIBE  - VIRTUAL HUMANS IN THE BRABANT ECONOMY</t>
  </si>
  <si>
    <t>Virtual Reality is in feite een gesimuleerde wereld. De toepassing van VR-brillen is inmiddels een steeds bekender fenomeen. De marktpotentie is enorm. Virtual Reality gaat in tal van sectoren tot disruptieve toegepaste innovatie leiden. De entertainment industrie is slechts het topje van de ijsberg. In 2020 wordt een marktomvang van 120 miljard euro verwacht. 
Probleemstelling:
Dit project richt zich op de toepassing van Virtual Humans in de zorgsector. Virtual Humans kunnen worden gezien als de lerende medepersonages in VR-omgevingen. Tot op heden zijn deze Avatars niet slim ontwikkeld. Avatars reageren middels vooraf geschreven of gesproken tekst, leren niet van de ?echte? persoon die gebruik maakt van de Avatar, hebben een robotachtige uitstraling, en ze reageren niet op veranderende situaties. Daarnaast is de interactie tussen mens en avatar gering. Deze is nog niet interactief en als er sprake is van interactie, is dit op een basaal niveau. Daarnaast reageert de avatar nog niet op non-verbale communicatie (lichaamshouding, ogen etc.). 
Doelstelling:  
VIBE brengt hier radicale verandering in en realiseert daarmee een nieuwe multi-toepasbare basistechnologie die toepasbaar is in veel sectoren. Daarnaast wordt op drie zorgdomeinen ge?xperimenteerd met de inzet van Virtual Humas in de Life Sciences &amp; Health sector. Binnen deze sector bestaat namelijk de behoefte aan het effici?nt ontwikkelen en toepassen van Virtual Humans om daarmee de effectiviteit (gedragsverandering) en efficiency van trainingen voor het personeel te verbeteren. Stelt u zich voor dat in alle hoog risico omgevingen, getraind kan worden in Virtual Reality, mede lerende medepersonages die zowel verbaal, non-verbaal lerend interacteren met de gebruiker. Met de huidige technologie en computationele mogelijkheden, is zowel innovatie in de basistechnologie mogelijk, als snelle implementatie in de Life Sciences &amp; Health sector.
Projectpartners 
VIBE kent veertien projectpartners: vijf kennisinstellingen, drie zorginstellingen en zes bedrijven. Partijen kenmerken zich door zeer diepgaande kennis van algoritmes, en gelieerde VR-technologie, tot aan professionele zorginstellingen die zowel een living lab omgeving bieden voor experimenteerruimte met VR, als ook de meerwaarde zien van het gebruik van Virtual Humans.
Bedrijven	Kennisinstellingen	Zorginstellingen (bedrijven)
?	Noldus
?	VisionaiR3D 
?	IC3D Media 
?	BlueTea 
?	Samure 
?	Indicia 	?	Tilburg University (penvoerder)
?	NHTV 
?	Fontys Eindhoven
?	ROC Tilburg
?	Nationaal Lucht- en Ruimtevaartlaboratorium	?	Amphia Ziekenhuis 
?	Spaarne Gasthuis 
?	Maxima Medisch Centrum Veldhoven (vanuit het maatschap MSB)
VIBE bestaat uit twee werkpakketten. Ten eerste de ?Proeftuin Spoorzone Tilburg. Hier wordt gewerkt aan de ontwikkeling van een basistechnologie voor avatars, die uiteindelijk toegepast kan worden in meerdere sectoren. Ten tweede het Living Lab Health, dat drie toepassingsdomeinen kent in hoog-risico omgevingen (Verloskunde, Oncologie, Operatiekamers). HIer wordt de ontwikkelde avatar technologie toegepast. Tussen de werkpakketten vindt continu feedback plaats.
Unique Selling Point: Multi-purpose technologie ontwikkeling ?n implementatie
Dit project uit zich dan ook in een tweeledige businesscase, met diverse resultaten. Ten eerste zal de basistechnologie toegepast kunnen worden in diverse sectoren en maatschappelijke domeinen. Denk hierbij aan maintenance (virtual companion), lucht- en ruimtevaart (virtual instructors), onderwijs (intelligent tutoring systems), maar ook safety &amp; security. Ten tweede is er directe implentatie in de zorg mogelijk. Alle resultaten worden gecentraliseerd in het nieuwe cluster in de Tilburgse Spoorzone. 
Economische potentie
Wat betreft de toepassing van VR in de zorg verwacht Goldman Sachs dat er wereldwijd een potentieel is van circa acht miljoen artsen en verpleegkundigen voor toepassingen met VR- en AR-technologie. Naar verwachting gebruiken in 2020 circa. 800.000 artsen en verpleegkundigen VR- en AR-technologie; een getal dat in 2025 oploopt tot 3,4 miljoen (? 4,5 mld. markt in 2025). Via het VIBE project worden significante economische en maatschappelijke effecten gerealiseerd
Begroting
De totale projectgrootte van VIBE komt neer op ? 7.069.626, 97. In totaal vraagt het VIBE project ? 3.328.567, 27 subsidie aan. Deze subsidie bestaat uit een bijdrage van het Europees Fonds voor Regionale Ontwikkeling (EFRO) en uit een bijdrage van de Provincie Noord-Brabant. De overige ? 3.741.059, 74 worden door het consortium ingebracht als co-financiering.</t>
  </si>
  <si>
    <t>5037AB</t>
  </si>
  <si>
    <t xml:space="preserve">Warandelaan </t>
  </si>
  <si>
    <t>Stichting Breda University of Applied Sciences</t>
  </si>
  <si>
    <t>Onderwijsgroep Tilburg</t>
  </si>
  <si>
    <t>Stichting Amphia</t>
  </si>
  <si>
    <t>Stichting Spaarne Gasthuis</t>
  </si>
  <si>
    <t>Nationaal Lucht- en Ruimtevaartlaboratorium</t>
  </si>
  <si>
    <t>Noldus Information Technology BV</t>
  </si>
  <si>
    <t>Stichting Greenport Aalsmeer</t>
  </si>
  <si>
    <t>Green Innovation Cluster</t>
  </si>
  <si>
    <t>Het doel van het project Green Innovation Cluster is het duurzaam versterken van de economische slagkracht van de tuinbouw en in het bijzonder het sierteeltcluster en de plantveredelingsindustrie in de Metropoolregio Amsterdam.</t>
  </si>
  <si>
    <t>http://www.greenportaalsmeer.nl/greenport-aalsmeer/activiteiten/green-innovation-cluster</t>
  </si>
  <si>
    <t>1430 BA</t>
  </si>
  <si>
    <t>Legmeerdijk</t>
  </si>
  <si>
    <t>2015-04-24</t>
  </si>
  <si>
    <t>Algae Innovations Netherlands</t>
  </si>
  <si>
    <t>Averis Seeds B.V.</t>
  </si>
  <si>
    <t>Bejo Zaden</t>
  </si>
  <si>
    <t>Elstgeest Potplanten</t>
  </si>
  <si>
    <t>ExPlant Technologies</t>
  </si>
  <si>
    <t>Holland Biodiversity B.V.</t>
  </si>
  <si>
    <t>Kwekerij Helderman BV</t>
  </si>
  <si>
    <t>HZPC Holland BV</t>
  </si>
  <si>
    <t>Indigo People VOF</t>
  </si>
  <si>
    <t>EcoForte B.V.</t>
  </si>
  <si>
    <t>Phybor</t>
  </si>
  <si>
    <t>Resin’ wil door het inzetten van natuurlijke vulmiddelen, het aandeel koolwaterstoffen in zijn verbindingen reduceren met maximaal behoud van de gewenste eigenschappen van kunststof. Het project Phybor is gericht op de ontwikkeling van enkele recycleerbare natuurvezelversterkte verbindingen die aan de producteisen van de kunststof (huishoudelijke) artikelen van projectpartner ‘Jardin’ voldoen. In eerste instantie wordt gebruik gemaakt van polyolefinen als drager voor de natuurvezelversterkte verbindingen. In een later stadium zal gezocht worden naar composteerbare biopolymeren als vervanger van de polyolefinendrager.</t>
  </si>
  <si>
    <t>http://www.resin-technology.com/</t>
  </si>
  <si>
    <t>Resin (Products &amp; Technology) BV</t>
  </si>
  <si>
    <t>Jardin Netherlands BV</t>
  </si>
  <si>
    <t>Schoneveld Twello BV</t>
  </si>
  <si>
    <t>Ontwikkeling nieuwe selectiemethode voor weerbare cyclamenteelt</t>
  </si>
  <si>
    <t>Development new selection method for resilient cyclamen growing</t>
  </si>
  <si>
    <t>Met deze haalbaarheidsstudie wil men een indruk krijgen van de moleculaire respons en bijbehorende genetische basis van de reactie van cyclamenplanten op een Botrytis infectie. Door middel van Bulk Segregant Analysis en Transcriptomics van kruisingspopulaties, die uitsplitsen voor gevoeligheid voor Botrytis, worden mogelijke indicatorgenen geïdentificeerd die gerelateerd zijn aan de gevoeligheid voor Botrytis. Dergelijke indicatorgenen kunnen de basis vormen voor een test die gebruikt kan worden voor vroege screening van nieuwe cyclamen lijnen.</t>
  </si>
  <si>
    <t>http://schoneveld-breeding.com/</t>
  </si>
  <si>
    <t>7391 HZ</t>
  </si>
  <si>
    <t xml:space="preserve">Dernhorstlaan </t>
  </si>
  <si>
    <t>MTS van der Steen van Liempd B.V.</t>
  </si>
  <si>
    <t>MTS W.N. van der Steen, W.M.C. van Liempd en van der Steen van Liempd B.V.</t>
  </si>
  <si>
    <t xml:space="preserve">- Vrijstaand woonhuis, redelijke staat, bewoond door aanvragers
- Boerderij (gemeentelijk monument), gedeeltelijk gerestaureerd, bewoond door dochter Susanne van der Steen
- Ligboxenstal, redelijke staat, dak van asbest, voormalig gebruik melk- en jongvee, huidig gebruik opslag
- Werktuigenloods, goede staat, voormalig en huidig gebruik opslag
- Oude varkensschuur, matige staat, voormalig gebruik fokvarkens, huidig gebruik privéopslag
- Mestsilo, redelijke staat, voormalig gebruik mestopslag
- Kippenhok, slechte staat, voormalig gebruik legkippen, huidig gebruik opslag
</t>
  </si>
  <si>
    <t>5462 GM</t>
  </si>
  <si>
    <t xml:space="preserve">Dorshout 33 en Dorshout </t>
  </si>
  <si>
    <t>2018-09-17</t>
  </si>
  <si>
    <t>2019-04-24</t>
  </si>
  <si>
    <t>Kingfish Zeeland B.V.</t>
  </si>
  <si>
    <t>Hightech systemen voor visvriendelijke kweek van Yellowtail Kingfish.</t>
  </si>
  <si>
    <t>Gevestigd in Zeeland, nabij de Zeelandbrug bouwt Kingfish Zeeland momenteel aan een moderne en duurzame kwekerij op land voor Yellowtail Kingfish. De Yellowtail Kingfish is een tonijnachtige vis die als hoogwaardig alternatief kan dienen voor in het wild gevangen tonijn. Gezien de bedreigde status van wilde tonijnpopulaties wil Kingfish Zeeland een duurzaam en bovenal premium alternatief bieden. 
Bij de kweek van Yellowtail Kingfish staan duurzaamheid en respect voor de vis en de omgeving centraal. In dit project wil Kingfish Zeeland, samen met technologie leveranciers en aquacultuur experts de belangrijkste systemen die het welzijn van de vis bepalen naar een hoger plan brengen. Door nieuwe geavanceerde systemen te ontwikkelen wordt getracht het welzijn van de vis in de kwekerij te optimaliseren en het stressniveau te minimaliseren. Kingfish Zeeland verwacht dat de visvriendelijkheid van een kwekerij in de toekomst steeds belangrijker zal worden en wil strengere regelgeving en kritische consumenten voorblijven door een hoogwaardige en visvriendelijke kwekerij te realiseren. 
Het welzijn van de vis wordt met name bepaald door ervoor te zorgen dat een vis g??n of nauwelijks stress ervaart. Een vis zal stress ervaren wanneer de werkelijke leefomgeving niet aansluit bij de natuurlijke leefomgeving van een vis. Belangrijk onderdeel van onderhavig project is daarom de ontwikkeling van een geavanceerd waterzuiveringssysteem met hightech oplossingen waarmee de waterkwaliteit 100% zuiver is en gewaarborgd wordt alvorens het zal worden toegepast in de kwekerij. Belangrijk knelpunt bij waterzuiveringssystemen in de aquacultuur is dat oppervlaktewater op een hoogwaardige wijze gezuiverd en tevens gemonitord moet worden om een optimale waterkwaliteit voor de vis te kunnen garanderen. Huidige waterfiltratie systemen zijn nog niet geschikt (gemaakt) voor toepassing in de aquacultuur sector. In dit project zal Kingfish Zeeland daarom in samenwerking met Logisticon, Berson en Drive&amp;Flow een nieuw waterzuiveringsproces ontwikkelen waarmee slibdeeltjes, ziekteverwekkers (e.g. pathogenen en bacteri?n) zeer betrouwbaar worden verwijderd uit oppervlaktewater. 
Een tweede belangrijk aspect in de kwekerij welke het stressniveau van een vis be?nvloed is het transportsysteem. Iedere kwekerij heeft in meer of mindere mate te maken met het verplaatsen van vissen. Huidige technieken behelzen voornamelijk het handmatig vangen (e.g. via netten) en verplaatsen van vissen, waarbij de vis zich niet in het water bevindt. Dit is echter een zeer visonvriendelijke methode, wat Kingfish Zeeland niet wenselijk acht. In samenwerking met Murre Technologies zal een geautomatiseerde doch visvriendelijke oogst en transportmethode worden ontwikkeld waarmee de vis zo min mogelijk stress zal ervaren.
Als laatste ondervinden vissen in huidige kwekerijen veel stress bij het verdoven en afdoden van vissen. Zo vindt het verdoven van vissen veelal plaats middels een ?droog? stunnings proces, waarbij de vis uit het water wordt gelift en middels een elektrisch schok wordt bedwelmd. Doordat de vis uit het water wordt gehaald stijgt het stressniveau al voordat de vis verdoofd wordt. Tevens zijn huidige stunning processen niet 100% betrouwbaar en ontstaan er zelfs situaties waarin de vis ernstige fysieke complicaties krijgt of niet volledig is verdoofd alvorens afdoding plaatsvindt. In dit project wordt samen met Wageningen University en ACE Aquatec een nieuwe technologie gevalideerd waarbij vissen in het water worden verdoofd. 
Bovengenoemde ontwikkelingen moeten uiteindelijk leiden tot een kwekerij waarbij de Kingfish weinig tot geen stress meer ervaart gedurende het gehele kweekproces. Hiermee verwacht Kingfish Zeeland voor de toekomst de license-to-produce te kunnen behouden. Bovendien is in eerdere onderzoeken aangetoond dat een vis met een hoog welzijn ook beter groeit, wat ook voor Kingfish commercieel aantrekkelijk is. De innovatieve systemen die in dit project worden ontwikkeld kunnen daarnaast door de technologie leveranciers tevens vertaald worden naar systemen die ook in andere aquacultuur bedrijven kunnen worden toegepast.</t>
  </si>
  <si>
    <t>4485 PA</t>
  </si>
  <si>
    <t xml:space="preserve">Colijnsplaatse Groeneweg </t>
  </si>
  <si>
    <t>2017-06-24</t>
  </si>
  <si>
    <t>Universiteit Maastricht</t>
  </si>
  <si>
    <t>Biobased Materials Plus</t>
  </si>
  <si>
    <t xml:space="preserve">Om de biobased transitie en de bedrijvigheid te versnellen is een versnelling nodig in het aantrekken en opleiden van internationaal toptalent. Projectactiviteiten: - Vergroten  instroom internationale studenten en professionals aan de master Biobased Materials van de Universiteit Maastricht ;- In samenwerking met het bedrijfsleven onderwijsmodules en onderzoeksprojecten voor studenten ontwikkelen; - Realiseren van doorlopende leerlijnen Hbo-WO ;- Ontwikkelen van life-long-learning modules voor professionals; - Studenten  tijdens en na de studie koppelen aan bedrijven en kennisinstellingen in de biobased economy in Zuid-Nederland.
</t>
  </si>
  <si>
    <t>6211 LK</t>
  </si>
  <si>
    <t xml:space="preserve">Minderbroedersberg </t>
  </si>
  <si>
    <t>Avans Hogeschool</t>
  </si>
  <si>
    <t>Chemelot Campus B.V.</t>
  </si>
  <si>
    <t>DSM Ahead B.V.</t>
  </si>
  <si>
    <t>SABIC Petrochemicals B.V.</t>
  </si>
  <si>
    <t>Conico Valve BV</t>
  </si>
  <si>
    <t xml:space="preserve">De TDV-Combi-Zonneboiler </t>
  </si>
  <si>
    <t>In dit project gaan we ons met diverse partners richten op de ontwikkeling van een nieuw  zonneboiler systeem. Een traditionele zonneboiler zet via een collector op het dak zonlicht om in warmte en verwarmt daarmee de vloeistof (een combinatie van water en antivries) die door leidingen in de zonnecollector loopt. Vervolgens loopt deze leiding terug naar de boiler waar hij de warmte weer afgeeft aan het water. De boiler verwarmt eventueel het water extra bij om de gewenste gebruiktstemperatuur te verkrijgen. Dit warme water kan vervolgens als warm tapwater dienen, maar kan daarnaast ook de verwarming van het huis ondersteunen. In het geval dat de zonneboiler zowel warm-tapwater-bereiding als de huisverwarming ondersteunt is er sprake van een combi-zonneboiler.
Combi-zonneboilers kunnen het warme tapwater als opslagmedium gebruiken, maar veel populairder is het in noord/west/centraal-Europa om het verwarmingswater als opslagmedium te gebruiken, omdat grote opslagvaten voor warm tapwater niet economisch aantrekkelijk zijn, en daarnaast legionella risico?s met zich meebrengen. 
In vrijwel heel Europa is het belangrijk dat een zonneboiler een vriesbescherming heeft, hiervoor  zijn er een aantal verschillende systemen denkbaar. Zo is er het leegloopsysteem, gevuld met water of water/glycol, waarbij de zonnecollector op het dak leeg loopt, zodat het water in de winter niet kan bevriezen. Kenmerkend voor leegloopsystemen is dat het medium uit de collector loopt, als de installatie niet in bedrijf is. Nadelen van dit systeem zijn dat men een relatief grote pomp nodig heeft voor het vullen van de collector en dat het leidingwerk op afschot gemonteerd dient te worden, wat vooral voor combi-zonneboilers problematisch is vanwege het typisch grotere aantal collectoren, en lange leidingwerk tussen opslagvat en collector. 
Een ander systeem op de marktzijn gesloten systemen, waarin gebruik wordt gemaakt van een medium dat bestaat uit een mengsel van water en glycol (antivries), wat gewoon in het systeem aanwezig blijft. Bovendien biedt dit systeem de beste bescherming tegen corrosie, mede door dat er anticorrosie- inhibitoren in het medium zitten en het een gesloten systeem betreft waar geen zuurstof kan binnendringen. Dit systeem is het populairste systeem in Centraal- en West-Europa, waar het een marktaandeel heeft van meer dan 95%. Deze  systemen kunnen gebruik maken van  vacu?mbuis collectoren (zie onderstaande foto), of van vlakke plaat collectoren. Nadeel van deze systemen is dat de glycol niet chemisch stabiel is bij hoge temperaturen, en vooral tijdens stagnatie (wanneer de tank volledig warm is) zeer veel degradatie optreedt. Dit is vooral een probleem bij combi-zonneboilers, omdat deze vanwege het grote collectoroppervlak teveel warmte produceren in de zomer, en dan regelmatig stagneren. Dit probleem is bijzonder groot wanneer vacu?mbuis collectoren gebruikt worden, vanwege de zeer hoe stagnatietemperatuur van deze collectoren. Wanneer de glycol niet tijdig vervangen wordt (elke 2-3 jaar voor combi-zonneboilers), treedt degradatie op waardoor de anti-vries-eigenschap afneemt en een systeem alsnog in de winter kapot kan vriezen. Met het oog op deze nadelen hebben we een nieuw systeem bedacht, waarin het verwarmingswater direct door de zonnecollectoren geleid wordt, zonder gevaar op bevriezing. Hierdoor wordt niet alleen het probleem van glycoldegradatie opgelost, maar wordt het systeem ook effici?nter en economischer, omdat geen apart vloeistofcircuit (en dus geen warmtewisselaar) meer nodig is voor de zonneboiler.</t>
  </si>
  <si>
    <t>5507 TK</t>
  </si>
  <si>
    <t xml:space="preserve">Habraken </t>
  </si>
  <si>
    <t>040Groep</t>
  </si>
  <si>
    <t>Atop Techniek B.V.</t>
  </si>
  <si>
    <t>Modulaire Multifunctionele pomp</t>
  </si>
  <si>
    <t>Modular Multifunctional pump</t>
  </si>
  <si>
    <t>ATOP Techniek ontwikkelt een  modulaire pomp die eenvoudig kan worden aan- en losgekoppeld van de (melk) tankinstallatie. Recent heeft de onderneming daartoe de eerste prototypes ontwikkeld voor koppeling achter op de tankinstallatie.</t>
  </si>
  <si>
    <t>http://www.atoptechniek.nl/ontwikkeling-modulaire-multifunctionele-pomp.html</t>
  </si>
  <si>
    <t>7245 RK</t>
  </si>
  <si>
    <t xml:space="preserve">Levenkamp </t>
  </si>
  <si>
    <t>2016-06-03</t>
  </si>
  <si>
    <t>2017-04-30</t>
  </si>
  <si>
    <t>VIA Academy B.V.</t>
  </si>
  <si>
    <t>Boost (Boost45)</t>
  </si>
  <si>
    <t>VIA-Schakel in Werk Venlo B.V.</t>
  </si>
  <si>
    <t>P3 BV</t>
  </si>
  <si>
    <t>VVI-Algen</t>
  </si>
  <si>
    <t xml:space="preserve">Algen uit open teeltvijvers zijn niet “voedsel-veilig” voor humane consumptie wegens mogelijke besmetting met o.a. vogel-fecaliën.
Aanvragers willen een technisch gevalideerde verwerkingsinstallatie door-ontwikkelen voor de invoer van vijveralgen in een vervolg HV-HD algenreactor en aantonen dat gereinigde algen veilig gebruikt kunnen worden in alle gesloten algenteelt systemen met een food-grade certificatie.
Het project brengt een geïntegreerde praktijkschaal installatie op een TRL level waarbij commerciële introductie naar de markt direct mogelijk is. Omdat de verwerkingsinstallatie geheel onafhankelijk is van de, bewerkte algen ontvangende, teeltwijzen / reactorsystemen, ontstaat een zeer brede toepassing in de gehele markt die het economisch perspectief zeer versterkt.
</t>
  </si>
  <si>
    <t>7861TB</t>
  </si>
  <si>
    <t>Verl Hoogeveense Vaart</t>
  </si>
  <si>
    <t>Green Circle Innovations B.V.</t>
  </si>
  <si>
    <t>IRST Holding B.V.</t>
  </si>
  <si>
    <t>Wateler a.t.b. B.V.</t>
  </si>
  <si>
    <t>V.o.f. Wateler Speciale Projecten (WaSpP)</t>
  </si>
  <si>
    <t xml:space="preserve"> Lightyear: Innovatieve, zelfvoorzienende auto op zonne-energie</t>
  </si>
  <si>
    <t>Dankzij de wereldwijde behoefte aan schonere auto’s zijn elektrische auto’s voor de consumentenmarkt aan een opmars bezig. Dit komt onder andere doordat de beleving van elektrische auto`s bijna niet meer onderdoet voor de conventionele uitvoeringen. 
Het nadeel is dat dit is bereikt doordat er concessies ten aanzien van de duurzaamheid en de infrastructuur (laadpalen) zijn gedaan. Zo kunnen deze auto`s niet (volledig) in hun eigen energie voorzien en zijn er altijd oplaadpalen nodig om dit te compenseren. Dit is een groot gebrek in het huidige duurzaam rijden. Het vergt een zeer grote investering om alle parkeerplaatsen te voorzien van laadpalen. Bovendien is het niet mogelijk dat iedereen tegelijkertijd de auto aan de lader koppelt, omdat het elektriciteitsnet hier niet op berekend is. Dit zorgt ervoor dat het niet mogelijk is  om iedereen elektrisch te laten rijden. Daarnaast zijn de beschikbare stroomvoorzieningen lang niet altijd 100% duurzaam opgewekt.
Doel van het “Lightyear” project is de ontwikkeling van een elektrische auto die voor gemiddeld gebruik vrijwel volledig zelfvoorzienend is en toch geschikt is voor de commerciële markt. Dit is een elektrische auto die niet volledig afhankelijk is van het elektriciteitsnet, omdat de auto in staat is zelf energie op te wekken door middel van zonnecellen die geïntegreerd zijn in het dak. In plaats van belastend voor de energie infrastructuur, kan de auto juist een bron en buffer worden voor het elektriciteitsnet.
De beoogde innovatie kan zorgen voor een grote omslag in de automotive branche. Auto’s worden echt schoon en zijn niet meer afhankelijk van de energie infrastructuur, waar vaak alsnog grijze elektriciteit wordt gebruikt om de kilometers te kunnen rijden. Dit brengt de potentie met zich mee deze innovatie wereldwijd af te zetten, waardoor exportmogelijkheden vanuit de regio groot zullen zijn.
Om het voertuig geschikt te maken voor de commerciële markt zal het, naast zelfvoorzienend duurzame energie op te wekken, zowel aan de optische- als aan de gebruikerseisen van de consument moeten voldoen. Om dit te realiseren zal bij de ontwikkeling van het chassis en de carrosserie een optimum moeten worden gezocht tussen onderhoud- en productiekosten, gewicht, aerodynamica en design. Dit alles zonder concessies te doen met betrekking tot de veiligheid. De zelfvoorzienende gezinsauto zal immers pas massaal afzet vinden wanneer deze betaalbaar is voor de gemiddelde consument.</t>
  </si>
  <si>
    <t>Crop-R B.V.</t>
  </si>
  <si>
    <t>AgTech planner voor (drone)loonwerkers</t>
  </si>
  <si>
    <t>De agrarische loonwerksector is bij uitstek een sector waar behoefte is aan slimme AgTech oplossingen. Nieuwe technologie en kennis ontwikkelt zich in de agrarische sector in een zeer hoog tempo. Hierdoor komt steeds meer stuurinformatie beschikbaar zoals geografische perceelsinformatie, open data, multi spectrale beelden (drones, sensoren op de trekker), sterk verbeterde weermodellen en data van mobiele devices. Dit project richt zich op het ontwikkelen van een nieuw en intelligent planningssysteem voor (drone)loonwerkers waarin precisielandbouw plug-and-play is geïntegreerd. Hierdoor kunnen substantiële kosten worden bespaard op arbeid en brandstofkosten bij zowel de teler als de dronewerker. Het prototype product wordt getest en gevalideerd in een praktijkomgeving. 
Voor meer informatie zie projectplan.</t>
  </si>
  <si>
    <t>9723ZA</t>
  </si>
  <si>
    <t xml:space="preserve">Helperpark </t>
  </si>
  <si>
    <t>2018-12-30</t>
  </si>
  <si>
    <t>Crop-R</t>
  </si>
  <si>
    <t>Van der Stelt BV</t>
  </si>
  <si>
    <t>Agrifly</t>
  </si>
  <si>
    <t>Codelle</t>
  </si>
  <si>
    <t>Loon- en grondverzetbedrijf Breure</t>
  </si>
  <si>
    <t>Van Remmen UV Techniek</t>
  </si>
  <si>
    <t>advanox</t>
  </si>
  <si>
    <t xml:space="preserve">Binnen de nationale maar ook internationale waterketen worden steeds meer medicijn en hormoonresten in oppervlaktewaterstromen gevonden. </t>
  </si>
  <si>
    <t>8131 TE</t>
  </si>
  <si>
    <t xml:space="preserve">Hooglandweg </t>
  </si>
  <si>
    <t>2018-01-02</t>
  </si>
  <si>
    <t>Jotem BV</t>
  </si>
  <si>
    <t>Jadima Fijnmetaalbewerking</t>
  </si>
  <si>
    <t>Jadima haalbaarheidsproject</t>
  </si>
  <si>
    <t>Jadima feasibility project</t>
  </si>
  <si>
    <t>Jadima is gespecialiseerd in het maken van complexe 3 D matrijzen. Deze matrijzen worden vaak in stuks productie gemaakt. Een kenmerk van stuksproductie is dat deze arbeidsintensief is. In deze pilot wordt onderzocht of het mogelijk is om de arbeidsintensieve enkelstuks productie te automatiseren.</t>
  </si>
  <si>
    <t>http://www.jadima.nl/</t>
  </si>
  <si>
    <t>6716 AE</t>
  </si>
  <si>
    <t xml:space="preserve">Galvanistraat </t>
  </si>
  <si>
    <t>2016-07-31</t>
  </si>
  <si>
    <t>Apps4Air B.V.</t>
  </si>
  <si>
    <t>Spraakverandering als vroege marker longaanval</t>
  </si>
  <si>
    <t>Voice change as early indication for long attacks</t>
  </si>
  <si>
    <t>De haalbaarheidsstudie en project Spraakverandering als vroege marker longaanval is een initiatief van Apps4Air met ondersteuning van de afdeling Longziekten van het Radboud universitair medisch centrum en richt zich op een toepassing, op een smartphone, om snel, thuis, eenvoudig en patiëntcomfortabel inzicht te krijgen in de gezondheidstoestand van een chronische COPD patiënt door ‘digitaal te luisteren’ naar het spraak, ademhalings- en telefoongedrag. We onderzoeken welke indicatoren afgeleid kunnen worden en van belang zijn om de gezondheidstoestand van de patiënt vast te stellen. Hierbij spelen ademfrequentie, spraakvolume, toonhoogte, pauzes in spraak, zuchten, hoesten en de variatie daarvan mogelijk een rol. Deze indicatoren zullen individueel en gezamenlijk worden bekeken om markers te vinden waarmee patiënten en artsen vroegtijdig kunnen worden ongeïnformeerd voor een aanstaande longaanval en coaching en therapie kan worden ondersteund. Doel hiervan is ziekenhuisopname voorkomen, kwaliteit van leven van de patiënt verbeteren, de zorgkosten verlagen en het aantal verzuimdagen terugdringen.</t>
  </si>
  <si>
    <t>http://lavoisier.nl/apps4air-projecten-copd/</t>
  </si>
  <si>
    <t>6525EC</t>
  </si>
  <si>
    <t xml:space="preserve">Toernooiveld </t>
  </si>
  <si>
    <t>Opschaling bamboeproductie en verwerking tot bamboevezel en -composiet</t>
  </si>
  <si>
    <t>Upscale bamboo production and processing into bamboo fibers and composits</t>
  </si>
  <si>
    <t xml:space="preserve">Er is nog weinig ervaring met lokale productie van bamboe. En het loont de moeite want de productie heeft een positieve fotoprint: er wordt meer CO2 opgenomen dan dat er uitstoot is. 
Daarom wordt onderzocht wat de meest geschikte bamboesoorten en aanplanttechnieken zijn. Samen met een machinefabriek wordt een oogstmachine ontwikkeld. De nieuwe oogstmachine is in staat het complete proces van hele stokken te oogsten en te verwerken tot schone bamboedelen die verwerkt kunnen worden in het vervolgproces. Dit alles volledig geautomatiseerd uit te voeren. Bovendien wordt de bamboe milieuvriendelijk geteeld en de productie 'lokaal' opgezet, dicht bij de eindverwerkers. Het is de bedoeling om de bamboevezelproductie binnen 5 jaar op te schalen naar 100 ha (=2 mio kilo grondstof p/j) met behoud van de kwaliteiten van de vezels. 
De ruwe grondstof verwerkt tot twee soorten fijne vezels, korte en lange. De korte vezels worden verwerkt in vezel versterkte plastics voor diverse toepassingen. De lange vezels worden verwerkt tot geweven en niet-geweven bamboe-tape die gebruikt kunnen worden als versterkte lichtgewicht composiet in de bouw-, automotive en luchtvaartindustrie. De bamboe is onder andere een vervanger van hardhout. Het heeft de sterkte van staal en het gewicht van aluminium.
</t>
  </si>
  <si>
    <t>https://www.bambooder.nl/</t>
  </si>
  <si>
    <t xml:space="preserve">Lisdoddelaan </t>
  </si>
  <si>
    <t>Wydo NBD BV</t>
  </si>
  <si>
    <t>RVOPD BV</t>
  </si>
  <si>
    <t>Bokeloh Cooymans BV</t>
  </si>
  <si>
    <t>Almer Holding BV</t>
  </si>
  <si>
    <t>Reqcare</t>
  </si>
  <si>
    <t>3W Autoclaaf</t>
  </si>
  <si>
    <t>3W Autoclave</t>
  </si>
  <si>
    <t>In het Gelderse (Nijmegen) project ‘3W Autoclaaf’ wordt een modulaire Autoclaaf ontwikkeld voor derde wereldlanden. Autoclaven worden gebruikt om o.a. medische instrumenten te steriliseren. De nieuwe Autoclaaf kan straks met standaardkennis, weinig onderdelen en gereedschap onderhouden worden, zodat de operationaliteit van ziekenhuizen in derde wereldlanden gewaarborgd is. De uitdaging zit in het feit een zo goed als mogelijke mechanische variant te ontwikkelen.</t>
  </si>
  <si>
    <t>http://www.reqcare.nl</t>
  </si>
  <si>
    <t>6532 XM</t>
  </si>
  <si>
    <t xml:space="preserve">Engelenstraat </t>
  </si>
  <si>
    <t>Klein Mechaniek BV</t>
  </si>
  <si>
    <t>Healthy Ageing Campus B.V.</t>
  </si>
  <si>
    <t>Pharma Portal</t>
  </si>
  <si>
    <t>De ontwikkeling van nieuwe geneesmiddelen, de financiering en vercommercialiseren hiervan is een complex multidisciplinair proces. Voor kennisinstellingen en MKB bedrijven is het onmogelijk om alle expertises in huis aanwezig te hebben. Om de kansen die er in onze regio liggen optimaal te benutten wordt een faciliteit opgezet waarin alle expertises beschikbaar zijn voor kennisinstellingen en MKB bedrijven teneinde op een effectieve en professionele manier het onderzoek naar geneesmiddelen te ondersteunen en organiseren. De ‘Pharma Portal’ is een infrastructuur dat als doel heeft om de life science sector in Noord Nederland te versterken en de ontwikkeling van waardevolle geneesmiddelen te faciliteren.</t>
  </si>
  <si>
    <t>9713GX</t>
  </si>
  <si>
    <t>Decona BV</t>
  </si>
  <si>
    <t>Houtvergassingskachel t.b.v. Agro sector</t>
  </si>
  <si>
    <t>Wood gasification heater for the benefit of the Agroculture sector</t>
  </si>
  <si>
    <t>In de afgelopen jaren is een nieuwe kacheltechnologie ontwikkeld op basis van houtvergassing. De ontwikkelde technologie onderscheidt zich sterk t.o.v. bestaande kachels door toepassing van een geoptimaliseerd houtvergassingsproces. Met dit verbrandingsprincipe is een zeer hoog rendement in combinatie met zeer lage emissies mogelijk. Er is reeds een proefmodel gerealiseerd; deze kan dienen als basis voor de doorontwikkeling van het product t.b.v. de agrarische sector.</t>
  </si>
  <si>
    <t>http://www.creaunit.com/work/burnswood/</t>
  </si>
  <si>
    <t>7591 BT</t>
  </si>
  <si>
    <t xml:space="preserve">Kloppendijk </t>
  </si>
  <si>
    <t>Hycult Biotechnology (H.B.T.) B.V.</t>
  </si>
  <si>
    <t>Een nieuwe biomarker voor de diagnose van reumatische aandoeningen</t>
  </si>
  <si>
    <t>Doel van het huidige project is het ontwikkelen en exploiteren van een gevalideerde in-vitro diagnostic (IVD) immunologische test voor het nauwkeurig kwantificeren van het eiwit S100A12 in bloed.</t>
  </si>
  <si>
    <t>5405PB</t>
  </si>
  <si>
    <t>Frontstraat</t>
  </si>
  <si>
    <t>Metaflex Doors Europe BV</t>
  </si>
  <si>
    <t>Vulcanus - de lichte brandwerende deur</t>
  </si>
  <si>
    <t xml:space="preserve">Vulcanus - the light-weight fire resistant door </t>
  </si>
  <si>
    <t>Metaflex Doors Europe BV wil een nieuw type medische brandwerende schuifdeur ontwikkelen met als doel een grotere bijdrage te leveren aan patiëntveiligheid van onder andere operatiekamers. Deze deur zal met lichtere materialen worden opgebouwd die in de basis niet brandwerend zijn. Deze worden door de nieuw te ontwikkelen opzet een unieke manier geïsoleerd met een door NASA ontwikkeld materiaal.</t>
  </si>
  <si>
    <t>https://www.metaflexdoors.com</t>
  </si>
  <si>
    <t>7122MP</t>
  </si>
  <si>
    <t xml:space="preserve">Ambachtsstraat </t>
  </si>
  <si>
    <t>Baks Agri Foods BV</t>
  </si>
  <si>
    <t>Vetseperator</t>
  </si>
  <si>
    <t>Fat seperator</t>
  </si>
  <si>
    <t>Het project houdt in dat we door middel van een seperator vet en water willen scheiden.
Traditioneel wordt er het vet gescheiden met een seperator die met hoge toeren rond draait en vaak gereinigd moet worden
Wij hebben een seperator ontwikkelt die de vloeistof scheidt dmv. soortelijk gewicht. Reinigingsfrequentie is veel lager dan een normale seperator.</t>
  </si>
  <si>
    <t>https://www.baks-agrifoods.nl/europees-fonds-regionale-ontwikkeling/</t>
  </si>
  <si>
    <t>7271 LC</t>
  </si>
  <si>
    <t xml:space="preserve">Jonkerspad </t>
  </si>
  <si>
    <t>2015-08-07</t>
  </si>
  <si>
    <t>AG-0029, een uniek geneesmiddel voor de behandeling van de ziekte van Parkinson</t>
  </si>
  <si>
    <t>In dit project wordt een potentieel geneesmiddel (AG-0029, TRL level eind 4) voor de ziekte van Parkinson verder ontwikkeld tot een klinische kandidaat (TRL level 6, Phase 1).</t>
  </si>
  <si>
    <t>9747AT</t>
  </si>
  <si>
    <t xml:space="preserve">Kadijk </t>
  </si>
  <si>
    <t>ABL</t>
  </si>
  <si>
    <t>Brains-on-Line</t>
  </si>
  <si>
    <t>Angita Pharmaceuticals</t>
  </si>
  <si>
    <t>Ofichem</t>
  </si>
  <si>
    <t>Cool Food Ideas Research and Development</t>
  </si>
  <si>
    <t>Smooby</t>
  </si>
  <si>
    <t>In dit project ontwikkelen de partners diep ingevroren smoothie in rastervorm (Cuby), de Smooby. De Smooby zal bestaan uit vers ingevroren fruit/groente dat per gewenste portie ontdooid kan worden.</t>
  </si>
  <si>
    <t>5674 TM</t>
  </si>
  <si>
    <t>De Huufkes</t>
  </si>
  <si>
    <t>Friofood</t>
  </si>
  <si>
    <t>Froster</t>
  </si>
  <si>
    <t>ATLAS - Het meest duurzame onderwijs gebouw ter wereld!</t>
  </si>
  <si>
    <t>Noord-Brabant heeft de ambitie om voorop te lopen in de transitie naar koolstofarme kennis-economie. Dit is hard nodig, want Nederland loopt achter op de EU2020 duurzaamheidsdoelen. Er valt veel te winnen. In Nederland staan naar schatting ten behoeve van het Nederlandse onderwijs alleen al 12.000 grote utiliteitsgebouwen van voor 1990. Dit zijn grote renovatie projecten, waarbij helaas nog vaak gekozen wordt voor bewezen technologie?n. Hierdoor komen duurzaamheidsinnovaties vaak traag naar de markt. 
Het consortium bestaande uit TU/e (kennisinstelling en eigenaar hoofdgebouw, genaamd ATLAS), TU/e Innovation Lab (Verzorgt valorisatie kennis), Uitgekiend BV (innovatiebevorderaar voor bouwsector en installateurs) en Stichting Slimbouwen (versneller van duurzame innovaties in bouwsector) en (overige regionale niet gesubsidieerde partners, zoals  BLOC, Dutch Green Building Council, Solliance, ABBY, gebruikers van ATLAS en de maatschappij breed) zal met ATLAS een bijdrage leveren aan de versnelling van de introductie van verschillende duurzame innovaties.  
Dit doet het door in de renovatie van ATLAS gebruik te maken van new-to-market innovaties, zoals de innovatieve klimaatgevel, de intelligente lichtinfrastructuur en het smart district heating system. Deze innovaties hebben geleid tot een BREEAM (wereldwijd de meest gebruikte methode om de duurzaamheid van gebouwen te classificeren) ontwerpcertificaat ?Outstanding?. Wanneer het project opgeleverd wordt conform het ontwerp, zal ATLAS het meest duurzame onderwijsgebouw ter wereld worden! Ondersteuning vanuit OPZuid is cruciaal om dit te realiseren. 
Naast het ontbreken van gebruikers ervaringen op de verschillende innovaties, zit de technische uitdaging met name in de integratie van de verschillende technologie?n met elkaar en het gebouwbeheersysteem. Om dit te ondervangen zullen onderzoekers van de Faculteit Bouwkunde via validatie, optimalisatie en effectenstudies inzichten verstrekken om de innovaties succesvol te implementeren. Vervolgens zal de gerealiseerde infrastructuur dienen als Living Lab waar innovatieve technologie?n gedemonstreerd kunnen worden in een real-life omgeving. Enkele thema?s die op korte termijn worden uitgewerkt zijn innovatieve PV-cellen, Energieopslag, Intelligent Lighting en Internet of Things. De resultaten en kennis zal via het netwerk van met name Uitgekiend BV en Stichting Slimbouwen overgedragen worden aan de bouw sector en de gebouwbeheerders door het aanbieden van online cursussen (1040 deelnemers), masterclasses (400 deelnemers), toegepaste adviestrajecten (240 deelnemers) en transitieversnellingsprogramma?s (40 deelnemers). 
Het project zal resulteren in een toonaangevende demonstrator in de regio waar 80% CO2 ?reductie (3,5 miljoen kg) is gerealiseerd, dat via het Living Lab een blijvende bijdrage levert aan het innovatieve ecosysteem rondom duurzame innovaties en waarvan de resultaten breed onder de aandacht gebracht worden van bouwbedrijven en gebouwbeheerders (tenminste 3.160  over 4 jaar)
Het project kent een grote value for money voor de verschillende betrokken partijen en het OPZuid. De TU/e kan de innovaties beheerster implementeren, cre?ert een Living Lab omgeving waar andere duurzame innovaties gedemonstreerd kunnen worden, zal ten minste 4 artikelen kunnen publiceren en biedt studenten en medewerkers een inspirerende omgeving. Uitgekiend BV en Stichting Slimmer Leven bieden hun netwerk unieke kennis met grote toegevoegde waarde. Het OPZuid krijgt een project dat uitstekend aansluit bij haar doelstellingen, zowel binnen de 4F call, alsook de 1B1 call (Living Lab) met een ROI van 1 binnen 1,5 jaar na afronding van het project en een ROI van 6,7 binnen 5 jaar na afronding van het project. Dit komt neer op 239,75 miljoen kg CO2
Voor alle partijen geldt dat ATLAS een positieve uitstraling heeft als het gebouw ook als ?Meest duurzame onderwijsgebouw te wereld? kan worden opgeleverd</t>
  </si>
  <si>
    <t>5612 AE</t>
  </si>
  <si>
    <t xml:space="preserve">Groene Loper </t>
  </si>
  <si>
    <t>TU/e Innovation Lab B.V.</t>
  </si>
  <si>
    <t>Uitgekiend BV</t>
  </si>
  <si>
    <t>Stichting Slimbouwen</t>
  </si>
  <si>
    <t>STIB2030 B.V.</t>
  </si>
  <si>
    <t>LVX Management BV</t>
  </si>
  <si>
    <t>BLOC Beheer BV</t>
  </si>
  <si>
    <t>Monique Donker Consultancy</t>
  </si>
  <si>
    <t>Proeftuin Citizen Science</t>
  </si>
  <si>
    <t>Testing facility Citizen Science</t>
  </si>
  <si>
    <t xml:space="preserve">Op het terrein van voeding, gezondheid en milieu verrichten consument, patiënt en burger steeds meer zelf metingen vanuit een behoefte aan inzicht en autonomie. </t>
  </si>
  <si>
    <t>6525EZ</t>
  </si>
  <si>
    <t>2017-07-14</t>
  </si>
  <si>
    <t>eNose B.V.</t>
  </si>
  <si>
    <t>AgriFirm Group B.V.</t>
  </si>
  <si>
    <t>CBMR Scientific Nanoscience B.V.</t>
  </si>
  <si>
    <t>Qmicro</t>
  </si>
  <si>
    <t>Stichting Privacy by Design</t>
  </si>
  <si>
    <t>TFS Europe</t>
  </si>
  <si>
    <t>Koninklijke Cooperatie Agrifirm U.A.</t>
  </si>
  <si>
    <t>Sustainder Holding B.V</t>
  </si>
  <si>
    <t>Sustainder – Open Source Smart Outdoor Solutions</t>
  </si>
  <si>
    <t>Het bedrijf Sustainder richt zich op de smart outdoor-markt. Sustainder heeft een uniek concept ontwikkeld om met een Tesla-achtige ambitie aanzienlijk marktaandeel op te bouwen. Deze subsidie is bedoeld om de ingrediënten die ‘klaar staan’ (een sterk technisch en marketingconcept, ondernemerschap, vermaarde partners, financiële armslag) samen te voegen tot een nieuwe generatie energiezuinige en intelligente straatverlichting, die direct kan worden uitgerold, en de basis vormt voor additionele producten en dienstverlening.</t>
  </si>
  <si>
    <t>7821 AP</t>
  </si>
  <si>
    <t xml:space="preserve">Kapitein Grantstraat </t>
  </si>
  <si>
    <t>Dazzletek</t>
  </si>
  <si>
    <t>Luminext B.V.</t>
  </si>
  <si>
    <t>Estem B.V.</t>
  </si>
  <si>
    <t>Nieuwe generatie dagafdekking van koel- en vriesmeubelen</t>
  </si>
  <si>
    <t>New generation day covers for refrigeration and freezer furniture</t>
  </si>
  <si>
    <t>Estem gaat de nieuwe generatie CO2 besparende kunststof koel- en vriesmeubeldeuren ontwikkelen en gerobotiseerd produceren in Harderwijk, Nederland. Een adequate afdekking van koel- en vriesmeubelen geeft energiebesparingen tot 50%. Estem heeft hiermee de wereldwijde primeur in de toepassing van geavanceerde duurzame polymeren in dit internationaal groeiende marktsegment. Met dit project wil Estem in de komende 5 jaar een energiebesparing gelijk van 100.000 woningen realiseren.</t>
  </si>
  <si>
    <t>https://estem.eu/over-ons/</t>
  </si>
  <si>
    <t>3846BN</t>
  </si>
  <si>
    <t xml:space="preserve">Fahrenheitstraat 18 </t>
  </si>
  <si>
    <t>ITS Language BV</t>
  </si>
  <si>
    <t>Loudly, spraaktechnologie voor de zorg</t>
  </si>
  <si>
    <t>Loudly, speech technology for the care sector</t>
  </si>
  <si>
    <t xml:space="preserve">Dit project is gericht op het onderzoeken en ontwikkelen van spraaktechnologie voor het analyseren van spraak en uitspraakproblemen voor toepassing in de zorg. </t>
  </si>
  <si>
    <t>7005 BC</t>
  </si>
  <si>
    <t xml:space="preserve">Terborgseweg </t>
  </si>
  <si>
    <t>2017-06-16</t>
  </si>
  <si>
    <t>E-Bike Nederland B.V.</t>
  </si>
  <si>
    <t>SET: Smart E-bike mobility Twente</t>
  </si>
  <si>
    <t>Binnen dit project wordt een proeftuin voor een ‘slimme’ e-bike infrastructuur gerealiseerd. Hierbij valt te denken aan: het koppelen van vraag en beschikbaarheid van e-bikes en laadpunten; snelste routes; geautomatiseerde reserveringen en betaling naar gebruik. Concreet richt de proeftuin zich op de volgende innovaties en activiteiten: e-bikes uitgerust met sensoren; autonome laadpalen (zonder netstroom aansluiting); slimme bewegwijzering via apps en het stimuleren van ontwikkelingen die gebruik en acceptatie van e-bikes versnellen. De proeftuin is gericht op het testen en demonstreren en staat ook open voor andere ontwikkelaars.  De proeftuin bestrijkt de Campus van de Universiteit Twente, aanpalende bedrijvenparken en de luchthaven Twente.</t>
  </si>
  <si>
    <t>http://ebike4all.com/</t>
  </si>
  <si>
    <t>5431 ST</t>
  </si>
  <si>
    <t xml:space="preserve">Kovel </t>
  </si>
  <si>
    <t>Sunchip Projects B.V.</t>
  </si>
  <si>
    <t>TerraTeq B.V.</t>
  </si>
  <si>
    <t>Roviz</t>
  </si>
  <si>
    <t>Abel Adventures B.V.</t>
  </si>
  <si>
    <t>E-Bike Nederland B.V. - proeftuin expl.</t>
  </si>
  <si>
    <t>Van Wijhe Verf B.V.</t>
  </si>
  <si>
    <t>ANORACH I - Synthesis</t>
  </si>
  <si>
    <t>Doel van dit project is de ontwikkeling van coatings met een antimicrobiële werking. We voorzien in eerste instantie toepassingsmogelijkheden in de zorg waar besmetting door ziekteverwekkende micro-organismen moet worden voorkomen. De Rijksuniversiteit Groningen vervult een rol in de chemische ontwikkeling van een antimicrobieel additief, waarvan de werking in een later stadium door een medische instelling zal worden geëvalueerd en gevalideerd. Het werkingsprincipe dat Van Wijhe Verf op het oog heeft is langdurige antimicrobiële werking van coatings op basis van een non-release mechanisme.</t>
  </si>
  <si>
    <t>http://www.vanwijheverf.nl/projecten/</t>
  </si>
  <si>
    <t>8041 AL</t>
  </si>
  <si>
    <t xml:space="preserve">Russenweg 2 </t>
  </si>
  <si>
    <t>Anastomotic Perfusion Measurement Device</t>
  </si>
  <si>
    <t>Anastomotic Perfusion Measurement Device (APM) For Bowel</t>
  </si>
  <si>
    <t xml:space="preserve">A surgical anastomosis is a frequently used surgical technique to make a new connection between two body structures that carry fluid, such as blood vessels or bowel. It is complex and time-consuming, but above all a crucial step in a surgical operation. After surgical anastomosis during bowel resections, the most frequent complication is Anastomotic Leakage (AL; prevalence on average 10%, depending upon the tissue that is being anastomosed). Currently, there is no tool or technology that can serve as a predictive instrument for AL during surgery and this poses a high unmet need. One, which this OP-Zuid project aims to resolve by developing an Anastomotic Perfusion Measurement Device (APM),  which simultaneously measures systolic blood pressure on organs and arm blood pressure during surgery and translates this into a risk Index. This technology predicts during surgery the risk of ischemic tissue and subsequently anastomotic leakage (AL) after surgery. Therefore the surgeon can take action during surgery to circumvent such a leakage.
In Europe and the United States alone there are more than 1.5 million bowel surgeries performed yearly, resulting in 150.000 patients suffering an AL. 
This project focuses on the development and validation of a market ready APM device, from TRL 5 to 8. This integrated medical device can be used in (small and large) bowel surgery. It will consist of: 
?	a sterile plastic disposable probe that measures the blood pressure on the tissue organ wall. The probe contains a micro-sensor set that is put together from a pressure sensor and a miniature optical blood flow sensor in one probe. The probe dimension should allow use with common trocar-ports of as small as 12 mm.
?	a non-disposable, universal module in which an off the shelf arm-cuff and the developed probe can be inserted. Both are connected to a Non-Invasive Blood Pressure (NIBP) device, to which a specific read-out display is connected (includes software with dedicated algorithms). The integrated module processes measurements and read-outs within 1 minute in a user interface.
The APM device will change the surgical field by improving safety and efficacy, whilst reducing complications and costs. As such (yet only for bowel surgeries) APM will:
?	Prevent AL: aim to prevent the currently 150.000 yearly ALs 
?	Reduce AL-related deaths: currently 12.000 deaths per year
?	Save healthcare costs: currently ? 2.87 billion AL associated costs per year in Europe and US alone
The following partners are participating in this project:
?	Project Leader: Health Value Creation (HVC) BV- hereafter under the tradename Corporis Medical ?  Innovative start-up focusing on surgical devices for laparoscopic surgery.
?	Project Partner: AIM BV (Advanced Instruments Manufacturing)? Contract Equipment Manufacturer for electro-mechanical medical devices.
?	Project partner Medanco Rubber &amp; Plastic Solutions BV - high-end engineering and injection moulding specialist with clean room facilities.
</t>
  </si>
  <si>
    <t>6229 EV</t>
  </si>
  <si>
    <t xml:space="preserve">Oxfordlaan </t>
  </si>
  <si>
    <t>Health Value Creation BV</t>
  </si>
  <si>
    <t>Medanco BV</t>
  </si>
  <si>
    <t>AIM BV</t>
  </si>
  <si>
    <t>TMI Proof of Concept Fonds Flevoland BV</t>
  </si>
  <si>
    <t>TMI-POC Fonds Flevoland</t>
  </si>
  <si>
    <t>TMI-POC Fund Flevoland</t>
  </si>
  <si>
    <t xml:space="preserve">De provincie Flevoland bevordert de economische groei in het regionaal bedrijfsleven. Een van de grote knelpunten van het bedrijfsleven met groei-ambities is het verkrijgen van genoeg financiering. De provincie Flevoland heeft besloten een Proof of Concept Fonds op te zetten: een fonds dat (co-) financiering verstrekt aan innovatieve bedrijven in het midden en kleinbedrijf (MKB) met groei-ambities. </t>
  </si>
  <si>
    <t>https://pocfondsflevoland.nl/</t>
  </si>
  <si>
    <t>8232 PH</t>
  </si>
  <si>
    <t xml:space="preserve">Visarenddreef </t>
  </si>
  <si>
    <t>2016-09-09</t>
  </si>
  <si>
    <t>Beijer Automotive B.V.</t>
  </si>
  <si>
    <t>UCANDATA® / SENTRAC TELEMATICA PROEFTUIN</t>
  </si>
  <si>
    <t>Beijer Automotive BV (Beijer Automotive) uit Schijndel is een wereldwijd erkende autoriteit op het gebied van automotive-CAN netwerken en het ontsluiten en interpreteren van voertuigdata en signalen. Middels haar gepatenteerde Bus to Signal Interface® (B2S) en Beijer CAN Interface (BCI) platform (= OBU – On Board Unit) kan Beijer alle denkbare voertuiginformatie leveren, zoals snelheid, toerental, stuurwielpositie, range en state of charge, verbonden met laadsysteem, afstand tot voorligger, kilometerstand, gebruik van rem, verlichting, ruitenwisser of alarmlichten. De CAN oplossingen van Beijer worden al jaren ingezet voor track &amp; trace, fleetmanagement systemen, taximeter-systemen, systemen in overheidsvoertuigen etc., waarbij CAN data technologie wordt gebruikt om informatie over verbruik, snelheid of kilometerstand voor de betreffende toepassingen beschikbaar te maken.
Door in deze bestaande systemen de nu aanwezige CAN technologie uit te breiden met extra interpretatiekennis worden deze systemen geschikt gemaakt om, naast de informatie die gebruikers voor hun eigen toepassingen nodig hebben, ook additionele informatie te leveren, waardoor Big Data toepassingen voor weer, verkeer, logistiek en luchtkwaliteit beschikbaar gemaakt kunnen worden.
Middels 3G/4G (straks 5G) communicatie en met de opkomende coöperatieve systemen die via WiFi-P van voertuig naar voertuig en van voertuig naar wegkantsystemen communiceren kunnen deze additionele data worden doorgestuurd naar bijvoorbeeld verkeerscentrales.
Hiervoor is een 1e demonstratie testomgeving (het uCanData® platform) ingericht. Op dit platform worden de algoritmen verder ontwikkeld om van meer sensordata relevante informatie te maken. Te denken valt aan bv het gebruik van mistlampen, ruitenwissers en alarmlichten, of de waarde van de buitentemperatuursensoren in voertuigen, om mist- of regenwaarschuwingen te genereren of de kans op gladheid te bepalen. Een wegbeheerder kan deze informatie gebruiken om een adviessnelheid aan te passen, of een waarschuwing uit te sturen.
Met het uCanData® platform is de architectuur voorbereid om sensordata in te kunnen zetten om real-time verkeersmanagement informatie te genereren en deze aan te leveren aan nieuwe en bestaande verkeerscentrales van bv Rijkswaterstaat en Highways England. Dit is recentelijk in een POC gedemonstreerd.
Daarnaast worden met Van den Borne en Fleuren sensordata uit tractoren en werktuigen onderzocht om na te gaan of deze via hetzelfde uCanData® platform verwerkt kunnen worden, zodat daarmee precisielandbouw toepassingen van waardevolle informatie voorzien kunnen worden. Landbouw tractoren en werktuigen worden van CAN-bus interfaces en interpretatie technologie voorzien die data ontsluiten waarmee de database met Big Data voor precisielandbouw toepassingen gevoed kunnen worden. Hiervoor zal bestaande automotive technologie worden ingezet in de Agro&amp;Food sector.
Hierdoor ontstaat er extra verrijkte verkeersmanagementinformatie doordat bewegingen van landbouwvoertuigen in het verkeer worden toegevoegd. Locatie van langzaam verkeer en modder op wegen kunnen worden meegenomen in verkeersadviezen en analyses. Ook kan informatie mbt weersomstandigheden, die gegenereerd zijn mbv voertuigsensordata geaggregeerd en ingezet worden bij landbouwtoepassingen.
Met het uCanData® proeftuin project wordt het aantal voertuigen dat sensordata genereert opgeschaald tot een significante en bruikbare schaal. Ook zullen andere informatie stromen worden toegevoegd, zoals data uit OEM merk systemen en weerinformatie. Zo wordt op het gebruikte open Microsoft Azure Database platform een virtuele proeftuin in de Cloud gecreëerd voor gebruikers van deze geaggregeerde data waarmee applicatiebouwers nieuwe toepassingen kunnen bouwen.
De uCanData proeftuin kan gebruik maken van de faciliteiten zoals die in het “Praktijkcentrum precisielandbouw” van Van den Borne en ZLTO wordt gerealiseerd voor praktijkproeven en verificatie.
Ook kunnen systeemleveranciers aansluiten op de proeftuin om de databronnen te  versterken en om zelf nieuwe diensten te ontwikkelen.
Binnen het consortium zijn alle disciplines aanwezig om deze virtuele proeftuin te realiseren, van engineering en ontwikkeling tot leveranciers van brondata en marktpartijen en gebruikers. Het project wordt met grote belangstelling gevolgd door Rijkswaterstaat (tbv verkeersmanagement en infra beheer) en door hen ondersteund, evenals door de BOM, Fontys, NXP en Goudappel Coffeng. Beijer en Microsoft trekken in dit project samen op om de Big Dataverwerking op het Azure platform verder te ontwikkelen.</t>
  </si>
  <si>
    <t>5481 SL</t>
  </si>
  <si>
    <t xml:space="preserve">Ambachtstraat </t>
  </si>
  <si>
    <t>Van den Borne Aardappelen B.V.</t>
  </si>
  <si>
    <t>Boomkwekerijen Henri Fleuren B.V.</t>
  </si>
  <si>
    <t>Abemec B.V.</t>
  </si>
  <si>
    <t>Euphoria Software B.V.</t>
  </si>
  <si>
    <t>Noord Nederland; de expert regio voor maritieme toepassing van LNG</t>
  </si>
  <si>
    <t xml:space="preserve">Noord Nederland; de expert regio 
voor maritieme toepassing van LNG
•	LNG als brandstof voor de internationale scheepvaart biedt de wereld een groot milieuperspectief; in vergelijking met stookolie veroorzaakt aardgas namelijk 25% minder CO2-uitstoot en 90-95% minder zwaveloxide, stikstofoxide en fijnstof.
•	De Noord Nederlandse scheepsbouwsector ziet LNG als een doorbraak voor de internationale scheepvaart. De klimaatafspraken van Parijs en het commitment van de IMO t.a.v. CO2 emissie per 2030, maar ook nieuwe maritieme regelgeving op het gebied van SOx- en NOx-uitstoot die in 2020 en 2021 van kracht wordt, gaan de markt een enorme impuls geven. Op een wereldvloot van plm. 50.000 schepen varen er anno 2018 nog slechts 120 op aardgas. De echte markt moet dus nog komen. 
•	De Noord Nederlandse maritieme sector is gespecialiseerd in (complexe) short-sea-schepen. In dit segment verwacht het cluster tot 2025 in totaal minimaal 40 LNG-gerelateerde schepen te kunnen contracteren. Met een gemiddelde contractprijs van plm. € 20 miljoen per schip, betekent dit een omzetwaarde van € 800 miljoen voor de regio. De bouw van een compleet schip met een LNG-systeem vergt gemiddeld ongeveer 250.000 arbeidsuren. De bouw van 40 schepen impliceert daarmee meer dan 6.000 mensjaren werk voor de regio.
•	Het Noord Nederlandse maritieme cluster bestaat (anders dan andere scheepsbouwregio’s in de wereld) grotendeels uit MKB-bedrijven die bij iedere scheepsbouwopdracht op projectbasis samenwerken. Door de hoge specialisatiegraad van de individuele bedrijven wordt de regio als expert gezien op het gebied van hoogwaardige techniek in combinatie met economische efficiency. Het varen op LNG bevat in vergelijking met dieselmotoren een aantal technische knelpunten (bijvoorbeeld brandstofopslag bij -162 ?, druk- en verdampingssystemen, gasexplosierisico’s, motorkarakteristieken). LNG als kennisdomein is daarmee een uitgelezen mogelijkheid om de op deskundigheid gebaseerde concurrentiepositie verder te versterken. Het gaat hierbij om; 
o	Kennis betreffende de bouw van nieuwe (vracht/passagiers-) schepen met LNG-voortstuwing,
o	Kennis betreffende de ombouw van bestaande schepen naar LNG voortstuwing,
o	Kennis betreffende de bouw van bunkertankers die LNG vervoeren naar lokale gebruikers (bv andere schepen die op LNG varen).
•	De LNG-focus van het Noord Nederlandse maritieme cluster voor de komende jaren is gericht op schaalgrootte: Om voortgang te maken in de leercurve zijn concrete scheepsbouwprojecten nodig. Ook zorgt schaalgrootte voor dalende kosten en daarmee weer toenemende marktvraag. De komende jaren worden op maritiem-LNG-gebied wereldwijd de marktposities ingenomen en de kaarten geschud. Naast het Noord Nederlandse maritieme cluster azen ook grote internationale scheepsbouwers op deze markt. Conglomeraten die het zich kunnen veroorloven om door het aannemen van verlieslatende opdrachten een marktpositie te verwerven. Het Noord Nederlandse maritieme cluster kan hier niet (door haar MKB-structuur) en wil hier niet in mee gaan, maar zich juist onderscheiden door deskundigheid en ervaring. Dit betekent echter dat alle mogelijke support noodzakelijk is om gedurende de komende cruciale jaren zoveel mogelijk LNG-gerelateerde scheepsbouwopdrachten in Noord Nederland te laten plaatsvinden.
</t>
  </si>
  <si>
    <t>Scheepswervenweg</t>
  </si>
  <si>
    <t>2018-06-21</t>
  </si>
  <si>
    <t>Niestern-Sander Reparatie</t>
  </si>
  <si>
    <t>Bodewes International Shipbuilding</t>
  </si>
  <si>
    <t>New Energy Coalition</t>
  </si>
  <si>
    <t>Quality Inspection Services B.V.</t>
  </si>
  <si>
    <t>Snelle Bruginspectie (SBI)</t>
  </si>
  <si>
    <t>In dit project gaat Quality Inspection Services een nieuwe techniek ontwikkelen en bewijzen voor de inspectie van stalen bruggen.</t>
  </si>
  <si>
    <t>4703 RL</t>
  </si>
  <si>
    <t>Kuisel</t>
  </si>
  <si>
    <t>2019-02-01</t>
  </si>
  <si>
    <t>Stichting Hogeschool van Arnhem en Nijmegen</t>
  </si>
  <si>
    <t>EWICON-R</t>
  </si>
  <si>
    <t xml:space="preserve">EWICON-R is een project dat een nieuwe manier gebruikt om windenergie geruisloos en zonder slagschaduw om te zetten in elektrische energie. </t>
  </si>
  <si>
    <t>http://www.han.nl</t>
  </si>
  <si>
    <t>6826 CC</t>
  </si>
  <si>
    <t xml:space="preserve">Ruitenberglaan </t>
  </si>
  <si>
    <t>Stanmax Electronics</t>
  </si>
  <si>
    <t>Doorga Matrijzen en Speciale Gereedschappen B.V.</t>
  </si>
  <si>
    <t>PhenoVation B.V.</t>
  </si>
  <si>
    <t>SPIE Nederland B.V.</t>
  </si>
  <si>
    <t>Serietec</t>
  </si>
  <si>
    <t>Tispa Medical B.V.</t>
  </si>
  <si>
    <t>ontwikkeling Tispa Processor 2</t>
  </si>
  <si>
    <t>een R&amp;D traject voor het doorontwikkeling naar een vercommercialiseerbare versie van een schone en duurzame weefsel doorvoer machine voor pathologie afdelingen binnen ziekenhuizen,</t>
  </si>
  <si>
    <t>9207 JA</t>
  </si>
  <si>
    <t xml:space="preserve">Nipkowlaan </t>
  </si>
  <si>
    <t>Tispa Medical</t>
  </si>
  <si>
    <t>FeyeCon Development &amp; Implementation</t>
  </si>
  <si>
    <t>Variass Medical Systems</t>
  </si>
  <si>
    <t>FeyeCon Development &amp; Implementation B.V.</t>
  </si>
  <si>
    <t>Microalgae for the Replacement of Antibiotics in Livestock Production</t>
  </si>
  <si>
    <t xml:space="preserve">In Nederland worden al jaren projecten uitgevoerd die zich richten op het kweken van algen die gebruikt kunnen worden als voedsel en biodiesel. De conclusie is dat deze algen te duur zijn om te kweken in Nederland. Zelfs de goedkope algen uit het Verre Oosten zijn te duur. 
Om de kweek van algen toch aantrekkelijk te maken is het belangrijk te focussen op de top van de waarde pyramide (bijv. medicijnen). Onderzoek heeft uitgewezen dat de algensoort Schizochytrium grote hoeveelheden omega-3 bevat. Dit is een essentiële aminozuur die het lichaam niet zelf kan maken. Vis bevat veel omega-3 omdat deze algensoort eet. Maar vis is vaak vervuild en niet duurzaam. 
Dus waarom niet direct de algen gebruiken.
Nadat de omega-3 olie uit de algen gehaald is, blijft er waardevolle biomassa over. Deze leent zich uitstekend voor een voedingssuplement dat het afweersysteem stimuleert bij mens en dier. In dit project wordt het businessplan uitgevoerd en staat het na afloop op eigen benen.
</t>
  </si>
  <si>
    <t>http://www.feyecon.com</t>
  </si>
  <si>
    <t>1382 GS</t>
  </si>
  <si>
    <t xml:space="preserve">Rijnkade </t>
  </si>
  <si>
    <t>2016-05-04</t>
  </si>
  <si>
    <t>FeyeCon D&amp;I</t>
  </si>
  <si>
    <t>InHolland Hogeschool</t>
  </si>
  <si>
    <t>Veenweiden Innovatiecentrum</t>
  </si>
  <si>
    <t>Boederij de Valk</t>
  </si>
  <si>
    <t>VOF NJ van Vliet</t>
  </si>
  <si>
    <t>Investeringsimpuls Fonds SOFIE (GTI)</t>
  </si>
  <si>
    <t>Investmentimpuls SOFIE (GTI)</t>
  </si>
  <si>
    <t xml:space="preserve">Rotterdam-Zuid is een gebied met enorm veel potentie. Maar op veel vlakken moet het ook van ver komen. Voor de toekomst is het van belang dat de economische motor blijft draaien en ook steeds meer vanuit eigen kracht blijft lopen. Een ontbrekende schakel in de integrale wijkaanpak bestaat op het vlak van de financieringscapaciteit voor directe bevordering van het vestigingsklimaat. 
</t>
  </si>
  <si>
    <t>Topic Healthcare Solutions</t>
  </si>
  <si>
    <t>WISH: Workflow Improvement System for Hospitals</t>
  </si>
  <si>
    <t>Real-time informatie is een belangrijk onderdeel van de digitale transformatie van de gezondheids-zorg. Internationale deskundigen spreken over de real-time gezondheidssystemen (RTHS). Zieken-huizen moeten het gebruik van digitale technologie binnen de RTHS combineren met real-time management en operationele intelligentie om de kosten te verlagen en de zorgkwaliteit en pati?ntervaring te verbeteren. Het WISH-systeem (Workflow Improvement System for Hospitals) adresseert direct deze vraag. Door te focusseren op operatiekamers (OK?s) en de gerelateerde werkstromen en het slim toepassen van combinaties van hardware (sensor-gebaseerde) en software systemen, biedt Topic Healthcare Solutions (Topic HCS) een innovatie voor het verbeteren van ziekenhuiseffici?ntie en het vergroten van de pati?nttevredenheid.
WISH verkrijgt informatie door middel van sensoren over de aanwezigheid en gebruik van apparatuur, instrumenten en andere middelen. WISH stelt met deze informatie ziekenhuizen in staat de effici?ntie te verbeteren door een real-time dynamische planning. Hiermee kunnen ziekenhuizen ook een aantal gelieerde processen stroomlijnen. Te denken valt aan het optimaal inzetten van de OK-ruimte inclusief aanwezigheid van alle benodigde instrumentaria, voorbereiding van pati?nt voor volgende OK en schoonmaak schema?s. Later wil Topic Healthcare Solutions dit verder uitbreiden naar alle processen die verband houden met de pati?nten-flow in een ziekenhuis, waarbij gebruik wordt gemaakt van deep-learning technieken om meer informatie uit de beschikbare data te halen.
Het WISH systeem wordt ontwikkeld door Topic HCS gevestigd in Best. Topic HCS een spin-off en onderdeel van Topic Embedded Systems (175 fte). Topic HCS is een technologiebedrijf dat nieuwe oplossingen voor klinische werkstromen introduceert door gebruik te maken van geavanceerde digitale technologie?n.
De markt voor digitale zorgtoepassingen groeit hard. Topic HCS brengt met WISH een volledig nieuw product op de markt dat in de hiervoor geschetste vraag (effici?ntie, kosten, kwaliteit) voorziet. WISH combineert een grondig begrip van de klinische praktijk en de analyse van de ziekenhuisorganisatie op verschillende abstractie-niveaus in een dynamisch en real-time planningssysteem voor de verbetering van OK-effici?ntie en pati?ntveiligheid.
Topic HCS richt zich eerst op vier initi?le markten: de thuismarkt Nederland, Duitsland, Verenigd Koninkrijk en Saoedi-Arabi? / Verenigde Arabische Emiraten. In deze markten is afgelopen 6 maanden diepgaand marktonderzoek uitgevoerd. In de jaren 2020 tot 2022, zodra het track record van WISH is gegroeid, worden nieuwe markten betreden, zoals de VS, Frankrijk, Spanje en Itali?. Met een marktaandeel groeiend naar 15% van het aantal ziekenhuizen in Nederland en 2-4% in de andere markten leidt dit tot een verwachte omzet in 2022 van 35 miljoen euro. Na 2-3 jaar is Topic HCS break-even en het verwachte resultaat in 2022 is 16 miljoen. De verwachte werkgelegenheidsgroei voor R&amp;D activiteiten groeit van 8 in 2017 naar 40 in 2022 en voor de sales activiteiten naar totaal 32 (sales en salesondersteuning).
Het doel van het beschreven OP Zuid project is de ontwikkeling van WISH: Workflow Improvement System for Hospitals.</t>
  </si>
  <si>
    <t>5681 RJ</t>
  </si>
  <si>
    <t xml:space="preserve">Materiaalweg </t>
  </si>
  <si>
    <t>AppsforAgri B.V.</t>
  </si>
  <si>
    <t>Living Lab Smart Farming Zuid Nederland</t>
  </si>
  <si>
    <t>Doelstelling van het project Living Lab Smart Farming Zuid-Nederland is het ontwikkelen van een een Smartfarm concept waar met behulp van innovatieve IoT sensoren en beslissingsondersteunende ziekte- en teeltmodellen meerwaarde wordt gecre?erd voor de teler (zijn producten). Deze meerwaarde komt niet alleen tot uitdrukking in lagere productiekosten, maar ook in milieuvriendelijkere gecertificeerde producten en een grotere maatschappelijke acceptatie door het publiek.
Het project zal een looptijd van drie jaar kennen. Bij het project worden 150 telers betrokken met name gevestigd in de drie zuidelijke provincies. Via de sensoren vinden metingen plaats van bodemtemperatuur, bodemvocht, temperatuur, relatieve vochtigheid e.d. Langs deze weg worden big data verzameld die zullen worden gebruikt om complexe ziekte- plaag, groei en beregeningsmodellen te valideren, te verbeteren en nieuwe modellen te ontwikkelen. Hierdoor zal kennis beschikbaar worden gemaakt voor telers als beslissingsondersteunend- registratiesysteem welke als leidraad kan dienen bij de certificering van hun producten.</t>
  </si>
  <si>
    <t>5038 TH</t>
  </si>
  <si>
    <t xml:space="preserve">Stadhuisplein </t>
  </si>
  <si>
    <t>Telermaat B.V.</t>
  </si>
  <si>
    <t>van Alphen Aardbeienplanten B.V.</t>
  </si>
  <si>
    <t>Vromans Kwekerijen B.V.</t>
  </si>
  <si>
    <t>Quick Hedge B.V.</t>
  </si>
  <si>
    <t>Living Foods B.V.</t>
  </si>
  <si>
    <t>Grootschalige en functionele valorisatie van visreststromen naar waardevolle grondstoffen</t>
  </si>
  <si>
    <t>Binnen dit kennisontwikkelingsproject doen consortiumpartners Living Foods B.V., Zuidema Projectmanagement, Fennema Food Development, Veltman Vis Service B.V., Feed Innovation Services B.V., Visafslag Lauwersoog B.V. en Universal Energy Solutions B.V., begeleid door ASQA Subsidies B.V., onderzoek naar het ontwikkelen van nieuwe kennis voor het grootschalig en functioneel valoriseren van visreststromen en aquacultuurreststromen tot waardevolle grondstoffen en halffabricaten.
Binnen het kennisontwikkelingsproject vindt toegepast onderzoek plaats met betrekking tot valorisatie van visreststromen en aquacultuurreststromen. De reststromen die voorkomen in deze industrie zijn zeer divers. In de visserij bestaan de reststromen voornamelijk uit ondermaatse vis en bijvangst van minder of ongewenste vissoorten, schelpdieren, schaaldieren en weekdieren (zoals kwallen). In de visverwerkende industrie verstaan we onder visafval de delen van de vis die tijdens de verschillende verwerkingsstappen niet verder gebruikt worden en bestaan de reststromen voornamelijk uit snijafval, huiden, koppen, graten, vinnen en te kleine vis en schaaldieren. Zolang het visafval in de koude keten blijft en het bederf vermeden wordt zijn er vermoedelijk veel valorisaties mogelijk. Mogelijke toepassingen van deze reststromen zijn zeer divers, te denken valt aan: 
•	Vishuiden verwerken tot visleer;
•	Vishuiden verwerken tot collageen; 
•	Graten verwerken tot kalkpoeder;
•	Grote viskoppen en hoofdgraten drogen voor diverse toepassingen in food;
•	Vislever verwerken tot paté;
•	Gecertificeerde grondstof voor petfood;
•	Verse visproducten voor petfood (ook beloningsproducten voor huisdieren);
•	Hoogwaardig vismeel voor toepassing in voeders voor onder andere jonge biggen en aquafeed;
•	Hoogwaardig vismeel voor prestarter voeder voor vleeskuikens;
•	Vetextractie om hoogwaardige olie te verkrijgen voor gebruik in voeding;
•	Visreststromen enzymatisch behandelen tot een product met een grootdeel van het eiwit omgezet in peptides met antibacteriële werking;
•	Enzymen uit diverse reststromen verwerken in diverse farmaceutische producten;
•	Snijafval verwerken in nog te ontwikkelen food-toepassingen.</t>
  </si>
  <si>
    <t>9057 LA</t>
  </si>
  <si>
    <t xml:space="preserve">Dokkumer Trekwei </t>
  </si>
  <si>
    <t>Zuidema Projectmanagement</t>
  </si>
  <si>
    <t>Fennema Food Development</t>
  </si>
  <si>
    <t>Veltman Vis Service B.V.</t>
  </si>
  <si>
    <t>Feed Innovation Services B.V.</t>
  </si>
  <si>
    <t>Visafslag Lauwersoog B.V.</t>
  </si>
  <si>
    <t>Global Energy Now! B.V.</t>
  </si>
  <si>
    <t>Flexibel Medisch Produceren</t>
  </si>
  <si>
    <t>Flexible Medical Production</t>
  </si>
  <si>
    <t>Het doel van het samenwerkingsproject is een pilot lijn ontwikkelen, waarbij de materialen voor de behandeling van brandwonden volgens de zogenoemde MEEK techniek flexibel, sneller en met een hogere kwaliteit geproduceerd kunnen worden. In het project wordt ook de samenwerking gezocht met de proeftuin “Flexible Manufacturing”, zodat de pilot lijn naar verwachting sneller ontwikkeld kan worden en de kennis binnen de proeftuin gedeeld kan worden.</t>
  </si>
  <si>
    <t>http://www.demcon.nl/</t>
  </si>
  <si>
    <t>DEMCON Production</t>
  </si>
  <si>
    <t>Humeca</t>
  </si>
  <si>
    <t>Neuroplast BV</t>
  </si>
  <si>
    <t>AMARYLLIS</t>
  </si>
  <si>
    <t>Amaryllis is een minilaboratorium waarin apparatuur staat die beenmerg kan verwerken tot een hoog geconcentreerd stamcel houdend eindproduct.</t>
  </si>
  <si>
    <t>Oxfordlaan</t>
  </si>
  <si>
    <t>Maastricht Instruments BV</t>
  </si>
  <si>
    <t>Pathofinder BV</t>
  </si>
  <si>
    <t>Universiteit Maastricht MHeNS</t>
  </si>
  <si>
    <t>Reflow BV</t>
  </si>
  <si>
    <t>DURAPRINT</t>
  </si>
  <si>
    <t xml:space="preserve">De berg plastic afval neemt enorm toe. Dit heeft grote negatieve effecten voor het milieu.  
Recycling van plastic en gebruik van plantaardige stoffen zou een alternatief kunnen zijn. Maar helaas is de kwaliteit van het gerecyclede plastic afval matig, en kan maar een klein deel van het bestaande plastic afval gerecycled worden. 
DURAPRINT gaat twee type duurzame 'draden' ontwikkelen die gebruikt kunnen worden in de verpakkingsindustrie erbruikbare plastics. 
</t>
  </si>
  <si>
    <t>https://reflowfilament.com/</t>
  </si>
  <si>
    <t>1022 WV</t>
  </si>
  <si>
    <t>Johan van Hasseltweg</t>
  </si>
  <si>
    <t>2018-08-22</t>
  </si>
  <si>
    <t>Reflow</t>
  </si>
  <si>
    <t>Purac Biochem</t>
  </si>
  <si>
    <t>Indorama Ventures Europe</t>
  </si>
  <si>
    <t>3D Makers Zone</t>
  </si>
  <si>
    <t>Filigrade B.V.</t>
  </si>
  <si>
    <t>Kunststof-fles scheiding uit afval door onzichtbare watermerktechnologie</t>
  </si>
  <si>
    <t>Plastic bottle separation from waste by invisible watermarktechnology</t>
  </si>
  <si>
    <t>Dit project heet ‘PET-fles scheiding uit afval door onzichtbare watermerktechnologie’. Het idee is in het materiaal van PET-flessen een niet zichtbaar watermerk aan te brengen. Met een high-speed camera kan een afvalstroom gescand worden en kunnen PET-flessen uit de afvalstroom gefilterd worden op basis van watermerk herkenning. Door recycling en verwerking kunnen alle typen PET-flessen als grondstof weer bij de producenten terug gebracht worden. Dit project betreft zowel de ontwikkeling van het watermerk tot op realistisch niveau in samenhang met de ontwikkeling van een nieuwe PET-fles waarin dit watermerk aangebracht is. Daarnaast betreft het project de ontwikkeling van het automatische scan-sorteer-systeem dat PET-flessen uit de afvalstroom verwijderd.</t>
  </si>
  <si>
    <t>7391 EK</t>
  </si>
  <si>
    <t xml:space="preserve">Stationstraat </t>
  </si>
  <si>
    <t>2017-11-02</t>
  </si>
  <si>
    <t>GejaTECH</t>
  </si>
  <si>
    <t>NX Filtration B.V.</t>
  </si>
  <si>
    <t>24Water</t>
  </si>
  <si>
    <t>In het project wordt met behulp van een nieuwe generatie polymere nanofiltratiemembranen een nieuw waterzuiveringsproces ontwikkeld. Het nieuwe waterzuiveringsproces moet juist ook de zeer kleine stoffen verwijderen. In het water zijn namelijk steeds meer microverontreinigingen aanwezig, zoals pesticiden, medicijnresten en hormoon verstorende stoffen.</t>
  </si>
  <si>
    <t>http://www.nxfiltration.com/portfolio-item/24water/</t>
  </si>
  <si>
    <t xml:space="preserve">Postbus </t>
  </si>
  <si>
    <t>Oasen N.V.</t>
  </si>
  <si>
    <t>Artecs polymer research &amp; technology B.V.</t>
  </si>
  <si>
    <t>Tres4 BV</t>
  </si>
  <si>
    <t>Bladvoetverbindingen voor toekomstige rotorbladen</t>
  </si>
  <si>
    <t>Leaffeet connections for future rotor blades</t>
  </si>
  <si>
    <t>Het project ‘bladvoetverbindingen voor toekomstige rotorbladen’ is gericht op het onderzoeken van de haalbaarheid van de ontwikkeling van een nieuwe bladvoetverbinding voor   rotorbladen van windmolens.</t>
  </si>
  <si>
    <t>http://www.we4ce.eu/en/headlines/54/european-union-and-op-oost-granting-we4ces-next-generation-blade-root-connection</t>
  </si>
  <si>
    <t>2016-10-14</t>
  </si>
  <si>
    <t>Kiezen voor Kansen (v/h Onbekend maakt Onbemind)</t>
  </si>
  <si>
    <t>Choose Oportunities</t>
  </si>
  <si>
    <t xml:space="preserve">Sociale duurzaamheid is de kern van de projecten van JINC. JINC vindt dat iedere leerling een eerlijke kans verdient op de arbeidsmarkt; sociale participatie is van essentieel belang. Want ieder talent telt. </t>
  </si>
  <si>
    <t>http://www.jinc.nl/amsterdam/nieuws/vmboers-kiezen-voor-kansen/1479</t>
  </si>
  <si>
    <t>Derkinderenstraat</t>
  </si>
  <si>
    <t>2015-04-01 00:00:00</t>
  </si>
  <si>
    <t>2018-10-31 00:00:00</t>
  </si>
  <si>
    <t>Open Learning and innovation Labs</t>
  </si>
  <si>
    <t>Doelstelling van eht project is het ontwikkelen en inrichten van excellent (open access) onderwijsmateriaal dat aansluit bij de behoeften van bedrijven en medewerkers die actief zijn in de topsectoren HTSM en Agrofood in de regio Zuid-Nederland.</t>
  </si>
  <si>
    <t>5612 MA</t>
  </si>
  <si>
    <t>Fontys Hogescholen (Stichting Fontys)</t>
  </si>
  <si>
    <t>Smart Robotics B.V.</t>
  </si>
  <si>
    <t>Heemskerk Innovative Technology B.V.</t>
  </si>
  <si>
    <t>KMWE Precisie Eindhoven B.V.</t>
  </si>
  <si>
    <t>Boomkwekerijen Henri Fleuren BV</t>
  </si>
  <si>
    <t>Blue Engineering B.V.</t>
  </si>
  <si>
    <t>Bio Treat Center BV</t>
  </si>
  <si>
    <t>BioTreatCenter, sluiten van de keten van klant tot plant</t>
  </si>
  <si>
    <t>Doelstelling van het OP-Zuid project BioTreatCenter (BTC) is om in 2020 een volwaardige proeftuin te zijn: een (half)open innovatiefaciliteit voor ondernemers die technologie?n en ge?ntegreerde systemen ontwerpen gericht op het opwaarderen van (ruwe componenten van) biomassa naar halffabricaten en/of eindproducten. Hierbij ligt de focus op pre-treatment en (kleinschalige) bioraffinage.
De deelnemers hebben de technologie?n in huis om alle applicatievelden op de waardepiramide te bedienen. Iedere aanbieder van biomassa kan bij BTC terecht. Hetzelfde geldt voor marktpartijen. Een dergelijke faciliteit bestaat nog niet. De nieuwe leden die gaan aansluiten bij BTC versterken de propositie. BTC-leden richten zich op innovaties die binnen een periode van maximaal vier jaar concreet uitgerold kunnen worden op pilot- en eerste commerci?le schaal.  Naast innovaties via onderzoeks- &amp; ontwikkeltrajecten is systeeminnovatie een concreet resultaat. Door het opbouwen van samenwerkingsmodellen met specifieke partijen in de keten en verbijzonderd naar applicatieveld in de waardepiramide. Deze worden ontwikkeld en de werking van dit innovatieve ecosysteem wordt aangetoond. De kern is: markt  ? BTC ? biomassa.  
Het BioTreatCenter (BTC) is hiermee een door, voor en met ondernemers gedreven open innovatie centrum voor de bewerking van biomassa(rest)stromen tot halffabricaten en producten voor de biobased economy. De werking van het BTC systeem is gebaseerd op 3 pijlers:
?	Vraaggestuurde projecten binnen de diverse applicatievelden
?	Educatie door middel van netwerken, opleiding en training, startup begeleiding
?	Eigen biomassatestfaciliteiten</t>
  </si>
  <si>
    <t>5928 RC</t>
  </si>
  <si>
    <t xml:space="preserve">Sint Jansweg </t>
  </si>
  <si>
    <t>Stichting Bio Treat Center</t>
  </si>
  <si>
    <t>Ingenia Consultants &amp; Engineers BV</t>
  </si>
  <si>
    <t>NF Fibre</t>
  </si>
  <si>
    <t>Grassa BV</t>
  </si>
  <si>
    <t>Eco-Makelaar</t>
  </si>
  <si>
    <t>Transport- Handelsbedrijf Hofmans BV</t>
  </si>
  <si>
    <t>Grootvast B.V.</t>
  </si>
  <si>
    <t>Technisch nieuw trap- en drempellift</t>
  </si>
  <si>
    <t>Technically innovative stairs and threshold lift</t>
  </si>
  <si>
    <t xml:space="preserve">Grootvast B.V. wil betaalbaar barriërevrij wonen mogelijk maken voor ouderen en minder validen met een technisch nieuw trap- en drempellift. </t>
  </si>
  <si>
    <t>http://www.ergoflex.nl/</t>
  </si>
  <si>
    <t>7547TG</t>
  </si>
  <si>
    <t xml:space="preserve">Tinsteden </t>
  </si>
  <si>
    <t>Scale Up Nation BV</t>
  </si>
  <si>
    <t>ScaleUpNation</t>
  </si>
  <si>
    <t>ScaluUpNation</t>
  </si>
  <si>
    <t xml:space="preserve">Nederland heeft behoefte aan meer ‘scale-ups’. Dit zijn kleine, startende bedrijven die snel doorgroeien naar een aanzienlijke omvang. Dit type bedrijven is een banenmotor, en levert een belangrijke bijdrage aan de economie. ScaleUpNation helpt daarbij. </t>
  </si>
  <si>
    <t>https://scaleupnation.com</t>
  </si>
  <si>
    <t>1016EV</t>
  </si>
  <si>
    <t>Keizersgracht</t>
  </si>
  <si>
    <t>2020-06-01</t>
  </si>
  <si>
    <t>New Venture</t>
  </si>
  <si>
    <t>Startup Amsterdam</t>
  </si>
  <si>
    <t>Deloitte Innovatie</t>
  </si>
  <si>
    <t>Erasmus Center of Entrepreneurship</t>
  </si>
  <si>
    <t>Eneco Innovation &amp; Ventures</t>
  </si>
  <si>
    <t>ScaleUp Company BV</t>
  </si>
  <si>
    <t>Crodu</t>
  </si>
  <si>
    <t>H. Hol en Zoon</t>
  </si>
  <si>
    <t>Driftarm spuiten onderzoek 2016</t>
  </si>
  <si>
    <t>Operating arm spraying 2016</t>
  </si>
  <si>
    <t>Praktijk- en certificeringsonderzoek naar innovatief driftarm spuiten in de fruitteelt door H.Hol en Zoon / H.S.S. uit Meteren, uit te voeren op de proeftuin Randwijk door Fruitconsult en WUR-PPO.</t>
  </si>
  <si>
    <t>http://www.holsprayingsystems.nl/</t>
  </si>
  <si>
    <t>4194TZ</t>
  </si>
  <si>
    <t xml:space="preserve">Den Bommel </t>
  </si>
  <si>
    <t>2016-03-14</t>
  </si>
  <si>
    <t>2017-01-31</t>
  </si>
  <si>
    <t>Productielijn  voor de alg Haematococcus pluvialis</t>
  </si>
  <si>
    <t>Commercial production of the alge Haematococcus pluvialis</t>
  </si>
  <si>
    <t xml:space="preserve">In dit project wordt de technologie ontwikkeld voor een 'first-of-a-kind' grootschalig monocultuur algenproductie systeem.  </t>
  </si>
  <si>
    <t>www.acrres.nl</t>
  </si>
  <si>
    <t>Remmingweg</t>
  </si>
  <si>
    <t>2016-02-03 00:00:00</t>
  </si>
  <si>
    <t>2018-07-31 00:00:00</t>
  </si>
  <si>
    <t>Stichting DLO onderdeel Wageningen UR ACRRES</t>
  </si>
  <si>
    <t>Tendris Solutions B.V.</t>
  </si>
  <si>
    <t>Stichting Greenport Horti Campus</t>
  </si>
  <si>
    <t>Fieldlab Freshteq</t>
  </si>
  <si>
    <t>Het Fieldlab SMARTFood wordt het hèt internationale centrum voor integrale slimme oplossing voor duurzame tuinbouw van voldoende, betaalbaar, veilig voedsel en distributie ervan naar en in megasteden</t>
  </si>
  <si>
    <t>https://greenport-horticampus.nl/</t>
  </si>
  <si>
    <t>3134 KK</t>
  </si>
  <si>
    <t>Schiedamsedijk</t>
  </si>
  <si>
    <t>2015-10-26</t>
  </si>
  <si>
    <t>Demokwekerij Westland BV</t>
  </si>
  <si>
    <t>InnovationQuarter</t>
  </si>
  <si>
    <t>Micronit Microtechnologies</t>
  </si>
  <si>
    <t>Coating of Point-of-Care devices as a Key Enabling Technology – Coat PoCKET</t>
  </si>
  <si>
    <t xml:space="preserve">De hoofddoelstelling van dit project is het ontwikkelen van een plastic microfluïdische chip voor complexe point of care diagnostiek. </t>
  </si>
  <si>
    <t>http://www.micronit.com/</t>
  </si>
  <si>
    <t>Surfix</t>
  </si>
  <si>
    <t>Caveor</t>
  </si>
  <si>
    <t>Abel Alarm</t>
  </si>
  <si>
    <t>De traditionele personen alarmeringssystemen werken alleen binnenshuis, zijn duur en worden gezien als stigmatiserend. Abel is een slimme externe knop waarmee organisaties mobiele personenalarmering kunnen omarmen. Abel is draadloos oplaadbaar, waterdicht en geeft visuele en tactiele feedback, waardoor het gebruikersgemak wordt vergroot. Abel beschikt over een accelerometer, waarmee vallen gemonitord kan worden. Abel is de eerste externe knop die door middel van een gebruiksvriendelijke SDK/API geïntegreerd kan worden in nieuwe of bestaande personenalarmeringssystemen van zorgorganisaties. Om te onderzoeken of Abel gebruikt kan worden als volwaardig personen alarmeringssysteem wil Caveor een haalbaarheidsstudie uitvoeren. Er wordt onderzocht of Abel inzetbaar is in de praktijk, waarbij metingen zullen worden verricht naar, onder andere, de stabiliteit en betrouwbaarheid.</t>
  </si>
  <si>
    <t>6532 BA</t>
  </si>
  <si>
    <t xml:space="preserve">Oude Molenweg </t>
  </si>
  <si>
    <t>Stichting Woonplus Schiedam</t>
  </si>
  <si>
    <t>Nieuwe energie voor Groenoord</t>
  </si>
  <si>
    <t>New Energy for Groenoord</t>
  </si>
  <si>
    <t xml:space="preserve">Woningcorporatie Stichting Woonplus  Schiedam werkt samen met gemeente Schiedam, provincie Zuid-Holland en diverse andere partijen hebben een lokale green deal gesloten met als doel de wijk Groenoord voor 2030 geheel aardgasvrij te maken. 
Groenoord werd in de jaren ’60 gebouwd. Er is veel hoogbouw, de woningdichtheid is hoog en er is weinig variatie in typen woningen. Woonplus bezit ongeveer 58% van alle woningen.
Groenoord ligt naast de LON, de hoofdtransportleiding van restwarmte van de afvalverbranding in Rozenburg naar het warmtenet van Rotterdam. Uit onderzoek blijkt  de ontwikkeling en uitrol van een warmtenet de goedkoopste manier om de wijk aardgasvrij te maken. 
De subsidie is bedoeld voor de eerste fase van het project. Hierin worden 915 woningen op het warmtenet aangesloten. Dit is de cruciale eerste fase in de uitrol van het warmtenet. Als dit slaagt volgt de rest van de wijk.  
Het aardgasvrij maken van Groenoord zal resulteren in een grootschalige reductie van de CO2 uitstoot van de wijk: wanneer het warmtenet is uitgerold voor de hele wijk zal de gebouw gebonden CO2 uitstoot van de wijk zijn verminderd met 6.736 ton per jaar, oftewel een afname van 49%.
</t>
  </si>
  <si>
    <t>https://www.woonplus.nl/</t>
  </si>
  <si>
    <t>3122 AM</t>
  </si>
  <si>
    <t>Valeriusstraat</t>
  </si>
  <si>
    <t>2019-08-01</t>
  </si>
  <si>
    <t>2023-04-01</t>
  </si>
  <si>
    <t>e-Traction Europe B.V.</t>
  </si>
  <si>
    <t>Ontwikkeling Technical Safety Concept (TSC) volgens ISO26262 t.b.v. TheMotion 2.0</t>
  </si>
  <si>
    <t>Development Technical Safety Concept (TSC) according to ISO26262 for the benefit of TheMotion 2.0</t>
  </si>
  <si>
    <t>e-Traction Europe B.V. is een technisch-innovatieve onderneming, gespecialiseerd in de ontwikkeling van elektrische aandrijvingen voor bussen en trucks. Haar volledig elektrische, direct-drive aandrijfsysteem, TheMotion genaamd, wordt momenteel zodanig doorontwikkeld dat het systeem geschikt wordt gemaakt voor de commercialisatie (hiertoe is o.a. verlaging van de kostprijs en verbetering van de prestaties, waaronder de functionele veiligheid noodzakelijk). e-Traction wil een externe partij mede-financieren, die aan de slag gaat met de ontwikkeling van het Technical Safety Concept van TheMotion 2.0.</t>
  </si>
  <si>
    <t>http://e-traction.com/</t>
  </si>
  <si>
    <t>7324 AH</t>
  </si>
  <si>
    <t xml:space="preserve">Watermanstraat </t>
  </si>
  <si>
    <t>NedAero Fibre Optic Technology B.V.</t>
  </si>
  <si>
    <t>NedAero Fibre Optic Gyro</t>
  </si>
  <si>
    <t>NedAero Fibre Optic Technology B.V. focust op de productie, onderhoud en reparatie van (elektronische) componenten voor de aerospace industrie. Men bedient hiermee vele internationale partijen in de aerospace industrie. NedAero heeft een unieke kans aangegrepen om een productielijn te verwerven om een eigen product te produceren, een zogenaamde Fibre Optic Gyro (“FOG”). In dit project gaat NedAero een nieuwe FOG ontwikkelen die nauwkeuriger, robuuster en energiezuiniger is dan het bestaande model en huurt daarvoor expertise van NLR in.</t>
  </si>
  <si>
    <t>https://nedaero.com/products-systems-services/systems/fiber-optic-gyros/</t>
  </si>
  <si>
    <t>6902 PA</t>
  </si>
  <si>
    <t xml:space="preserve">Hengelder </t>
  </si>
  <si>
    <t>LUMC</t>
  </si>
  <si>
    <t>National eHealth Living Lab</t>
  </si>
  <si>
    <t>National E-Health Living Lab</t>
  </si>
  <si>
    <t xml:space="preserve">Om de zorg betaalbaar te houden is inzet van slimme, schaalbare technologie onmisbaar. eHealth biedt hiervoor een breed palet aan oplossingen, zoals telemonitoring en beslisondersteuning. De potentie van en daarmee de vraag naar eHealth producten is enorm, en in regio West is de benodigde kennis en het innovatiepotentieel ruimschoots aanwezig. We zien echter dat nog maar een fractie van de eHealth producten diensten ook écht toegang krijgt tot de zorgmarkt. Dat komt omdat:
•	Ontsluiten van big data nog te complex is
•	Het lang duurt om de effectiviteit te valideren
•	Structureel geld voor eHealth ontbreekt
Het MKB is niet in staat om deze complexe knelpunten zelf op te lossen.  In dit project ontwikkelt NeLL samen met de projectpartners aan oplossingen.   Het Fieldlab is dan ook een grote bron van innovativiteit. Het Fieldlab bespaart ook kosten. Bijvoorbeeld:  door gebruik te maken van de R&amp;D infrastructuur in de veilige test- en demonstratieomgeving  wordt de validatieperiode gehalveerd.  Daarnaast zet het NELL Fieldlab haar eigen grote netwerk in om bedrijven met elkaar in contact te brengen. 
</t>
  </si>
  <si>
    <t>http://www.nell.eu/</t>
  </si>
  <si>
    <t>2333ZA</t>
  </si>
  <si>
    <t>Albinusdreef</t>
  </si>
  <si>
    <t>2019-06-20</t>
  </si>
  <si>
    <t>2022-11-01</t>
  </si>
  <si>
    <t>TNO International Holding BV</t>
  </si>
  <si>
    <t>Vital10</t>
  </si>
  <si>
    <t>Pacmed</t>
  </si>
  <si>
    <t>Almende</t>
  </si>
  <si>
    <t>Sense Health</t>
  </si>
  <si>
    <t>St. Chemelot Institute for Science &amp; Technology</t>
  </si>
  <si>
    <t>BEAM-NL</t>
  </si>
  <si>
    <t>Achtergrond &amp; Doel: (Zuid)-Nederlandse innovatieve biomedische concepten hebben veel potentie maar vinden nog weinig hun weg naar commercialisatie en toepassing in de gezondheidszorg.  Deze stagnatie is, meer dan op andere gebieden, te wijten aan marktfalen en dientengevolge een onoverbrugbare ?valley of death?. De aangescherpte Europese wetgeving omtrent medische hulpmiddelen die vanaf 1 januari 2017 van kracht is, zorgt ervoor dat ook de kennis-gap groter wordt. Om deze unmet need te adresseren is in Zuid-Nederland het initiatief genomen om een biomedische accelerator matrixfaciliteit te realiseren. Het doel van het BEAM-NL project is het versneld completeren en valideren van deze accelerator matrix faciliteit die zich in Zuid-Nederland als incubatorproeftuin aan het ontplooien is. 
Opzet: BEAM-NL voorziet in het versneld behalen van proof-of-concept van de matrix proeftuin. Ten eerste, door het invullen van een aantal ontbrekende bouwstenen van de matrix en behalen van certificering van het onderliggende kwaliteitssysteem. Parallel daaraan vindt de validatie van de matrix plaats middels een ontwikkel-, en een onderzoeksproject. De kracht van de matrix kent 3 elementen:
1) de bouwstenen, het zogenoemd 4E concept: Experimentation (open R&amp;D infrastructuur met GMP compliant cleanroom faciliteiten); Education (op maat gemaakte cursussen en trainingen o.a. op het gebied van GMP, CE-markering &amp; FDA approval, IP, als ook vakgebied overschrijdende stageplekken); Expertise (gedegen R&amp;D kennis); Entrepreneurship (business developers die partijen in de matrix de weg wijzen in het ecosysteem van bedrijven, kennisinstellingen en venture capitalists);
2) het zij-aan-zij werken in partnerships; een gezamenlijk leer-werktraject waarbij partijen delen in het gebruik van matrixelementen. Dit versnelt het leren en verlaagt kosten en risico?s;
3) het zelflerend vermogen van de matrix; ieder innovatie/onderzoekstraject dat door de matrix heengaat, maakt gebruik van componenten in de matrix, maar brengt ook nieuwe componenten naar de matrix. Dit maakt dat niet alleen de innovatie/onderzoekstrajecten versneld leren op eigen benen te staan, maar dat tegelijkertijd de matrix met ieder traject ?slimmer? wordt.
Het valideren van de matrix vindt plaats middels twee kansrijke innovaties van Zuid-Nederlandse partners. Het eerste traject behelst een publiek-privaat ontwikkeltraject waarmee een pati?nt-specifieke scoliosebehandeling versneld naar de pati?nt gebracht kan worden. Het tweede traject is een privaat-privaat onderzoekstraject waarbij een West-Brabantse corporate en een Limburgse startup samenwerken om nieuwe kennis te verwerven op stamcelgebied. Deze kennis kan in de toekomst worden ingezet in een product-ontwikkeltraject. 
BEAM-NL versterkt de biomedische matrix proeftuin en maakt 2 innovatietrajecten mogelijk. Hierdoor wordt dubbele meerwaarde gecre?erd voor de belangrijkste triple helix stakeholders van deze proeftuin (MKB, corporates en kennisinstellingen).
De value for money van dit project: 1) de eerste gevalideerde biomedische matrix proeftuin in Nederland, gelegen in Zuid-Nederland, 2) twee Zuid-Nederlandse innovatietrajecten die door de matrix versneld en kostenbesparend zijn uitgevoerd. 
Impact: Het BEAM-NL project draagt bij aan de versterking en verbreding van het Zuid-Nederlandse open innovatiesysteem. In de biomedische matrix staat het technologiedomein Life Sciences &amp; Health centraal met logische matrix crossovers met zowel Chemie &amp; Materialen als High Tech System &amp; Materialen. De impact van het matrixconcept op effectieve translatie van onderzoek en de kansen die dit biedt voor MKB wordt ook vanuit de topsector LSH onderschreven. LSH ondersteunt dat Zuid-Nederland hierin eerst infrastructureel versterkt moet worden om vervolgens als voorbeeld op te treden voor de rest van Nederland en daarbuiten.</t>
  </si>
  <si>
    <t>Xilloc Medical B.V.</t>
  </si>
  <si>
    <t>Neuroplast B.V.</t>
  </si>
  <si>
    <t>FUJIFILM Manufacturing Europe B.V.</t>
  </si>
  <si>
    <t>Henk Röben</t>
  </si>
  <si>
    <t>Ship it Fresh!</t>
  </si>
  <si>
    <t xml:space="preserve">Bij het transport van zacht fruit gaat vaak een groot deel van het fruit verloren. Een potentiële oplossing hiervoor is de ‘Modified Atmosphere' (MA) pallethoes, waarmee het fruit afgeschermd wordt van de wisselende omstandigheden tijdens het transport. </t>
  </si>
  <si>
    <t>http://www.fotein.com/</t>
  </si>
  <si>
    <t>4004MB</t>
  </si>
  <si>
    <t xml:space="preserve">Biexzenwei </t>
  </si>
  <si>
    <t>2017-10-05</t>
  </si>
  <si>
    <t>2020-10-04</t>
  </si>
  <si>
    <t>Fotein BV</t>
  </si>
  <si>
    <t>SerFac BV</t>
  </si>
  <si>
    <t>Sensorspot BV</t>
  </si>
  <si>
    <t>Zachtfruit Schalkwijk BV</t>
  </si>
  <si>
    <t>Zachttfruitkwekerij van Zuilen</t>
  </si>
  <si>
    <t>F.A.S. B.V.</t>
  </si>
  <si>
    <t>Passiefbouwsysteem</t>
  </si>
  <si>
    <t>F.A.S. richt zich op de demonstratie van haar passiefbouwsysteem met hoge isolatiewaarde, dat goedkoop te produceren en te monteren is.</t>
  </si>
  <si>
    <t>9284 SH</t>
  </si>
  <si>
    <t xml:space="preserve">Weinmakkerij </t>
  </si>
  <si>
    <t>Centrum Innovatief Vakmanschap De Hallen</t>
  </si>
  <si>
    <t>Innovatiecluster Denim ‘Hal 5’</t>
  </si>
  <si>
    <t xml:space="preserve">Hét centrum voor ambacht en innovatie in de denimindustrie is Denim City. Dit zit in ‘De Hallen’, in een voormalige tramremise in Amsterdam West. Denim City richt zich via onderwijs, onderzoek en ondernemerschap op het verduurzamen van de jeansbranche. </t>
  </si>
  <si>
    <t>1053RT</t>
  </si>
  <si>
    <t>Hannie Dankbaarpassage</t>
  </si>
  <si>
    <t>2014-02-10 00:00:00</t>
  </si>
  <si>
    <t>2015-09-30 00:00:00</t>
  </si>
  <si>
    <t>Universiteit Utrecht / USI</t>
  </si>
  <si>
    <t>Werkspoorkwartier: Creatief Circulair Maakgebied</t>
  </si>
  <si>
    <t>Werkspoorkwartier: creative circular make area</t>
  </si>
  <si>
    <t xml:space="preserve">Het voormalige Cartesiusweg II wordt een toonaangevend vestigingsgebied in Utrecht voor creatieve, circulaire maakbedrijven. Hiervoor worden er in het gebied een reeks acties uitgevoerd: - Realisatie van de circulaire proeftuin ‘Hof van Cartesius’ met ruimte voor startende, creatieve ondernemers. </t>
  </si>
  <si>
    <t>https://www.werkspoor-kwartier.nl/over-werkspoor/.../creatief-circulair-maakgebied/</t>
  </si>
  <si>
    <t>3584 CS</t>
  </si>
  <si>
    <t xml:space="preserve">Heidelberglaan </t>
  </si>
  <si>
    <t>2016-11-28</t>
  </si>
  <si>
    <t>Erfgoed Werkspoor Utrecht BV</t>
  </si>
  <si>
    <t>Het Hof van Cartesius Coöperatie UA</t>
  </si>
  <si>
    <t>Buurman Groep BV</t>
  </si>
  <si>
    <t>BOOT Organiserend Ingenieursburo B.V.</t>
  </si>
  <si>
    <t>Hogeschool voor de Kunsten Utrecht</t>
  </si>
  <si>
    <t>Stichting Deplaatsmakers</t>
  </si>
  <si>
    <t>Buurman Utrecht B.V.</t>
  </si>
  <si>
    <t>Mycelco</t>
  </si>
  <si>
    <t>Bio-Sol</t>
  </si>
  <si>
    <t>Het project Bio-Sol richt zich op de validatie en demonstratie van een proefinstallatie ('Bio Cleaner'), waarmee op grote schaal biologische organismen (schimmels) geproduceerd kunnen worden ten behoeve van het zuiveren van olieslib.</t>
  </si>
  <si>
    <t>7827 BT</t>
  </si>
  <si>
    <t xml:space="preserve">Grote Stern </t>
  </si>
  <si>
    <t>Norsco Oilfield Services B.V.</t>
  </si>
  <si>
    <t>Gedeputeerde Staten van Groningen</t>
  </si>
  <si>
    <t>Versneller Innovatieve Ambities</t>
  </si>
  <si>
    <t>Het project betreft een nieuwe subsidieregeling, de VIA. Dit is een subsidieregeling voor
MKB-ondernemingen in Noord-Nederland waarmee subsidie mogelijk is voor innovatieve
projecten. Een MKB-onderneming kan subsidie krijgen voor het laten ontwikkelen van
nieuwe producten, procedés en diensten. Daarnaast is subsidie mogelijk voor de
materiaalkosten van een prototype. Projecten waarbij minimaal twee MKB-ondernemingen
samenwerken worden extra gestimuleerd door een hoger subsidiepercentage. Voor
projecten die een bijdrage leveren aan een koolstofarme economie is een apart
subsidiebudget beschikbaar. Op deze manier wordt gefaciliteerd in een zo toegankelijk
mogelijk regionaal subsidie-instrument dat de innovatieve ambities van het MKB kan
versnellen en dat bijdraagt aan de maatschappelijke uitdagingen waar Noord-Nederland
zich op richt.</t>
  </si>
  <si>
    <t>9712JG</t>
  </si>
  <si>
    <t>2015-10-15</t>
  </si>
  <si>
    <t>Gedeputeerde Staten Groningen</t>
  </si>
  <si>
    <t>Deelnemende mkb-ondernemingen</t>
  </si>
  <si>
    <t>Maritiem Research Instituut Nederland (MARIN)</t>
  </si>
  <si>
    <t>LNG Pitch4</t>
  </si>
  <si>
    <t>MARIN maakt schepen schoner, slimmer en veiliger met gebruik van de nieuwste testfaciliteiten. “LNG PITCH4” ontwikkelt en test LNG-tanks voor zeeschepen</t>
  </si>
  <si>
    <t>http://www.marin.nl</t>
  </si>
  <si>
    <t>6708 PM</t>
  </si>
  <si>
    <t xml:space="preserve">Haagsteeg </t>
  </si>
  <si>
    <t>Cryovat Productie B.V.</t>
  </si>
  <si>
    <t>General Services Holland</t>
  </si>
  <si>
    <t>Industriele Automatisering Kremer</t>
  </si>
  <si>
    <t>Bliston Plastics B.V.</t>
  </si>
  <si>
    <t>Hello fresh food, bye bye diaper!</t>
  </si>
  <si>
    <t>De food verpakkingsindustrie moet de komende jaren flink veranderen. Er wordt steeds meer bekend over de gevaren van migratie van voedselverpakkingen en het voedsel, iets wat niet toegestaan is in de voedselindustrie. Op dit moment is hier echter wel sprake van bij het gebruik van luiers in verpakkingen voor vlees en vis. Alleen al in Nederland worden er 1,25 miljard schalen per jaar geproduceerd, waarvan 80% gebruik maakt van de luiers of pads. Bliston Plastics heeft hiervoor een alternatieve verpakkingsmethode in handen, genaamd de BeeMagicTray, waarvoor zij exclusieve productierechten hebben verworven. Ook voor de consument is de nieuwe verpakkingswijze gewenst, daar het mogelijk is de houdbaarheid te verlengen, hygiëne te vergroten en het uiterlijk van de producten te verbeteren. Kortom, op naar volwassenheid in de verpakkingsindustrie, de luiers mogen letterlijk uit.</t>
  </si>
  <si>
    <t>http://www.bliston.nl/</t>
  </si>
  <si>
    <t>3861SH</t>
  </si>
  <si>
    <t xml:space="preserve">Tabaksplanter </t>
  </si>
  <si>
    <t>MR Brain</t>
  </si>
  <si>
    <t xml:space="preserve">In het project ‘MR Brain’ wordt een nieuw product ontwikkeld  voor een hoogkwalitatief en versnelde MRI  (Magenetic Resonance Imaging) van de hersenen. 
</t>
  </si>
  <si>
    <t>6525HP</t>
  </si>
  <si>
    <t>MR Coils</t>
  </si>
  <si>
    <t>ScreenPoint Medical</t>
  </si>
  <si>
    <t>Velda B.V.</t>
  </si>
  <si>
    <t>Smart LED UV/C filtersysteem</t>
  </si>
  <si>
    <t>Smart LED UV/C filter system</t>
  </si>
  <si>
    <t>In dit project wordt een filtersysteem ontwikkeld dat op basis van UV/C licht uit LED lampen micro-organismen in (vijver-)water kan doden. Dit filtersysteem dient zelfsturend te zijn op basis van sensoren die de kwaliteit van het water meten en zich hierop aanpassen. Hierdoor gebruikt het filtersysteem bij lagere vervuilingsgraden minder energie en wordt de levensduur van het systeem aanzienlijk verbeterd. Bovendien worden micro-organismen alleen gedood wanneer de concentratie zo hoog wordt dat dit het biologisch evenwicht in de vijver kan verstoren. Het resultaat is een vijver met helder en gezond water dat ecologisch in balans is.</t>
  </si>
  <si>
    <t>http://www.velda.nl/</t>
  </si>
  <si>
    <t>7547SW</t>
  </si>
  <si>
    <t xml:space="preserve">De Giem </t>
  </si>
  <si>
    <t>Bruco Integrated Circuits B.V.</t>
  </si>
  <si>
    <t>Van Wijhe Verf BV</t>
  </si>
  <si>
    <t>LEAP (Low Emission Application of Powdercoating)</t>
  </si>
  <si>
    <t xml:space="preserve">In het project wordt een nieuwe poedercoatingtechnologie op basis van nieuwe kunstharsen, nieuwe verfformuleringen en nieuwe methoden en technieken voor processing, toepassen en uitharden ontwikkeld. </t>
  </si>
  <si>
    <t xml:space="preserve">Russenweg </t>
  </si>
  <si>
    <t>2015-09-16</t>
  </si>
  <si>
    <t>Nuplex Resins BV / Nuplex Innovation Centre</t>
  </si>
  <si>
    <t>Lenferink MVA / Lenferink Service BV</t>
  </si>
  <si>
    <t>Weekamp Deuren BV</t>
  </si>
  <si>
    <t>Vitestro B.V.</t>
  </si>
  <si>
    <t>Bloedafname innovatie</t>
  </si>
  <si>
    <t>Blood collection innovation</t>
  </si>
  <si>
    <t xml:space="preserve">Wereldwijd worden er jaarlijks miljarden diagnostische bloedafnames per jaar uitgevoerd. De
bloedafname is een proces met hoge kosten waarbij bovendien een groot aantal fouten optreedt. Dit kan leiden tot problemen. 
Vitestro ontwikkelt samen met St. Antonius ziekenhuis een bloedafname innovatie die
bovenstaande kwaliteitsproblemen kan terugdringen. </t>
  </si>
  <si>
    <t>https://vitestro.com/</t>
  </si>
  <si>
    <t>3526KS</t>
  </si>
  <si>
    <t xml:space="preserve">Europalaan 500, unit </t>
  </si>
  <si>
    <t>2019-06-01</t>
  </si>
  <si>
    <t>Sint Antonius Ziekenhuis Locatie Utrecht</t>
  </si>
  <si>
    <t>Munsters Exploitatie B.V.</t>
  </si>
  <si>
    <t xml:space="preserve">Duurzame spuitstraat </t>
  </si>
  <si>
    <t>Binnen de groep van Munsters Exploitatie B.V. worden verschillende activiteiten verricht. Sinds 35 jaar is Auto- &amp; Truckschade Munsters B.V., onderdeel van de groep, een belangrijke speler op het gebied van schadeherstel en spuitwerkzaamheden.
Het bedrijf is voornemens een spuit- en droogcabine te ontwikkelen voor het realiseren van een, grotendeels, geautomatiseerde spuitstraat voor het spuiten van trailers zonder VOS uitstoot naar buiten en CO2 neutraal. 
Door de te realiseren innovatie met betrekking tot de spuit- en droogcabine in combinatie met de innovatie van de spuitautomaat en de innovatie van de schuurautomaat kan het complete spuitproces ingericht worden.</t>
  </si>
  <si>
    <t>5753 SZ</t>
  </si>
  <si>
    <t xml:space="preserve">Daalder </t>
  </si>
  <si>
    <t>B.V. Installatie Techniek IJsselmuiden</t>
  </si>
  <si>
    <t>SAS CO2 absorptie uit rookgas of lucht</t>
  </si>
  <si>
    <t>SAS CO2 absorption from flue gas or air</t>
  </si>
  <si>
    <t>CO2 afvangen door middel van poreuze vaste deeltjes geïmpregneerd met amines is een nieuwe techniek. De uitdaging van dit project is om een reactor te ontwerpen welke de bolletjes alle stappen van het absorberen en regeneratie laat doorlopen. Het type bolletje, aminesoort, contacttijd, temperatuur en CO2 zuiverheid zijn parameters welke goed op elkaar afgestemd moeten worden. Omdat gassen in diverse stappen van het proces niet gemengd mogen worden, maar de amines wel het hele proces moeten doorlopen moeten o.a. slimme afdichtingen en sluizen bedacht worden. Als alle energiestromen goed op elkaar afgestemd zijn is deze techniek 30-55% GJ/tCO2 energiezuiniger dan de natte amine techniek zoals op basis van MEA.</t>
  </si>
  <si>
    <t>http://www.ity.nl/</t>
  </si>
  <si>
    <t>Veldoven 16</t>
  </si>
  <si>
    <t>Enconsol</t>
  </si>
  <si>
    <t>TOP BV</t>
  </si>
  <si>
    <t>Mechanische scheiding van eiwitten uit peulvruchten</t>
  </si>
  <si>
    <t>Mechanical seperation of proteins from legumes</t>
  </si>
  <si>
    <t>Mechanische scheiding van eiwitten uit peulvruchten’ ontwikkelen samenwerkingspartners een proefinstallatie geschikt om eiwit te winnen uit peulvruchten. Peulvruchten bevatten relatief veel hoogwaardig eiwit met een grote afzetmarkt. Eerder is al een energiezuinige methode ontwikkeld om gluten van tarwezetmeel te scheiden. Ook wil men binnen dit project het technologieplatform voor eiwit-zetmeel-scheiding verder uitbouwen.</t>
  </si>
  <si>
    <t>http://top-bv.nl/nl/mechanische-scheiding-van-eiwitten-uit-peulvruchten/</t>
  </si>
  <si>
    <t>2018-04-07</t>
  </si>
  <si>
    <t>HITEC Food Systems BV</t>
  </si>
  <si>
    <t>UMC Utrecht Holding BV</t>
  </si>
  <si>
    <t>Utrecht Health Seed Fund (Fonds)</t>
  </si>
  <si>
    <t>Gap Finance Fund</t>
  </si>
  <si>
    <t xml:space="preserve">Utrecht behoort tot de top van innovatieve regio’s in Nederland en Europa. Financiering maakt onmiskenbaar een belangrijk onderdeel uit van de voorwaarden om innovaties te ontwikkelen en innovatieve bedrijven te laten groeien. Regio Utrecht ziet het belang hier initiatieven te nemen om te komen tot een structurele verbetering van investeringsvermogen van de regio en een verbeterde toegang te bieden tot een verhoogd aanbod van financiering voor innovatie in het MKB. Een daarvan zijn de Healthy Urban Living MKB-fondsen, om het innovatiepotentieel en transitiepotentieel beter te benutten. Er zijn drie witte vlekken: Proof of Concept, opschaling en projectfinanciering.  Om het regionale MKB op maat te bedienen introduceren we drie revolverende fondsen. Voor de investeringsprojecten zal nadrukkelijk ingespeeld worden op de maatschappelijke relevantie van de innovatie. De innovaties moeten schaalbaar zijn en daarmee meerwaarde hebben voor één of meer van de thema’s gezondheidsbevordering, gezonde leefomgeving en stedelijke verduurzaming.
</t>
  </si>
  <si>
    <t>https://www.provincie-utrecht.nl/</t>
  </si>
  <si>
    <t>3584CM</t>
  </si>
  <si>
    <t>Yalelaan</t>
  </si>
  <si>
    <t>Haermonics B.V.</t>
  </si>
  <si>
    <t>Postoperative Pericardial Flush (PPF)</t>
  </si>
  <si>
    <t xml:space="preserve">Haermonics B.V. is een spin-off van het Academisch Medisch Centrum (AMC). Het bedrijf wil hartchirurgie veiliger maken door postoperatieve complicaties veroorzaakt door bloedverlies na een open hartoperatie te voorkomen. </t>
  </si>
  <si>
    <t>https://nlc.nl/ventures/haermonics</t>
  </si>
  <si>
    <t>1105 BP</t>
  </si>
  <si>
    <t>Paasheuvelweg</t>
  </si>
  <si>
    <t>Ravas Europe</t>
  </si>
  <si>
    <t>Kantelbeveiliging voor vorkheftrucks</t>
  </si>
  <si>
    <t>Tilt protection for forklift trucks</t>
  </si>
  <si>
    <t>Het project betreft de ontwikkeling van een kantelbeveiligingssysteem voor vorkheftrucks dat moet voorkomen dat de heftruck omvalt bij ongelijk verdeelde belasting of overbelasting. De beveiliging bestaat uit een combinatie van sensoren op de vork die op basis van gewicht, hoogte en verdeling van de last de chauffeur correct informeren en in geval van overbelading alarmeren. Een belangrijk onderdeel in het beveiligingssysteem is de communicatie en interpretatie van de data die afkomstig is van de sensoren. SallandElectronics heeft de specifieke kennis om deze voor Ravas te ontwikkelen.</t>
  </si>
  <si>
    <t>https://www.ravas.com/</t>
  </si>
  <si>
    <t>5301 KA</t>
  </si>
  <si>
    <t xml:space="preserve">Toepadweg </t>
  </si>
  <si>
    <t>E-Kite Holding BV</t>
  </si>
  <si>
    <t>Autonoom kite power systeem</t>
  </si>
  <si>
    <t>Autonomous kite power system</t>
  </si>
  <si>
    <t>E-Kite richt zich op het ontwikkelen en produceren van kite power systemen waarmee m.b.v. een vleugel elektriciteit uit wind gegenereerd kan worden. Het grootste voordeel van zulke systemen is dat windenergie opgewekt wordt tegen &gt;50% lagere opwekkingskosten vergeleken met windturbines, dankzij de lagere investeringskosten (vanwege het ontbreken van toren en bladen) en hogere opbrengsten omdat windenergie op grotere hoogten gewonnen kan worden. De doelstelling van dit project is om de haalbaarheid van een autonoom opererend kite power systeem aan te tonen. Daarvoor moeten er een aantal besturingssoftwaremodules geschreven of geoptimaliseerd worden. Daarnaast zullen ook een vleugel lanceersysteem en hardware modificaties aan het bestaande grondstation ontworpen en gebouwd worden. De haalbaarheid is aangetoond als het systeem 2 dagen autonoom kan opereren.</t>
  </si>
  <si>
    <t>http://www.e-kite.com/</t>
  </si>
  <si>
    <t>3771 RN</t>
  </si>
  <si>
    <t xml:space="preserve">Barnseweg </t>
  </si>
  <si>
    <t>Hy2Care BV</t>
  </si>
  <si>
    <t>Injecteerbare Hydrogel</t>
  </si>
  <si>
    <t>Injectable Hydrogel</t>
  </si>
  <si>
    <t xml:space="preserve"> Door hydrogel te injecteren in het beschadigd kraakbeen wordt het kraakbeen hersteld en moet de pijn afnemen. </t>
  </si>
  <si>
    <t>http://www.h2care.com</t>
  </si>
  <si>
    <t>7522NB</t>
  </si>
  <si>
    <t xml:space="preserve">Drienerlolaan </t>
  </si>
  <si>
    <t>Baat Medical Engineering</t>
  </si>
  <si>
    <t>Veterinair Kenniscentrum Oost Nederland BV</t>
  </si>
  <si>
    <t>NovioScan B.V.</t>
  </si>
  <si>
    <t>Novionano</t>
  </si>
  <si>
    <t xml:space="preserve">In dit project ontwikkelt het samenwerkingsverband een draagbare ultrasound sensor die de vulling van de blaas van een kind monitort, en alarmeert wanneer deze bijna vol is. </t>
  </si>
  <si>
    <t>http://www.novioscan.nl/</t>
  </si>
  <si>
    <t xml:space="preserve">Transistorweg 5, Kamer </t>
  </si>
  <si>
    <t>Tapir B.V.</t>
  </si>
  <si>
    <t>Alledaags B.V.</t>
  </si>
  <si>
    <t>Digitaal Leerplatform Radiologische Beeldanalyse (RADIA)</t>
  </si>
  <si>
    <t>Leerplatform Radiologische Beeldanalyse (digital learning platform for RADiological Image Analysis, RADIA)</t>
  </si>
  <si>
    <t>9711 BB</t>
  </si>
  <si>
    <t xml:space="preserve">Ubbo Emmiussingel </t>
  </si>
  <si>
    <t>2015-08-31</t>
  </si>
  <si>
    <t>Alledaags</t>
  </si>
  <si>
    <t>Universitair Medisch Centrum Groningen (UMCG)</t>
  </si>
  <si>
    <t>Innosell BV</t>
  </si>
  <si>
    <t>Primaire MestScheiding (PMS)</t>
  </si>
  <si>
    <t>Primary ManureSeperation (PMS)</t>
  </si>
  <si>
    <t>Het idee van Innosell is om te komen tot een primaire mestscheiding in de loopgangen van koeienstallen waarbij de urine en de mest in een zo vroeg mogelijk stadium wordt gescheiden en afgevoerd, waardoor ammoniakemissies 50 tot 70% worden gereduceerd. Ons product zal dienen te bestaan uit een urine doorlatende comfortmat met daaronder een drukverdeler en een filterlaag op deze comfortmat, die de urine doorlaat en de mest tegenhoudt. De mat wordt aangebracht op de loopgangen van de koeienstal. De mest wordt via robots afgevoerd naar buiten de stal evenzo gebeurt dit met de urine via de kelder of goten in de loopgang. Tevens wordt verwacht dat deze oplossing een bijdrage levert aan het welzijn van de koe, hetgeen weer van positieve invloed is op de melkopbrengst.</t>
  </si>
  <si>
    <t>http://www.innosell.com</t>
  </si>
  <si>
    <t>7559 SH</t>
  </si>
  <si>
    <t xml:space="preserve">David Ricardostraat </t>
  </si>
  <si>
    <t>SONAR (Specific Orientation iN Acl Reconstruction)</t>
  </si>
  <si>
    <t>“SONAR”project: “Specific Orioentation iN Acl Reconstruction”, een samenwerkingsverband tussen UMCG afdelingen orthopedie, radiologie en 3D lab, en Acxhilleon zorg.
De behandeling van kruisbandletsels, meer dan 10.000 operaties per jaar in Nederland, kan verbeterd worden. Op dit moment worden standaard instrumenten gebruikt om een nieuwe kruisband in te hechten in de knie. 
De knie wordt wel stabieler, maar op lange termijn zijn er veel herhaalde letsels en een toename van de slijtage van de knie.
Door moderne 3d technieken, waarbij MRI-scans van het kniegewricht van de patient gemaakt worden, en deze middels moderne beeldverwerkingsapparatuur omgezet worden naar een 3D reconstructie, kan een nauwkeurig model van de knie van de individuele patient worden gemaakt door een 3D printer. Op dit model kunnen de exacte plaatsen, waar de voorste kruisband vastzat aan het bot, herkend worden en kan een nauwkeurig chirurgisch richtapparaat worden gemaakt om tijdens de operatie de nieuwe voorste kruisband exact zo te plaatsen, zoals het vóór het letsel in de knie van deze patient was. Een “patient tailored”, patient specifieke, reconstructie is dan mogelijk.  
Dit zal leiden tot een knie die na herstel weer natuurlijker beweegt en stabieler is. De patient zal sneller kunnen revalideren en de knie ondergaat minder beschadigingen en latere schade als nu het geval is, en daardoor op termijn minder slijtage zal gaan vertonen.</t>
  </si>
  <si>
    <t>9700 RB</t>
  </si>
  <si>
    <t>2017-12-01</t>
  </si>
  <si>
    <t>Achilleon Zorg</t>
  </si>
  <si>
    <t>KITE Robotics BV</t>
  </si>
  <si>
    <t>Haalbaarheidsstudie industriële besturing in combinatie met draadloze communicatie</t>
  </si>
  <si>
    <t>Feasibility study industrial management in combination with wireless communication</t>
  </si>
  <si>
    <t xml:space="preserve">KITE Robotics B.V. ontwikkelt een reinigingsrobot ten behoeve van het reinigen van gevels van grote gebouwen. </t>
  </si>
  <si>
    <t>http://www.kiterobotics.com/about-us/</t>
  </si>
  <si>
    <t>Drienerlolaan</t>
  </si>
  <si>
    <t>Elygro B.V.</t>
  </si>
  <si>
    <t>AgriCoGen</t>
  </si>
  <si>
    <t>De kern van het bedrijf is een innovatieve technologie die het mogelijk maakt voor agri-food ondernemers om hun biomassa reststromen op een kosten efficiënte manier om te zetten in warmte en kracht: de AgriCoGen. De AgriCoGen is een warmte/kracht installatie (WKK) speciaal ontworpen voor de agri-food sector. Bij de meeste agri-food bedrijven wordt biomassa afval alleen omgezet in warmte door middel van verbranding. Dit is zeer inefficiënt. Een WKK zou de efficiëntie aanzienlijk verhogen, omdat een WKK gemiddeld 20% - 25% van de energie-inhoud van het biomassa afval kan omzetten in elektriciteit, terwijl ongeveer 65% beschikbaar komt als bruikbare warmte. Echter, de huidige WKK-installaties in de markt zijn geschikt voor toepassingen boven 1MW of juist voor zeer kleine toepassingen tussen de 1 en 10 kW, terwijl de meeste productieprocessen in de agri-food industrie een WKK nodig heeft met een vermogen van 200-300kW. Inzet van een WKK die nu beschikbaar is in de markt leidt dus tot onaanvaardbaar hoge kosten per kW voor de agri-food ondernemer. Doel van dit project is het ontwikkelen van de AgriCoGen tot volwaardig product.</t>
  </si>
  <si>
    <t>http://www.elygro.com</t>
  </si>
  <si>
    <t>2017-03-13</t>
  </si>
  <si>
    <t>Kiezen voor Kansen Den Haag</t>
  </si>
  <si>
    <t>Choose Opportunities The Hague</t>
  </si>
  <si>
    <t xml:space="preserve">Op de Haagse arbeidsmarkt is sprake van een mismatch: enerzijds zijn er relatief veel laag opgeleiden en mensen met afstand tot de arbeidsmarkt en anderzijds is de economie er gericht op kennis, openbaar bestuur en zakelijke dienstverlening.
</t>
  </si>
  <si>
    <t>http://www.jinc.nl</t>
  </si>
  <si>
    <t>2514 HP</t>
  </si>
  <si>
    <t xml:space="preserve">Louis Couperusplein </t>
  </si>
  <si>
    <t>2017-05-16</t>
  </si>
  <si>
    <t>Cleantech Innovations BV</t>
  </si>
  <si>
    <t>LAURA</t>
  </si>
  <si>
    <t>Binnen het project wordt een fotobioreactor ontwikkelt om algen sneller te laten groeien. De algen worden gebruikt in de voedingsmiddelen- en farmaindustrie.</t>
  </si>
  <si>
    <t>http://www.ipss.nl/ipss-engineering-bv-ipss-ontwikkeld-een-volledig-nieuw-en-innovatief-type-foto-bioreactor/</t>
  </si>
  <si>
    <t>6721 ZC</t>
  </si>
  <si>
    <t xml:space="preserve">Brinkerweg </t>
  </si>
  <si>
    <t>2017-12-05</t>
  </si>
  <si>
    <t>IPSS Engineering BV</t>
  </si>
  <si>
    <t>Machinefabriek van de Weert Helmond B.V.</t>
  </si>
  <si>
    <t>Extended Directional Drilling (XDD)</t>
  </si>
  <si>
    <t>Ontwikkeling van een nieuwe boortechniek om de afstand waarop geboord wordt te vergroten, tot twee keer de huidige haalbare afstanden (Extended Directional Drilling(XDD) ). Het betreft een wereldwijde nieuwe innovatieve technologie.</t>
  </si>
  <si>
    <t xml:space="preserve"> 5705 BH</t>
  </si>
  <si>
    <t xml:space="preserve">Rietbeemdweg  1b, , </t>
  </si>
  <si>
    <t>A. Hak Drillcon B.V.</t>
  </si>
  <si>
    <t>Provincie Flevoland</t>
  </si>
  <si>
    <t>PowerParking</t>
  </si>
  <si>
    <t>Power Parking</t>
  </si>
  <si>
    <t xml:space="preserve">PowerParking levert een belangrijk puzzelstuk in de energietransitie. Doel van het project is om (grote) parkeerterreinen te ontwikkelen tot een geïntegreerde ‘lokale energiecentrales’. In Lelystad wordt een proef gedaan. 
</t>
  </si>
  <si>
    <t>https://www.flevoland.nl/dossiers/lelystad-airport/duurzame.../powerparking</t>
  </si>
  <si>
    <t>2016-10-26</t>
  </si>
  <si>
    <t>Schiphol Nederland bv</t>
  </si>
  <si>
    <t>Ontwikkeling Maatschappij Airport Lelystad Almere</t>
  </si>
  <si>
    <t>N.V. Luchthaven Lelystad</t>
  </si>
  <si>
    <t>Pontis Engineering</t>
  </si>
  <si>
    <t>Eneco Zakelijk</t>
  </si>
  <si>
    <t>Alfen</t>
  </si>
  <si>
    <t>PBF Group BV</t>
  </si>
  <si>
    <t>HPPLA</t>
  </si>
  <si>
    <t>In de markt van energiebronnen voor gepulste lasers wordt gevraagd naar steeds grotere vermogens, hogere kwaliteit van de pulstrein en kortere ontwikkeltijden. Met HPPLA als platform kunnen deze energiebronnen op maat worden ontwikkeld, in een kortere tijd, met minder technisch risico, en tegen lagere kosten.</t>
  </si>
  <si>
    <t>http://www.pbfgroup.nl/node/3258</t>
  </si>
  <si>
    <t>2018-01-30</t>
  </si>
  <si>
    <t>Elect BV</t>
  </si>
  <si>
    <t>Ministerie van I&amp;M, Agentschap Rijkswaterstaat WVL</t>
  </si>
  <si>
    <t>Achteroever Wieringermeer</t>
  </si>
  <si>
    <t xml:space="preserve">In het project Achteroever Wieringermeer werken publieke en private partners aan een vorm van innovatief waterbeheer in combinatie met de ontwikkeling van nieuwe economische dragers. </t>
  </si>
  <si>
    <t>https://www.rijkswaterstaat.nl/.../kom-kijken-bij-de-proeftuin-achteroever-wieringerm...</t>
  </si>
  <si>
    <t>3500GE</t>
  </si>
  <si>
    <t>Zuiderwagenplein</t>
  </si>
  <si>
    <t>Zilt Proefbedrijf B.V.</t>
  </si>
  <si>
    <t>Meromar Seafoods B.V.</t>
  </si>
  <si>
    <t>Sportvisserij Nederland</t>
  </si>
  <si>
    <t>Target Holding</t>
  </si>
  <si>
    <t>Intelligente Zwerm</t>
  </si>
  <si>
    <t xml:space="preserve">Nederlands eerste, grootste en meest succesvolle big-data project uit Groningen – Target – krijgt een vervolg met het project ‘Businesswaarde uit de Intelligente Zwerm’. </t>
  </si>
  <si>
    <t>9743 AK</t>
  </si>
  <si>
    <t>atoomweg</t>
  </si>
  <si>
    <t>Rijksuniversiteit Groningen - OmegaCen</t>
  </si>
  <si>
    <t>AstroTec Holding B.V.</t>
  </si>
  <si>
    <t>Microserver bij Astron</t>
  </si>
  <si>
    <t>Microserver</t>
  </si>
  <si>
    <t>Door ASTRON/IBM is een innovatieve microserver ontwikkeld met een grote rekenkracht en laag energieverbruik. Door een consortium van Noordelijke MKB-bedrijven en kennisinstellingen wordt in dit project de commerciële potentie van deze microserver gevalideerd en gedemonstreerd voor datacenter-applicaties, als datacenter-in-a-box en voor single-card toepassingen in Smart Industry en Smart Grids. 
Dit kan leiden tot hoogwaardige bedrijvigheid in Noord-Nederland met een omzetpotentie van €12 miljoen in het vijfde jaar en een direct werkgelegenheidseffect van 15 fte. De potentiële emissie is circa 1 miljoen ton CO2 op jaarbasis in Nederland, hetgeen correspondeert met 3,5% van de Nederlandse klimaatdoelstelling tot 2020.</t>
  </si>
  <si>
    <t>7991PD</t>
  </si>
  <si>
    <t xml:space="preserve">Oude Hoogeveensedijk </t>
  </si>
  <si>
    <t>Datacenter Groningen B.V.</t>
  </si>
  <si>
    <t>ASTRON</t>
  </si>
  <si>
    <t>Resato International B.V.</t>
  </si>
  <si>
    <t>Variass Holding</t>
  </si>
  <si>
    <t>ZiuZ Holding</t>
  </si>
  <si>
    <t>Lifelines Databeheer B.V.</t>
  </si>
  <si>
    <t>RUG - Centrum voor Informatietechnologie</t>
  </si>
  <si>
    <t>ICT for Brain, Body &amp; Behavior (i3B)</t>
  </si>
  <si>
    <t>Monitoren van diergedrag, diergezondheid en dierenwelzijn (x3D)</t>
  </si>
  <si>
    <t>Monitoring animal behavior, animal health and animal welfare</t>
  </si>
  <si>
    <t>Het x3D-Clusterproject wil beter gebruik maken van individuele diergegevens voor het welzijn van in productie gehouden dieren zoals geiten, schapen, kippen, koeien etc.</t>
  </si>
  <si>
    <t>https://www.i3b.org/</t>
  </si>
  <si>
    <t xml:space="preserve">6709 PA </t>
  </si>
  <si>
    <t xml:space="preserve">Nieuwe Kanaal </t>
  </si>
  <si>
    <t>Wageningen Livestock Research</t>
  </si>
  <si>
    <t>Van Hall Larenstein</t>
  </si>
  <si>
    <t>Saxion</t>
  </si>
  <si>
    <t>GeoMEC-4P Realisatie &amp; Exploitatie B.V.</t>
  </si>
  <si>
    <t>Aardwarmte Vierpolders</t>
  </si>
  <si>
    <t xml:space="preserve">Door de vele energie-intensieve glastuinbouwbedrijven is er in Vierpolders (gemeente Brielle) een grote behoefte aan warmte. Begin 2014 besloot een aantal van deze tuinbouwers om gezamenlijk de mogelijkheden voor een verduurzaming van hun energievoorziening te onderzoeken. </t>
  </si>
  <si>
    <t>3237MB</t>
  </si>
  <si>
    <t>Tuinderweg</t>
  </si>
  <si>
    <t>2014-12-12 00:00:00</t>
  </si>
  <si>
    <t>Mobilea B.V. (voorheen Mediapioniers BV)</t>
  </si>
  <si>
    <t>Mobilea 3.0</t>
  </si>
  <si>
    <t>Ouderen en mensen met een verstandelijke beperking moeten langer zelfredzaam thuis wonen. Ze zijn veelal kwetsbaar en begrijpen minder van internet. Zorg op afstand ondersteunt hen en helpt de zorg betaalbaar houden. De veelvoud aan app’s en apparatuur creëert verwarring en veiligheidsrisico’s. Onderzoek met alle in de zorg betrokkenen partijen toont aan dat 1 voor ieder in de zorgdriehoek begrijpelijk zorgplatform beter werkt,1 zorgplatform dat alle functies slim verbindt, automatisch inzage geeft in iemands zorgsituatie, escalaties vooraf leert herkennen en de zorgprofessional waarschuwt wanneer dat wenselijk is. Verregaand geautomatiseerd in gebruik, daardoor zeer eenvoudige bediening en passend in de dagelijkse leefomgeving. Deze innovatie gaan partijen in het project Mobilea 3.0 ontwikkelen en testen.</t>
  </si>
  <si>
    <t>8605 AJ</t>
  </si>
  <si>
    <t xml:space="preserve">Leeuwarderweg </t>
  </si>
  <si>
    <t>Mobilea BV</t>
  </si>
  <si>
    <t>Mobilea BV (voorheen Mediapioniers BV)</t>
  </si>
  <si>
    <t>Ontwikkelingsbedrijf Noord-Holland Noord</t>
  </si>
  <si>
    <t>Innovatiecluster TechValley</t>
  </si>
  <si>
    <t>Innovation Cluster Tech Valey</t>
  </si>
  <si>
    <t>Noord-Holland kent een belangrijke en innovatieve maakindustrie. Het gaat vaak om relatief kleine nichespelers, die vaak een grote internationale markt bedienen. Innovatie vindt vaak achter de voordeur plaats zonder dat de buitenwereld hier kennis van heeft. Het is de kracht van de sector en tegelijkertijd de zwakte. 
De zwakte ligt hem in de relatieve onbekendheid:
?	waardoor leren van collega-bedrijven (open innovatie) wordt belemmerd;
?	bij studenten, waardoor er een lage instroom van nieuw talent is;
?	waardoor innovatiekracht onvoldoende tot resultaat komt.
Het innovatiepotentieel van de maakindustrie in Noord-Holland wordt dus onvoldoende benut. De bedrijven in Noord-Holland zijn ieder op zich sterk in hun eigen assortiment en sector, maar ontberen de slagkracht in R&amp;D om te investeren in automatisering en robotisering van de productiefaciliteiten en kunnen daardoor niet kosteneffectief produceren. 
Met een gezamenlijke vorming van een innovatiecluster waarin op basis van open innovatie samenªgewerkt wordt, kan het cluster deze slagkracht ontwikkelen. 
Het project wordt uitgevoerd vanaf 1 september 2018 tot en met 30 september 2021.</t>
  </si>
  <si>
    <t>https://nhn.nl/project/techvalley/</t>
  </si>
  <si>
    <t>1817MN</t>
  </si>
  <si>
    <t xml:space="preserve">Bergerweg </t>
  </si>
  <si>
    <t>2018-05-25</t>
  </si>
  <si>
    <t>Z.T.I. Mechatronics B.V.</t>
  </si>
  <si>
    <t>HGG Profiling Equipment B.V.</t>
  </si>
  <si>
    <t>Joz B.V.</t>
  </si>
  <si>
    <t>Rolan Robotics B.V.</t>
  </si>
  <si>
    <t>Holland Mechanics B.V.</t>
  </si>
  <si>
    <t>JASA Packaging Solutions B.V.</t>
  </si>
  <si>
    <t>Quest Innovations B.V.</t>
  </si>
  <si>
    <t>Kenz-Figee Group B.V.</t>
  </si>
  <si>
    <t>RR Mechatronics Manufacturing B.V.</t>
  </si>
  <si>
    <t>Deblick B.V.</t>
  </si>
  <si>
    <t>Acoustic-Light Cell</t>
  </si>
  <si>
    <t>De doelstelling in dit project is de ontwikkeling van een plafond- en wandsysteem met een gecombineerde licht/akoestiek oplossing, waardoor de ambiance in een zorgomgeving positief kan worden beïnvloed ter bevordering van het herstel van de patiënt en de productiviteit en het werkplezier van de werknemer.</t>
  </si>
  <si>
    <t>5616 HP</t>
  </si>
  <si>
    <t>Scherpakkerweg</t>
  </si>
  <si>
    <t>deblick B.V.</t>
  </si>
  <si>
    <t>Melis Lighting B.V.</t>
  </si>
  <si>
    <t>Stichting Innovatiehuis</t>
  </si>
  <si>
    <t>ISE, Innovative Sector Exchange</t>
  </si>
  <si>
    <t>Aiding SME's in creating extra value and to accelerate innovation through facilitating cross-border connections, collaborations &amp; tech transfer with other SME's, knowledge institutes and experts. The project aims to deliver two main support trajectories: 'introducing innovation to a number of priority sectors &amp; incubating and clustering innovation among SME's with growth potential from sector highlighted in regional S3 strategies.</t>
  </si>
  <si>
    <t>4921 MA</t>
  </si>
  <si>
    <t xml:space="preserve">Acaciastraat </t>
  </si>
  <si>
    <t>XPAR Vision B.V.</t>
  </si>
  <si>
    <t>Glasbesparend smeren: autonome smeerrobot voor energiebesparing in glasindustrie</t>
  </si>
  <si>
    <t>XPAR Vision en STT Products ontwikkelen en valideren een autonome intelligente smeerrobot voor de glasverpakkingsindustrie. Met de huidige onnauwkeurige productietechnologie is het noodzakelijk om de glasverpakking 40% over te dimensioneren ter voorkoming van breuk. Met de innovatieve robot kan het proces zeer nauwkeurig worden, waardoor de hoeveelheid glas per verpakking significant verminderd kan worden met als resultaat een CO2-reductie tot 30%. Ook wordt een 12% CO2 reductie mogelijk in het transport en 3% van afvalstromen. Deze innovatie is nieuw voor de wereld en sluit aan bij de RIS3-agenda. De innovatie levert minimaal 15 à 20 fte op in deze regio.</t>
  </si>
  <si>
    <t>2017-09-08</t>
  </si>
  <si>
    <t>STT Products B.V.</t>
  </si>
  <si>
    <t>Albeda / Techniek College</t>
  </si>
  <si>
    <t>Slim Gemaakt</t>
  </si>
  <si>
    <t>Clever Made</t>
  </si>
  <si>
    <t xml:space="preserve">Het project 'Slim Gemaakt' is een initiatief van het MKB bedrijfsleven in Rotterdam samen met het onderwijsveld. Het MKB wil nieuwe beroepsopleidingen op maat stimuleren in de metaal- en maakindustrie. </t>
  </si>
  <si>
    <t>https://www.techniekcollegerotterdam.nl</t>
  </si>
  <si>
    <t>3089 JR</t>
  </si>
  <si>
    <t xml:space="preserve">RDM Kade </t>
  </si>
  <si>
    <t>2017-03-18</t>
  </si>
  <si>
    <t>Machinefabriek Van der Klift B.V.</t>
  </si>
  <si>
    <t>Icamat B.V.</t>
  </si>
  <si>
    <t>Schut PrecisionParts B.V.</t>
  </si>
  <si>
    <t>Boers &amp; Co FijnMechanische Industrie B.V.</t>
  </si>
  <si>
    <t>Matrix Metaalbewerking B.V.</t>
  </si>
  <si>
    <t>Peekstok Metaalbewerkingsbedrijf B.V.</t>
  </si>
  <si>
    <t>Arjan van Wijngaarden B.V.</t>
  </si>
  <si>
    <t>STIBEWE</t>
  </si>
  <si>
    <t>Een drietal gerenommeerde marktpartijen wil  een nieuw warmte concept ontwikkelen waarbij alleen op die werkplek verwarmd wordt waar dat gewenst is.</t>
  </si>
  <si>
    <t>http://gfsc-group.com/</t>
  </si>
  <si>
    <t>Schavenmolenstraat</t>
  </si>
  <si>
    <t>2015-11-15</t>
  </si>
  <si>
    <t>2017-01-14</t>
  </si>
  <si>
    <t>Innofab</t>
  </si>
  <si>
    <t>AMT Medical Research B.V.</t>
  </si>
  <si>
    <t>KARDIO</t>
  </si>
  <si>
    <t xml:space="preserve">Een Utrechts medische technologiebedrijfheeft een unieke technologie ontwikkeld om bypassoperaties van het hart te verbeteren en vereenvoudigen. 
Hierdoor hartpatiënten sneller terugkeren naar hun dagelijkse leven. Bovendien is de methode gemakkelijk te leren waardoor pati‰nten over de hele wereld geholpen kunnen worden. 
</t>
  </si>
  <si>
    <t>http://www.amt-medical.nl/</t>
  </si>
  <si>
    <t>3584 CM</t>
  </si>
  <si>
    <t xml:space="preserve">Yalelaan </t>
  </si>
  <si>
    <t>2018-10-19</t>
  </si>
  <si>
    <t>Universitair Medisch Centrum Utrecht</t>
  </si>
  <si>
    <t>Cardiothoracale chirurgie St. Anthonius R&amp;D BV</t>
  </si>
  <si>
    <t>CitiusBio</t>
  </si>
  <si>
    <t>CONNECT</t>
  </si>
  <si>
    <t>In het project wordt een uniek ‘point of care’ platform ontwikkeld. In het point of care platform kunnen patiënten gediagnosticeerd worden waar dat nodig is.</t>
  </si>
  <si>
    <t>https://www.citiusbio.com/news</t>
  </si>
  <si>
    <t>6546 BB</t>
  </si>
  <si>
    <t xml:space="preserve">Kerkenbos 1097 </t>
  </si>
  <si>
    <t>De Koningh Medical Systems</t>
  </si>
  <si>
    <t>Relitech</t>
  </si>
  <si>
    <t>NBCL</t>
  </si>
  <si>
    <t>Oude Hoogeveensedijk</t>
  </si>
  <si>
    <t>Hygienius Healthcare B.V.</t>
  </si>
  <si>
    <t>Safer Patient Toileting System (SPTS)</t>
  </si>
  <si>
    <t xml:space="preserve">Eén op de twintig patiënten wordt getroffen door een zorggerelateerde infectie (healthcare acquired infections: HAI’s). Twintig procent van deze gevallen zelfs met dodelijk afloop. HAI’s zijn en worden steeds gevaarlijker omdat de microben die de infecties veroorzaken meer en meer resistent worden tegen antibiotica. Het is dus van het grootste belang om infecties te voorkomen.
Een onbesproken maar risicovol gedeelte van de zorgpraktijk dat leidt tot verspreiding van infecties is het toiletteren van bedlegerige patiënten. Het Safer Patient Toileting System (SPTS) is een veilig, ecologisch en gebruiksvriendelijk toiletsysteem voor deze patiënten. Het Systeem bestaat uit biologisch afbreekbare disposables, een fluisterstille vermaler, een Smart Bin (afvalbak) en IT-technologie die real-time service en voorraadbeheer mogelijk maakt. 
</t>
  </si>
  <si>
    <t>http://hygienius.eu/</t>
  </si>
  <si>
    <t>3621 ZA</t>
  </si>
  <si>
    <t xml:space="preserve">De Corridor </t>
  </si>
  <si>
    <t>2017-10-30</t>
  </si>
  <si>
    <t>2020-01-31</t>
  </si>
  <si>
    <t>Hygienix BV</t>
  </si>
  <si>
    <t>Peak International Products B.V.</t>
  </si>
  <si>
    <t>Gietech-GO</t>
  </si>
  <si>
    <t>Het Gelders/Overijssels project ‘Gietech-GO’ (Leuvenheim, Gelderland), wil de techniek van anorganische bindmiddelen voor gietmodellen geschikt maken voor marktintroductie. De nu gangbare technologie is gebaseerd op organische bindmiddelen, deze zijn giftig. Er is daarom een toenemende vraag naar anorganische binders, deze zijn ongevaarlijk en geven geen emissies af. Met name voor middelgrote en kleine gieterijen is er geen concurrerende, technisch hoogwaardige anorganische technologie beschikbaar, zonder dat daar grote investeringen mee gemoeid zijn.</t>
  </si>
  <si>
    <t>http://www.gietech-go.eu/</t>
  </si>
  <si>
    <t>6974 BC</t>
  </si>
  <si>
    <t xml:space="preserve">Spankerenseweg </t>
  </si>
  <si>
    <t>Saxion Hogeschool</t>
  </si>
  <si>
    <t>Sanders' IJzergieterij en Machinefabriek B.V.</t>
  </si>
  <si>
    <t>Aluminium Gieterij Oldenzaal B.V.</t>
  </si>
  <si>
    <t>Nannoka Vulcanus Doetinchem B.V.</t>
  </si>
  <si>
    <t>BioTex Fieldlab; Co-creatie van textielproducten met nieuwe vezels en garens van biobased polymeren</t>
  </si>
  <si>
    <t>In co-creatie met een breed scala aan grote en MKB- ondernemingen wordt een reeks nieuwe textielproducten ontwikkeld op basis van innovatieve vezels en garens uit biobased polymeren.</t>
  </si>
  <si>
    <t xml:space="preserve">6211 LK </t>
  </si>
  <si>
    <t>Minderbroedersberg 4-6</t>
  </si>
  <si>
    <t>MODINT</t>
  </si>
  <si>
    <t>Cowhouse International BV</t>
  </si>
  <si>
    <t>BactoDong</t>
  </si>
  <si>
    <t>Ontwikkeling en testen prototype geautomatiseerde installatie (voor respectievelijk koeien- en varkensmest) voor bacteriële transformatie van agrarische mest tot hoogwaardige minerale organische meststof.</t>
  </si>
  <si>
    <t>8912 BJ</t>
  </si>
  <si>
    <t xml:space="preserve">Nobelweg </t>
  </si>
  <si>
    <t>2015-05-02</t>
  </si>
  <si>
    <t>Apparatenbouw De Jager BV</t>
  </si>
  <si>
    <t>Mijnwater BV</t>
  </si>
  <si>
    <t>Opschalen Thermisch Smart Grid Zuid-Limburg voor warmte en koude levering</t>
  </si>
  <si>
    <t>Het project beoogt een uitbreiding van het huidige energienetwerk van Mijnwater van 200.000 m2 BVO (bruto vloeroppervlak) tot 350.000 m2 BVO. De uitbreiding leidt tot een verduurzaming van de energielevering aan 1200 nieuwe woningen en/of een vergelijkbare hoeveelheid utiliteitsbouw. De verduurzaming werkt echter ook door op de huidige aangesloten gebouwen voor warmte en koud levering. Hiermee beogen ze enerzijds het huidige systeem beter te benutten en te optimaliseren en anderzijds het unieke laagtemperatuurnetwerk als optie om te komen tot een koolstofarme economie (smart grid). 
Bijdrage CO2 emissie-reductie:
Dit laagtemperatuurnetwerk draagt bij aan een toenemende CO2-emissie reductie van 35% nú tot 80-100% in de toekomst en wordt toepasbaar voor andere regio’s waar geen mijnen voorhanden zijn.
Door de innovatieve aanpak daalt de afhankelijkheid voor warmte- en koudelevering van de huidige fossiele bronnen (gas en elektriciteit). Het netwerk ‘krimpt’ van 100% tot circa 20% en dat uitsluitend zal bestaan uit duurzaam opgewekte elektriciteit.
Louis Hiddes (directeur): “Wij hebben de kennis in huis om wijken en buurten, zowel nieuwbouw als bestaande bouw, los te maken van het gas. Dat blijkt al in tal van woningen, bedrijven en scholen in de regio. En dat gaan we uitbouwen op veel meer plekken in Heerlen en omgeving.”</t>
  </si>
  <si>
    <t>6412 AA</t>
  </si>
  <si>
    <t>Spoorsingel</t>
  </si>
  <si>
    <t>TIP (The Innovation Partner)</t>
  </si>
  <si>
    <t>Safewalker</t>
  </si>
  <si>
    <t>In het project ‘Safewalker’ werken drie partners uit Gelderland (Apeldoorn en Zutphen) samen aan een ultralichte rollator die veiliger en gebruiksvriendelijker is dan de huidige standaard.</t>
  </si>
  <si>
    <t>7321ZB</t>
  </si>
  <si>
    <t xml:space="preserve">Plantsoen Welgelegen </t>
  </si>
  <si>
    <t>Morgo Aluminium B.V.</t>
  </si>
  <si>
    <t>create-by</t>
  </si>
  <si>
    <t>Proeftuin op de Noordzee (PON)</t>
  </si>
  <si>
    <t>Living Lab on the North Sea</t>
  </si>
  <si>
    <t xml:space="preserve">De maritieme sector is een snelgroeiend cluster in de Haagse regio. Er is veel vraag naar slimme technologische oplossingen, innovatieve data-driven producten en diensten die inspelen op vraagstukken rondom veiligheid, duurzaamheid, top- en breedtesport en consumentenbeleving. TU Delft slaat de handen ineen met KPN, TNO, Sailing Innovation Centre, Watersportverbond, Svašek en Gemeente Den Haag om dit netwerk te ontsluiten en een testlocatie te creëren voor de maritieme sector: de Proeftuin op de Noordzee.
</t>
  </si>
  <si>
    <t>https://www.sportinnovator.nl/projecten/proeftuin-op-de-noordzee</t>
  </si>
  <si>
    <t>2628 CN</t>
  </si>
  <si>
    <t>Koninklijke KPN N.V.</t>
  </si>
  <si>
    <t>Saling Innovation Centre</t>
  </si>
  <si>
    <t>Koninklijk Nederlands Watersport Verbond</t>
  </si>
  <si>
    <t>Ingenieursbureau Svasek B.V.</t>
  </si>
  <si>
    <t>Gemeente Den Haag</t>
  </si>
  <si>
    <t>Caelus Pharmaceuticals B.V.</t>
  </si>
  <si>
    <t>deLIVER</t>
  </si>
  <si>
    <t xml:space="preserve">Het microbioom, de samenstelling van de micro-organismes in de darm, speelt een centrale rol in het behoud van de gezondheid. Een verstoord microbiotisch evenwicht is geassocieerd met verschillende ziektes. Poeptransplantatie kan uitkomst bieden. 
</t>
  </si>
  <si>
    <t>http://caelushealth.com</t>
  </si>
  <si>
    <t>3474KG</t>
  </si>
  <si>
    <t>Rondweg</t>
  </si>
  <si>
    <t>Lappset Nederland B.V.</t>
  </si>
  <si>
    <t>Ontwikkeling webbased tool voor game en content beheer interactieve speltoestellen Yalp</t>
  </si>
  <si>
    <t>Development webbased tool for game and content management interactive playground equipment</t>
  </si>
  <si>
    <t>Yalp is een leverancier van sport- en speeltoestellen. Het project richt zich op de ontwikkeling van een gebruiksvriendelijke webbased tool voor Yalp. Hiermee is Yalp in staat om zelfstandig vernieuwingen aan te brengen in interactieve speeltoestellen waardoor de aantrekkelijkheid en duurzaamheid van dergelijke toestellen wordt verbeterd. Ook klanten aan wie Yalp interactieve toestellen verkoopt zouden hiervan gebruik kunnen maken. Tevens stelt het Yalp in staat om zelfstandig storingen te verhelpen die het gevolg zijn van problemen met de software. In de huidige situatie is men nog afhankelijk van derden om verbeteringen of vernieuwingen aan te brengen. Deze afhankelijkheid is een bedreiging voor de geprognosticeerde groei.</t>
  </si>
  <si>
    <t>http://www.yalp.nl/over-yalp/partners</t>
  </si>
  <si>
    <t>7472 DE</t>
  </si>
  <si>
    <t xml:space="preserve">Nieuwenkampsmaten </t>
  </si>
  <si>
    <t>GP Someren B.V.</t>
  </si>
  <si>
    <t>Multivitamine Tomaat</t>
  </si>
  <si>
    <t>In het project wordt kennis gevaloriseerd op het gebied van tomatenrassen. Aanvrager heeft 9 jaar geleden de basis gelegd om de innovatieve producten mogelijk te maken. Enerzijds richt het project zich op de vrucht en anderzijds op de plantdelen. Centraal in het project staan de inhoudsstoffen van deze innovatieve tomatenrassen. Hiervoor worden veredelings-, teelt en extractietechnieken ontwikkeld, getest en gevalideerd.
Het project resulteert in een toename van circa 6 fte in 3 jaar en draagt bij aan de kennis en expertise in de regio Zuid-Nederland op het gebied van veredeling en teelt. Daarnaast worden diverse spin-offs verwacht op het moment dat de productie opgeschaald wordt na afloop van het project. Ook sluit het project goed aan bij de maatschappelijke uitdagingen uit de RIS3: voedselzekerheid, duurzame landbouw, marien en maritiem onderzoek en bio-economie en gezondheid, demografie en Welzijn. Een bijdrage wordt geleverd aan het verduurzamen van landbouw, omdat reststromen worden opgewaardeerd tot grondstoffen waarna een marktvraag bestaat.</t>
  </si>
  <si>
    <t>5711 TM</t>
  </si>
  <si>
    <t xml:space="preserve">Hoge Akkerweg </t>
  </si>
  <si>
    <t>Magic Mobs</t>
  </si>
  <si>
    <t>Klas van de Toekomst</t>
  </si>
  <si>
    <t>Classroom of the Future</t>
  </si>
  <si>
    <t>Het product "de klas van de toekomst" moet onderwijs voor iedereen bereikbaar maken. Door virtuele interactieve lessen kan er op elk gewenste locatie onderwijs worden gevolgd, zonder daarbij af te moeten reizen naar locaties buiten de leefomgeving van de leerling. In Nederland faciliteert dit project mensen met fysieke beperkingen, maar internationaal gezien draagt het bij aan studenten die bepaalde college's of lessen willen bijwonen, maar dit niet kunnen door financiële of geografische redenen.</t>
  </si>
  <si>
    <t>http://www.novolanguage.com/</t>
  </si>
  <si>
    <t>Stichting Basalt</t>
  </si>
  <si>
    <t>Mobility Assistive Technologies Fieldlab</t>
  </si>
  <si>
    <t>Mobility Assistive Technologies FieldLab</t>
  </si>
  <si>
    <t xml:space="preserve">Nederland wordt ouder. En voor veel mensen komen daarmee ook de beperkingen. Van de ouderen boven de 70 heeft zelfs 40 % moeite met bewegen. Die groep wordt alleen maar groter. Daarom zijn er slimme, inventieve mobiliteitsoplossingen nodig.  Want de mate waarin je kunt bewegen heeft direct effect op de kwaliteit van leven, de mate waarin je kunt mee doen, voor je zelf kunt zorgen en je veiligheid. 
Met slimme oplossingen gaat de revalidatiezorg omhoog, en de belasting op mantelzorgers en de zorgkosten naar beneden. Mobiliteitsoplossingen kunnen zich richten op bewegen binnenshuis (denk aan sensoren, robotica, Internet of Things) en buitenshuis (oriëntatie en navigatietechnologie ondersteund door virtual &amp; augmented reality en serious games). 
Dit project heet Fieldlab Rehabilition &amp; Mobility (voorheen bekend als MAT-Fieldlab). Vrij vertaald een plaats waar medisch-technische bedrijven en kennisinstellingen samen werken aan mobiliteitsassistentie. Samen zoeken wij naar concrete oplossingen voor problemen waar met name ouderen mee geconfronteerd worden. Het mooie van dit Fieldlab is, dat ook de eindgebruiker meedoet. 
</t>
  </si>
  <si>
    <t>https://www.basaltrevalidatie.nl/</t>
  </si>
  <si>
    <t>2020-01-01</t>
  </si>
  <si>
    <t>De Haagse Hogeschool</t>
  </si>
  <si>
    <t>Leiden Universitair Medisch Centrum</t>
  </si>
  <si>
    <t>Descin BV</t>
  </si>
  <si>
    <t>Manometric Holding BV</t>
  </si>
  <si>
    <t>Cue2Walk International BV</t>
  </si>
  <si>
    <t>Jagaco BV</t>
  </si>
  <si>
    <t>Petten fieldlab - Advancing  Nuclear Medicine</t>
  </si>
  <si>
    <t xml:space="preserve">De afgelopen jaren zijn er vele succesvolle ontwikkelingen geweest die maken dat nucleaire geneeskunde een specifieke aantoonbare bijdrage kan leveren aan 'personalised medicine'. De verwachting is dat de behoefte aan deze nieuwe nucleaire therapieën sterk zal toenemen als gevolg van de vergrijzing, toegenomen welvaart en de daaraan gekoppelde toename van ouderdomsziekten.
</t>
  </si>
  <si>
    <t>SolMateS B.V.</t>
  </si>
  <si>
    <t>Ultra dunne koude plasma depositie</t>
  </si>
  <si>
    <t>Ultra thin cold plasma deposition</t>
  </si>
  <si>
    <t>Deze businesscaseontwikkeling zal de te ontwikkelen technologie versneld op de markt brengen en daardoor de realisatie van next generation chips mogelijk maken, met hogere performance maar ook met lager energieverbruik.</t>
  </si>
  <si>
    <t>http://www.solmates.nl/</t>
  </si>
  <si>
    <t xml:space="preserve">Drienerlolaan 5, building </t>
  </si>
  <si>
    <t>2015-06-15</t>
  </si>
  <si>
    <t>C. Meijer B.V.</t>
  </si>
  <si>
    <t>Hightech (w)aardappelveredeling</t>
  </si>
  <si>
    <t>De Nederlandse agrarische sector behoort tot een van de meest innovatieve en kennisintensieve sectoren ter wereld. De aardappel is hierbinnen een belangrijk product, in het bijzonder als men kijkt naar de provincie Zeeland. Maar liefst 70% van de aardappelexport komt van Nederlandse bodem. De toenemende behoefte aan voedselzekerheid, duurzaamheid en de snelgroeiende wereldbevolking stellen hoge eisen aan de agrofoodsector. Er bestaat een urgente vraag naar nieuwe rassen met significant onderscheidende eigenschappen om deze problematiek de kop in te drukken. Het consortium, bestaande uit een niet-evidente combinatie van partijen uit verschillende disciplines, zal in dit project een integraal innovatietraject uitvoeren om de veredeling te versnellen en de kwaliteit ervan te verbeteren teneinde rassen met significant onderscheidende eigenschappen te ontwikkelen.</t>
  </si>
  <si>
    <t>4411 RK</t>
  </si>
  <si>
    <t xml:space="preserve">Bathseweg </t>
  </si>
  <si>
    <t>2017-02-06</t>
  </si>
  <si>
    <t>Keygene N.V.</t>
  </si>
  <si>
    <t>3BM IT-Solutions B.V.</t>
  </si>
  <si>
    <t>Pegasus Geospatial Consulting</t>
  </si>
  <si>
    <t>Tecnic Automation B.V.</t>
  </si>
  <si>
    <t>Universiteit van Amsterdam</t>
  </si>
  <si>
    <t>orikami</t>
  </si>
  <si>
    <t>DiaPro-MS</t>
  </si>
  <si>
    <t xml:space="preserve">Multiple sclerose (MS) openbaart zich in Nederland bij ongeveer 1 op de 1000 mensen, meestal tussen het 15e en 50e levensjaar, en het blijkt niet eenvoudig te zijn om een goede diagnose te stellen en een prognose te bepalen voor MS. </t>
  </si>
  <si>
    <t>https://www.orikami.nl/work/diaproms</t>
  </si>
  <si>
    <t>6511TM</t>
  </si>
  <si>
    <t xml:space="preserve">Ridderstraat </t>
  </si>
  <si>
    <t>Drug Target ID</t>
  </si>
  <si>
    <t>Visveiling Insula B.V.</t>
  </si>
  <si>
    <t>Keten integrale procesinnovaties verduurzaming garnalensector Harlingen</t>
  </si>
  <si>
    <t>8861 NX</t>
  </si>
  <si>
    <t xml:space="preserve">Nieuwe Vissershaven </t>
  </si>
  <si>
    <t>2018-03-31</t>
  </si>
  <si>
    <t>Visveiling Insula BV</t>
  </si>
  <si>
    <t>GPM Seafood B.V.</t>
  </si>
  <si>
    <t>BIOND B.V.</t>
  </si>
  <si>
    <t>Cozef Zeef  voor mestvergisting</t>
  </si>
  <si>
    <t>Ontwikkeling Continue Zelfreinigende Fractioneringszeef voor mestvergisting COZEF Zeef</t>
  </si>
  <si>
    <t>In het COZEF-Zeef project zal een efficiënt, laag energie verbruikend en compact proces voor het zuiver fractioneren van dunne mest worden ontwikkeld. Met behulp van de COZEF-zeef wordt het mogelijk mest in diverse waardevolle fracties te scheiden, waaronder afzonderlijke eiwitrijke en cellulose/lignine rijke fracties, zodat effectieve valorisatie verschillende fracties uit mest te realiseren is. De COZEF-Zeef zal zowel mest van melkvee als mest van andere veehouderijen kunnen verwerken.</t>
  </si>
  <si>
    <t xml:space="preserve">8701PT </t>
  </si>
  <si>
    <t>De Marne</t>
  </si>
  <si>
    <t>Firma Bree</t>
  </si>
  <si>
    <t>Machinefabriek Bolsward B.V.</t>
  </si>
  <si>
    <t>Veehoudersbedrijf E. Bree</t>
  </si>
  <si>
    <t>Stichting DCMC</t>
  </si>
  <si>
    <t>Fieldlab Composieten Onderhoud &amp; Reparatie: Bouwen aan het DCMC</t>
  </si>
  <si>
    <t>Op het snijvlak van Maintenance, innovatieve materialen en de luchtvaartsector, heeft Zuid-Nederland een uitstekende concurrentiepositie weten te veroveren. Om in de toekomst de concurrentiepositie uit te bouwen dient te worden ge?nvesteerd in hoog-technologisch onderzoek in niches waar Zuid-Nederland het verschil kan maken. Het ?Fieldlab Composieten Onderhoud en Reparatie: bouwen aan het Development Center for Maintenance of Composites (DCMC)?, moet d? plek worden waar inspectie en reparatie van composiet materiaal samengebundeld wordt. In het al sterk ontwikkelde fysieke kristallisatiepunt in Woensdrecht, komen de meest beeldbepalende spelers op dit terrein samen om het DCMC project vorm te geven. 
Dit project speelt in op drie belangrijke ontwikkelingen en economische kansen:
?	Het toenemend gebruik van composiet materiaal in tal van toepassingen, waaronder de aerospace, automotive, maritieme industrie, bouw, energie (windmolens) en infrastructuur. 
?	De ontwikkeling van nieuwe technologische toepassingen in de maintenance sector rond inspectie- en reparatietechnologie;
?	De economische concurrentiepositie van Zuid-Nederland op het terrein van hoogtechnologische maintenance toepassingen in de luchtvaartindustrie. 
De proeftuinconstructie zorgt voor het systeemversterkende effect. Zonder slimme inspectie geen goede reparatie. Door de beste partners op het terrein van fundamenteel onderzoek (NLR, TUDelft), te combineren met industrieel onderzoek en experimentele ontwikkeling van het bedrijfsleven (Fokker Services, Airborne Services, TiaT, Dutch Terahertz, Damen Shipyards), wordt een nieuwe innovatiecluster ontwikkeld. Om deze centrale netwerk-, onderzoeks- en innovatiefaciliteit vorm te geven, is Stichting DCMC opgericht. Deze gaat het cluster exploiteren richting de toekomst, door innovatief MKB te combineren met de kennis van toekomstig toetredende OEM-ers. Met de steun van onder andere BOM en REWIN, wordt gewerkt aan het aantrekken van nieuwe spelers voor het cluster, zodat een mondiaal onderscheidende concurrentiepositie wordt ontwikkeld.
De weg naar versterking van het innovatiesysteem is typerend voor de luchtvaartsector. De markt kent een klein aantal spelers met een jarenlange reputatie in de markt. Zonder deze organisaties heeft systeemversterking geen nut. Daarnaast is de markt voor luchtvaart, en alle aanpalende sectoren (materialen, maintenance), zeer hoog-technologisch van aard. Zonder uitvoerig fundamenteel onderzoek en industri?le ontwikkeling is geen certificering mogelijk. En zonder deze kennis en werkwijze, is het cluster niet interessant voor internationale toonaangevende bedrijven in de luchtvaart. Het F35 dossier toont dit aan. Het is ook daarom dat het partnership zich in dit project vooral manifesteert op het terrein van fundamenteel onderzoek en industri?le ontwikkeling. Het Fieldlab neemt de gehele ?wasstraat? mee, van inspectie tot preparatie en reparatietechnologie?n, en de uitwerking daarvan op diverse composiet structuren. Daar waar andere clusters in Nederland en daarbuiten zich vooral richten op het ontwikkelen van het composiet materiaal, is dit Fieldlab gericht op het onderhoud daarvan. 
De toekomstige business case is sterk. In het projectplan wordt een duidelijk cijfermatig onderbouwde niche geportretteerd waar het partnership op inspeelt. Het gaat dan onder meer om:
?	Een toekomstige ?wasstraat? / ?one-stop-innovation-shop?, waarbij diverse inspectie- en reparatie technieken gelijktijdig in ontwikkeling zijn. Desintegratie van reparatie enerzijds, en inspectie anderzijds, heeft onvoldoende effect op de markt;
?	Een toepassing in de luchtvaart, maar ook met cross-over mogelijkheden naar andere markten (hier de maritieme sector, maar ook de automotive, infrastructuur en bouw);
?	Een sterk verdienmodel dat een aantal toonaangevende founding fathers kent, en een goed verdienmodel bouwt voor de periode na subsidie (als het onderzoek is verricht);
?	Het beschikbaar stellen van kapitaalgoederen, machines en materialen voor testing;
?	Een ontwikkelvehikel dat het mogelijk maakt om op termijn meerdere partijen aan te sluiten die op dit terrein actief zijn, en het cluster en de concurrentiepositie versterken.
De partners zijn verspreid over het land, maar de effecten komen ten goede aan het programmagebied. Toonaangevend willen zijn op mondiaal niveau, vraagt om spelers die dat waar kunnen maken. Deze zijn verbonden aan DCMC. De doelstelling van de proeftuin is om continu innovatie projecten te ontwikkelen op het gebied van inspectie en reparatie van composiet materiaal. Hiermee wordt het fieldlab DCMC het toonaangevende cluster in de wereld voor composietreparaties en presenteert Zuid-Nederland zich hiermee als topspeler in het MRO-veld.</t>
  </si>
  <si>
    <t>4631RP</t>
  </si>
  <si>
    <t xml:space="preserve">Aviolandelaan </t>
  </si>
  <si>
    <t>Fokker Services BV</t>
  </si>
  <si>
    <t>Airborne Services</t>
  </si>
  <si>
    <t>NLR</t>
  </si>
  <si>
    <t>TiaT Europe b.v.</t>
  </si>
  <si>
    <t>Dutch Terahertz Inspection Services BV</t>
  </si>
  <si>
    <t>Damen Schelde Naval Shipbuilding</t>
  </si>
  <si>
    <t>Wheels over Europe B.V.</t>
  </si>
  <si>
    <t>Smart Industrie 4.0 productie van rolstoelen</t>
  </si>
  <si>
    <t>Smart Industry 4.0 production of wheelchairs</t>
  </si>
  <si>
    <t>Het project richt zich op de gehandicapte mens die gebruikt maakt van een rolstoel. De mens met een gereduceerde mobiliteit die wil deelnemen aan het dagelijks leven en waarbij een maatrolstoel de kwaliteit van het leven bepaald. Op dit moment vergt een maatwerkrolstoel veel passingen en specifieke productie. Wat een echte maatwerk rolstoel duur maakt en voor velen niet betaalbaar. Gedachte is om met de nieuwste technieken, via slimme productiemethoden te komen tot een rolstoel op maat die op afstand is ingemeten en automatisch in de fabriek is gemaakt.</t>
  </si>
  <si>
    <t>https://www.rolstoel.nl/nieuws/smart-industrie-40</t>
  </si>
  <si>
    <t>7051HS</t>
  </si>
  <si>
    <t>Over Morgen BV</t>
  </si>
  <si>
    <t>Groupcharge app: Efficient charging  for Corporate EV-fleets</t>
  </si>
  <si>
    <t xml:space="preserve">De belangrijkste knelpunten voor een grootschalige transitie naar elektrisch personenvervoer liggen op twee niveaus: 
 -  EV-rijders hebben te weinig laadpalen en zijn bang dat ze langs de weg stil komen te staan.
 -  Corporate EV-fleet managers en laadpaalexploitanten hebben nu geen mogelijkheden om hun laadpalen te optimaliseren. En de laadpalen worden het grootste deel van de tijd bezet gehouden door mensen die niet aan het laden zijn. 
Social Charging voor Corporates (bedrijfsvloten) met de Groupcharge app pakt bovenstaande problemen aan.  
</t>
  </si>
  <si>
    <t>https://overmorgen.nl</t>
  </si>
  <si>
    <t>3812PH</t>
  </si>
  <si>
    <t xml:space="preserve">Kleine Koppel </t>
  </si>
  <si>
    <t>social charging bv</t>
  </si>
  <si>
    <t>the new motion bv</t>
  </si>
  <si>
    <t>4PET Recycling B.V.</t>
  </si>
  <si>
    <t>Ontwikkeling hoogwaardig recycling verwaardingssysteem</t>
  </si>
  <si>
    <t>Development high quality recycling acquisition system</t>
  </si>
  <si>
    <t xml:space="preserve">De hoofddoelstelling van dit project is om een hoogwaardig verwaardingssysteem te ontwikkelen om de ongebruikte afvalstroom te separeren en geschikt te maken voor hergebruik. </t>
  </si>
  <si>
    <t>http://www.4petrecycling.nl/nl/focus/subsidie-efro-oost-nederland/</t>
  </si>
  <si>
    <t>Optixolar - Validatie Zonnepaneel</t>
  </si>
  <si>
    <t>Optixolar - Validation Solar Panel</t>
  </si>
  <si>
    <t>Optixolar ontwerpt een goedkoper zonnepaneel dat meer rendement geeft.</t>
  </si>
  <si>
    <t>4147GR</t>
  </si>
  <si>
    <t xml:space="preserve">Beukenlaan </t>
  </si>
  <si>
    <t>2015-02-24</t>
  </si>
  <si>
    <t>ExRobotics B.V.</t>
  </si>
  <si>
    <t>VAREO</t>
  </si>
  <si>
    <t>In this OP-Zuid project ExRobotics (prime applicant) and Rommtech (partner) are initiating the development of a fully autonomous operating inspection robot for hazardous and potentially explosive environments. This project is called VAREO (Volledig Autonoom opererende Robot voor inspectie in Explosiegevaarlijke Omgevingen). Within the project essential technology will be acquired from and co-developed with the Technical University Eindhoven. The OP-Zuid support will create a huge new opportunity for ExRobotics and Rommtech to valorise on their expertise, skills and knowledge. It also enables the development of an application that otherwise would have been very difficult to undertake, in respect to the costs of development. It will also create considerable exposure for all parties involved on a global scale. 
Project goal is to develop, build and demonstrate a prototype of a fully autonomous operating inspection robot for hazardous and potentially explosive environments. The prototype will be able to perform inspections of remote and hazardous installations (i.e. oil tank farms, petrochemical installations, etc) without any intervention from operators. In the project new technologies (autonomous navigation, context awareness, prolonged operation and low-energy/high-processing power) will be developed in an industrial application and demonstrated in new challenging (potentially explosive) environments. 
There is a 25B$ market for cost savings in hazardous environments in which autonomous operation may play a substantial role. This business case is limited to autonomous inspections of unmanned installations and tank farms. We present a viable business case with a break even in year 2 after market introduction. Though start-up costs are significant, the OP-Zuid support will help propel valorisation of two SME?s and it will have a significant financial impact:
Every 1? investment from OP-Zuid in the project will lead to an 1,75? of private investment in development and the valorisation of knowledge in new products for involved SMEs. And an additional 10,22? in commercial turnover.</t>
  </si>
  <si>
    <t>4838 BA</t>
  </si>
  <si>
    <t xml:space="preserve">Effenseweg </t>
  </si>
  <si>
    <t>2017-06-26</t>
  </si>
  <si>
    <t>Rommtech B.V.</t>
  </si>
  <si>
    <t>Regionaal Bureau voor Toerisme Arnhem-Nijmegen</t>
  </si>
  <si>
    <t>Waterkracht Promotiekracht (2007-20013)</t>
  </si>
  <si>
    <t>Hydro electric Power Promotion</t>
  </si>
  <si>
    <t>RBT-KAN wil met het project Waterkracht-Promotiekracht de toeristische infrastructuur en het erfgoed van de regio Arnhem-Nijmegen verder versterken. Met dit project wordt een vervolg gegeven op de eerdere projecten “ontdek het blauwe goud” van de regio Arnhem Nijmegen en het EFRO project “toeristische ontwikkeling rond de rivieren”. Als resultaat wordt beoogd de regionale attractiviteit en het stimuleren van de toeristisch-recreatieve markt te vergroten en hiermee de uitstraling van Oost-Nederland te versterken.</t>
  </si>
  <si>
    <t>6615 AH</t>
  </si>
  <si>
    <t>2015-01-01 01:00:00</t>
  </si>
  <si>
    <t>2015-12-31 01:00:00</t>
  </si>
  <si>
    <t>Stichting Dutch Marine Energy</t>
  </si>
  <si>
    <t>Dutch Marine Energy Centre (DMEC)</t>
  </si>
  <si>
    <t xml:space="preserve">In het Valorisation Accelerator Programma werken MKB bedrijven samen met kennisinstellingen samen aan het sneller in de markt zetten van innovatieve producten. </t>
  </si>
  <si>
    <t>https://www.eip-water.eu/organisations/tidal-testing-centre</t>
  </si>
  <si>
    <t>1779GP</t>
  </si>
  <si>
    <t>Sluiskolkkade</t>
  </si>
  <si>
    <t>Stichting Tidal Testing Centre</t>
  </si>
  <si>
    <t>Tocardo International B.V.</t>
  </si>
  <si>
    <t>Redstack B.V.</t>
  </si>
  <si>
    <t>RONAMIC (Vruit B.V.)</t>
  </si>
  <si>
    <t>FishFlow Innovations B.V.</t>
  </si>
  <si>
    <t>Teamwork Technology B.V.</t>
  </si>
  <si>
    <t>Synergos Communicatie BV</t>
  </si>
  <si>
    <t>Antea Group NV</t>
  </si>
  <si>
    <t>Stichting NIOZ</t>
  </si>
  <si>
    <t>B.O.O.T. Innovatieplatform B.V.</t>
  </si>
  <si>
    <t>Autarkische nul emissie boot voor recreatietoervaart (MOTORSAILER)</t>
  </si>
  <si>
    <t>Dit project ontwikkelt een emissievrij volautomatisch zeiljacht van 12 meter met elektrische aandrijving en een carbon zeilvleugel voorzien van zonnepanelen. De MOTORSAILER heeft geen brandstofmotor en heeft geen walstroom nodig. De met de zonnepanelen opgewekte energie wordt opgeslagen in li-ion accu’s. In dit project wordt een prototype ontwikkeld van de zeilboot met:
-	Een carbon zeilvleugel, a-symmetrisch met trim-mogelijkheid en neerklapbaar om als dak te dienen. De zeilvleugel is voorzien van zonnecellen.
-	Volautomatisch tuigage en hefmechanisme om de vleugel mee te kunnen besturen en in te kunnen klappen
De MOTORSAILER is geschikt voor de kust- en binnenwateren. De besturing is volautomatisch waardoor de vergrijzende bevolking toch kan blijven zeilen. Ook mensen zonder zeilervaring kunnen de MOTORSAILER besturen. De aanvrager (B.O.O.T. Innovatieplatform) verwacht daardoor voldoende afname voor dit unieke product.</t>
  </si>
  <si>
    <t>8625 TD</t>
  </si>
  <si>
    <t xml:space="preserve">Afkelansdyk </t>
  </si>
  <si>
    <t>2017-09-11</t>
  </si>
  <si>
    <t>Niverplast Packaging Solutions B.V.</t>
  </si>
  <si>
    <t>Niverplast Packaging Solutions BV - Duurzame doosbelading (experimentele ontwikkeling)</t>
  </si>
  <si>
    <t>Niverplast Packaging Solutions BV - Sustainabe loading box (experimental development)</t>
  </si>
  <si>
    <t xml:space="preserve">Niverplast Packaging Solutions B.V. wil voor een huidige verpakkingslijn een doosbeladingssysteem laten ontwikkelen ten behoeve van het gecontroleerde inpakken van fragiele producten. </t>
  </si>
  <si>
    <t>http://www.niverplast.com/</t>
  </si>
  <si>
    <t>Sparkling Projects</t>
  </si>
  <si>
    <t>TBAB smart grid airconditioning</t>
  </si>
  <si>
    <t xml:space="preserve">Airconditioning is een continue groeiende markt. In de zomer versterkt het de pieken in het energiegebruik. </t>
  </si>
  <si>
    <t>http://www.sparklingprojects.nl/</t>
  </si>
  <si>
    <t>7325WC</t>
  </si>
  <si>
    <t xml:space="preserve">Ecofactorij </t>
  </si>
  <si>
    <t>Techniek Campus Techport</t>
  </si>
  <si>
    <t>Living Lab JIT Maintenance Techport</t>
  </si>
  <si>
    <t>Living LAB JIT Maintenance Techport</t>
  </si>
  <si>
    <t xml:space="preserve">Veel van de maakbedrijven uit de Amsterdamse regio zijn onderdeel van grote internationale ondernemingen, concurreren met bedrijven uit andere werelddelen, of zijn toeleverancier in een mondiale productieketen. Dit dwingt bedrijven om competitief te blijven. Bedrijven uit de maakindustrie moeten meegaan met globale trends. De uitdaging is om regionaal te blijven vernieuwen om de (internationale) concurrentiepositie te behouden.
Smart Industry-toepassingen in samenwerking met de ICT sector zorgen ervoor dat er veel data kan worden benut om onderhoud en asset management voorspelbaar, goedkoper, veiliger en effectiever te maken. Toch komt dit Just in Time (JIT)  Maintenance maar moeizaam tot stand. Bedrijven houden vaak vast aan gepland en correctief onderhoud.
Het innovatieproject JIT Maintenance Techport voorziet in de ontwikkeling van diensten, producten, inzichten en trainingen die JIT Maintenance –en koppeling van installatie- en procesdata – de norm maakt in de regionale procesindustrie. En dit project biedt een fysieke faciliteit (Living Lab) voor het experimenteren en uittesten van sensortechnologie, iot/big data analytics en deep learning voor zowel de procesindustrie als voor andere aanverwante sectoren.
</t>
  </si>
  <si>
    <t>http://www.techport.nl/bedrijven/techport-verwerft-status-field-lab-smart-industry.html</t>
  </si>
  <si>
    <t>1942 LN</t>
  </si>
  <si>
    <t xml:space="preserve">Laurens Baecklaan </t>
  </si>
  <si>
    <t>Teckniek Campus Tecport</t>
  </si>
  <si>
    <t>SKF</t>
  </si>
  <si>
    <t>30Mhz</t>
  </si>
  <si>
    <t>Tata Steel</t>
  </si>
  <si>
    <t>Facta</t>
  </si>
  <si>
    <t>Koning en Hartman</t>
  </si>
  <si>
    <t>Semiotic Labs</t>
  </si>
  <si>
    <t>Van der Eng Labels</t>
  </si>
  <si>
    <t>Vrije Universiteit Amsterdam</t>
  </si>
  <si>
    <t>VitalHealth Software BV</t>
  </si>
  <si>
    <t>Proteger</t>
  </si>
  <si>
    <t>VH wil een medisch zorgconcept ontwikkelen voor chronische zieken en ouderen, met mobiele ondersteuning om veel van de processen toegankelijk te kunnen faciliteren en te automatiseren, inclusief complexe beslisstructuren. Mobiel omdat de zorg daarmee ten alle tijden, op alle plekken en voor iedereen ter wereld toegankelijk is.</t>
  </si>
  <si>
    <t>http://www.vitalhealthsoftware.nl/customer-testimonial/europese-unie---op-oost</t>
  </si>
  <si>
    <t>6718 TK</t>
  </si>
  <si>
    <t xml:space="preserve">Zonneoordlaan </t>
  </si>
  <si>
    <t>TOP</t>
  </si>
  <si>
    <t>INLINE RADIOFREQUENT STERILISEREN (i-RFS)</t>
  </si>
  <si>
    <t xml:space="preserve">INLINE RADIO FREQUENT STERILIZE </t>
  </si>
  <si>
    <t xml:space="preserve">In dit project vindt onderzoek, ontwikkeling en testen van een prototype machine plaats die door middel van radiofrequente straling (elektriciteit) levensmiddelen kan steriliseren. </t>
  </si>
  <si>
    <t>https://top-bv.nl/nl/</t>
  </si>
  <si>
    <t>PinkRF</t>
  </si>
  <si>
    <t>KraftHeinz</t>
  </si>
  <si>
    <t>Gullimex</t>
  </si>
  <si>
    <t>Finex Timber Solution B.V.</t>
  </si>
  <si>
    <t>Finti (vervolg PROJ-00052)</t>
  </si>
  <si>
    <t>Finti (continuation of PROJ-00052)</t>
  </si>
  <si>
    <t>Finti is een beter alternatief dan tropische hardhoutsoorten, kunststof en aluminium voor het vervaardigen van ramen, deuren en kozijnen.</t>
  </si>
  <si>
    <t>http://www.finti.com/nieuws/nieuwsbericht/27/finti-ontvangt-subsidie-van-op-oost-en-de-europese-unie</t>
  </si>
  <si>
    <t>7622 BJ</t>
  </si>
  <si>
    <t xml:space="preserve">Prins Bernhardlaan </t>
  </si>
  <si>
    <t>2016-08-15</t>
  </si>
  <si>
    <t>2016-10-30</t>
  </si>
  <si>
    <t>European Medical Contract Manufacturing B.V.</t>
  </si>
  <si>
    <t>Development of Porous Gelatin Powder 73</t>
  </si>
  <si>
    <t>EMCM produceert een gel (Adcon) die door chirurgen wordt gebruikt ter voorkoming van littekenweefsel en verklevingen. Deze gel wordt vooral toegepast bij operaties aan de ruggengraat (o.a. hernia). De belangrijkste grondstof voor Adcon is een gelfoam die EMCM momenteel inkoopt bij Pfizer. Deze gelfoam wordt gemaakt van gelatine afkomstig van varkens. Keuringsinstanties stellen steeds strengere eisen aan het gebruik van materialen van dierlijke komaf. Pfizer is niet bereid informatie te verstrekken over de dierlijke component van de varkensgelatine. Dit betekent dat EMCM het product Adcon niet langer voor de Europese markt kan maken en verkopen. EMCM wil daarom, samen met FutureChemistry, spin-off van de Nijmeegse Radboud Universiteit , een nieuwe antiverklevingsgel ontwikkelen op basis van de gepatenteerde technologie van FutureChemistry: ‘CONTINUOUS FLOW PRODUCTION OF GELATIN NANOPARTICLES’. Met deze technologie wordt een poreus gelatinepoeder ontwikkeld dat dient als grondstof voor de productie van Adcon. Dit poeder wordt PGP-73 genoemd.</t>
  </si>
  <si>
    <t>http://www.emcm.com/emcm/emcm/news/emcm-current-news/grant-awarded-for-project-development-of-porous-gelatin-powder-73</t>
  </si>
  <si>
    <t>6545CH</t>
  </si>
  <si>
    <t xml:space="preserve">Middenkampweg </t>
  </si>
  <si>
    <t>Kennis en Innovatie (KEI)</t>
  </si>
  <si>
    <t>Het project betreft een nieuwe subsidieregeling, de KEI. Deze subsidieregeling is voor mkb in de provincies Drenthe, Fryslân en Groningen en heeft als doel kennisontwikkeling op het gebied van technologische innovatie, organisatie-innovatie of marktinnovatie te stimuleren. Een mkb-onderneming kan subsidie krijgen voor gedetacheerde medewerkers, loonkosten en begeleidingskosten van te plaatsen personeel en het tijdelijk in dienst of gedetacheerd hebben van een promovendus.</t>
  </si>
  <si>
    <t>9405 BJ</t>
  </si>
  <si>
    <t xml:space="preserve">Westerbrink </t>
  </si>
  <si>
    <t>Eijkelkamp Agrisearch Equipment B.V.</t>
  </si>
  <si>
    <t>Ontwikkeling “Water Access Points” voor ontwikkelingslanden</t>
  </si>
  <si>
    <t>Development "Water Access Points" for developing countries</t>
  </si>
  <si>
    <t>Eijkelkamp Agrisearch Equipment B.V. ontwikkelt meet- en boorinstrumenten voor agriculturele, hydrologische en milieutechnische metingen. Vanuit deze expertise wil Eijkelkamp een Water Acces Point (WAP) ontwikkelen voor toepassing in ontwikkelingslanden. Hierdoor krijgen gemeenschappen in rurale gebieden toegang tot schoon en veilig drinkwater. Het te ontwikkelen WAP moet bestaan uit een gesloten put (bron), betalingssysteem, zonnepaneel, pomp, filter, opslagtank, kleppen, slangen en een kraan.</t>
  </si>
  <si>
    <t>https://eijkelkamp.com/</t>
  </si>
  <si>
    <t>6987 EM</t>
  </si>
  <si>
    <t>Nijverheidsstraat</t>
  </si>
  <si>
    <t>ECW Warmte B.V.</t>
  </si>
  <si>
    <t>Ontwikkeling Smart Grid ECW</t>
  </si>
  <si>
    <t>Development Smart Grid ECW</t>
  </si>
  <si>
    <t xml:space="preserve">De Energie Combinatie Wieringermeer (ECW) is de particuliere netbeheerder voor gas, elektra en warmte productie en transport op Agriport A7. Dochter ECW Warmte gaat samen met Westland Infra, de glastuinbouwbedrijven op AgriportA7 en Noodvermogenpool een Smart Grid ontwikkelen.
</t>
  </si>
  <si>
    <t>https://www.ecwnetwerk.nl/diensten/eweb</t>
  </si>
  <si>
    <t>1775ZG</t>
  </si>
  <si>
    <t>Agriport</t>
  </si>
  <si>
    <t>2016-05-25</t>
  </si>
  <si>
    <t>Royal Pride Holland B.V.</t>
  </si>
  <si>
    <t>Kwekerij de Wieringermeer C.V.</t>
  </si>
  <si>
    <t>Barendse DC II</t>
  </si>
  <si>
    <t>Helderman Energie B.V.</t>
  </si>
  <si>
    <t>Sweetpoint Middenmeer BV</t>
  </si>
  <si>
    <t>Redharvest Middenmeer BV</t>
  </si>
  <si>
    <t>AgroCare Beheer B.V.</t>
  </si>
  <si>
    <t>In  Noord-Holland zijn 285 maritieme onderhoudsbedrijven. Zij hebben behoefte aan meer kennis over corrosie bijvoorbeeld. Dit project helpt daarbij.</t>
  </si>
  <si>
    <t>https://www.endures.nl/</t>
  </si>
  <si>
    <t xml:space="preserve">1781 AT  </t>
  </si>
  <si>
    <t xml:space="preserve">Bevesierweg </t>
  </si>
  <si>
    <t>2016-07-01 00:00:00</t>
  </si>
  <si>
    <t>2019-08-01 00:00:00</t>
  </si>
  <si>
    <t>Imares</t>
  </si>
  <si>
    <t>tocardo international bv</t>
  </si>
  <si>
    <t>Equipment Services and Productivity Solutions B.V.</t>
  </si>
  <si>
    <t>RECAP: het Robotics Experience Center als proeftuin voor de Smart Industry in Oost-Nederland</t>
  </si>
  <si>
    <t>RECAP: the Robotics Experience Center as Testing facility for the Smart industry in East Netherlands</t>
  </si>
  <si>
    <t xml:space="preserve">Hoofddoelstelling is een open innovatiefaciliteit rondom robotica en industriële procesautomatisering te realiseren voor de sector High Tec.
</t>
  </si>
  <si>
    <t>http://www.roboticsexperiencecenter.com/recap-project/</t>
  </si>
  <si>
    <t>7601 PR</t>
  </si>
  <si>
    <t xml:space="preserve">Einsteinstraat </t>
  </si>
  <si>
    <t>Conway Nederland B.V.</t>
  </si>
  <si>
    <t>Vernay Europa B.V.</t>
  </si>
  <si>
    <t>Wouter Witzel EuroValve B.V.</t>
  </si>
  <si>
    <t>Wittenborg University B.V.</t>
  </si>
  <si>
    <t>Betuwse Energie Samenwerking</t>
  </si>
  <si>
    <t>Betuwe Energy Collaboration</t>
  </si>
  <si>
    <t>De projectpartners willen in het project een gebiedsmanagementsysteem ontwikkelen gericht op vraag en aanbod van energie. H</t>
  </si>
  <si>
    <t>http://www.ru.nl/nieuws-agenda/nieuws/vm/algemeen/2016/drie-keer-efro-subidie-radboud-universiteit/</t>
  </si>
  <si>
    <t>Munity Services B.V., handelsnaam Mijnbuurtje</t>
  </si>
  <si>
    <t>Coop. Energie Denstenbedrijf Rivierenland B.A.</t>
  </si>
  <si>
    <t>Benning NL</t>
  </si>
  <si>
    <t>Energiepartners B.V.</t>
  </si>
  <si>
    <t>ReRa Solutions B.V.</t>
  </si>
  <si>
    <t>Repoint B.V.</t>
  </si>
  <si>
    <t>Sense@Cure Smartnode</t>
  </si>
  <si>
    <t>De hoofddoelstelling van het project is het in samenwerking met de projectdeelnemers realiseren, testen en uiteindelijk in een operationele omgeving  demonstreren en valoriseren van het Sense@Cure Smartnode systeem, om optimaal aan de markt te laten zien dat de innovatieve techniek geschikt is voor gebruik in ziekenhuizen en aanverwante zorginstellingen en daadwerkelijk leidt tot zowel forse kostenbesparingen, verbetering van de zorgkwaliteit en volledige zekerheid dat aan alle inspectienormen is voldaan.
Het economisch potentieel van het project is groot. Er wordt in het jaar 2024 een omzet verwacht van € 43,56 miljoen en een extra hoogwaardige werkgelegenheid van 150 fte’s.</t>
  </si>
  <si>
    <t>8445 PE</t>
  </si>
  <si>
    <t xml:space="preserve">Zilverweg </t>
  </si>
  <si>
    <t>Roder Sensoren Technics B.V.</t>
  </si>
  <si>
    <t>AWA Molding B.V.</t>
  </si>
  <si>
    <t>SOMUT B.V.</t>
  </si>
  <si>
    <t>D3 - Outside-IN module</t>
  </si>
  <si>
    <t>Ontwikkeling van een modulaire, 1-staps modulesysteem voor de membraanfiltratie processen Nanofiltratie (NF) en Omgekeerde Osmose (RO). Deze bieden de mogelijkheid om, onafhankelijk van de (kwaliteit van de) waterbron en de schaalgrootte van het systeem, water van elke kwaliteit te leveren. Een optimale hydrodynamica wordt hier gecombineerd met een modulair module- en systeemontwerp.</t>
  </si>
  <si>
    <t>7626LW</t>
  </si>
  <si>
    <t xml:space="preserve">Hertmerweg </t>
  </si>
  <si>
    <t>Infodish B.V.</t>
  </si>
  <si>
    <t>FreeForm</t>
  </si>
  <si>
    <t>Verpakkingslijnen flexibeler maken. FreeForm is een project waarbij het mogelijk is om elke gewenste verpakking binnen no-time op elke productielijn te produceren</t>
  </si>
  <si>
    <t>http://www.dedutch.eu/projecten-2/</t>
  </si>
  <si>
    <t>Hengelosestraat 500</t>
  </si>
  <si>
    <t>Zwanenberg Food Group Holding B.V.</t>
  </si>
  <si>
    <t>Dynteq VOF</t>
  </si>
  <si>
    <t>Dexter Energy B.V.</t>
  </si>
  <si>
    <t>Smart Industry</t>
  </si>
  <si>
    <t xml:space="preserve">Het terugdringen van de CO2 uitstoot gaat het effectiefst door efficiënter met energie om te gaan. In dit project wordt energiebesparing nagestreefd met gebruik van data. </t>
  </si>
  <si>
    <t>http://www.dexterenergy.nl/</t>
  </si>
  <si>
    <t>2018-11-01</t>
  </si>
  <si>
    <t>Energy Exchange Enablers B.V.</t>
  </si>
  <si>
    <t>ENGIE Services West B.V.</t>
  </si>
  <si>
    <t xml:space="preserve"> ENGIE Ventures &amp; Integrated Solutions B.V.</t>
  </si>
  <si>
    <t>P4S Inc. C.V.</t>
  </si>
  <si>
    <t>Multiflex¸-installatie: upcycling city 2.0</t>
  </si>
  <si>
    <t>Multiflex¸-installation: upcycling city 2.0</t>
  </si>
  <si>
    <t>In 2050 moet Nederland compleet gestopt van het aardgas af zijn. Dit is een omvangrijke opgave omdat het gebruik van aardgas sterk verweven is in de maatschappij.  Een goed, betaalbaar en inpasbaar substituut vinden is daarmee ‚‚n van de grootste uitdagingen voor de energietransitie in Nederland.
Alternatieven voor aardgas moeten concurreren met de lage prijs van aardgas. Binnen het ?Upcycle City 2.0?-project willen de samenwerkingspartners een innovatief productieproces realiseren waarmee een hoogwaardige biopellet kan worden geproduceerd uit laagwaardige houtige biomassa.  Deze biopellet kan worden gebruikt als substituut voor aardgas voor de verwarming van woning- en utiliteitsbouw. 
Binnen het project willen de samenwerkingspartners, gezamenlijk met eindgebruikers in de tuinbouw en industrie, demonstreren dat deze pellet hetzelfde gebruiksgemak en comfort kan bieden als aardgas. De prijs van de biopellet is echter hoger dan de prijs van aardgas. 
In het project worden de biopellets op industri‰le schaal getest, om daarmee het productieproces en eindproduct te valideren. Daarna worden de pellets gecertificeerd als zijnde een duurzaam alternatief voor aardgas, en komen  de pellets in aanmerking voor SDE+-subsidie. Hierdoor wordt de prijs lager dan die van aardgas.</t>
  </si>
  <si>
    <t>3832LZ</t>
  </si>
  <si>
    <t xml:space="preserve">Tabaksteeg </t>
  </si>
  <si>
    <t>2022-05-31</t>
  </si>
  <si>
    <t>Yilkins Drying Solutions BV</t>
  </si>
  <si>
    <t>Ruitenberg Ingredients BV</t>
  </si>
  <si>
    <t>Innovatiefonds Noord-Holland BV</t>
  </si>
  <si>
    <t>Innovatiefonds Noord-Holland</t>
  </si>
  <si>
    <t>Innovation Fund Noord-Holland</t>
  </si>
  <si>
    <t xml:space="preserve">In Noord-Holland is veel innovatiepotentieel aanwezig. Maar innovatie is omgeven met risico’s en het is voor bedrijven (inclusief start-ups) vaak lastig om voldoende financiering te vinden. 
Het Innovatiefonds Noord-Holland – een initiatief van de Provincie Noord-Holland en samenwerkende (Amsterdamse) kennisinstellingen- richt zich op het verstrekken van financiering voor het verder brengen van innovaties door bedrijven en samenwerkingen tussen bedrijven en kennisinstellingen. 
</t>
  </si>
  <si>
    <t>1018WB</t>
  </si>
  <si>
    <t>2017-08-29</t>
  </si>
  <si>
    <t>G &amp; O Holding BV</t>
  </si>
  <si>
    <t>Watermolenstraat 3, Oploo</t>
  </si>
  <si>
    <t>Aanvrager is akkerbouwer in Oploo. De locatie Watermolenstraat 3 te Oploo is in 2012 aangekocht, samen met de gronden die tot het voormalige melkrundveebedrijf behoorden. De melkveehouderij op de locatie is volledig gestaakt. De voormalige eigenaar is met zijn bedrijf verhuist naar Belgie. De bedrijfslocatie Watermolenstraat 3 ligt direct tegen de kern van Oploo. Tegenover bevinden zich de Heemkundeschuur, een authentieke watermolen en op 100 meter afstand de windmolen van Oploo. Laatste beiden zijnde Rijksmonumenten. Het betreft derhalve een bijzonder en historisch plekje voor Oploo. De bedrijfsgebouwen (behalve de boerderijwoning) aan de Watermolenstraat 3 zijn incourant en derhalve niet meer in gebruik. Verval dreigt daardoor en heeft zijn impact op de prachtige omgeving. Goede reden om een herbestemming van de locatie te onderzoeken, passende in haar directe omgeving</t>
  </si>
  <si>
    <t>5841 CT</t>
  </si>
  <si>
    <t xml:space="preserve">Watermolenstraat </t>
  </si>
  <si>
    <t>Microalgae for the Replacement of Antibiotics in Livestock</t>
  </si>
  <si>
    <t>In Nederland worden al jaren projecten uitgevoerd die zich richten op het kweken van algen die gebruikt kunnen worden als voedsel en biodiesel. De conclusie is dat deze algen te duur zijn om te kweken in Nederland. Zelfs de  goedkope algen uit het Verre Oosten zijn te duur.</t>
  </si>
  <si>
    <t>2015-10-02</t>
  </si>
  <si>
    <t>NYtor BV</t>
  </si>
  <si>
    <t>Gecombineerde moleculair diagnostische detectie-  en resistentietest voor Mycoplasma genitalium</t>
  </si>
  <si>
    <t>Combined molecular diagnostic detection and resistance testing for Mycoplasma genitalium</t>
  </si>
  <si>
    <t>Antibioticaresistentie doet zich voor bij allerlei infectieziekten waaronder ook seksueel overdraagbare  aandoeningen (SOA). De laatste jaren is gebleken dat een nieuwe, moeilijk kweekbare SOA-bacterie, Mycoplasma genitalium, ook zeer belangrijk is en bovendien veel sneller dan de andere bacteriën resistentie ontwikkelt. In dit project zullen we  een moleculair diagnostische test ontwikkelen voor de detectie van M. genitalium, waarbij tegelijkertijd de resistentie wordt bepaald. We gaan hiervoor gebruik maken van qPCR en 2 verschillende detectiemethoden. Deze test zal de behandelend arts in staat stellen de patiënten direct een adequate behandeling te geven met de juiste antibiotica.</t>
  </si>
  <si>
    <t>http://www.nytor.nl</t>
  </si>
  <si>
    <t>6522BJ</t>
  </si>
  <si>
    <t xml:space="preserve">Berg en Dalseweg </t>
  </si>
  <si>
    <t>Check-Points Health BV</t>
  </si>
  <si>
    <t>Tonne B.V.</t>
  </si>
  <si>
    <t>Gemeente Zwolle</t>
  </si>
  <si>
    <t>Havenmeestervoorziening Zwolle</t>
  </si>
  <si>
    <t>Harbor master facilty Rodetorenplein</t>
  </si>
  <si>
    <t>Constructie van een havenmeestervoorziening met daarin met sanitaire voorzieningen en een inzamelpunt voor afvalwater. Tevens worden de technische installaties voor riolering, poller e.d. opgenomen die nu op het Rodetorenplein staan.</t>
  </si>
  <si>
    <t>8017 JZ</t>
  </si>
  <si>
    <t>Rodetorenplein</t>
  </si>
  <si>
    <t>2014-07-01 00:00:00</t>
  </si>
  <si>
    <t>Indes B.V.</t>
  </si>
  <si>
    <t>EMBIPRO</t>
  </si>
  <si>
    <t xml:space="preserve">Het project ‘EMBIPRO’ ontwikkelt slimme producten voor mobiliteit in de zorg zoals een intelligente rolstoelondersteuning, slimme tilliften en aangepaste fietsen. </t>
  </si>
  <si>
    <t>http://www.indes.eu/</t>
  </si>
  <si>
    <t>7521 PR</t>
  </si>
  <si>
    <t xml:space="preserve">Pantheon </t>
  </si>
  <si>
    <t>Roessingh Research en Development</t>
  </si>
  <si>
    <t>Van Raam</t>
  </si>
  <si>
    <t>Sigmax Mobile Solutions</t>
  </si>
  <si>
    <t>Hencon</t>
  </si>
  <si>
    <t>Bakkerij W. Wiltink B.V.</t>
  </si>
  <si>
    <t>Hergebruiken brood- en snijafval</t>
  </si>
  <si>
    <t>Reusing bread and cutting waste</t>
  </si>
  <si>
    <t>"Bakkerij W. Wiltink B.V. is een industriële bakkerij met een uitgebreid assortiment aan dagvers brood en andere specialiteiten. Alle producten worden “in-house” geproduceerd. Bij het bakken, snijden en verpakken ontstaat dagelijks een zeer grote afvalstroom. Daarnaast wordt dagvers brood dat niet meer verkocht mag worden terug gestuurd naar de bakkerij. De totale afvalstroom heeft hierdoor een omvang van ca. 800.000 kg. per jaar. Bakkerij Wiltink streeft er naar een oplossing zodat deze afvalstromen hergebruikt kunnen worden als grondstoffen in het productieproces. In dit project laat men daarom een technologie ontwikkelen om broodafval, zoals mislukte broden, snijafval, kruimels en overproductie, te verwerken in en om te zetten in bruikbare grondstoffen. Hekomgo B.V. heeft uitgebreide ervaring met technologische ontwikkelingen in de food sector en in het bijzonder de bakkersbranche. Derhalve is zij de aangewezen partij voor het uitvoeren van de experimentele ontwikkelfase van dit project."</t>
  </si>
  <si>
    <t>http://www.bakkerwiltink.nl/nieuws</t>
  </si>
  <si>
    <t>7008 AT</t>
  </si>
  <si>
    <t xml:space="preserve">Plakhorstweg </t>
  </si>
  <si>
    <t>2016-03-07</t>
  </si>
  <si>
    <t>NIZO food research B.V.</t>
  </si>
  <si>
    <t>CHALLENGE</t>
  </si>
  <si>
    <t xml:space="preserve">CHALLENGE richt zich op het ontwikkelen van innovatieve en hoogwaardige producten en ingrediënten met een bewezen gezondheid-bevorderend effect ten aanzien van weerstand tegen infecties. </t>
  </si>
  <si>
    <t>http://www.nizo.com/</t>
  </si>
  <si>
    <t>6718 ZB</t>
  </si>
  <si>
    <t xml:space="preserve">Kernhemseweg </t>
  </si>
  <si>
    <t>NutriLeads</t>
  </si>
  <si>
    <t>FrieslandCampina Nederland B.V.</t>
  </si>
  <si>
    <t>EXPRESS</t>
  </si>
  <si>
    <t>In het project ‘EXPRESS’ (Enschede, Overijssel) wordt een snelle, online en veilige monitor voor analyse van gasmengsels ontwikkeld. Het instrument is ook kleiner en heeft een lager verbruik dan bestaande gaschromatografie technologieën. Door het apparaat onderhoudsarm en goedkoper te maken komt het beschikbaar voor nieuwe toepassingen waaronder biogas op kleine schaal.</t>
  </si>
  <si>
    <t>http://www.qmicro.nl/?attachment_id=757</t>
  </si>
  <si>
    <t>Aemics</t>
  </si>
  <si>
    <t>Marotechniek B.V.</t>
  </si>
  <si>
    <t>Ontwikkeling Permanente Magneet Onderwatermotoren</t>
  </si>
  <si>
    <t>Development Permanent Magnet Underwater engines</t>
  </si>
  <si>
    <t>Marotechniek B.V. ontwikkelt een permanente magneet onderwatermotor (PM) in eerste instantie voor de baggersector. Het doel is om een energie-efficiëntere aandrijving te creëren en het vermogen in combinatie met toeren en koppel van de PM beter aan te laten sluiten bij de gewenste koppel/toerenkromme van de pomp (het werktuig) dan de huidige onderwater-draaistroommotoren. Hierdoor wordt energie bespaard, een bijdrage geleverd aan CO2 reductie en de werkgelegenheid krijgt een mooie impuls. De verwachting is dat de PM de gebruiker een aantrekkelijke energiebesparing tot mogelijk 5% oplevert, waardoor de PM zeer concurrerend wordt ten opzichte van een reguliere draaistroommotor. De PM kan veel compacter worden gebouwd, waardoor minder ruimte in beslag wordt genomen, minder gewicht en makkelijker is te installeren.</t>
  </si>
  <si>
    <t>http://www.marotechniek.nl/assets/OP-Oost-subsidie-NL.pdf</t>
  </si>
  <si>
    <t>7207 BT</t>
  </si>
  <si>
    <t>3R TOXFLOW</t>
  </si>
  <si>
    <t xml:space="preserve">Nederland wil dierproefvrij worden en toch voldoen aan de EU verplichting om informatie aan te leveren over gezondheidseffecten van de chemische industrie. 
De petrochemische industrie heeft deze dubbele uitdaging opgepakt en heeft een consortium opgezet om in 4 jaar een onderzoeksaanpak te ontwikkelen die voldoet aan de REACH vereisten en tegelijkertijd een belangrijke bijdrage levert aan het beleid naar een proefdiervrij onderzoeksland De te ontwikkelen onderzoeksaanpak leidt ook  sneller tot resultaat en is een stuk goedkoper dan de huidige dierproef-gerelateerde onderzoeken. 
</t>
  </si>
  <si>
    <t>https://www.onderzoek.hu.nl/Projecten/EFRO-TOX-FLOW</t>
  </si>
  <si>
    <t>3513EX</t>
  </si>
  <si>
    <t xml:space="preserve">Oudenoord </t>
  </si>
  <si>
    <t>2018-01-17</t>
  </si>
  <si>
    <t>Wageningen University</t>
  </si>
  <si>
    <t>Wageningen Research</t>
  </si>
  <si>
    <t>Pamgene</t>
  </si>
  <si>
    <t>Vivaltes</t>
  </si>
  <si>
    <t>Shell International</t>
  </si>
  <si>
    <t>Incision Group BV</t>
  </si>
  <si>
    <t>SurgINNOV</t>
  </si>
  <si>
    <t xml:space="preserve">Er is een groot tekort aan chirurgen wereldwijd. En hun opleiding duurt lang. Digitaal onderwijs kan helpen dit tekort sneller op te lossen. 
In ontwikkelingslanden is de situatie nog nijpender. Met EFRO-geld wordt een platform ingericht, waar chirurgen (in opleiding) elkaar kunnen ontmoeten en kennis uitwisselen. 
</t>
  </si>
  <si>
    <t>https://www.incision.care/</t>
  </si>
  <si>
    <t>1092 AD</t>
  </si>
  <si>
    <t xml:space="preserve">Mauritskade 63 (kamer </t>
  </si>
  <si>
    <t>Liters</t>
  </si>
  <si>
    <t>Liters BV</t>
  </si>
  <si>
    <t>Amsterdam Health and Technology BV</t>
  </si>
  <si>
    <t>HealthTech Park</t>
  </si>
  <si>
    <t xml:space="preserve">De Gemeente Amsterdam heeft in 2013 besloten dat het gebied rond station Holendrecht,  moet transformeren van een monofunctioneel kantorengebied naar een multifunctionele en levendige stadswijk. Onlangs heeft het AMC besloten actiever te worden in dit gebied. </t>
  </si>
  <si>
    <t>https://www.gebiedsontwikkeling.nu/artikelen/amsterdam-zuidoostzuid-timmert-hard-aan-de-weg-met-een-online-gebiedsdashboard-gebiedsvisie-en-een-crowdfunding-campagne/</t>
  </si>
  <si>
    <t>2016-03-10</t>
  </si>
  <si>
    <t>AHTI</t>
  </si>
  <si>
    <t>Stichting AIGHD</t>
  </si>
  <si>
    <t>AMC</t>
  </si>
  <si>
    <t>Voile Architecten (ZO!City)</t>
  </si>
  <si>
    <t>Gemeente Amsterdam, Zuidoost</t>
  </si>
  <si>
    <t>Amsterdam Economic Board</t>
  </si>
  <si>
    <t>TechGrounds</t>
  </si>
  <si>
    <t xml:space="preserve">Tech Grounds </t>
  </si>
  <si>
    <t xml:space="preserve">De economie van de Metropoolregio Amsterdam (MRA) draait op volle toeren en de werkloosheid is op het laagste punt in zeventien jaar. Toch staan er nog teveel mensen langs de kant. 
TechGrounds brengt tech ondernemerschap en digitale vaardigheden naar de kansarmere
communities en wijken in Nederland. </t>
  </si>
  <si>
    <t xml:space="preserve">www.techgrounds.nl </t>
  </si>
  <si>
    <t>1018JA</t>
  </si>
  <si>
    <t>Stichting Studiezalen</t>
  </si>
  <si>
    <t>Stichting TechGrounds</t>
  </si>
  <si>
    <t>SoundEnergy B.V.</t>
  </si>
  <si>
    <t>Ontwikkeling Thermo Akoestische Cooler</t>
  </si>
  <si>
    <t>Development Thermo Acoustic Cooler</t>
  </si>
  <si>
    <t xml:space="preserve"> Met behulp van thermo akoestiek worden goedkope warmtebronnen (restwarmte/warmte van zonnecollectoren) omgezet in koude. </t>
  </si>
  <si>
    <t>http://soundenergy.nl/</t>
  </si>
  <si>
    <t>7521 PA</t>
  </si>
  <si>
    <t xml:space="preserve">Hengelosestraat 705 (BTC gebouw hal </t>
  </si>
  <si>
    <t>Staalbouw Huitink-Oldenzaal B.V.</t>
  </si>
  <si>
    <t>Solartech International BV</t>
  </si>
  <si>
    <t>Geenergy Demo's</t>
  </si>
  <si>
    <t>Realiseren van een eerste demonstratie van een innovatief totaalconcept om nul-op-de-meter woningen te maken, waarbij het geheel zowel het uiterlijk mooier is dan bestaande concepten, maar ook energie-efficiënter. Hierbij is uniek dat ook alle huislijke elektronica van een woning meegenomen gaat worden.</t>
  </si>
  <si>
    <t>2019-05-31</t>
  </si>
  <si>
    <t>NRGTEQ BV</t>
  </si>
  <si>
    <t>Elitac BV</t>
  </si>
  <si>
    <t>FysioPal2</t>
  </si>
  <si>
    <t>Het project betreft de doorontwikkeling van het FysioPal prototype reeds ontwikkeld door Elitac. Een shirt met sensoren en trillers geïntegreerd, dat houding van de drager meet en waar nodig corrigerende feedback geeft, teneinde een gezonde werkhouding aan te leren. Verhelpt rug en nekklachten, en verlaagd verzuim.</t>
  </si>
  <si>
    <t>http://www.elitac.nl/</t>
  </si>
  <si>
    <t>6822BL</t>
  </si>
  <si>
    <t xml:space="preserve">Sonsbeeksingel </t>
  </si>
  <si>
    <t>2015-02-17</t>
  </si>
  <si>
    <t>Transport Groep Gelderland B.V.</t>
  </si>
  <si>
    <t>REDUCE</t>
  </si>
  <si>
    <t xml:space="preserve">Dit project heeft als doel het ontwikkelen en demonstreren van een multifunctionele lichtgewicht trailer die zowel melk als wei kan transporteren. </t>
  </si>
  <si>
    <t>http://www.tggbv.nl/</t>
  </si>
  <si>
    <t>Scheggetman Beheer B.V.</t>
  </si>
  <si>
    <t>RMOtive B.V.</t>
  </si>
  <si>
    <t>Brein Computer Interfaces (BCI) Proeftuin</t>
  </si>
  <si>
    <t>Brein Computer Interfaces (BCI) experiment</t>
  </si>
  <si>
    <t>In het proeftuinproject ‘Brein Computer Interfaces (BCI)’ worden, met sensoren op het hoofd, applicaties getest die menselijk gedrag meten, analyseren, interpreteren, en beïnvloeden. .</t>
  </si>
  <si>
    <t>https://www.thalesgroup.com</t>
  </si>
  <si>
    <t>Zuidelijke Havenweg</t>
  </si>
  <si>
    <t>Vidinexus Vof</t>
  </si>
  <si>
    <t>Artinis Medical Systems B.V.</t>
  </si>
  <si>
    <t>Urogyn B.V.</t>
  </si>
  <si>
    <t>Automatische Pomp voor Ovalastic</t>
  </si>
  <si>
    <t>Automatic Pump for Ovalastic</t>
  </si>
  <si>
    <t>Voor sterilisatie bij vrouwen ontwikkelt Urogyn B.V. een niet-invasieve methode op basis van een injecteerbare verbinding, Ovalastic. Door deze verbinding te injecteren in de eileider wordt deze afgesloten. Om het materiaal in de juiste hoeveelheid, op het juiste moment en op de juiste plek te injecteren, wordt in dit project een applicator met een automatische uitdrukpomp ontwikkeld.</t>
  </si>
  <si>
    <t>http://www.urogynbv.com/ovalastic/</t>
  </si>
  <si>
    <t>6534 AT</t>
  </si>
  <si>
    <t xml:space="preserve">Transistorweg 5 </t>
  </si>
  <si>
    <t>Vertoro BV</t>
  </si>
  <si>
    <t>Meer met Lignine</t>
  </si>
  <si>
    <t xml:space="preserve">Het doel van het project ?Meer met Lignine? is het opzetten van een Living Lab dat bestaat uit een proef productieketen waarbinnen biomassa wordt gebruikt als basismateriaal om lignine te winnen in de vorm van Crude Liquid Oil (CLO). Uit deze CLO worden verschillende grondstoffen ontwikkeld die in bestaande chemieparken verwerkt kunnen worden (liquid input) binnen bestaande chemieprocessen en ?installaties. De grondstoffen die worden ontwikkeld voor de chemische industrie hebben dezelfde eigenschappen als aardolie maar worden gemaakt uit biologisch restafval. Negatieve effecten op de CO2 footprint door aardolie als basismateriaal te nemen worden daarmee voorkomen. De proefproductie keten bestaat uit verschillende onderdelen:
1: Voorbewerken: van biomassa naar droge poeder
2: Van droge poeder naar Crude Liquid Oil (CLO);
3. Ontwikkeling CLO applicaties voor de petrochemische industrie: poly-urethaan en phenol
</t>
  </si>
  <si>
    <t>6167RD</t>
  </si>
  <si>
    <t>2019-02-14</t>
  </si>
  <si>
    <t>Bio Treat Center B.V. BTC</t>
  </si>
  <si>
    <t>Chemelot Institute for Science &amp; Technology</t>
  </si>
  <si>
    <t>Indresmat BV</t>
  </si>
  <si>
    <t>VITO</t>
  </si>
  <si>
    <t>Attero</t>
  </si>
  <si>
    <t>Ciwit</t>
  </si>
  <si>
    <t>Castor EDC</t>
  </si>
  <si>
    <t xml:space="preserve">Data is the new oil and artificial intelligence is the technology of the future. 
This project leverages these insights to turn Castor EDC into one of Amsterdam’s most valuable companies. We are currently in the age of evidence based healthcare, relying on high quality research to advance. However, of the USD 250 bln spent on medical research annually, only USD 50 bln actually contributes to patient health in the long run. 
</t>
  </si>
  <si>
    <t>https://www.castoredc.com/?gclid=CjwKCAjw-dXaBRAEEiwAbwCi5vKgR35xwavTSCWiKO2jigYAo2KuLowtNJ41p2OoRMaRZ73_dyS4wxoC86wQAvD_BwE</t>
  </si>
  <si>
    <t xml:space="preserve">Paasheuvelweg </t>
  </si>
  <si>
    <t>Thales Nederland</t>
  </si>
  <si>
    <t>Descin</t>
  </si>
  <si>
    <t>VIA 2016</t>
  </si>
  <si>
    <t>Het project betreft een nieuwe subsidieregeling, de VIA 2016. Deze subsidieregeling volgt de Versneller Innovatieve Ambities (VIA) 2015 op die sinds november 2015 beschikbaar is voor mkb-ondernemingen. Het tegenvallend gebruik van deze regeling en reacties van ondernemers dat het niet aansluit bij de behoefte waren aanleiding om de VIA te vernieuwen. De VIA 2016 is voor mkb in de provincies Drenthe, Fryslân en Groningen en heeft als doel innovatie en valorisatie te stimuleren, waarbij ook een bijdrage aan de koolstofarme economie wordt geleverd.</t>
  </si>
  <si>
    <t>8911 KZ</t>
  </si>
  <si>
    <t xml:space="preserve">Tweebaksmarkt </t>
  </si>
  <si>
    <t>Provincie Zuid-Holland</t>
  </si>
  <si>
    <t>SCR-katalysatoren binnenvaart Zuid-Holland</t>
  </si>
  <si>
    <t xml:space="preserve">De luchtkwaliteit in Zuid-Holland verbetert langzaam maar gestaag, maar verbeteringsmaatregelen blijven nodig. Dit project stimuleerde een schonere binnenvaart, waarmee de provincie Zuid-Holland, de gemeente Rotterdam en de stadsregio Rotterdam een effectieve bijdrage leverden aan een betere luchtkwaliteit. </t>
  </si>
  <si>
    <t>2596AW</t>
  </si>
  <si>
    <t>Zuid-Hollandplein</t>
  </si>
  <si>
    <t>2014-03-17 00:00:00</t>
  </si>
  <si>
    <t>Roem van Yerseke BV</t>
  </si>
  <si>
    <t>Innovatief opkweeksysteem voor een ecologisch ?n economisch duurzame oestersector</t>
  </si>
  <si>
    <t>Het doel van het project is het ontwikkelen van een opkweeksysteem voor oesters zodat een ecologisch en economisch duurzaam product wordt geleverd. Hiermee wordt de Zeeuwse oestersector gemoderniseerd en de aanvoer van Nederlandse oesters vergroot.</t>
  </si>
  <si>
    <t>4401 KZ</t>
  </si>
  <si>
    <t>Groeninx van Zoelenstraat</t>
  </si>
  <si>
    <t>Machinefabriek en reparatiebedrijf W. Bakker V.o.f</t>
  </si>
  <si>
    <t>Proeftuin 'Zorg van de Toekomst'</t>
  </si>
  <si>
    <t>Testing facility "Care from the Future"</t>
  </si>
  <si>
    <t>De Gelders/Overijsselse proeftuin “Zorg van de toekomst” wordt een showroom voor innovatieve zorgproducten, die samen met patiënten en eindgebruikers worden getest. Binnen het project worden een drietal - aanvullende en versterkende - innovaties ontwikkeld. Het betreft innovaties die zorginhoudelijk (hulpmiddelen, technologie, en ICT ondersteuning), organisatorisch (samenwerking/ontschotting van de zorg) en financieel (verwachtings- ofwel waardegedreven zorg) van aard zijn.</t>
  </si>
  <si>
    <t>http://www.parkinsonnet.nl/nieuws/europese-subsidie-voor-proeftuin-parkinsonzorg-in-nijmegen</t>
  </si>
  <si>
    <t>Topicus Zorg 2e lijn</t>
  </si>
  <si>
    <t>Zorg Invest</t>
  </si>
  <si>
    <t>De Praktijk Index</t>
  </si>
  <si>
    <t>ParkinsonNet</t>
  </si>
  <si>
    <t>Mastiline</t>
  </si>
  <si>
    <t>Mastimilk</t>
  </si>
  <si>
    <t>Er is gedurende de laatste jaren een zeer snelle groei van het aantal melkrobots in de melkveehouderij. In West Europa is op dit moment van alle nieuw geinstalleerde melksystemen, 50% tot 60% een melkrobot, met een voorspelling dat er in 2020 wereldwijd ongeveer 20,000 robots per jaar zullen worden verkocht (bron: GEA FT)
De schaalvergroting in de melkveehouderij en de adaptatie aan melkrobots zullen leiden tot een verminderd contact van de boer met zijn dieren. De boer zal zich daardoor meer en meer laten leiden door automatische metingen in de melksystemen, met name in de robot. Het celgetal van demelk is een algemeen bekende parameter, die veel zegt over de gezondheid van het dier. Hoe lager het celgetal, hoe gezonder het dier. 
Het project Mastilmilk gaat over de ontwikkeling van een on-line meetinstrument om betaalbaar en automatisch in de stal het celgetal van de melk te meten voor elke individuele koe. 
Aktiviteiten en consortium
De aktiviteiten richten zich in dit project vooral op het brengen van het huidige functioneel Model (TRL4) naar een 7-tal pre-productie prototypes en demonstratie daarvan in een praktijkomgeving (TRL7). Het project is daarmee gericht op valorisatie van technologie binnen de maatschappelijke uitdaging “voedselzekerheid, duurzame landbouw en bioeconomie”. Het project bestaat uit de volgende aktiviteiten, die gekoppeld zijn aan de 3 projectpartners:
1.	Ontwikkeling en realisatie van 7 pre-productie prototypes van de instrumenten; leiding door Mastiline.
2.	Ontwikkeling van reagentia en een container/cassette ontwerp voor de reagentia die gekoppeld kan worden aan de pre-productie prototypes van het instrument; leiding door PerkinElmer Groningen. 
3.	Een demonstratie en validatie van de sensoren in de praktijk door DairyCampus; leiding door DairyCampus, onderdeel van Wageningen Universiteit.
Ieder lid van het consortium brengt hiermee zeer specifieke waarde en kennis in het project, die nodig is om het project te laten slagen. Mastiline BV werkt als MKB bedrijf voor hun deel van de ontwikkeling met andere bedrijven samen als toeleveranciers van kennis en expertise, zoals the Sensor Factory BV en IZER BV. Dat betekent dat er meer MKB bedrijven zijn betrokken dan in eerste instantie lijkt. Met PerkinElmer is een groot bedrijf betrokken, al is de vestiging in Groningen op zichzelf nog steeds MKB. De DairyCampus is de kennisinstelling die vooral betrokken is bij de demonstratie van de ontwikkelde sensor en reagentia. 
Er is strategisch bewust gekozen om de leveranciers van melkrobots buiten dit project te houden. Mastiline wil graag werken met meerdere melkrobotleveranciers en zich niet vastleggen op een enkele partner. Er zijn in het projectvoorstel wel bijlagen toegevoegd met brieven van aanbeveling van enkele melkrobotleveranciers, zodat de interesse van de markt wel geborgd is.</t>
  </si>
  <si>
    <t>PerkinElmer Health Sciences</t>
  </si>
  <si>
    <t>Stichting DLO nevenvestiging Dairycampus</t>
  </si>
  <si>
    <t>Ecovat IP</t>
  </si>
  <si>
    <t>Ecovat software 2.0</t>
  </si>
  <si>
    <t>De belangrijkste duurzame energiebronnen (zon en wind) zijn weersafhankelijk en deels seizoensgebonden. Dit vraagt om energieopslag om de tijdspanne tussen productie en gebruik van energie te overbruggen.</t>
  </si>
  <si>
    <t>http://www.ecovat.eu/</t>
  </si>
  <si>
    <t>6812 AR</t>
  </si>
  <si>
    <t xml:space="preserve">Utrechtseweg </t>
  </si>
  <si>
    <t>DNV GL Netherlands</t>
  </si>
  <si>
    <t>M.M.J. Tijssen-Theuws en A.B. Theuws</t>
  </si>
  <si>
    <t>Looerheideweg 9, 5571 TZ Bergeijk</t>
  </si>
  <si>
    <t>Het betreft een VAB waar voorheen melkvee en varkens gehouden werden. De agrarische bedrijfsvoering is geheel beeindigd. Het idee is om een deel van de stallen te saneren en een deel her te bestemmen voor statische opslag.</t>
  </si>
  <si>
    <t>5571 TZ</t>
  </si>
  <si>
    <t xml:space="preserve">Looerheideweg </t>
  </si>
  <si>
    <t>2017-10-31</t>
  </si>
  <si>
    <t>Stichting ROC Midden Nederland</t>
  </si>
  <si>
    <t>Leer-werkplaatsen Utrecht</t>
  </si>
  <si>
    <t>learning &amp; work shops Utrecht</t>
  </si>
  <si>
    <t xml:space="preserve">Mede doordat mensen langer thuis blijven wonen, wordt zowel het werk in verzorgings- en verpleeghuizen als de thuiszorg complexer. Daarom zijn er nu nieuwe leer- werkomgevingen nodig om medewerkers extra kennis en vaardigheden aan te leren. </t>
  </si>
  <si>
    <t>https://www.rocmn.nl</t>
  </si>
  <si>
    <t>3502GB</t>
  </si>
  <si>
    <t xml:space="preserve"> Brandenburchdreef </t>
  </si>
  <si>
    <t>MBO Utrecht</t>
  </si>
  <si>
    <t>Spark Holland BV</t>
  </si>
  <si>
    <t>DBS– sample collector systeem</t>
  </si>
  <si>
    <t>Spark wil een DBS sample collector systeem ontwikkelen die het mogelijk maakt om geautomatiseerd een droog bloedmonster (op DBS kaartje) te converteren terug naar vloeibare vorm om deze beschikbaar te maken voor analyse in laboratoria.</t>
  </si>
  <si>
    <t>7825 VE</t>
  </si>
  <si>
    <t xml:space="preserve">Pieter de Keyserstraat </t>
  </si>
  <si>
    <t>Stichting Astron</t>
  </si>
  <si>
    <t>LOFAR 2-20’s. LOFAR en industrie voorbereiden op het 3e decennium.</t>
  </si>
  <si>
    <t>LOFAR (Low Frequency Array) is de grootste radiotelescoop ter wereld. Een radiotelescoop wordt gebruikt om telescoopbeelden te creëren uit radiogolven, met een relatief grote golflengte. LOFAR bestaat uit ongeveer 7000 LBA type antennes en 50000 HBA type antennes, verspreid over velden door heel Europa, met hun centrum in Noord-Nederland, waar 70% van de antennes staat. De huidige LOFAR-installatie is ongeveer 10 jaar geleden ontworpen en sindsdien nagenoeg onveranderd gebleven. Vooruitgang in technologische ontwikkeling biedt kansen om LOFAR grootschalig te updaten, hoofdzakelijk op twee vlakken, een bredere inzetbaarheid van het systeem en een verbetering van de duurzaamheid van het systeem. 
Allereerst wordt onderzoek gedaan naar een update van de analoge en digitale elektronica. Huidige componenten in de antennes zijn niet meer leverbaar, wat de aanleg van nieuwe velden onmogelijk maakt. Daarnaast kan een verbetering van de digitale informatieverwerking zorgen voor een breder toepassingsgebied van LOFAR. Daarnaast behelst de update een verduurzaming van het LOFAR-systeem. Het energie-intensieve systeem kan door PV-panelen voorzien worden van duurzame energie, maar de PV-omvormers die daar voor nodig zijn veroorzaken momenteel interferentie met de te ontvangen radiosignalen van LOFAR. Er moet daarom onderzocht worden hoe dit effect kan worden geminimaliseerd of gecompenseerd. 
Het uiteindelijke doel van dit kennisontwikkelingsproject is de implementatie van deze technologie in het LOFAR 2.0 systeem vanaf 2020. Vanaf dat moment wordt er opnieuw geïnvesteerd in verbetering en uitbreiding van het LOFAR-systeem. De vereiste kennis hiervoor dient daarvoor gereed te zijn. Hiermee blijft het systeem toonaangevend in de wereld. Daarmee gaat gepaard dat LOFAR mogelijkheden krijgt voor bredere toepassingen voor bijvoorbeeld de ESA, de agricultuursector en andere potentiële markten. Daarnaast zal het project ook zorgen voor een versterkte kennispositie van Noord-Nederland die ook in andere markten gevaloriseerd kan worden.</t>
  </si>
  <si>
    <t>7991 PD</t>
  </si>
  <si>
    <t>Ampulz</t>
  </si>
  <si>
    <t>Neways Leeuwarden B.V.</t>
  </si>
  <si>
    <t>Major Electronics</t>
  </si>
  <si>
    <t>Gemeente Hof van Twente</t>
  </si>
  <si>
    <t>Mineral Valley Twente</t>
  </si>
  <si>
    <t xml:space="preserve">Het project Mineral Valley Twente richt zich op het tot stand brengen van samenwerking tussen MKB-ondernemingen, overheden en kennisinstellingen om gezamenlijk een stap naar een duurzame toekomst voor de Agro &amp; Food sector te zetten. </t>
  </si>
  <si>
    <t>http://www.hofvantwente.nl</t>
  </si>
  <si>
    <t>7471DK</t>
  </si>
  <si>
    <t xml:space="preserve">De Höfte </t>
  </si>
  <si>
    <t>Gemeente Dinkelland</t>
  </si>
  <si>
    <t>Gemeente Tubbergen</t>
  </si>
  <si>
    <t>Gemeente Twenterand</t>
  </si>
  <si>
    <t>Stichting Groene Kennispoort Twente</t>
  </si>
  <si>
    <t>Twence Holding B.V.</t>
  </si>
  <si>
    <t>Waterschap Vechtstromen</t>
  </si>
  <si>
    <t>ForFarmers Nederland B.V.</t>
  </si>
  <si>
    <t>Land- en Tuinbouw Organisatie Noord</t>
  </si>
  <si>
    <t>Estede Business Solutions B.V.</t>
  </si>
  <si>
    <t>Smart Irrigation</t>
  </si>
  <si>
    <t xml:space="preserve">Het project Smart Irrigation draait om het optimaliseren van watergebruik bij de teelt van verschillende gewassen. </t>
  </si>
  <si>
    <t>www.specmeters.eu</t>
  </si>
  <si>
    <t>7122JD</t>
  </si>
  <si>
    <t xml:space="preserve">Vierde Broekdijk </t>
  </si>
  <si>
    <t>Dorset Identification BV</t>
  </si>
  <si>
    <t>Meeuwse handelsonderneming BV</t>
  </si>
  <si>
    <t>Delphy B.V.</t>
  </si>
  <si>
    <t>Maatschap F.W. Bunt en C.M.A. Bunt-Vink</t>
  </si>
  <si>
    <t>Maatschap M.A., Y.A.A., M.M. Leeuwis-Hoeflaken</t>
  </si>
  <si>
    <t>Maatschap A.M.A. Steijn en C.A. Bal</t>
  </si>
  <si>
    <t>Van de Water Fruit B.V.</t>
  </si>
  <si>
    <t>TechGroundsWest</t>
  </si>
  <si>
    <t xml:space="preserve">De economie van de Metropoolregio Amsterdam (MRA) draait op volle toeren en de werkloosheid is op het laagste punt in zeventien jaar. Toch is er ondanks de bloeiende economie veel werk te doen. Er staan nog teveel mensen langs de kant. Heel specifiek voor de MRA is, dat er aan de ene kant een groot tekort is  aan (tech)talent is en dat tegelijkertijd de arbeidsmarkt onvoldoende divers is.  De Amsterdam
Economic Board heeft daarom TechGrounds opgezet. TechGrounds brengt tech ondernemerschap en digitale vaardigheden naar de kansarmere
communities en wijken in Nederland. Uiteindelijk moet het ervoor zorgen dat tech echt van iedereen wordt.
</t>
  </si>
  <si>
    <t>https://techgrounds.nl/</t>
  </si>
  <si>
    <t>Kattenburgerstraat</t>
  </si>
  <si>
    <t>PDEng Cluster Smart Industry Oost-Nederland</t>
  </si>
  <si>
    <t>PDEng Cluster Smart Industry East Netherlands</t>
  </si>
  <si>
    <t>Het PDEng Cluster Smart Industry verbindt de maakindustrie met de Universiteit Twente. Dit om op het gebied van Smart Industry gezamenlijk te leren, talent op te leiden en doelgerichte oplossingen te ontwikkelen, valideren en implementeren.Oost-Nederland heeft een sterke positie in de maakindustrie en de innovatiekracht en het groeipotentieel van met name het MKB is groot. Voor de maakindustrie liggen belangrijke kansen op de grensvlakken tussen geavanceerde technologieën op hightech systems, materialen en ICT. Om deze positie te behouden en uit te bouwen is het van cruciaal belang dat het MKB in Oost-Nederland actief mee gaat in de Smart Industry beweging. Vanaf 2011 heeft de Universiteit Twente technologische ontwerpersopleidingen (PDEng) in uitvoering. Deze opleidingen zijn een goed instrument om het bedrijfsleven actief te laten participeren.</t>
  </si>
  <si>
    <t>http://www.utwente.nl/nieuws/!/2017/1/153390/ut-succesvol-in-onderzoek-smart-industry</t>
  </si>
  <si>
    <t>VMO</t>
  </si>
  <si>
    <t>Sanovo Technology Netherlands B.V.</t>
  </si>
  <si>
    <t>Volautomatisch systeem voor geslachtsbepaling kippen</t>
  </si>
  <si>
    <t>Fully automatic system for sex determination chickens</t>
  </si>
  <si>
    <t xml:space="preserve">In het project ‘Volautomatisch systeem voor geslachtsbepaling kippen’ wordt een systeem ontwikkeld waarmee het geslacht van broedeieren bepaald kan worden. </t>
  </si>
  <si>
    <t>https://www.sanovogroup.com/media/2371/20160317-poster-efro-subsidie.pdf</t>
  </si>
  <si>
    <t>7122 MP</t>
  </si>
  <si>
    <t>2018-01-31</t>
  </si>
  <si>
    <t>In Ovo B.V.</t>
  </si>
  <si>
    <t>Innovatieplatform Chronische Pijn</t>
  </si>
  <si>
    <t>Innovation platform for chronic pain</t>
  </si>
  <si>
    <t>Binnen dit project wordt een persoonlijke, fysieke en virtuele, gezondheidsomgeving aangeboden waarin zorg wordt geboden voor patiënten met chronische pijn.</t>
  </si>
  <si>
    <t>www.radboud.nl</t>
  </si>
  <si>
    <t>Netwerk Chronische Pijn</t>
  </si>
  <si>
    <t>IVIDO</t>
  </si>
  <si>
    <t>Privacy by Design Foundation</t>
  </si>
  <si>
    <t>RealHealth (NL) Limited</t>
  </si>
  <si>
    <t>PCOU Willibrord</t>
  </si>
  <si>
    <t>Techniek Experience Center Utrecht</t>
  </si>
  <si>
    <t>Engeneering Experience Centre Utrecht</t>
  </si>
  <si>
    <t xml:space="preserve">In de wijk Overvecht wordt het Techniek Experience Center (TEC) gerealiseerd. TEC Utrecht is een plek waar jeugd en jongeren worden geïnspireerd om te bouwen aan de toekomst. Een leerzame en inspirerende speel-werkplaats waar professionals hun passie voor techniek, </t>
  </si>
  <si>
    <t>https://www.utrecht.nl/</t>
  </si>
  <si>
    <t>3542 AB</t>
  </si>
  <si>
    <t xml:space="preserve">Atoomweg </t>
  </si>
  <si>
    <t>Willibrord Stichting</t>
  </si>
  <si>
    <t>Stichting Nuovo Scholengroep</t>
  </si>
  <si>
    <t>ROC Midden Nederland</t>
  </si>
  <si>
    <t>Heijmans Vastgoed BV</t>
  </si>
  <si>
    <t>AM BV</t>
  </si>
  <si>
    <t>Bouwmensen Utrecht</t>
  </si>
  <si>
    <t>Portaal</t>
  </si>
  <si>
    <t>Eneco Warmteproductie Utrecht</t>
  </si>
  <si>
    <t>Baanmakelaar BV</t>
  </si>
  <si>
    <t>Cordial Adhesives BV</t>
  </si>
  <si>
    <t>Ontwikkeling groene biobased industriele kleefstoffen</t>
  </si>
  <si>
    <t>Dit strategisch innovatieproject heeft tot doel om een onderscheidend assortiment volledig biobased industriële kwaliteitslijmen te kunnen neerzetten en wereldwijd te kunnen vermarkten.</t>
  </si>
  <si>
    <t>9672 BP</t>
  </si>
  <si>
    <t xml:space="preserve">Kartonbaan </t>
  </si>
  <si>
    <t>Cordial Machines BV</t>
  </si>
  <si>
    <t>Cordial Beheer en Registergoederen BV</t>
  </si>
  <si>
    <t>Car Service Plan B.V.</t>
  </si>
  <si>
    <t>Ontwikkeling Mycarbuddy.nl</t>
  </si>
  <si>
    <t>Development Mycarbuddy.nl</t>
  </si>
  <si>
    <t>Deze internetdienst is een nieuw, innovatief, interactief autokostenbeheersysteem waarbij particulieren tweedehandsauto’s kunnen aanschaffen en rijden tegen een vast maandelijks tarief (incl. alle operationele kosten zoals verzekering, reparatie, onderhoud, banden, pechhulp en garantie, in feite dus een lease-model voor gebruikte auto’s met het verschil dat bij dit concept de klant daadwerkelijk eigenaar is van het voertuig. Hiervoor wordt een online-platform ontwikkeld dat door verschillende gebruikersgroepen (afnemers, leveranciers, beheerders), met eigen – afwijkende – autorisaties afzonderlijk en in verbinding met elkaar gebruikt kan worden. In het verlengde van MyCSP is het idee ontstaan om aanvullende proposities te ontwikkelen die relevant en interessant zijn voor de diverse gebruikersgroepen. Mycarbuddy.nl richt zich daarbij specifiek op de autobezitter. Daarvoor moet een geheel nieuw community platform worden ontwikkeld, dat aansluit op de verschillende databases en functionaliteiten van MyCSP en ook met andere bronnen moet kunnen communiceren. Het nieuwe platform zal diverse functionaliteiten hebben; naast een social media component wordt er tevens een business network ontwikkeld met functies als sharing, finance, trading en sales.</t>
  </si>
  <si>
    <t>7631 BA</t>
  </si>
  <si>
    <t>Big Developments B.V.</t>
  </si>
  <si>
    <t>Innovatie cluster integraal duurzame varkenshouderij systeem</t>
  </si>
  <si>
    <t>Ontwikkelen van een integraal duurzame varkenshouderij systeem binnen een open-innovatiecluster ter versterking van de concurrentiepositie van de varkenshouderij in Brabant.</t>
  </si>
  <si>
    <t>5741 PM</t>
  </si>
  <si>
    <t>Everbest</t>
  </si>
  <si>
    <t>Vereijken Hooijer B.V.</t>
  </si>
  <si>
    <t>Bert de Jong Holding B.V.</t>
  </si>
  <si>
    <t>Zero Gravity Movement B.V.</t>
  </si>
  <si>
    <t>Inno+ B.V.</t>
  </si>
  <si>
    <t>Dura Vermeer Facilitaire Bedrijven B.V.</t>
  </si>
  <si>
    <t>Spirra Europe BV</t>
  </si>
  <si>
    <t>SPIRRA – Industriële ontwikkeling aandrijflijn vierwiel elektrisch aangedreven sportscar</t>
  </si>
  <si>
    <t>SPIRRA Europe BV wil een vierwiel aangedreven super sportcar ontwikkelen die elektrisch wordt aangedreven.</t>
  </si>
  <si>
    <t>9497 NK</t>
  </si>
  <si>
    <t xml:space="preserve">It Eilan </t>
  </si>
  <si>
    <t>2017-11-30</t>
  </si>
  <si>
    <t>Zonel Energy Equipment BV</t>
  </si>
  <si>
    <t>Autonational Verspaningstechniek BV</t>
  </si>
  <si>
    <t>Dipl.-Ingenieure Rainer &amp; Oliver PULS GmbH</t>
  </si>
  <si>
    <t>TechMed Proeftuin</t>
  </si>
  <si>
    <t>TechMed Testing facility</t>
  </si>
  <si>
    <t>Het project is een open innovatie omgeving waarin nieuwe technologische ontwikkelingen voor de gezondheidszorg worden getest in een realistische omgeving. Het belangrijkste onderdeel is de klinische simulatieomgeving van het Experimental Centre for Technical Medicine (ECTM), een spiegellocatie van klinische settings.</t>
  </si>
  <si>
    <t>https://www.utwente.nl/en/ectm/knowledge-exchange/techmed-proeftuin/</t>
  </si>
  <si>
    <t>Panton B.V.</t>
  </si>
  <si>
    <t>Holland Innovative Twente B.V.</t>
  </si>
  <si>
    <t>Unitron InnoTech B.V.</t>
  </si>
  <si>
    <t>Nutriënten Management Instituut</t>
  </si>
  <si>
    <t>Stro en laagwaardig hooi: van afval tot waardevol voer</t>
  </si>
  <si>
    <t>Straw and low grade hay: From garbage to valuable forage</t>
  </si>
  <si>
    <t xml:space="preserve">De voederwaarde van stro en andere laagwaardige ruwvoeders door middel van bioraffinage op te waarderen en vervolgens aan te bieden aan melkveehouderij bedrijven.
</t>
  </si>
  <si>
    <t>https://nmi-agro.nl/26-themas/prikbord-landbouwenvoedsel/299-op-oost-landbouw-voedsel</t>
  </si>
  <si>
    <t>Khondrion</t>
  </si>
  <si>
    <t>KH176: een weesgeneesmiddel op weg naar de internationale markt</t>
  </si>
  <si>
    <t>KH176: an orphan medicine on it's way to the international market</t>
  </si>
  <si>
    <t xml:space="preserve">Het KH176 geneesmiddel heeft potentie als geneesmiddel voor kinderen met energie-stofwisselingsziekten. </t>
  </si>
  <si>
    <t>http://www.khondrion.com/News-detail/4053/36868/EFRO-Grant-to-support-the-KHENERGYC-study.html?publicationdate=True</t>
  </si>
  <si>
    <t>6641 AA</t>
  </si>
  <si>
    <t xml:space="preserve">Van Heemstraweg </t>
  </si>
  <si>
    <t>Yellow Factory B.V.</t>
  </si>
  <si>
    <t>ePatch</t>
  </si>
  <si>
    <t>Hoofdpijn en nekklachten komen veelvuldig voor. Oorzaak van deze klachten is vaak een verkeerde lichaamshouding, waardoor spieren op een onjuiste manier worden belast en spanningshoofdpijn ontstaan. Met als gevolg dat hierdoor klachten optreden. Traditioneel worden deze klachten behandeld middels medicijnen. Daarnaast zijn er niet medicamenteuze behandelmethoden. Een veelbelovende techniek lijkt myofeedback, dat wil zeggen feedback voor de patiënt over de spanning in zijn of haar nekspieren. Hoofddoelstelling van het overkoepelende project is om een slimme techniek te ontwikkelen waarmee gebruikers zelf de spierspanning kunnen monitoren met als gevolg dat zij een juiste bewegingstechniek aanleren waardoor de kans op recidive gereduceerd wordt en men minder gebruik hoeft te maken van de gezondheidszorg. Kortom: we willen een behandeling ontwikkelen die de klachten definitief doet verdwijnen, in plaats van de huidige symptoom bestrijding door medicijnen.</t>
  </si>
  <si>
    <t>https://www.yellowfactory.org/2016/08/04/yellow-factory-ontwikkelt-electrische-pleister/</t>
  </si>
  <si>
    <t>7161 WN</t>
  </si>
  <si>
    <t xml:space="preserve">Hessenweg </t>
  </si>
  <si>
    <t>Wolbers Mesttechniek B.V.</t>
  </si>
  <si>
    <t>Mest in eigen beheer</t>
  </si>
  <si>
    <t>Manure in own management</t>
  </si>
  <si>
    <t>In samenwerking wordt een modulair energiezuinige innovatief mestverwerkingsproces voor “natte” mestsoorten op boerderijniveauontwikkeld.</t>
  </si>
  <si>
    <t>https://www.mestinbeheer.nl/specificaties</t>
  </si>
  <si>
    <t>7595KA</t>
  </si>
  <si>
    <t xml:space="preserve">Echelpoelweg </t>
  </si>
  <si>
    <t>2017-05-31</t>
  </si>
  <si>
    <t>Hellebrekers Technieken B.V.</t>
  </si>
  <si>
    <t>Regio Twente</t>
  </si>
  <si>
    <t>Proeftuin Lageveld</t>
  </si>
  <si>
    <t>Lageveld experimental garden</t>
  </si>
  <si>
    <t>De projectpartners ontwikkelen in deze proeftuin, een aantal duurzame infrastructurele innovaties.</t>
  </si>
  <si>
    <t>www.regiotwente.nl</t>
  </si>
  <si>
    <t>Marquette Groen B.V.</t>
  </si>
  <si>
    <t>Ten Cate Thiolon B.V.</t>
  </si>
  <si>
    <t>Van Heteren Weg- en Waterbouw B.V.</t>
  </si>
  <si>
    <t>Regio Twente - WP 4 exploitatie proeftuin</t>
  </si>
  <si>
    <t>EMS B.V.</t>
  </si>
  <si>
    <t>Low-cost ammoniak gasmeetsysteem voor stallen</t>
  </si>
  <si>
    <t>In dit project wordt een robuuste en low-cost gasmeetsysteem ontwikkeld om de ammoniak concentratie in stallen te bepalen.</t>
  </si>
  <si>
    <t>4697 CG</t>
  </si>
  <si>
    <t>Raiffeisenstraat</t>
  </si>
  <si>
    <t>Putman Installatietechniek BV</t>
  </si>
  <si>
    <t>Solar Energy Booster</t>
  </si>
  <si>
    <t>Haalbaarheid ontwikkeling prototype warmtewisselaar.</t>
  </si>
  <si>
    <t>http://www.solarenergybooster.nl/ontwikkelingstraject</t>
  </si>
  <si>
    <t xml:space="preserve">Marketing </t>
  </si>
  <si>
    <t>eMALDI BV</t>
  </si>
  <si>
    <t>eMALDI electrowetting</t>
  </si>
  <si>
    <t>Door een snelle uitlezing van deze eMALDI plaatsjes kan snellere en adequate opsporing van elementen worden gevonden in biomedische analyses. eMALDI onderzoekt de mogelijkheid om een device te ontwikkelen die op een flexibele manier om kan gaan met meerdere typen MALDI-plaatjes van verschillend formaat en in samenstelling verschillende materialen.</t>
  </si>
  <si>
    <t>http://www.e-maldi.com</t>
  </si>
  <si>
    <t>7521AG</t>
  </si>
  <si>
    <t>Ellips BV</t>
  </si>
  <si>
    <t>TrueSort - Dynamisch scan-sorteersysteem voor hoge kwaliteit groente &amp; fruit</t>
  </si>
  <si>
    <t xml:space="preserve">De manier van kwaliteitsbeoordeling binnen de groente en fruit verwerkingsindustrie bestaat momenteel uit een interne kwaliteitsbeoordeling o.b.v. een intern-scansysteem wat ?in? het product kan kijken, en een externe kwaliteitsbeoordeling door een medewerker. Door de hoge verwerkingssnelheden en de structuur van de producten vallen externe defecten als rotte plekken/barsten nauwelijks op. Hierdoor worden per dag zowel in Nederland als in de VS miljoenen producten verkeerd beoordeeld. Momenteel is er geen oplossing in de markt om de externe kwaliteit van groente en fruit nauwkeurig te kunnen beoordelen. 
Middels dit OPZuid project wil Ellips BV (expert in het ontwikkelen van optische beoordelings- en sorteertechnologie) graag een totaaloplossing ontwikkelen, waarmee voedselverspilling kan worden tegengegaan en producten van een hoge kwaliteit kunnen worden gerealiseerd tegen een goede prijs. 
</t>
  </si>
  <si>
    <t>5633 AE</t>
  </si>
  <si>
    <t>Zuidelijke Land- en Tuinbouw Organisatie (ZLTO)</t>
  </si>
  <si>
    <t>Proeftuin voor Precisielandbouw</t>
  </si>
  <si>
    <t>Precisielandbouw (PL) is d? toekomst voor de agrarische sector. Bij PL draait het om de juiste behandeling op het juiste tijdstip op de juiste plaats. Met de inzet van moderne technologie en het intensief gebruik van data wordt met minder arbeidsintensieve inspanning een hogere opbrengst tegen een lagere milieubelasting en CO2 emissie gerealiseerd. PL is goed voor People, Profit ?n Planet!
Het project heeft als doelstelling het ontwikkelen en exploiteren van een proeftuin voor precisielandbouw om daarmee innovatie en de adoptie van precisielandbouw in Nederland te versnellen. 
Het doel is om met minder gebruik van water, mineralen, gewasbeschermingsmiddelen en resources meer output (kwalitatief en kwantitatief) te behalen.
Uitleg hierbij is dat Praktijkcentrum Colijnsplaat, testfaciliteiten op Vredepeel en Wijnandsrade en het innovatie-centrum (Reusel), samen genoemd de Proeftuin voor Precisielandbouw, het middel zijn en dat hier technieken en data en data-analyses uit voortkomen die de agrosector verder helpen met het versneld innoveren en adopteren van PL om met minder gebruik van hulpstoffen (water, mineralen, gewasbescherming-middelen en andere resources) meer output (kwalitatief en kwantitatief) te behalen. De resultaten van PL op de verschillende gronden pakt voor de agrarische ondernemer heel anders is. Vandaar dat er ingestoken wordt op meerdere testfaciliteiten. Vanuit het Praktijk/innovatiecentrum in Reusel (zandgrond) worden testfaciliteiten aangeboden op Wageningen Plant Research (WPR) Vredepeel en Wijnandsrade (l?ssgronden) en voor kleigronden gebeurt dat door de Rusthoeve op Praktijkcentrum Colijnsplaat in het Zuidwestelijk kleigebied. Ook worden enkele proeven bij een aantal zuidwestelijke akkerbouwbedrijven gelegd.
Daarbij richt de proeftuin voor PL zich op de volgende afgeleide doelstellingen en activiteiten: 
-Bieden van demo- en testfaciliteiten voor fabrikanten en (potenti?le) afnemers 
-Gezamenlijke investeringen in technologie, gebruiksvriendelijke interfaces en analysemethoden ontwikkelen
-Toegankelijk maken van data en meetgegevens voor (collectief) gebruik door agrarische bedrijven, toeleveranciers, verwerkende industrie en kennisinstellingen
-Marktsensibilisering en vraagarticulatie
-Het faciliteren van pilots en innovaties binnen het Praktijkcentrum en op locatie
-Aanjagen en participeren in innovatieprojecten
-Verdere kennisopbouw door toegepast onderzoek (in samenwerking met o.a. HAS (ontwikkeling young capital), WUR,TNO en TU/e)
In de innovatiegroepen laten we zien hoe de innovaties en de hieruit voortkomende data bruikbaar zijn voor hun bedrijfsvoering. Er worden groepen akkerbouwers/ boomkwekers en overige open teelten in de vorm van innovatiegroepen betrokken die nu al bezig zijn met dit thema en in deze thematiek als voorloper worden beschouwd. 
Binnen het project wordt gestart met een analyse van de huidige stand van zaken. Welke kennis is nu voorhanden en waar moet er binnen dit project aan gewerkt worden. Samen met innovatiegroepen wordt er drie jaar lang intensief gewerkt aan het testen van de technieken en het interpreteren van de data in de praktijk. 
Het Praktijkcentrum precisielandbouw (Reusel) richt zich vooral op zand- en l?ssgronden. Hierbij gaat het om het testen van innovatieve nieuwe technologie, deze te ontwikkelen en toepasbaar en toegankelijk te maken voor agrarische bedrijven. Daarnaast worden op de andere testfaciliteiten bestaande technieken gecombineerd en ge?nterpreteerd naar een correct advies. Testfaciliteiten en Praktijkcentrum versterken elkaar wederzijds. De praktijkervaring met combinaties van technieken geven inzicht in de adaptie van deze technieken bij agrarische ondernemers.</t>
  </si>
  <si>
    <t>Stichting ter exploitatie proefboerderij Rusthoeve</t>
  </si>
  <si>
    <t>Delphy BV</t>
  </si>
  <si>
    <t>Van den Borne Aardappelen BV</t>
  </si>
  <si>
    <t>Van den Borne Projecten B.V.</t>
  </si>
  <si>
    <t>Sneller en Beter naar Nul op de Meter (SBNoM)</t>
  </si>
  <si>
    <t>Stichting Avans</t>
  </si>
  <si>
    <t>Gemeente Eindhoven</t>
  </si>
  <si>
    <t>Gemeente Maastricht</t>
  </si>
  <si>
    <t>Gemeente Middelburg</t>
  </si>
  <si>
    <t>Alklima B.V.</t>
  </si>
  <si>
    <t>BJW Wonen B.V.</t>
  </si>
  <si>
    <t>SimGas</t>
  </si>
  <si>
    <t>GesiFlex</t>
  </si>
  <si>
    <t>Gesiflex</t>
  </si>
  <si>
    <t xml:space="preserve">SimGas is is een Haags MKB-bedrijf. Het richt zich op schone, betaalbare oplossingen van hoge kwaliteit voor energie en sanitatieoplossingen voor de Afrikaanse en Aziatische markt.SimGas wil zorgen voor duurzame toegang tot biogas en kunstmest voor miljoenen mensen door betaalbare flexibele zak verteerder te introduceren bij clienten met een lager inkomen. 
De huidige concurrent GesiShamba komt niet tegemoet aan de behoeften van boeren en kleine huishoudens met 1 – 3 koeien. Daarom heeft Sim Gas een nieuw biogas systeem aan de portefeuille toegevoegd: de GesiFlex. Samen met de innovatieve regionale en internationale partners en experts ontwikkelt het bedrijf een nieuw product dat gemakkelijk in gebruik is, betaalbaar, snel en eenvoudig te installeren, betrouwbaar en duurzaam. 
In dit project wordt eerst een overzicht gemaakt van bestaande materialen, producten en technologieën. Op basis daarvan komt er een ontwerp en volgt het testen. Als dat succesvol verloopt wordt het apparaat bij 50 klanten in Kenya geïnstalleerd. Verloopt ook dat succesvol dan wordt bekeken waar een lokale productielijn op gezet kan worden. Eind 2018 zou de GesiFlex klaar moeten zijn voor grootschalige uitrol.
</t>
  </si>
  <si>
    <t>https://simgas.org/</t>
  </si>
  <si>
    <t>2516 BE</t>
  </si>
  <si>
    <t>Binckhorstlaan</t>
  </si>
  <si>
    <t>2017-06-06</t>
  </si>
  <si>
    <t>Albers Alligator Projekten BV</t>
  </si>
  <si>
    <t>Zweva Engineering</t>
  </si>
  <si>
    <t>Stichting SNV Nederlandse Ontwikkelingsorganisatie</t>
  </si>
  <si>
    <t>Dutch Shape B.V.</t>
  </si>
  <si>
    <t>Ontwikkeling vacuümdichte mallen met polyurethaanpasta voor composietdelen in de vliegtuigindustrie.</t>
  </si>
  <si>
    <t>Development vacuum-tight templates with polyurethane paste for composite parts in the aircraft industry</t>
  </si>
  <si>
    <t>Binnen dit project wil Dutch-Shape gaan onderzoeken of het haalbaar is om dunne metalen mallen, bestaande uit (nikkel)staal, te coaten met polyester en daarbovenop een polyurethaanpasta om deze geschikt te maken voor het vacuüm vormen van composietonderdelen voor verschillende toepassingen binnen de luchtvaartindustrie. De huidige generatie mallen die Dutch-Shape produceert, verliezen veel warmte tijdens het proces daar het staal veel warmte absorbeert dat niet in het te bewerken product komt. Door oneffenheden i.c.m. warmtetransport ontstaan er hot- en/of coldspots in het composiet materiaal waardoor composiet delen die gevormd worden, kunnen scheuren of vervormen. Voor dit project zullen de mallen worden ingezet binnen het productieproces van de Airbus A320. Dit is een mondiale markt waarbij Dutch-Shape een belangrijke schakel is voor het leveren van tooling voor composiet.</t>
  </si>
  <si>
    <t>https://www.dutch-shape.nl/</t>
  </si>
  <si>
    <t>7621HC</t>
  </si>
  <si>
    <t>Sigmascreening BV</t>
  </si>
  <si>
    <t>Mammografie paddle</t>
  </si>
  <si>
    <t>Mammography paddle</t>
  </si>
  <si>
    <t xml:space="preserve">Sigmascreening heeft een Mammo paddle ontwikkeld voor het maken van borstfoto’s. Bij deze paddle is de benodigde druk om een goede foto te kunnen maken veel minder dan bij de traditionele mammografie wat leidt tot minder pijn bij de patiënt. 
</t>
  </si>
  <si>
    <t>https://www.sigmascreening.com/SiteFiles/Publications/EFRO%20OPoost%20Poster%20Sigmascreening.pdf</t>
  </si>
  <si>
    <t>7251 AN</t>
  </si>
  <si>
    <t>2018-08-14</t>
  </si>
  <si>
    <t>ScreenPoint Medical BV</t>
  </si>
  <si>
    <t>Claymount Assemblies B.V.</t>
  </si>
  <si>
    <t>H.A. Prince Kunststofbouw B.V.</t>
  </si>
  <si>
    <t>Prince DSA</t>
  </si>
  <si>
    <t xml:space="preserve">Prince Kunststof Infra, een MKB bedrijf uit Zeeland (Tholen), gaat in dit project een innovatief, nieuw product ontwikkelen waarmee de ondergrondse infrastructuur toekomstbestendig gemaakt kan worden. De huidige, verouderde distributienetten van drinkwater en aardgas kennen problemen met verzakkingen en lekkages, vooral bij afsluitbare aftakkingen in het hoofdnet, waar zware gietijzeren afsluiters worden toegepast. Bovendien veroorzaakt de ?aardgasloze? toekomst voor Nederland een aardverschuiving in deze wereld. Er wordt gezocht naar andere toepassingen voor het enorme aardgasnetwerk in ons land, om een kapitaalvernietiging te voorkomen. Een van de mogelijke toepassingen is om er waterstof als schone energiedrager mee te gaan distribueren. Dan zal er echter wel een oplossing moeten worden gevonden voor de verouderde aftakkingen, de verzakkingen en de lekkages.
Prince wil hierop inspelen en haar positie als leverancier van innovatieve, nieuwe producten voor deze markten verder uitbouwen, door de ontwikkeling van een zeer elegante oplossing in de vorm van de kunststof DSA, de DrieSprongAfsluiter. Deze DSA wordt universeel toepasbaar  voor ondergrondse distributie van drinkwater, aardgas en waterstof, omdat dit product een aantal nieuwe technieken en oplossingen in zich verenigt en de kans op verzakking en lekkages minimaliseert en het aardgasleidingnet geschikt kan helpen maken voor waterstof of andere producten. De ontwikkeling is kostbaar voor een middelgroot MKB bedrijf als Prince, maar cruciaal voor de toekomst van het bedrijf, dat voor een groot deel afhankelijk is van de aardgasdistributiemarkt en hiermee een zeer belangrijke stap zet naar een nieuw, toekomstbestendig productenportfolio.
De technologie en het product, die in dit project worden ontwikkeld, zijn de basis voor toekomstige producten en kunnen reeds rekenen op warme belangstelling vanuit de markt van drinkwater- en gasdistributiebedrijven, voor wie de DSA een enorme stap vooruit zal betekenen in het reduceren van lekkages, calamiteiten en maintenance kosten. Bovendien opent het nieuwe mogelijkheden voor de aardgasdistributiesector, zoals het transport van waterstof.
Het project sluit hiermee nauw aan bij het programma Maintenance Zuid-Nederland, hoofdlijn 2, Infrastructuur en Utilities, waar ?Beheer ondergrondse Infrastructuur? als aandachtsgebied wordt genoemd. Prince Kunststof Infra is zelf een bedrijf uit de HTSM-sector, waarmee ook de crossover tussen deze twee sectoren een feit is.
</t>
  </si>
  <si>
    <t>4691 RX</t>
  </si>
  <si>
    <t xml:space="preserve">Deltaweg </t>
  </si>
  <si>
    <t>2018-06-27</t>
  </si>
  <si>
    <t>2021-05-31</t>
  </si>
  <si>
    <t>ReXil Agro BV</t>
  </si>
  <si>
    <t>Genenonderzoek project SAAT</t>
  </si>
  <si>
    <t>Gene research project SAAT</t>
  </si>
  <si>
    <t>Veel planten lijden aan Siliciumgebrek. De door ReXil Agro ontwikkelde technologie SAAT (Silicic Acid Agro Technology) is gebaseerd op een specifieke formulering van Siliciumzuur, die het probleem van de beschikbaarheid oplost.</t>
  </si>
  <si>
    <t>http://www.rexil-agro.com/</t>
  </si>
  <si>
    <t>7556 BN</t>
  </si>
  <si>
    <t xml:space="preserve">Demmersweg 92 </t>
  </si>
  <si>
    <t>2017-09-06</t>
  </si>
  <si>
    <t>Waterweg Rotterdam BV</t>
  </si>
  <si>
    <t>Plug-in hybride Watertaxi</t>
  </si>
  <si>
    <t xml:space="preserve">De bedrijven Waterweg Rotterdam en Watertaxi Rotterdam willen de eerste duurzame en innovatieve plug-in hybride watertaxi (PHW) ontwikkelen en er ervaring mee opdoen. Dit is uniek, innovatief en zeer duurzaam. </t>
  </si>
  <si>
    <t>https://www.watertaxirotterdam.nl/</t>
  </si>
  <si>
    <t>3072AD</t>
  </si>
  <si>
    <t>Koninginnehoofd</t>
  </si>
  <si>
    <t>Watertaxi Rotterdam BV</t>
  </si>
  <si>
    <t>Fresh Care Convenience BV</t>
  </si>
  <si>
    <t>LED it be Fresh!</t>
  </si>
  <si>
    <t xml:space="preserve">Wereldwijd wordt steeds meer grond voor de landbouw aan de natuur onttrokken en zijn de gevolgen daarvan merkbaar. De teelt maar ook het logistieke traject dat landbouwproducten afleggen trekken een grote wissel op de leefbaarheid van onze planeet. 
Dit betekent dat nieuwe, efficiënte productiemethoden nodig zijn om de wereldbevolking te voeden. Een nieuwe mogelijke en kansrijke hightech productiemethode hiervoor is de Daglichtloze Meerlagenteelt. Dan kan voedsel geproduceerd worden op elke plek op de wereld en onder alle klimatologische omstandigheden. Het uiteindelijke doel is verse, veilige en smaakvolle groenten en fruit, vol nuttige inhoudsstoffen te produceren die altijd voorradig en dichtbij verkrijgbaar zijn. Het voedsel wordt geproduceerd op een duurzame manier, zonder gebruik van chemische bestrijdingsmiddelen, in korte eerlijke ketens en gericht op de voedselbehoefte van de mens. Alleen is rond deze manier van telen nog veel onbekend. 
</t>
  </si>
  <si>
    <t>http://www.staayfoodgroup.com/nl/offices/fresh-care-convenience</t>
  </si>
  <si>
    <t>8253TA</t>
  </si>
  <si>
    <t xml:space="preserve">Cellebroederpoort </t>
  </si>
  <si>
    <t>2017-07-27</t>
  </si>
  <si>
    <t>Savasun Dronten</t>
  </si>
  <si>
    <t>RijkZwaan Nederland BV</t>
  </si>
  <si>
    <t>Stichting Hoger Onderwijs Nederland</t>
  </si>
  <si>
    <t>Biron BV</t>
  </si>
  <si>
    <t>DON Bureau BV</t>
  </si>
  <si>
    <t>Trifolium Fijnmetaal</t>
  </si>
  <si>
    <t>Automatiseren door standaardisering</t>
  </si>
  <si>
    <t>Automation through standardization</t>
  </si>
  <si>
    <t xml:space="preserve">Om te kunnen automatiseren is het nodigt de productie eerst te standaardiseren. Dat wil zeggen  zo min mogelijk losse handelingen. Dat gebeurt door het productieproces in stukken te knippen en per onderdeel na te gaan hoe het vereenvoudigd kan worden. Daarna kan de stap naar automatisering gezet worden.
</t>
  </si>
  <si>
    <t>http://www.trifoliumfijnmetaal.nl/</t>
  </si>
  <si>
    <t>1551NA</t>
  </si>
  <si>
    <t xml:space="preserve">Rak </t>
  </si>
  <si>
    <t>2019-06-17</t>
  </si>
  <si>
    <t>2020-06-15</t>
  </si>
  <si>
    <t>Novaris</t>
  </si>
  <si>
    <t>DownUnder</t>
  </si>
  <si>
    <t>Het haalbaarheidsproject DOWNUNDER heeft als doel de economische, industriële, en technische haalbaarheid te onderzoeken van draadloze sensornetwerktechniek waarmee het mogelijk is om onder de grond metingen aan verschillende grondeigenschappen te kunnen doen. Deze gegevens zijn noodzakelijk bij bijvoorbeeld smart farming, dijkbewaking, maar ook voor milieubewaking bij bijvoorbeeld bouwplaatsen en afvalstortplaatsen.</t>
  </si>
  <si>
    <t>http://www.novaris.nl/e/research.html</t>
  </si>
  <si>
    <t>Wijbenga Machines B.V.</t>
  </si>
  <si>
    <t>Ontwikkeling van een verticale snijtafel met geïntegreerde hoogtemeter voor gordijnateliers.</t>
  </si>
  <si>
    <t>Development of a vertical cutting table with an integrated altimeter</t>
  </si>
  <si>
    <t xml:space="preserve">De firma Wijbenga levert apparatuur voor het maken van gordijnen. Dit project is gericht op de ontwikkeling van een verticale snijtafel met geïntegreerde hoogtemeter. </t>
  </si>
  <si>
    <t>http://www.wybengamachines.com/</t>
  </si>
  <si>
    <t>7547 ST</t>
  </si>
  <si>
    <t xml:space="preserve">Twekkeler Es </t>
  </si>
  <si>
    <t>2016-01-04</t>
  </si>
  <si>
    <t>Online celgetalmeter voor gezonde melkveehouderij</t>
  </si>
  <si>
    <t xml:space="preserve">8448 ck </t>
  </si>
  <si>
    <t>Hermes</t>
  </si>
  <si>
    <t>2016-06-01 00:00:00</t>
  </si>
  <si>
    <t>2018-05-31 00:00:00</t>
  </si>
  <si>
    <t>Hilux5 BV</t>
  </si>
  <si>
    <t>MCPP</t>
  </si>
  <si>
    <t>Het betreft de ontwikkeling van een standaard warmtekracht centrale (WKC), die wordt opgebouwd met standaard container eenheden. DE WKC kan met een veelheid van brandstoffen bedreven worden (afval, hout, biomassa, kolen, gas, oliën, e.d.). Hiermee worden kosten voor productie, transport en bedrijfsvoering geminimaliseerd.</t>
  </si>
  <si>
    <t>https://www.hilux5.com/</t>
  </si>
  <si>
    <t>7554 TW</t>
  </si>
  <si>
    <t xml:space="preserve">Spinelstraat </t>
  </si>
  <si>
    <t>2015-07-15</t>
  </si>
  <si>
    <t>Trouw Nutrition Nederland B.V.</t>
  </si>
  <si>
    <t>LIFESTART</t>
  </si>
  <si>
    <t xml:space="preserve">De partners in het project ‘LIFESTART’ willen het welzijn van jonge boerderijdieren zoals biggen en kalveren verbeteren door stressmeting en precisievoeding. </t>
  </si>
  <si>
    <t>https://www.trouwnutrition.nl</t>
  </si>
  <si>
    <t>3881 LA</t>
  </si>
  <si>
    <t xml:space="preserve">Nijverheidsweg </t>
  </si>
  <si>
    <t>Sorama BV</t>
  </si>
  <si>
    <t>Radboud Universitaitr Medisch Centrum</t>
  </si>
  <si>
    <t>Marbodam Holding BV</t>
  </si>
  <si>
    <t>VUURS</t>
  </si>
  <si>
    <t xml:space="preserve">VUURS is in september 2014 begonnen met de ontwikkeling van een vernieuwend verwarmingsconcept op basis van hout als brandstof. </t>
  </si>
  <si>
    <t>https://www.facebook.com/Vuurs/</t>
  </si>
  <si>
    <t>7202CM</t>
  </si>
  <si>
    <t xml:space="preserve">Oostzeestraat </t>
  </si>
  <si>
    <t>High Tech - Knowledge Transfer</t>
  </si>
  <si>
    <t>In dit project wil de Universiteit Twente 4 nieuwe kennisverspreidingsvormen gericht op het MKB initiëren.</t>
  </si>
  <si>
    <t>https://www.utwente.nl/en/ectm/knowledge-exchange/high-tech-knowledge-transfer/#knowledge-dissemination-by-researchers</t>
  </si>
  <si>
    <t>Hospitainer / Millson BV</t>
  </si>
  <si>
    <t>Hospivessel Hybride Full Scale Prototype</t>
  </si>
  <si>
    <t>Hospitainer maakt al een paar jaar succesvol medische units in zeecontainers voor rampen, conflicten en rurale gebieden. Er is nu behoefte om een varende Hospitainer te ontwikkelen, te bouwen en te testen met hybride voorstuwing van zonne- en fossiele energie. Op deze manier kunnen meer mensen gebruik maken van gezondheidszorg in gebieden waar deze ontbreekt. Op papier is het grootste gedeelte ontwikkeld, nu zullen ook de varende-, groene energie- en voortstuwende eigenschappen uitgewerkt worden.</t>
  </si>
  <si>
    <t>https://hospitainer.com/</t>
  </si>
  <si>
    <t>7317 AE</t>
  </si>
  <si>
    <t xml:space="preserve">Vlijtseweg </t>
  </si>
  <si>
    <t>2015-07-20</t>
  </si>
  <si>
    <t>Vereniging Metalen Ramen en Gevelbranche (VMRG)</t>
  </si>
  <si>
    <t>Facade Service Application (FaSA)</t>
  </si>
  <si>
    <t xml:space="preserve">Vastgoed speelt een cruciale rol in de grote maatschappelijke thema’s van nu, maar blijft achter in geschikte oplossingen voor de knelpunten rond deze thema’s. Daarom hebben een aantal publieke en private partijen handen ineen geslagen. Samen ontwikkelen zij ‘Facade Service Applicatie’ (FaSA); een innovatief platform dat de fysieke vastgoedmarkt innoveert door inzet van digitale middelen. </t>
  </si>
  <si>
    <t>https://vmrg.nl/</t>
  </si>
  <si>
    <t>3439 NJ</t>
  </si>
  <si>
    <t xml:space="preserve">Einsteinbaan </t>
  </si>
  <si>
    <t>2021-09-01</t>
  </si>
  <si>
    <t>Octo</t>
  </si>
  <si>
    <t>Aeroscan</t>
  </si>
  <si>
    <t>M-Des B.V.</t>
  </si>
  <si>
    <t>DermalDose</t>
  </si>
  <si>
    <t>DermalDose is een system voor het intradermaal toedienen van medicatie, zowel te gebruiken door patiënten als door professionals in de gezondheidszorg. De missie van dit project is om een handzame methode voor toediening van medicatie te bieden voor patiënten waar ook ter wereld, met behulp van een gebruiksvriendelijke en betrouwbare oplossing. DermalDose is het eerste systeem waarbij dit ook voor medicijnen met een hoog molecuulgewicht mogelijk is.</t>
  </si>
  <si>
    <t>http://www.dermaldose.com/</t>
  </si>
  <si>
    <t>7683PN</t>
  </si>
  <si>
    <t xml:space="preserve">Linderdam Noord </t>
  </si>
  <si>
    <t>Polyscope Polymers B.V.</t>
  </si>
  <si>
    <t>Circular Sunroof System</t>
  </si>
  <si>
    <t xml:space="preserve">Binnen de automotive draait alles om slimmer gebruik van grondstoffen, CO2-reductie en nieuwe mobiliteitsconcepten. OEM?s vragen daarom om lichtgewicht structural parts die bijzonder duurzaam zijn. Momenteel vormt metaal nog het belangrijkste productiemateriaal. Groot pluspunt van metaal is de technische eigenschappen die het bezit, zoals stijfheid en de lange levensduur. Dit is letterlijk van levensbelang waar het om auto?s draait. Daarentegen doet dit conventionele materiaal echter een groot beroep op fossiele grondstoffen en het is zwaar waardoor autogebruik leidt tot verhoogde CO2-uitstoot. Om deze reden wil het consortium R&amp;D verrichten naar materialen en productietechnologie met het oog op het ontwikkelen van marktklare structural parts vervaardigd uit innovatieve materialen. Dit project bevindt zich op het snijvlak van de internationale topclusters High Tech Systemen &amp; Materialen en Chemie &amp; Materialen. Vrijwel alle projectactiviteiten vinden plaats in de provincie Limburg.
</t>
  </si>
  <si>
    <t>6161 CZ</t>
  </si>
  <si>
    <t xml:space="preserve">Prins de Lignestraat </t>
  </si>
  <si>
    <t>2020-03-01</t>
  </si>
  <si>
    <t>Stichting CLAUT</t>
  </si>
  <si>
    <t>Kupron Prototypes B.V.</t>
  </si>
  <si>
    <t>Sport eXperience Concept B.V.</t>
  </si>
  <si>
    <t>The Vitality living lab</t>
  </si>
  <si>
    <t>TITEL: The Vitality living lab
Ontwikkeling van een duurzaam ecosysteem voor data-gedreven innovatie en business design op het gebied van sport &amp; vitaliteit
Zuid Nederland heeft op het domein Sport &amp; Vitaliteit een uitstekende uitgangssituatie opgebouwd. De marktkansen in deze gebieden zijn bovendien groot, gelet op bijvoorbeeld de oplopende kosten van de gezondheidszorg, de vergrijzing, de toenemende kosten van inactieve leefstijl, maar ook de economische kansen die ontstaan door zorg voor gezondheid. 
Met Stichting Sports &amp; Technology als aanjager is vanuit de Brainport regio in de afgelopen jaren geleidelijk het Cluster Sports &amp; Technology (Cluster S&amp;T) ontstaan door bundeling van de ambities en kansen van sport, overheid, kennisinstellingen en bedrijfsleven. Cluster S&amp;T wil de gunstige positie gaan benutten om de (markt)kansen te grijpen. Dit door middel van het versterken van het ecosysteem, gebaseerd op de innovatiekracht van de BrainPort Regio, dat nodig is om een sportieve en vitale samenleving te realiseren met maatschappelijke en economische impact. 
Om in te spelen op de maatschappelijke uitdagingen en kansen in het domein van sport en vitaliteit, is een wezenlijke transitie in het totale systeem nodig. In dit domein blijkt namelijk de traditionele vorm van innoveren niet te werken. Vernieuwingen die gemaakt worden moeten worden, betreffen:
?	Nieuwe concepten van bedrijven m.b.t. de marktkansen.
?	Waarbij samenwerking publiek privaat cruciaal is.
?	En oplossingen die in proeftuinen getest kunnen worden ter validatie.
?	Er is  hiertoe een nieuwe living lab aanpak nodig omdat het vitalieitsdomein nieuw is en andere principes, doelgroepen etc. heeft.
?	Daarbij is versterking van het cluster en een meer business gedreven aanpak essentieel.
?	Slim gebruik van data (over markt en gebruik) is nodig voor sturing van nieuwe innovaties (data-driven design, data driven evidence), tevens ondersteunt door business development.
Het kerndoel van dit project is om vanuit de sterke kennis en infrastructuurbasis in de regio binnen 4 jaar te zorgen voor de ontwikkeling van een (wereldwijd uniek) samenwerkend ecosysteem voor innovatie- en businesscreatie voor sport en vitaliteit. De versterkte omgeving van de proeftuinen (t.w. Fieldlabs) vormen in dat ecosysteem de broedplaats voor data verzameling, innovatie ?n business creatie in het domein sport ?n vitaliteit, en bieden daarmee concurrentievoordeel aan bestaande en nieuwe bedrijven voor innoveren en versterken van hun marktpositie. Door middel van het project wordt bedrijvigheid en werkgelegenheid gestimuleerd en daarmee draagt het bij aan de economie van de steden en de regio als geheel. Het MKB profiteert duidelijk van deze impuls in business development. Elk van de partners in het cluster draagt verder bij en heeft de continu?teit van de ambitie geborgd in meerjaren visies en hun  strategie. De fieldlabs beschikken daarbij over een business gedreven exploitatiebegroting.
In lijn met de beoogde transitie is de kern van de werkpakketten gericht op: a. duurzaam data beheer, b. innovatie voor vitaliteit, c. business design en d. structuurversterking van de living labs, met oog voor crossovers tussen (inter)nationale topclusters en gebaseerd op open innovatie. In totaal gaan 16 partners in een mix van fieldlabs, kennisinstellingen en bedrijven werken aan het versterken van het cluster.</t>
  </si>
  <si>
    <t>5617BA</t>
  </si>
  <si>
    <t xml:space="preserve">Torenallee </t>
  </si>
  <si>
    <t>2021-04-30</t>
  </si>
  <si>
    <t>Stichting Sports &amp; Technology</t>
  </si>
  <si>
    <t>Sports and Technology Business Club</t>
  </si>
  <si>
    <t>De Kempen Vitaal BV (cycling performance centre)</t>
  </si>
  <si>
    <t>Embedded Fitness</t>
  </si>
  <si>
    <t>Libra Revalidatie &amp; Audiologie</t>
  </si>
  <si>
    <t>Fontys</t>
  </si>
  <si>
    <t>GBO Design BV</t>
  </si>
  <si>
    <t>Elestor BV</t>
  </si>
  <si>
    <t>Elestor Stand Alone System</t>
  </si>
  <si>
    <t>Het voornaamste projectdoel is het ontwikkelen van een veilig en zelfstandig werkend flowbatterijsysteem, specifiek geschikt voor het uitvoeren van metingen buiten het Elestor laboratorium (demonstrator/alfa prototype), alsmede het bouwen van drie (beta)prototypes welke op locatie geïnstalleerd kunnen worden.</t>
  </si>
  <si>
    <t>http://elestor.nl/company/investors-partners/</t>
  </si>
  <si>
    <t>6812AR</t>
  </si>
  <si>
    <t>Ontwikkeling gietproces magneetplaat Iron Core Motors</t>
  </si>
  <si>
    <t>Development molding process magnetic plate Iron Core Motors</t>
  </si>
  <si>
    <t>Tecnotion B.V. (hierna: Tecnotion) is gespecialiseerd in de ontwikkeling, productie en verkoop van lineaire motoren. Men heeft een (eigen ontwikkelde) serie Iron Core Motors die wereldwijd verkocht worden. Dit type lineaire motor kan zeer hoge continukrachten genereren en eveneens een hoge dynamiek. Hiermee is deze motor geschikt voor high-end toepassingen zoals laser- en watersnijden. Dit type motors bevat een magneetplaat waarop permanent magneten zijn gelijmd. Deze magneten worden beschermd met een gietharsomhulling zodat ze niet beschadigd raken tijdens gebruik en/of verschuiven. De noodzaak en het belang is daarom aanwezig om het huidige gietproces van 3 series met verschillende lengte magneetplaten van de Iron Cor Motors te veranderen en te automatiseren. Doel van dit project is het verrichten van een experimentele ontwikkeling om een hoogwaardig nieuw gietproces te realiseren. Doelstelling is om met deze innovatie in het huidige productieproces enerzijds de kwaliteitsissues op te lossen en anderzijds de productieaantallen bijna te verdubbelen (van 2500 naar 4500 per maand). Om deze ontwikkeling te kunnen realiseren wordt kennis ingekocht bij een externe partij.</t>
  </si>
  <si>
    <t>http://www.tecnotion.com/</t>
  </si>
  <si>
    <t xml:space="preserve">Twentepoort West </t>
  </si>
  <si>
    <t>Stichting Stol Projekt</t>
  </si>
  <si>
    <t>Nextgarden Ingredient Farm -  van Oost-Azië naar Oost-NL</t>
  </si>
  <si>
    <t>Nextgarden Ingredient Farm -  form East-Asia to East NL</t>
  </si>
  <si>
    <t xml:space="preserve">Binnen dit project worden in de regio specerijen gekweekt. </t>
  </si>
  <si>
    <t>www.nextgarden.nl</t>
  </si>
  <si>
    <t>6851ET</t>
  </si>
  <si>
    <t xml:space="preserve">Hogewoerd 1 </t>
  </si>
  <si>
    <t>Hudson River Biotechnology B.V.</t>
  </si>
  <si>
    <t>Kwekerij Bergerden B.V.</t>
  </si>
  <si>
    <t>PhytoNExT B.V.</t>
  </si>
  <si>
    <t>Koninklijke Euroma B.V.</t>
  </si>
  <si>
    <t>Verstegen Spices &amp; Sauces B.V.</t>
  </si>
  <si>
    <t>Advanced Waste Water Solutions</t>
  </si>
  <si>
    <t>InnoPack++ Marine 2.0, een nog compactere waterbehandelingsinstallatie voor schepen</t>
  </si>
  <si>
    <t>Dit project omvat de ontwikkeling van een innovatieve en compacte decentrale waterbehandelingsinstallatie voor de riviercruisemarkt.</t>
  </si>
  <si>
    <t>4565 ER</t>
  </si>
  <si>
    <t>Gentsevaart</t>
  </si>
  <si>
    <t>Stichting De COOBRAA</t>
  </si>
  <si>
    <t>SUSTAINABLE SELFSUPPORTING URBAN SMART GRID</t>
  </si>
  <si>
    <t>In het project ?Sustainable Selfsupporting Urban Smart Grid? ontwikkelen het bedrijfsleven en het onderwijsveld in afstemming met de gemeente Breda en de Provinciale Noord-Brabant gezamenlijk het prototype van een innovatief energie-opslag/opwek/verbruik systeem, dat opgeschaald naar wijkniveau, de eerste in zijn soort is in Nederland en in Europa. Met name de koppeling van warmte en elektrische energie en de opslag daarvan in een gecombineerde zout- en warmtebatterij op basis van hydrateerbaar zout is uniek. De ontwikkeling van de combi-batterij waarin zowel warmte als elektrische energie wordt opgeslagen als een onderdeel van een SMART grid waarin de opwekking/opslag en de uitgifte van energie wordt gecombineerd, is door de toepassing van o.a. zeezout veel goedkoper en milieuvriendelijker.
Het ?Sustainable Selfsupporting Urban Smart Grid? wordt op locatie in Breda (het Havenkwartier) ontwikkeld, maar wordt zodanig vormgegeven dat het grid door het lokale MKB in de Zuid-Nederlandse binnensteden kan worden ge?mplementeerd. Dit vraagt niet alleen om het doorontwikkelen en op elkaar afstemmen van apparaten en technieken, maar ook ten behoeve van het trainen van de medewerkers van het MKB in Zuid-Nederland om dit voor elkaar te krijgen. In dat kader worden zowel het onderwijsveld als de Vereniging van Brabantse Gemeenten bij de ontwikkeling van het Urban Smart Grid betrokken.</t>
  </si>
  <si>
    <t>http://decoobraa.eu/</t>
  </si>
  <si>
    <t>5651 BR</t>
  </si>
  <si>
    <t xml:space="preserve">Halvemaanstraat </t>
  </si>
  <si>
    <t>2017-03-05</t>
  </si>
  <si>
    <t>Dr. Ten B.V.</t>
  </si>
  <si>
    <t>Cubicco B.V.</t>
  </si>
  <si>
    <t>Aan de Stegge Roosendaal V.O.F.</t>
  </si>
  <si>
    <t>SMART &amp; Duurzame E-zorg Concepten Rotterdam</t>
  </si>
  <si>
    <t>Smart  &amp; sustainable E-care concepts Rotterdam</t>
  </si>
  <si>
    <t xml:space="preserve">Het project 'SMART &amp; Duurzame E-zorg Concepten Rotterdam' ontwikkelt, test en prototypt een signalerende, alarmerende en zelflerende E-zorg matrix op basis van een geïntegreerd ICT systeem ten behoeve van de persoonsveiligheid en de zelfredzaamheid. . 
 </t>
  </si>
  <si>
    <t>https://www.hogeschoolrotterdam.nl</t>
  </si>
  <si>
    <t>3014GB</t>
  </si>
  <si>
    <t xml:space="preserve"> Nieuwe Binnenweg</t>
  </si>
  <si>
    <t>2015-07-21</t>
  </si>
  <si>
    <t>Stichting Laurens</t>
  </si>
  <si>
    <t>Consyst B.V.</t>
  </si>
  <si>
    <t>Almende B.V.</t>
  </si>
  <si>
    <t>Sense Observations Systems B.V.</t>
  </si>
  <si>
    <t>W.DTM Branchorganisatie voor Personenalarmering</t>
  </si>
  <si>
    <t>Roos + Bijl B.V.</t>
  </si>
  <si>
    <t>Eurocom Technology BV</t>
  </si>
  <si>
    <t>Novioscan BV</t>
  </si>
  <si>
    <t>Proof of Concept Urika Blaasmonitor Nano</t>
  </si>
  <si>
    <t>Proof of Concept Urika Bladder monitor Nano</t>
  </si>
  <si>
    <t>Urine incontinentie is een veel voorkomend probleem; 5-10 % van de kinderen op de basisschool heeft er mee te maken, net zoals een meerderheid van de inwoners van verpleegtehuizen, veel gehandicapten en patiënten met een dwarslaesie. Voor deze grote en gevarieerde populatie ontwikkelt NovioScan de Urika Bladder Monitor (UBM), een innovatieve sensor die continue de vulling van de blaas meet en de gebruiker (of verzorger) op het gewenste moment waarschuwt zodat tijdig actie kan worden ondernomen. Hierdoor wordt ongewenst urineverlies voorkomen, verbetert de levenskwaliteit en worden kosten (incontinentiemateriaal, arbeid) verminderd. Tevens kan bij post-operatieve patiënten een urine-retentie worden voorkomen.</t>
  </si>
  <si>
    <t>http://novioscan.nl/#noviomini</t>
  </si>
  <si>
    <t>6523RJ</t>
  </si>
  <si>
    <t xml:space="preserve">Molenveldlaan </t>
  </si>
  <si>
    <t>Voetencentrum Arnhem B.V.</t>
  </si>
  <si>
    <t>Green Box</t>
  </si>
  <si>
    <t xml:space="preserve">"In de gezondheidszorg wordt lasertechniek voor een verscheidenheid van toepassingen gebruikt waaronder de behandeling van onychomycose (schimmelnagels), de focus van dit project. </t>
  </si>
  <si>
    <t>http://voetencentrumflipse.nl/voetencentrum-flipse/wat-maakt-ons-uniek/laserbehandeling-schimmelnagels/</t>
  </si>
  <si>
    <t>6662ND</t>
  </si>
  <si>
    <t xml:space="preserve">Nieuwe Aamsestraat </t>
  </si>
  <si>
    <t>Insights Zorg</t>
  </si>
  <si>
    <t>ICREATEWELLBEING2020</t>
  </si>
  <si>
    <t xml:space="preserve">De veranderingen in de zorg leiden tot meer samenwerking van informele en formele zorgaanbieders. De huidige netwerken en software van deze organisaties zijn echter niet uitwisselbaar. 
</t>
  </si>
  <si>
    <t>http://www.icw2020.nl/</t>
  </si>
  <si>
    <t>7513 AJ</t>
  </si>
  <si>
    <t xml:space="preserve">Bisschopstraat </t>
  </si>
  <si>
    <t>Social JO!N B.V.</t>
  </si>
  <si>
    <t>Thorax Informatieprojecten &amp; Advies B.V.</t>
  </si>
  <si>
    <t>De Bijdrage</t>
  </si>
  <si>
    <t>NewCo Consult</t>
  </si>
  <si>
    <t>Dennis Ringersma Eigendraads Advies</t>
  </si>
  <si>
    <t>Stichting Alifa</t>
  </si>
  <si>
    <t>LOADSTAR B.V.</t>
  </si>
  <si>
    <t>TinyEYE Nederland</t>
  </si>
  <si>
    <t>Clothes2.me</t>
  </si>
  <si>
    <t>Binnen dit project wordt een robotische mannequin ontwikkeld waarmee kledingstukken kunnen worden opgemeten. Deze mannequin wordt uitgerust met diverse sensoren welke de eigenschappen en pasvormen van de kledingstukken meet om ze digitaal te kunnen visualiseren.</t>
  </si>
  <si>
    <t>http://www.clothes2.me/</t>
  </si>
  <si>
    <t>6524GE</t>
  </si>
  <si>
    <t xml:space="preserve">St. Annastraat </t>
  </si>
  <si>
    <t>NTrans Technologies B.V.</t>
  </si>
  <si>
    <t xml:space="preserve">iTOP technologie als basis voor de ontwikkeling van een nieuwe productportfolio </t>
  </si>
  <si>
    <t>iTop technology as basis for development of a new product portfolio</t>
  </si>
  <si>
    <t xml:space="preserve">Het project richt zich op een innovatieve manier van het transduceren van eiwitten en DNA in cellen voor de zogenoemde “gen-editing” therapie. Bij gen-editing wordt genetisch materiaal in (menselijke) cellen gerepareerd. 
Het is tot nu toe niet mogelijk om de behandeling rechtstreeks in de cel van de patiënt te brengen. Terwijl dit unieke therapeutische mogelijkheden zou kunnen bieden.
Bij erfelijke aandoeningen, is de hoop dat genetisch materiaal gerepareerd kan worden om zo een niet functionerend gen te genezen. Daarnaast kan in de toekomst gentherapie wellicht gebruikt worden om extra genen toe te voegen die de genezing van complexe aandoeningen kunnen bevorderen. Op dit moment schenkt de biomedische wetenschappen veel aandacht aan “gen-editing” therapie. Er is, helaas, nog geen enkele vorm van routinematig transductie beschikbaar. Dit project wil dit mogelijk maken.Het project richt zich op een innovatieve manier van het transduceren van eiwitten en DNA in cellen voor de zogenoemde “gen-editing” therapie. Bij gen-editing wordt genetisch materiaal in (menselijke) cellen gerepareerd.
Het is tot nu toe niet mogelijk om de behandeling rechtstreeks in de cel van de patiënt te brengen. Terwijl dit unieke therapeutische mogelijkheden zou kunnen bieden. Bij erfelijke aandoeningen, is de hoop dat genetisch materiaal gerepareerd kan worden om zo een niet functionerend gen te genezen. Daarnaast kan in de toekomst gentherapie wellicht gebruikt worden om extra genen toe te voegen die de genezing van complexe aandoeningen kunnen bevorderen. Op dit moment schenkt de biomedische wetenschappen veel aandacht aan “gen-editing” therapie. Er is, helaas, nog geen enkele vorm van routinematig transductie beschikbaar. Dit project wil dit mogelijk maken.
</t>
  </si>
  <si>
    <t>https://www.ntranstechnologies.com</t>
  </si>
  <si>
    <t>3584CT</t>
  </si>
  <si>
    <t xml:space="preserve">Uppsalalaan </t>
  </si>
  <si>
    <t>Hubrecht Institute</t>
  </si>
  <si>
    <t>R4Heal</t>
  </si>
  <si>
    <t xml:space="preserve">De partners in het project ontwikkelen een slim gepersonaliseerd en interactief herstel bevorderend systeem (IHS). IHS biedt 60+ patiënten na een operatie de mogelijkheid om tijdens het verblijf in het ziekenhuis aan hun herstel te werken. </t>
  </si>
  <si>
    <t>Big4Data ( Smart Research BV)</t>
  </si>
  <si>
    <t>Stichting Yellow Riders</t>
  </si>
  <si>
    <t>Centre4Moods</t>
  </si>
  <si>
    <t>Arbol Al io (onderdeel van Arbol health group bv)</t>
  </si>
  <si>
    <t>Natural4Sure Company</t>
  </si>
  <si>
    <t>Ontwikkeling Biobased Sulfietvervanger</t>
  </si>
  <si>
    <t>Development Biobased Sulfite replacer</t>
  </si>
  <si>
    <t xml:space="preserve">Sulfiet kent ongezonde bijwerkingen. Op basis van een nieuw kruidenextract lijkt een gezond alternatief mogelijk. </t>
  </si>
  <si>
    <t>http://www.natural4sure.com/</t>
  </si>
  <si>
    <t>8181NR</t>
  </si>
  <si>
    <t>Stimulus</t>
  </si>
  <si>
    <t>Technische Bijstand OP Zuid 2014-2020</t>
  </si>
  <si>
    <t>nvt</t>
  </si>
  <si>
    <t>5611 AZ</t>
  </si>
  <si>
    <t>St Katholieke Universiteit - Radboud Universiteit</t>
  </si>
  <si>
    <t>Tropinhi</t>
  </si>
  <si>
    <t xml:space="preserve">Tropinhi ontwikkelt nieuwe kandidaat geneesmiddelen en services voor de bestrijding van tropische infectieziekten, met focus op Malaria, Dengue en Zika. </t>
  </si>
  <si>
    <t>http://www.ru.nl/alumni/actueel/nieuws-0/vm-ru-nl/1-5-miljoen-nieuwe-medicijnen-malaria-dengue-zika/</t>
  </si>
  <si>
    <t>St Katholieke Universiteit - Radboudumc</t>
  </si>
  <si>
    <t>Protinhi BV</t>
  </si>
  <si>
    <t>TropIQ Health Sciences B.V.</t>
  </si>
  <si>
    <t>Werkstichting Lage Weide</t>
  </si>
  <si>
    <t>Impuls Lage Weide</t>
  </si>
  <si>
    <t>Impuls industrial area  Lage Weide</t>
  </si>
  <si>
    <t xml:space="preserve">Het project 'Impuls Lage Weide' wil  het vestigingsklimaat en de kwaliteit van het bedrijventerrein verbeteren. 
Werkstichting Lage Weide fungeert als werkorganisatie voor het activiteiten- en projectenprogramma van Industrievereniging Lage Weide. De werkstichting zorgt voor structurele inzet, waar deze voorheen versnipperd was over alle leden. Een professionele werkorganisatie draagt bij aan het aantrekken van nieuwe business en investeerders, verbeteren van de bereikbaarheid en versterken van het imago van Lage Weide. </t>
  </si>
  <si>
    <t>https://lageweide.nl/</t>
  </si>
  <si>
    <t>3542 AL</t>
  </si>
  <si>
    <t xml:space="preserve">Mesonweg </t>
  </si>
  <si>
    <t>Mastivax bv</t>
  </si>
  <si>
    <t>Antibiotica vervangers voor de melkveehouderij</t>
  </si>
  <si>
    <t>Het antibioticagebruik in de melkveehouderij is voor 60% gericht op het voorkomen en bestrijden van uierontsteking (mastitis). Mastivax bv heeft een antibiotica vervangend prototype product ontwikkeld tegen deze ziekte gebaseerd op natuurlijke koe-eigen antistoffen met antibacteriële werking, plus immuuncellen uit de koe zelf. Er is zuiverings- en verwerkingstechnologie ontwikkeld om deze stoffen op te werken tot antibacteriële preparaten die niet alleen functioneel zijn, maar ook betaalbaar zijn voor de melkveehouderij. 
Het ‘Mastivax prototypeproduct’  bestaat uit (1) een IgG prepraat geproduceerd uit biestwei en kaaswei, (2) een in de stal te bereiden neutrofielen preparaat; en (3) een bijbehorend handelingsprotocol.
Het ‘Mastivax prototypeproduct’  kan nu op laboratoriumschaal worden geproduceerd. Subsidie wordt gevraagd voor het opschalen ervan naar een prototype product dat in de komende twee jaren getest (in combinatie met een behandelingswijze) zal worden in droog te zetten koeien ter preventie van mastitis en in koeien ter behandeling van mastitis. Parallel daaraan loopt het fine-tunen van de technologie en bijbehorende behandelingsprotocollen. 
Bij het bereiken van haar doelen kan Mastivax met dit product, afkomstig uit de afvalstromen, een forse omzet te genereren. Het antibiotica gebruik, in relatie tot mastitis, zal dan fors gereduceerd worden terwijl er aanzienlijke werkgelegenheid wordt gecreëerd.</t>
  </si>
  <si>
    <t>8934 CJ</t>
  </si>
  <si>
    <t xml:space="preserve">Agora </t>
  </si>
  <si>
    <t>2017-01-02</t>
  </si>
  <si>
    <t>Demonstrators Microfluïdische Systemen</t>
  </si>
  <si>
    <t>Demonstrators Microfluidic Systems</t>
  </si>
  <si>
    <t>Bij het project ‘Demonstrators microfluidische systemen’ staan de High Tech Factory en NanoLab van de Universiteit Twente centraal. In de faciliteiten is veel apparatuur en activiteit op het gebied van micro- en nanotechnologie en toepassingen aanwezig waarvan momenteel weinig gemeenschappelijk benut wordt.</t>
  </si>
  <si>
    <t>http://www.u-needle.nl/2017/01/25/project-demonstrators-microfluidische-systemen/</t>
  </si>
  <si>
    <t>Micronit Microfluidics B.V.</t>
  </si>
  <si>
    <t>SmartTip B.V.</t>
  </si>
  <si>
    <t>Bronkhorst High-Tech B.V.</t>
  </si>
  <si>
    <t>Universiteit Twente, Mesa+ Institute</t>
  </si>
  <si>
    <t>BedSense</t>
  </si>
  <si>
    <t>2M Engineering, Livassured, Kempenhaeghe en TU/e werken samen om het Zuid-Nederlandse open-innovatie-ecosysteem te versterken op het gebied van ontwikkeling van innovatieve producten en diensten ten behoeve van slaapstoornissen.</t>
  </si>
  <si>
    <t>5555 XC</t>
  </si>
  <si>
    <t>John F. Kennedylaan</t>
  </si>
  <si>
    <t>Stichting Kempenhaeghe</t>
  </si>
  <si>
    <t>Livassured</t>
  </si>
  <si>
    <t>Healthy Urban Living Accelerator Fonds</t>
  </si>
  <si>
    <t>Healthy Urban Living Accelerator Fund</t>
  </si>
  <si>
    <t>Utrecht behoort tot de top van innovatieve regio?s in Nederland en Europa. Regio Utrecht ziet het belang om juist op het gebied van financiering, waar de markt onvoldoende in staat is om de groei voor alle innovatieve bedrijven te versnellen, initiatief te nemen. 
In Utrecht werken we aan een duurzame gezonde toekomst. Healthy Urban Living is de kern van onze strategische agenda. De initiatiefnemers, provincie Utrecht, gemeente Utrecht, gemeente Amersfoort en UMCU zien op basis van de ex ante onderzoeken voldoende reden om Healthy Urban Living MKB-fondsen te realiseren. Want de regio benut innovatiepotentieel en transitiepotentieel niet. Er is sprake van een versnippering in fondsen. 
Om het regionale MKB op maat te bedienen introduceren we drie revolverende fondsen: 1. Een proof of concept fonds voor life science MKB, 2. Een proof of concept fonds voor overige HUL MKB en 3. Een participatiefonds voor het HUL MKB. Het Health Urban Living Accelerator Fonds is het proof of concept fonds.</t>
  </si>
  <si>
    <t>3521AC</t>
  </si>
  <si>
    <t>Havenbedrijf Rotterdam N.V.</t>
  </si>
  <si>
    <t>Revitalisering Waal- en Eemhaven.</t>
  </si>
  <si>
    <t>Revitalisering Waal- en Eemhaven, fase 0: Duurzame ruimtelijke opwaardering Zuidzijde</t>
  </si>
  <si>
    <t xml:space="preserve">In Rotterdam schuiven de havenactiviteiten steeds meer op naar het westen, mede door de aanleg van Maasvlakte 2. Van de vier deelgebieden binnen Stadshavens behouden het Waal- en Eemhavengebied op de zuidoever de functie van haven. Wel moest dit gebied ‘mee met zijn tijd’ en gereed gemaakt worden voor nieuwe, voorziene havenontwikkelingen. </t>
  </si>
  <si>
    <t>3072AP</t>
  </si>
  <si>
    <t>2015-03-19 00:00:00</t>
  </si>
  <si>
    <t>2015-12-30 00:00:00</t>
  </si>
  <si>
    <t>Clean Fuels</t>
  </si>
  <si>
    <t>BIOMASS UPCYCLE NAAR DUURZAME HOUTSKOOL</t>
  </si>
  <si>
    <t>Biomass upcycle to sustainable charcoal</t>
  </si>
  <si>
    <t xml:space="preserve">Dit consortium heeft een technologie om water te verdampen en op te vangen, dat geschikt is voor de verwerking van hout in diverse soorten en maten (houtchips t/m houtblokken), tot duurzame en hoogkwalitatieve houtskool. </t>
  </si>
  <si>
    <t>http://www.cleanfuels.nl/</t>
  </si>
  <si>
    <t>7575AR</t>
  </si>
  <si>
    <t xml:space="preserve">Marconistraat </t>
  </si>
  <si>
    <t>2020-08-01</t>
  </si>
  <si>
    <t>Hooijer Renkum</t>
  </si>
  <si>
    <t>BMCC</t>
  </si>
  <si>
    <t>Vuurtoreneiland</t>
  </si>
  <si>
    <t>Herontwikkeling Vuurtoreneiland</t>
  </si>
  <si>
    <t>In het Markermeer voor Durgerdam en onder de rook van Amsterdam ligt Vuurtoreneiland. Dit is een klein eiland van 2,6 hectare, waar de eerste vuurtoren in 1700 werd gerealiseerd. Heel lang was het eiland alleen toegankelijk voor de vuurtorenwachter, maar nu is het toegankelijk voor het brede publiek.</t>
  </si>
  <si>
    <t>1026CG</t>
  </si>
  <si>
    <t>2015-08-24 00:00:00</t>
  </si>
  <si>
    <t>Micro Turbine Technology BV</t>
  </si>
  <si>
    <t>Smart Energy Management</t>
  </si>
  <si>
    <t>In het kader van de nodige energietransitie, wordt door overheden en bedrijfsleven fors ingezet om duurzame energie te implementeren, energiebesparing te bevorderen en gebruik van fossiele brandstoffen terug te brengen. Er zal meer en meer zonne-, wind- en waterenergie worden ge?mplementeerd, elektrisch rijden zal enorm toenemen en energiebesparing blijft een belangrijk punt. Deze transitie levert een aantal uitdagingen voor ons elektriciteitssysteem. Nieuwe E-gebruikers (Elektrische voertuigen, warmtepompen, etc) vormen een zware belasting vormt elektriciteitsnetten die hierop niet zijn uitgelegd. Als lokale elektriciteitsproductie (zon, wind) optimaal kan worden benut, kunnen verzwaringen in het net lichter zijn of worden uitgesteld, hetgeen van groot belang is om de kosten van de elektriciteitsvoorziening te beperken en de doelstellingen voor CO2 reductie en elektrisch rijden te behalen.
Dit kan alleen worden gerealiseerd als er slimme regelstrategie?n worden toegepast doe vraag en aanbod op elkaar afstemmen, rekening houdend met beperkingen in het elektriciteitsnet. Flexibiliteit (het kunnen verschuiven van vraag of aanbod naar andere momenten in de tijd) is een kernbegrip van de toekomstige stroomvoorziening. Het tijdig en effectief voorzien in de groeiende behoefte aan de flexibiliteit van ons energiesysteem wordt wel gezien als een van de grootste uitdagingen in de energietransitie.
Concrete projectdoelstellingen zijn het in samenwerking tussen bedrijfsleven en kennisinstellingen ontwikkelen en demonsteren van een aantal essenti?le schakels t.b.v. een opschaalbaar Smart Energy Management systeem:
?	Bewerkstelligen van connectiviteit van EV-laadsystemen, home charging systemen en micro WKK, benodigd voor de integratie en operatie in een Smart Energy Management systeem
?	?Plug-and-play? maken van de koppeling van (energie)systemen in een Smart Grid.
?	Het ontwikkelen van bi-directionele laadpalen voor elektrische auto?s, al nieuw product van Ecotap.
?	Versterken van de business case voor MTT?s micro WKK systemen, door verlaging van de kostprijs met meer dan 40% en door efficiency verhoging.
?	Opzetten en operationeel maken van een Smart Energy Management systeem, waarin deze nieuwe technologie?n worden ge?ntegreerd met bestaande energiesystemen, en waarin flexibiliteit wordt verhandeld op basis van een werkende business case, als te vermarkten product door Senfal.
?	Verdere uitrol van het concept in het OP-Zuid gebied te promoten en te bevorderen.
Het Smart Energy Management project voorziet in een significante stap richting een op grote schaal uitrolbaar energie management systeem voor het smart grid. Hiertoe beoogd  het project een aantal innovaties op sleutelonderdelen te bereiken: (i) Verbeterde ontsluiting van beschikbare flexibiliteit, (ii) Verbeteren duurzaamheid en waardecreatie, en (iii) toepasbaarheid verhogen en demonstreren.</t>
  </si>
  <si>
    <t>4811DT</t>
  </si>
  <si>
    <t>Ecotap BV</t>
  </si>
  <si>
    <t>Senfal Energie Nederland BV</t>
  </si>
  <si>
    <t>eGGZ innovatie- en implementatiecentrum</t>
  </si>
  <si>
    <t>eGGZ innovation and implementation centre (GGZ means: mental health care)</t>
  </si>
  <si>
    <t xml:space="preserve">Verschillende maatschappelijke ontwikkelingen hebben de afgelopen jaren geleid tot toenemende vraag naar geestelijke gezondheidszorg (GGZ). Om de stijging van de kosten beheersbaar te houden, moet de GGZ goedkoper en slimmer gaan werken. 
 eHealth speelt hierbij een cruciale rol.
</t>
  </si>
  <si>
    <t>https://www.e-mence.org/nl/projecten/eggz-centrum</t>
  </si>
  <si>
    <t>Nienoord</t>
  </si>
  <si>
    <t>2019-04-30 00:00:00</t>
  </si>
  <si>
    <t>VU-VUmc</t>
  </si>
  <si>
    <t>Motekforce Link B.V.</t>
  </si>
  <si>
    <t>Health Tech Yard (Proeftuin High Tech Care &amp; Cure)</t>
  </si>
  <si>
    <t>Binnen het project zullen de projectpartners kennis en ideeën van de regionale betrokken partijen valoriseren naar concrete producten.</t>
  </si>
  <si>
    <t>Stichting Energieacademie</t>
  </si>
  <si>
    <t>Energieacademie</t>
  </si>
  <si>
    <t>Energy Acadamy</t>
  </si>
  <si>
    <t xml:space="preserve">De gemeente Den Haag wil in 2030 klimaatneutraal te zijn.  De investeringen in de duurzame energietechnologieën leiden tot meer werkgelegenheid in de bouw, techniek, circulaire economie en mobiliteitssector. De Energieacademie levert een bijdrage aan het verbinden van vraag en aanbod. In de Energieacademie worden bedrijfsleven, onderwijs- en kennisinstellingen samengebracht. </t>
  </si>
  <si>
    <t>http://www.stichtingenergieacademie.nl/</t>
  </si>
  <si>
    <t>2291 CG</t>
  </si>
  <si>
    <t xml:space="preserve">Kerklaan </t>
  </si>
  <si>
    <t>2019-04-01</t>
  </si>
  <si>
    <t>UNIIQ B.V.</t>
  </si>
  <si>
    <t>UNIIQ: Proof of concept fonds voor Zuid-Holland</t>
  </si>
  <si>
    <t>UNIIQ: Proof of concept fund for Sout-Holland</t>
  </si>
  <si>
    <t xml:space="preserve">UNIIQ richt zich op toeleiding naar kapitaal enerzijds en het verstrekken van proof of concept financiering anderzijds (daar waar marktpartijen niet in financiering voorzien). </t>
  </si>
  <si>
    <t>2595BR</t>
  </si>
  <si>
    <t>2016-02-24</t>
  </si>
  <si>
    <t>UNIIQ BV</t>
  </si>
  <si>
    <t>Wolters, Wolters en Wolters B.V.</t>
  </si>
  <si>
    <t xml:space="preserve">Ontwikkeling van de E-candle BPRC </t>
  </si>
  <si>
    <t>Development of the E-candle BRPC</t>
  </si>
  <si>
    <t>Dit project is gericht op de ontwikkeling van een batterij gevoede, elektronische kaars (E-candle) met een LED lamp en op afstand bestuurbaar. Wolters, Wolters en Wolters (hierna te noemen W3 Product) voert het project uit samen met een paar externe ontwikkelpartners. Het nieuw te ontwikkelen product maakt het mogelijk om cultuurhistorisch waardevolle gebouwen (paleizen, kerken, kastelen, musea en overige monumentale gebouwen) op esthetische en energiezuinige wijze toonbaar te maken zonder hoge installatietechnische – en onderhoudskosten.</t>
  </si>
  <si>
    <t>http://www.e-candle.nl/e-candle-batterij/</t>
  </si>
  <si>
    <t>7418 AM</t>
  </si>
  <si>
    <t xml:space="preserve">Teugseweg </t>
  </si>
  <si>
    <t>2016-03-21</t>
  </si>
  <si>
    <t>NIZO food research</t>
  </si>
  <si>
    <t>Tapas</t>
  </si>
  <si>
    <t>Het project richt zich op het ontwikkelen van technische oplossingen die het mogelijk maken om innovatieve ingrediënten en producten te maken met een hoog eiwitgehalte.</t>
  </si>
  <si>
    <t>https://www.nizo.com/new-dutch-consortium-developing-protein-rich-foods/</t>
  </si>
  <si>
    <t>Ruitenberg Ingredients</t>
  </si>
  <si>
    <t>Sonac Loenen</t>
  </si>
  <si>
    <t>FrieslandCampina Nederland Holding</t>
  </si>
  <si>
    <t>Paques Technology B.V.</t>
  </si>
  <si>
    <t>BioBizzHub: bridging the innovation gap</t>
  </si>
  <si>
    <t>Onze maatschappij vraagt om meer duurzaamheid. Hergebruik van afval, sluiten van kringlopen en benutten van ‘groene’ grondstoffen om de transitie te maken naar een Biobased Economy. Essentieel voor deze transitie is kruisbestuiving en co-creatie tussen kennisinstellingen, bedrijven en startups.
Paques in Balk is een wereldspeler op het gebied van bioprocestechnologie. Paques heeft het initiatief genomen om te investeren in een open innovatie omgeving op het gebied van industriële bioprocestechnologie: de BioBizz hub. Doel is om op deze wijze bij te dragen aan de hiervoor genoemde transitie.
Binnen de BioBizz hub kunnen innovaties van startups op het gebied van de bioprocestechnologie worden vercommercialiseerd. De BioBizz hub biedt deze startups state-of-the-art faciliteiten zoals een laboratorium en mogelijkheden om hun technologie te testen, diverse ruimtes voor huisvesting en ontmoeting en een werkplaats om producten te realiseren.
Naast de faciliteiten kunnen startups en MKB-partijen gebruik maken van kennis, expertise en het netwerk van Paques en regionale partners (zoals WaterCampus Leeuwarden) om zo tot versnelde en succesvolle opschaling en marktintroductie van hun innovatieve producten te komen.
De BioBizz hub biedt de startups goede faciliteiten tegen zeer gunstige tarieven, zodat de startups de beste ondersteuning krijgen bij het realiseren van hun innovatieve ideeën en de ontwikkeling en opschaling van hun technologie. De startups krijgen toegang tot Paques’ professionele R&amp;D-infrastructuur, jarenlange ervaring, specifieke kennis en het uitgebreide internationale netwerk waarover Paques beschikt. En natuurlijk het voordeel van werken binnen een innovatief ecosysteem met andere vooruitstrevende startups, kennisinstellingen en andere experts.
De ondersteuning binnen de BioBizz hub gaat verder dan het aanbieden van faciliteiten en kennis over het opschalen van technologie en het gebruik maken van het internationale saleskanaal. Startups krijgen tevens ondersteuning bij niet technologische kanten van het succesvol maken van hun bedrijf. 
Vragen als: 
- richt ik me op de juiste markt? 
- hoe ziet mijn businesscase eruit? 
- is een samenwerking wellicht wenselijk? 
- hoe kom in aan aanvullende financiering? 
Dit soort vragen zullen binnen de BioBizz hub beantwoord worden door zeer ervaren specialisten en door middel van een programma van activiteiten, zoals workshops m.b.t. bedrijfsvoering, juridische aspecten, financiering etc.</t>
  </si>
  <si>
    <t>8561 EL</t>
  </si>
  <si>
    <t xml:space="preserve">Tjalke de Boerstrjitte </t>
  </si>
  <si>
    <t>Smart Industry Fieldlab: ACM</t>
  </si>
  <si>
    <t xml:space="preserve">In het Smart Industry Fieldlab ACM worden nieuwe producten voor de luchtvaart ontwikkeld en begeleid tot de marktintroductie.  Field Labs zijn praktijkomgevingen waarin bedrijven en kennisinstellingen doelgericht Smart Industry-oplossingen ontwikkelen, testen en implementeren. </t>
  </si>
  <si>
    <t>https://www.nlr.org/acm</t>
  </si>
  <si>
    <t xml:space="preserve">8316 PR </t>
  </si>
  <si>
    <t xml:space="preserve">Voorsterweg </t>
  </si>
  <si>
    <t>Ampyx Power</t>
  </si>
  <si>
    <t>Bright Composites</t>
  </si>
  <si>
    <t>C Composites</t>
  </si>
  <si>
    <t>Fokker Landing Gear</t>
  </si>
  <si>
    <t>Fontys Hogescholen Engineering</t>
  </si>
  <si>
    <t>Kaptein Roodnat</t>
  </si>
  <si>
    <t>Label Breed</t>
  </si>
  <si>
    <t>Omron Europe</t>
  </si>
  <si>
    <t>PAL-V International</t>
  </si>
  <si>
    <t>NovioPonics BV</t>
  </si>
  <si>
    <t>APonics: environmentally friendly horticulture crop protection</t>
  </si>
  <si>
    <t>NovioPonics BV, een start-up opgericht in 2014 en gevestigd in Venlo, houdt zich bezig met het ontwikkelen en produceren van producten voor duurzame gewasbescherming in de tuinbouw. Hiervoor heeft het bedrijf een nieuw materiaal in ontwikkeling APonics? genaamd. Dit is een IP-beschermde, niet-toxische en temperatuurgevoelige hydrogel vervaardigd uit geavanceerde nanomaterialen. Het product wordt toegevoegd aan bestrijdingsmiddelen (pesticiden) en is in staat om de dekking van deze pesticiden op de bladeren van planten te optimaliseren naar meer dan 90%. Hiermee wordt voorkomen dat deze bestrijdingsmiddelen op de bodem druppelen (drip-off). Hierdoor kan het gebruik van water met ten minste 50% worden gereduceerd. Tevens kan de effectiviteit van bestrijdingsmiddelen sterk verbeterd worden, zodat het gebruik ervan kan worden verminderd met ten minste 50%. De ontwikkeling en toepassing van APonics? voor de land- en tuinbouw zal daarmee leiden tot enorme besparingen en draagt bij in de vermindering van het gebruik van pesticiden en water voor een groenere toekomst.  
De hydrogel is een uitvinding van Instituut Moleculen en Materialen, Radboud Universiteit, Nijmegen. Een gedetailleerde beschrijving van het polymeer werd gepubliceerd in Nature in 2013. De experimentele gel heeft eigenschappen die het uiterst geschikt maken in de toepassing met pesticiden: 
?	Thermo-sensitief tussen 14-40 ? C
?	Extreem lage polymeer concentratie
?	Biologisch afbreekbaar.  
Het Proof of Principle (TRL2) is afgerond in 2014 en in dat jaar werd ook de patent aanvraag ingediend ter bescherming van deze technologie. NovioPonics heeft in 2015 de eerste studies uitgevoerd die nodig zijn voor de Proof of Concept (TRL 3/4). Dit heeft geleid tot een nieuwe industri?le productie-routing waarvoor ook een US provisional patent is aangevraagd. 
In dit OP-Zuid project is het doel:
?	Het opschalen van de productie van APonics? (volgens de nieuwe routing) bij de vereiste Cost of Goods (van TRL4 naar TRL7);
?	Het testen en onderzoeken van de materiaaleigenschappen en het ontwikkelen van andere toepassingen (van TRL5 naar TRL6);
?	Het uitvoeren van veldtesten door launching customers te voorzien van gratis samples (TRL7)
?	Het verkrijgen van goedkeuring door de aangewezen instanties en het registreren van het product (van TRL 6 naar TRL 8) om het op de markt te brengen.
NovioPonics zal zich bij marktintroductie in eerste instantie richten op de markt van de tuinbouwkassen in Nederland en meer specifiek met name op de chrysantentelers. Dit is vanwege de hoge productiecapaciteit per hectare met daarbij een hoog gebruik van pesticiden in deze sector. Hierna zullen markten in Europa, Amerika en China volgen.
Het project sluit aan bij de Topsector Tuinbouw &amp; Uitgangsmaterialen en past bij de RIS3 Agrifood. Het project is een cross over tussen de Topsector HTSM, Topsector Chemie en de Topsector Tuinbouw en Uitgangsmaterialen.
Het project wordt uitgevoerd in de periode juli 2017 ? december 2018. De totale kosten van het project bedragen ? 983.330,- Aan subsidie in het kader van deze OP-zuid aanvraag wordt: ? 245.833 gevraagd.</t>
  </si>
  <si>
    <t>Clean Fuels B.V.</t>
  </si>
  <si>
    <t>Energieneutrale en Positieve Mestverwaarding m.b.v. Condensing Retort™ pyrolysetechno­logie</t>
  </si>
  <si>
    <t>Energy-neutral and Positive Manure processing by means of Condensing Retort™ pyrolysis technology</t>
  </si>
  <si>
    <t xml:space="preserve">Nederlandse veehouders kampen al jaren met een mest- en mineralenoverschot. Sinds 2014 zijn Ne­derlandse veehouders verplicht een deel van het bedrijfsoverschot te (laten) verwerken.  </t>
  </si>
  <si>
    <t>http://www.cleanfuels.nl/cleanfuels-projects.html</t>
  </si>
  <si>
    <t>2017-08-28</t>
  </si>
  <si>
    <t>DOFCO B.V.</t>
  </si>
  <si>
    <t>CORNELISSEN CONSULTING SERVICES BV</t>
  </si>
  <si>
    <t>Mostert &amp; van de Weg B.V.</t>
  </si>
  <si>
    <t>Stg. World Class Maintenence</t>
  </si>
  <si>
    <t>Smart Maintenance Enabled Business [SAMEN]</t>
  </si>
  <si>
    <t>4811GB</t>
  </si>
  <si>
    <t>2022-09-01</t>
  </si>
  <si>
    <t>Fieldlab Multi-materiaal 3D Printing</t>
  </si>
  <si>
    <t>Surfix BV</t>
  </si>
  <si>
    <t>BioMEANDER</t>
  </si>
  <si>
    <t xml:space="preserve">Binnen het project ‘BioMeander’ wordt een screening- en detectieplatform, voor biologische testen ontwikkeld. </t>
  </si>
  <si>
    <t>http://www.surfix.nl/</t>
  </si>
  <si>
    <t>6708 WH</t>
  </si>
  <si>
    <t xml:space="preserve">Bronland </t>
  </si>
  <si>
    <t>LioniX</t>
  </si>
  <si>
    <t>Lead Pharma Holding</t>
  </si>
  <si>
    <t>Enzyre</t>
  </si>
  <si>
    <t>Disruptie in hemofiliebehandeling met een biochip</t>
  </si>
  <si>
    <t>Disruption during haemophilia treatment with a biochip</t>
  </si>
  <si>
    <t xml:space="preserve">Het resultaat van dit project is een apparaatje waarmee een patiënt met een bloedstollingsziekte, overal, zelf bloedstollingswaarden kan meten. </t>
  </si>
  <si>
    <t>https://enzyre.com/</t>
  </si>
  <si>
    <t>Transistorweg</t>
  </si>
  <si>
    <t>2018-09-15</t>
  </si>
  <si>
    <t>EPR Technopower</t>
  </si>
  <si>
    <t>Sencio</t>
  </si>
  <si>
    <t>Radboud Universtiteit Nijmegen</t>
  </si>
  <si>
    <t>Radboud UMC</t>
  </si>
  <si>
    <t>Platform for Innovation Excellence</t>
  </si>
  <si>
    <t>Met het innovatieplatform willen de initiatiefnemers de slaagkans van New Business Development projecten (NBD) verhogen. Dit door het innovatieproces beter te organiseren met behulp van een toolbox, databases en praktische, tastbare oplossingen (proof of concepts – demonstrators) en het creëren van een innovation community. De aanleiding is dat in innovatietrajecten slechts een klein deel (20%) van de NBD-projecten succesvol is.
Bij NBD-projecten gaat het om het op de markt brengen van nieuwe producten, aanverwante of nieuwe markten met (nagenoeg) dezelfde producten en verbeterde of nieuwe technologie. Dit vraagt om een multidisciplinaire aanpak. Via het toekomstige integrale platform van OICAM kunnen bedrijven, kennisinstellingen en andere programma’s nog intensiever met elkaar samenwerken om de kenniseconomie en ondernemerschap te versterken. OICAM (Nijverdal) werkt samen met onder andere Saxion, Kennispark,, Stichting AMMON en andere Open innovatiecentra zoals VKON en Texperium. Reden B.V. (Hengelo) is gespecialiseerd in eindige elementen analyse waarmee je virtueel producten kunt testen. Door de aanwezigheid van laboratoriumvoorzieningen en apparatuur voor proeffabricage kunnen innovaties en uitvloeisels hiervan snel en goedkoop worden gerealiseerd. Doordat meerdere projecten naast elkaar plaatsvinden, vindt kruisbestuiving plaats. Dit leidt weer tot nieuwe ideeën en nieuwe bedrijven.</t>
  </si>
  <si>
    <t xml:space="preserve">www.oicam.nl </t>
  </si>
  <si>
    <t>G. van der Muelenweg</t>
  </si>
  <si>
    <t>2014-07-21 00:00:00</t>
  </si>
  <si>
    <t>Wanders Chalet- en Wagenbouw B.V.</t>
  </si>
  <si>
    <t>Smart bridge, de brug naar de toekomst</t>
  </si>
  <si>
    <t>Smart bridge, the bridge to the future</t>
  </si>
  <si>
    <t>Binnen het project Smart Bridge, brug naar de toekomst wil men een nieuw gecombineerd productiesysteem ontwikkelen voor chaletdelen. De eerste organisatie die de experimentele prototyping voor zijn rekening neemt is Senter Technum. Dit bedrijf heeft als oneliner ‘ The art of innovation is to take yourself beyond the horizon’. De technische oplossingen voor deze experimentele ontwikkeling zullen dan ook grotendeels uit hun koker komen. Zij zijn innovatief in alle opzichten en denken out of the box. De tweede organisatie die subsidiabele activiteiten uitvoert binnen dit project is Poppers – Senco. Senco heeft vergaande ervaring met de ontwikkeling van machines en apparaten op het gebied van bevestiging voor de industriële omgeving. Zij zijn dan ook de aangewezen partij om de te ontwikkelen sub-prototypes smartbridge systemen tot twee eerste prototypes te combineren. Een en ander moet resulteren in de bouw van een eerste prototype smartbridge voor het produceren van chaletvloeren en de bouw van een eerste prototype smartbridge voor de vervaardiging van chaletwanden.</t>
  </si>
  <si>
    <t>http://wanders-chalets.nl/</t>
  </si>
  <si>
    <t>7071AB</t>
  </si>
  <si>
    <t xml:space="preserve">ettenseweg </t>
  </si>
  <si>
    <t>SCW Systems B.V.</t>
  </si>
  <si>
    <t>COCOMINE-2 (COntinu CO2 Mineralisatie voor Negatieve Emissies)</t>
  </si>
  <si>
    <t>COCOMINE-2 (COntinu CO2)</t>
  </si>
  <si>
    <t xml:space="preserve">In Cocomine-2 doet het bedrijf SCW Systems onderzoek naar de omzetting van (gasvormig) CO2 in commercieel succesvolle producten, zodat CO2 permanent aan de atmosfeer wordt onttrokken.  Deze omzetting vindt plaats in een innovatief proces, dat opgeschaald kan worden. In dit proces reageert gasvormig CO2 met olivijn - een veelvoorkomend mineraal gesteente - en wordt omgezet naar een vaste stof. Deze vaste stof is een fijn poeder dat geschikt is voor meerdere toepassingen in grote markten zoals o.a. de beton- en papierindustrie. 
De naam van het project CoCoMine, staat voor Continue CO2 Mineralisatie voor Negatieve Emissies. Dat wil zeggen een combinatie van energieopwekking met biomassa in combinatie met de permanente vastlegging van het daarbij vrijkomende CO2 in de vorm van vaste grondstoffen. Dit staat bekend als zogenaamde “negatieve emissie van CO2”.
Het doel van dit project is aan te tonen dat het mogelijk is om, met behulp van mineralisatie, op industriële en continue schaal CO-2 opnieuw te gebruiken. En dat de geproduceerde mineralen als grondstof kunnen dienen voor andere processen en eindgebruikers.
</t>
  </si>
  <si>
    <t>http://www.scwsystems.com/</t>
  </si>
  <si>
    <t>1812RC</t>
  </si>
  <si>
    <t>Diamantweg</t>
  </si>
  <si>
    <t>Bakkerij Fuite B.V.</t>
  </si>
  <si>
    <t>Business case: Fuite Vooruit</t>
  </si>
  <si>
    <t>Business case: Fuite Forward</t>
  </si>
  <si>
    <t>Kern van het project is het vinden en uitwerken van nieuwe broodconcepten. De technologische ontwikkeling hiervan is al gestart. De business case richt zich op:
• Personalised food: volledig nieuwe innovatieve broodconcepten die inspelen op de huidige trends. Gezonde, eerlijke broodconcepten die inspelen op gezondheid (natuurlijke ingrediënten, powerfoods, biologisch) en luxe (kwaliteit en uitstraling). De technologische innovatie is het ontwikkelen van receptuur (clean label brood), waarbij o.a. dextrose, soja, E-nummers en vetstof worden vervangen en het toepassen van vloeibaar desem i.p.v. desem in poedervorm (brood o.b.v. natuurlijk vloeibaar desem) en bierborstel.
• Foodservice: het bieden van een aaneengesloten palet van een nieuw, breed en flexibel aanbod broodconcepten voor de retail (supermarkten als Boni) dat optimaal inspeelt op het aankoopgedrag van consumenten.</t>
  </si>
  <si>
    <t>https://fuite.nl/</t>
  </si>
  <si>
    <t>7317 AK</t>
  </si>
  <si>
    <t>Movements Group B.V.</t>
  </si>
  <si>
    <t>Rail Mobile</t>
  </si>
  <si>
    <t>Onderdelen van het Nederlandse netwerk van spoorwegen zoals treindetectoren en wissels worden continu gemonitord door diverse meetapparaten. Deze systemen acteren afzonderlijk van elkaar en de data is meestal alleen ter plekke toegankelijk. Movements Group (MG) gaat een systeem ontwikkelen welke data van de verschillende sensoren aan het spoor verzamelt. Deze kan MG vervolgens in een dashboardomgeving inzichtelijk maken. De benodigde modulaire datalogger die de sensordata daadwerkelijk verzameld wordt in dit project ontwikkeld.</t>
  </si>
  <si>
    <t>https://www.movements.nl/</t>
  </si>
  <si>
    <t>6641BK</t>
  </si>
  <si>
    <t xml:space="preserve">Mauritsplein </t>
  </si>
  <si>
    <t>ANCHOR</t>
  </si>
  <si>
    <t xml:space="preserve">In de afgelopen jaren hebben microben een steeds hogere weerstand opgebouwd tegen antibiotica. Het ontwikkelen van een zelf ontsmettend oppervlak is daarom een gebied van onderzoek voor de initiatiefnemers van dit project. </t>
  </si>
  <si>
    <t>2017-10-09</t>
  </si>
  <si>
    <t>Koninklijke Van Wijhe Verf BV</t>
  </si>
  <si>
    <t>Uzin Utz</t>
  </si>
  <si>
    <t>Dijkstra Plastics B.V.</t>
  </si>
  <si>
    <t>Asbeter Holding B.V.</t>
  </si>
  <si>
    <t>Asbeter, Industrieel Onderzoek asbestdestructie met zuur</t>
  </si>
  <si>
    <t>Asbester, Industrial Research asbestos destruction with waste acids</t>
  </si>
  <si>
    <t>Asbeter: doorbraaktechnologie voor asbestverwerking
Elk jaar overlijden in Nederland nog 1.500 mensen aan de gevolgen van asbest. Dat is de reden waarom de overheden in Nederland werken aan de doelstelling om voor 2024 alle asbesthoudende golfplaten van de daken te hebben verwijderd. Er ligt nog 120 miljoen m2 van die golfplaten op de daken. De Asbetertechnologie vermijdt de stort van deze golfplaten en bij stortplaatsen de vervuiling van de bodem met asbest. Asbeter ontwikkelt hiervoor een  asbestdestructieproces op basis van industriële afvalzuren dat voor mens en milieu veilig en betaalbaar is. 
Deze innovatieve technologie is op meerdere niveaus circulair: 
1. Industriële afvalzuren worden nuttig hergebruikt, waarmee 70% CO2-reductie in de keten wordt gerealiseerd.
2. 20% zuivere silica wordt teruggewonnen voor toepassing als secundair bouwmateriaal.
3. Een calciumhoudende reststroom wordt onderzocht voor diverse nieuwe toepassingen.
4. Een zoute reststroom wordt onderzocht voor toepassing als strooizout.
In 2018 wordt gewerkt aan de opschaling van de Asbetertechnologie van labschaal naar een technische installatie.  De huidige milieu- en gezondheidsproblematiek rond asbest vraagt om een technologie die hier zo snel mogelijk een een oplossing biedt. Het Asbeterproces vraagt weinig energie. Hierdoor komt er voor het eerst een betaalbaar proces binnen handbereik.
In de prehaalbaarheidsstudie van oktober 2017 tot april 2018 is de volledige asbestafbraak bewezen en is de business case aangetoond. Uit onderzoek van LCA blijkt dat de verwerking van 100.000 ton asbesthoudende golfplaten leidt tot 70.000 – 100.000 ton CO2-reductie.</t>
  </si>
  <si>
    <t>http://www.asbeter.com/</t>
  </si>
  <si>
    <t>3233EE</t>
  </si>
  <si>
    <t>Duinoordseweg</t>
  </si>
  <si>
    <t>2018-07-05</t>
  </si>
  <si>
    <t>Pelt&amp;Hooykaas</t>
  </si>
  <si>
    <t>Grontmij Beheer Reststoffenprojecten B.V.</t>
  </si>
  <si>
    <t>Tronox Pigments (Holland) B.V.</t>
  </si>
  <si>
    <t>Lubrizol Advanced Materials Resin B.V.</t>
  </si>
  <si>
    <t>Climax Molybdenum B.V.</t>
  </si>
  <si>
    <t>Stichting DroneHub Groningen Airport Eelde</t>
  </si>
  <si>
    <t>DroneHub Groningen Airport Eelde</t>
  </si>
  <si>
    <t>Doelstelling van het project is het realiseren van een innovatiecluster dat marktinnovaties en 
marktintroductie van nieuwe producten en/of diensten van MKB-ers op het gebied van drones, dronetoepassingen en dronetechnologie stimuleert en versnelt door het bieden van een testfaciliteit in een realistische omgeving, een kennisnetwerk en competenties, waarbij het oplossen 
van maatschappelijke uitdagingen ook een doel is. De kracht van het project zit in de noodzaak, de unieke propositie, de compleetheid van het innovatiecluster, de diversiteit aan samenwerkende partijen en het netwerk.</t>
  </si>
  <si>
    <t>9761 TA</t>
  </si>
  <si>
    <t>Burgemeester J.G. Legroweg b</t>
  </si>
  <si>
    <t>Hybrid Power Solutions B.V. IO</t>
  </si>
  <si>
    <t>HydrousII</t>
  </si>
  <si>
    <t xml:space="preserve">Het opwekken van energie uit hernieuwbare bronnen kan op dit moment relatief goedkoop maar de distributie is nog zeer kostbaar. </t>
  </si>
  <si>
    <t>http://www.trinergie.nl/</t>
  </si>
  <si>
    <t>6522HC</t>
  </si>
  <si>
    <t xml:space="preserve">Ubbergseveldweg </t>
  </si>
  <si>
    <t>De Veth Management B.V. / Trinergie</t>
  </si>
  <si>
    <t>Hogeschool Arnhem en Nijmegen HAN</t>
  </si>
  <si>
    <t>Elestor</t>
  </si>
  <si>
    <t>Hybrid Power Solutions B.V. EO</t>
  </si>
  <si>
    <t>BiOrion Technologies BV</t>
  </si>
  <si>
    <t>Doorbraak met innovatieve beeldvormende diagnostiek en gerichte therapie van hartfibrose</t>
  </si>
  <si>
    <t>Steeds meer patiënten overleven de eerste acute fase van een hartinfarct (myocardinfarct, MI) maar ontwikkelen juist in de jaren daarna chronisch hartfalen. Deze invaliderende en uiteindelijk dodelijke ziekte wordt veroorzaakt door diffuse fibrose (littekenweefsel) als reactie op de schade aan het hart. 
BiOrion ontwikkelt innovatieve (genees)middelen om het littekenweefsel in het hart nauwkeurig in beeld te brengen en vervolgens gericht te behandelen, waarbij ook het effect van die behandeling in beeld worden gebracht. In dit project wil BiOrion voornamelijk de door haar ontwikkelde beeldvormende diagnostiek bij hartpatiënten testen. Parallel daaraan wordt een nieuw geneesmiddel voor fibrose geproduceerd en getest op veiligheid. Indien die resultaten bij patiënten net zo veelbelovend als bij de diermodellen, zal deze technologie twee nieuwe producten opleveren die verder worden ontwikkeld voor de markt waar wereldwijd vele miljoenen patiënten mee kunnen worden geholpen.</t>
  </si>
  <si>
    <t>Ortega Submersibles B.V.</t>
  </si>
  <si>
    <t>Ortega Submersible MK1.B en MK1.C</t>
  </si>
  <si>
    <t>Ortega Submersible MK1.B and MK1.C</t>
  </si>
  <si>
    <t>Ortega Submersibles ontwikkelt en produceert elektrisch aangedreven DDV (Diver Delivery Vehicle) voor de offshore, maritieme en superyaght markt. Ze hebben een prototype 1-persoons DDV (MK1.A) ontwikkeld, gebouwd en getest. Echter na marktonderzoek blijkt dat de leisure, superyacht en offshore markt meer interesse hebben in een 2-persoons (MK1.B), en de maritieme markt meer behoefte aan een 3-persoons variant (MK1.C). Middels dit project wil Ortega Submersibles een productierijpe 2- en 3-persoons DDV ontwikkelen. De ervaring en kennis opgedaan bij de ontwikkeling van de MK1.A willen we gebruiken voor de ontwikkeling van de 2-persoons (MK1.B) en voor de 3-persoons (MK1.C) DDV.</t>
  </si>
  <si>
    <t>http://www.ortega-submersibles.com</t>
  </si>
  <si>
    <t xml:space="preserve">Oude Vliegveldweg </t>
  </si>
  <si>
    <t>2016-11-26</t>
  </si>
  <si>
    <t>Energieproeftuin energysense</t>
  </si>
  <si>
    <t>Energysense  is een lopend programma onder de Energy Academy Europe (EAE) om onderzoek en innovatie op het gebied van energietransitie te faciliteren. Tot nu toe richt Energysense zich voornamelijk op wetenschappelijk onderzoek van kennisinstellingen. Met het project Energysense Proeftuin wordt een majeure uitbreiding beoogd die de Energysense faciliteit toegankelijk maakt voor MKB en productontwikkeling.
De Rijksuniversiteit Groningen, EnTranCe, Cedel, Things IO en Vereniging Slim Wonen met Energie werken samen om alle diensten en het netwerk rondom de proeftuin optimaal te ontwikkelen. In dit project wil Energysense een proeftuin met 3000 huishoudens opzetten, deze gereed maken voor gebruik door het MKB en de bijbehorende dienstverlening voor het MKB ontwikkelen. De Energysense Proeftuin gaat functioneren als data-en validatieplatform voor innovaties uit de bouw-, energie- en ICT-sector, dé Nederlandse proeftuin voor het testen van nieuwe energiediensten en -producten bij huishoudens.</t>
  </si>
  <si>
    <t>9700 AE</t>
  </si>
  <si>
    <t xml:space="preserve">Blauwborgje </t>
  </si>
  <si>
    <t>De Stille Boot v.o.f.</t>
  </si>
  <si>
    <t>Ringmotor</t>
  </si>
  <si>
    <t>Ringmotors</t>
  </si>
  <si>
    <t>Met het project Ringmotor wordt beoogt een betrouwbare en efficiënte elektrische aandrijving voor boten te ontwikkelen op basis van het ringmotor concept.</t>
  </si>
  <si>
    <t>8621 DV</t>
  </si>
  <si>
    <t>2015-05-15</t>
  </si>
  <si>
    <t>InSuMo</t>
  </si>
  <si>
    <t>Abbink Boekelo Wegenbouw B.V.</t>
  </si>
  <si>
    <t>Ecofalt</t>
  </si>
  <si>
    <t>Ecophalt</t>
  </si>
  <si>
    <t>Abbink Boekelo Wegenbouw is voornemens een nieuw, duurzaam milieuvriendelijk alternatief voor regulier asfalt te ontwikkelen dat koud geproduceerd wordt en tevens koud uitgereden kan worden. Ecofalt is een verzamelnaam voor verschillende soorten mengsels die nodig zijn voor de opbouw van een weg; bestaande uit een onder-, tussen- en deklaag. Ecofalt wordt ontwikkeld op basis van puingranulaat dat voortkomt uit sloopafval en bitumen dat een plantaardige basis kent (zie figuur 1).</t>
  </si>
  <si>
    <t>http://www.abbinkboekelo.nl/ecofalt/</t>
  </si>
  <si>
    <t>7547 TE</t>
  </si>
  <si>
    <t xml:space="preserve">Marssteden </t>
  </si>
  <si>
    <t>De Boer Machines Nederland B.V.</t>
  </si>
  <si>
    <t>Ontwikkeling Steenstrip Productielijn</t>
  </si>
  <si>
    <t>Development Stone strip Production line</t>
  </si>
  <si>
    <t>Steenstrips zijn een milieuvriendelijk alternatief voor bakstenen. In het project wordt een nieuwe productielijn voor de productie van steenstrips met een handvorm ontwikkeld. Een dergelijke productietechniek bestaat wereldwijd nog niet en betekent bij succes een revolutie in de baksteenproductie.</t>
  </si>
  <si>
    <t>http://deboermachines.nl</t>
  </si>
  <si>
    <t>6604 LL</t>
  </si>
  <si>
    <t>Instalat B.V.</t>
  </si>
  <si>
    <t>Groasis BV</t>
  </si>
  <si>
    <t>Van regen tot groei</t>
  </si>
  <si>
    <t>Het project richt zich op het ontwikkelen en testen van nieuwe technologie om droge gebieden geschikt te maken voor de productie van voedsel. De technologie is een combinatie van de Growboxx en de Terracedixx.</t>
  </si>
  <si>
    <t>4651 PV</t>
  </si>
  <si>
    <t>Franseweg</t>
  </si>
  <si>
    <t>ZiuZ Medical B.V.</t>
  </si>
  <si>
    <t>NEMO: the Next Move in Movement Disorders</t>
  </si>
  <si>
    <t>Op dit moment worden patiënten met hyperkinetische bewegingsstoornissen geclassificeerd op basis van expert opinie. Hierbij wordt in sommige gevallen gebruik gemaakt van elektromyografie (EMG). De classificatie is dus voornamelijk gebaseerd op klinische beoordeling. Het beoordelen van het type hyperkinetische bewegingsstoornis is complex omdat er kleine nuances tussen ziektebeelden zitten en patienten meerdere stoornissen kunnen hebben. Daarbij komt dat de mens haar observatie vanuit een holitische wijze doet en dus altijd naar de samenhang kijkt van hetgeen wordt geobserveerd. Voor een goede classificatie en diagnose van hyperkinetische bewegingsstoornissen is juist een objectieve waarneming van (delen van) het lichaam essentieel. Het gaat hierbij om de frequentie van bewegingen van bijvoorbeeld de bovenarm, de hoeken waaronder dit gebeurt en (on)willekeur. Het gevolg van dit alles is dat de juiste classificatie en diagnose van bewegingsstoornissen momenteel een Kappa-waarde, een maat die gebruik wordt om de overeenstemming tussen de specialisten weer te geven, kent van gemiddeld 0,5 tot 0,6. Dit betekent dat de kans relatief groot is dat een verkeerde diagnose wordt gedaan, een verkeerde behandeling wordt gestart en daarmee de doelmatigheid van de Nederlandse zorg niet optimaal is.
ZiuZ en UMCG willen in dit project onderzoek doen naar hoe kunstmatige intelligentie bij kan dragen aan het verbeteren van de classificatie en diagnose met als doel om deze te verhogen tot tenminste 0,8 en daarmee het aantal ‘foutieve’ behandeling verlaagd. Het doel van dit project is daarom de ontwikkeling van een eerste ‘proof of principle’ van een Computer aided diagnose tool (CAD-tool) dat de diagnostisering, behandeling en evaluatie van natuurlijk verloop van hyperkinetische bewegingsstoornissen moet verbeteren en waarbij gebruik wordt gemaakt van meerdere databronnen (video/sensoren/medische informatie). De projectresultaten zouden vervolgens ook toegepast kunnen worden op bv. Parkinson-onderzoek, hetgeen raakvlakken heeft met tremoren.</t>
  </si>
  <si>
    <t>8401 DK</t>
  </si>
  <si>
    <t>Ziuz Medical B.V.</t>
  </si>
  <si>
    <t>Nobis Policy Lab B.V.</t>
  </si>
  <si>
    <t>WetropolisRD</t>
  </si>
  <si>
    <t>Door klimaatverandering en verstedelijking nemen perioden van hevige regenval en van droogte en hitte toe. Dit betekent dat overheden, bedrijven, kennisinstellingen hier overleggen en besluiten over moeten nemen. Het project WetropolisRD wil hierbij ondersteunen door fysieke- en computermodellen te ontwikkelen die live het effect van de besluiten zowel boven als onder de bodem laten zien. Op deze manier kan de beste beslissing gekozen worden.</t>
  </si>
  <si>
    <t>geen</t>
  </si>
  <si>
    <t>7523 XG</t>
  </si>
  <si>
    <t>Het Rozendaal</t>
  </si>
  <si>
    <t>2018-09-06</t>
  </si>
  <si>
    <t>Nobis</t>
  </si>
  <si>
    <t>Zweers</t>
  </si>
  <si>
    <t>Hochschule Ruhr West</t>
  </si>
  <si>
    <t>Kitt engineering BV</t>
  </si>
  <si>
    <t>Design Cube Studio</t>
  </si>
  <si>
    <t>Free Flow Foundation</t>
  </si>
  <si>
    <t>100%FAT</t>
  </si>
  <si>
    <t>Stichting Rijksmuseum Twenthe</t>
  </si>
  <si>
    <t>Stichting Tetem Kunstruimte</t>
  </si>
  <si>
    <t>Eco-Dryer Systems BV</t>
  </si>
  <si>
    <t>Ontwikkeling software Eco-Dryer besturingssysteem</t>
  </si>
  <si>
    <t>Development software Eco-Dryer operating system</t>
  </si>
  <si>
    <t>Het project is onderdeel van een experimenteel ontwikkelingsproject gericht op een duurzame wasdroger. Ten opzichte van gangbare wasdrogers levert deze Ecowasdroger substantiële bijdrage op het gebied van ecologische duurzaamheid.</t>
  </si>
  <si>
    <t>http://www.ecodryersystems.com/index.php/112/ontwikkeling-software-eco-dryer-besturingsysteem</t>
  </si>
  <si>
    <t>7311 DS</t>
  </si>
  <si>
    <t>MORe - MKB en Cyberveiligheid in Smart Industry: Opbrengsten Realiseren</t>
  </si>
  <si>
    <t>MORe - SME's and Cyber security in Smart Industry: Realising Results</t>
  </si>
  <si>
    <t>De doelstelling van dit cluster- en netwerkproject is het versterken van de cyberveiligheid van het MKB in Oost-Nederland.</t>
  </si>
  <si>
    <t>http://www.saxion.nl/designentechnologie/site/onderzoek/onderzoeksprojecten/more_cyberveiligheid/</t>
  </si>
  <si>
    <t>Vereniging FME-CWM</t>
  </si>
  <si>
    <t>Saxion Hogescholen</t>
  </si>
  <si>
    <t>NATUURLIJKE CONSERVEERMIDDELEN: VAN HAALBAAR IDEE NAAR VEILIG PRODUCT</t>
  </si>
  <si>
    <t>Natural preservatives: From achievable idea to safe product</t>
  </si>
  <si>
    <t xml:space="preserve">“Natuurlijke Conserveermiddelen: van Haalbaar Idee naar Veilig Product” stELT de ontwikkeling van conserveermiddelen op natuurlijke basis centraal. </t>
  </si>
  <si>
    <t>http://www.top-bv.nl</t>
  </si>
  <si>
    <t>2017-05-15</t>
  </si>
  <si>
    <t>Johma Salades</t>
  </si>
  <si>
    <t>Ojah</t>
  </si>
  <si>
    <t>Extractie van natuurlijke conserveermiddelen</t>
  </si>
  <si>
    <t>Extraction of natural preservatives</t>
  </si>
  <si>
    <t>TOP is een wereldwijd erkende pionier op het gebied van milde conservering van voedingsmiddelen d.m.v. fysische technologieën en direct en indirect betrokken bij de succesvolle commercialisatie van verscheidene fysische methoden voor het verlengen van de houdbaarheid of mild conserveren van koelverse levensmiddelen zoals HPP, PEF, AMAP en RF. Soms is echter de technologie alleen niet afdoende en is additionele conservering wettelijk vereist t.b.v. voedselveiligheid en moet, door slechts het aanbod van synthetische, industriële producten, worden gekozen voor synthetisch (wettelijk toegestane maar soms in werking en ongewenste bijwerking door o.m. de EU in twijfel getrokken) conserveermiddelen. Het gebruik van natuurlijke analoga zou maatschappelijk een groot voordeel hebben en past volledig binnen de huidige consumententrend naar natuurlijke voeding zonder synthetische additieven. Het ontbreekt echter aan voldoende kennis om deze natuurlijke conserveermiddelen selectief en effectief (in hoge opbrengst en zonder ongewenste afbraak van de structuur) op commerciële wijze d.w.z. betrouwbaar en opschaalbaar te extraheren uit natuurlijke bronnen. TOP wil met de technologie van Phytonext deze natuurlijke conserveermiddelen ontwikkelen, produceren en toepassen in de applicatie in een vervolg R&amp;D-traject met een cluster MKB-bedrijven.</t>
  </si>
  <si>
    <t>http://top-bv.nl/</t>
  </si>
  <si>
    <t>Gemeente Brummen</t>
  </si>
  <si>
    <t>Herinrichting Stuijvenburchstraat e.o.</t>
  </si>
  <si>
    <t>Redevelopment Stuijvenburchstraat e.o.</t>
  </si>
  <si>
    <t>Met de herstructurering van het centrum van Eerbeek wordt beoogd de aantrekkelijkheid van het centrum te vergroten en de leefbaarheid van Eerbeek als een geheel op een duurzame manier een impuls te geven. Een aantrekkelijker centrum vergroot de levensvatbaarheid van de centrumvoorzieningen en bevordert de continuïteit. De huidige staat van de openbare ruimte en ook de doelmatigheid van de in de openbare ruimte aanwezige voorzieningen is verouderd en laat te wensen over. De herinrichting vergroot de bereikbaarheid van het woon- werkgebied en de aantrekkelijkheid van het vestigingsklimaat en biedt kansen voor verbetering van het voorzieningenniveau. De herinrichting van de Stuijvenburchstraat e.o. is onderdeel van het overkoepelende Centrumplan Eerbeek.</t>
  </si>
  <si>
    <t>6971 BV</t>
  </si>
  <si>
    <t>2015-07-31 00:00:00</t>
  </si>
  <si>
    <t>Jacobsplaats</t>
  </si>
  <si>
    <t xml:space="preserve">De Jacobsplaats ligt ingeklemd tussen het spoortalud, de Rotte en de Binnenrotte-markt en was verworden tot een onbestemd terrein. De gemeente besloot de bewoners te vragen mee te denken over het verbeteren van de uitstraling en inrichting van dit open gebied.  Het gebied wordt nu een plek om te loungen midden in de stad. </t>
  </si>
  <si>
    <t>2015-06-29 00:00:00</t>
  </si>
  <si>
    <t>Asbeter, Industrieel Onderzoek asbestdestructie met afvalzuren</t>
  </si>
  <si>
    <t>Asbeter: doorbraaktechnologie voor asbestverwerking
Elk jaar overlijden in Nederland nog 1.500 mensen aan de gevolgen van asbest. Dat is de reden waarom de overheden in Nederland werken aan de doelstelling om voor 2024 alle asbesthoudende golfplaten van de daken te hebben verwijderd. Er ligt nog 120 miljoen m2 van die golfplaten op de daken. De Asbetertechnologie vermijdt de stort van deze golfplaten en bij stortplaatsen de vervuiling van de bodem met asbest. Asbeter ontwikkelt hiervoor een  asbestdestructieproces op basis van industri‰le afvalzuren dat voor mens en milieu veilig en betaalbaar is. 
Deze innovatieve technologie is op meerdere niveaus circulair: 
1. Industri‰le afvalzuren worden nuttig hergebruikt, waarmee 70% CO2-reductie in de keten wordt gerealiseerd.
2. 20% zuivere silica wordt teruggewonnen voor toepassing als secundair bouwmateriaal.
3. Een calciumhoudende reststroom wordt onderzocht voor diverse nieuwe toepassingen.
4. Een zoute reststroom wordt onderzocht voor toepassing als strooizout.
In 2018 wordt gewerkt aan de opschaling van de Asbetertechnologie van labschaal naar een technische installatie.  De huidige milieu- en gezondheidsproblematiek rond asbest vraagt om een technologie die hier zo snel mogelijk een een oplossing biedt. Het Asbeterproces vraagt weinig energie. Hierdoor komt er voor het eerst een betaalbaar proces binnen handbereik.
In de prehaalbaarheidsstudie van oktober 2017 tot april 2018 is de volledige asbestafbraak bewezen en is de business case aangetoond. Uit onderzoek van LCA blijkt dat de verwerking van 100.000 ton asbesthoudende golfplaten leidt tot 70.000 ? 100.000 ton CO2-reductie.</t>
  </si>
  <si>
    <t xml:space="preserve">Duinoordseweg, </t>
  </si>
  <si>
    <t>Sieplo BV</t>
  </si>
  <si>
    <t>Het dier centraal</t>
  </si>
  <si>
    <t>The animal as the first priority</t>
  </si>
  <si>
    <t>Het doel van dit project is een intelligente ruwvoerrobot voor de kalverhouderij te ontwikkelen die veel meer is dan een zelfrijdende voermengwagen. D</t>
  </si>
  <si>
    <t>http://www.sieplo.nl/</t>
  </si>
  <si>
    <t>6741 PT</t>
  </si>
  <si>
    <t xml:space="preserve">De Stroet </t>
  </si>
  <si>
    <t>2018-11-30</t>
  </si>
  <si>
    <t>BTN International BV</t>
  </si>
  <si>
    <t>fysisch-chemische stikstofverwijdering in mest en afvalwater</t>
  </si>
  <si>
    <t>Physicochemical Nitrogen removal of manure and waste water</t>
  </si>
  <si>
    <t>BTN International heeft een fysische waterzuivering ontwikkeld voor mest- en afvalwaterverwerking. Doel van het haalbaarheidsproject is te onderzoeken of er kosteneffectieve en praktische methodes kunnen worden ontwikkeld en toegepast, die op een fysisch chemische wijze stikstof verwijderen. Onderdeel van het project vormen testen met mogelijke alternatieve technologieën.</t>
  </si>
  <si>
    <t>Smarter Industry Noordwest Nederland</t>
  </si>
  <si>
    <t xml:space="preserve">Smarter Industry North-West Netherlands </t>
  </si>
  <si>
    <t xml:space="preserve">Net zoals in de rest van Nederland, zijn er in de Noordwestvleugel bedrijven die weinig weten van de  Smart Industry principes en bedrijven die er al in thuis zijn .  
De inzet van de inventarisatievouchers blijkt voor alle soorten bedrijven gunstig te zijn.
</t>
  </si>
  <si>
    <t>https://www.fme.nl/nl</t>
  </si>
  <si>
    <t>2718 RP</t>
  </si>
  <si>
    <t xml:space="preserve">Zilverstraat </t>
  </si>
  <si>
    <t>2019-09-02</t>
  </si>
  <si>
    <t>Slimme voorspelling; Flexibele Productie (FLEX-PRO)</t>
  </si>
  <si>
    <t>Smart prediction; Flexible Production (FLEX-PRO)</t>
  </si>
  <si>
    <t xml:space="preserve">Dit project richt zich op het ontwikkelen van technische oplossingen die het mogelijk maken om de uitkomsten te voorspellen van ingewikkelde productieprocessen door middel van modellering, simulatie en systeemintegratie.  </t>
  </si>
  <si>
    <t>7521HN</t>
  </si>
  <si>
    <t>Demcon Bunova B.V.</t>
  </si>
  <si>
    <t>Bond High Performance 3D Technology B.V.</t>
  </si>
  <si>
    <t>Agricorder</t>
  </si>
  <si>
    <t xml:space="preserve">Het project ‘Agricorder’ (Wageningen, Gelderland) ontwikkelt een test voor het vaststellen van ziekteverwekkers in de akker- en tuinbouw. </t>
  </si>
  <si>
    <t>https://delphy.nl/news/topsector-agrifood-nieuw-bos-geeft-snel-zekerheid-ziekten-en-plagen-akker-en-tuinbouw/</t>
  </si>
  <si>
    <t>6708PV</t>
  </si>
  <si>
    <t>DLV Plant</t>
  </si>
  <si>
    <t>EximiusLab</t>
  </si>
  <si>
    <t>Holdingfonds Economische Investeringen Den Haag</t>
  </si>
  <si>
    <t>VvE Duurzaamheidsfonds Den Haag</t>
  </si>
  <si>
    <t>VvE Sustainabilty Fund The Hague</t>
  </si>
  <si>
    <t xml:space="preserve">Het VVE Duurzaamheidsfonds Den Haag biedt aan Haagse VvE’s met maximaal negen appartementen, de mogelijkheid aan om een lening te sluiten om panden duurzamer te maken. De doelstelling is dat, na afloop van het project 350 leningen verstrekt zijn en daarmee 1.600 woningen duurzamer gemaakt. </t>
  </si>
  <si>
    <t>https://www.svn.nl/fondsmanagement/fondsdetail/duurzaamheidsfonds-vve-s-den-haag</t>
  </si>
  <si>
    <t>2500DJ</t>
  </si>
  <si>
    <t>2016-08-24</t>
  </si>
  <si>
    <t>iTOP technologie voor gen-editing therapie</t>
  </si>
  <si>
    <t>iTOP technology for gen-editing</t>
  </si>
  <si>
    <t xml:space="preserve">Het project richt zich op een innovatieve manier van het transduceren van eiwitten en DNA in cellen voor de zogenoemde “gen-editing” therapie. Bij gen-editing wordt genetisch materiaal in (menselijke) cellen gerepareerd. </t>
  </si>
  <si>
    <t>http://www.ntranstechnologies.com/technology/</t>
  </si>
  <si>
    <t>Uppsalalaan</t>
  </si>
  <si>
    <t>2016-11-01 00:00:00</t>
  </si>
  <si>
    <t>2018-11-01 00:00:00</t>
  </si>
  <si>
    <t>X-Systems B.V.</t>
  </si>
  <si>
    <t>Ontwikkeling X-CRYPTO 7500</t>
  </si>
  <si>
    <t>Development X-CRYPTO 7500</t>
  </si>
  <si>
    <t xml:space="preserve">Gevoelige gegevens en kritieke informatie of organisaties moeten beter beschermd moeten worden, om afluisteren, manipuleren van bewijs, spionage of onderscheppingen op mobiele of IoT-netwerken te voorkomen. Daar is X-Crypto 7500 voor ontwikkeld.
</t>
  </si>
  <si>
    <t>https://x-systems.com/x-crypto-smartphone/</t>
  </si>
  <si>
    <t>2595AN</t>
  </si>
  <si>
    <t xml:space="preserve">Wilhelmina van Pruisenweg </t>
  </si>
  <si>
    <t>2019-04-02</t>
  </si>
  <si>
    <t>Secure Service Solutions B.V.</t>
  </si>
  <si>
    <t>Offroad Apps</t>
  </si>
  <si>
    <t>Speak Freak</t>
  </si>
  <si>
    <t>stichting ED</t>
  </si>
  <si>
    <t>Investeringsimpuls Energiefonds Den Haag</t>
  </si>
  <si>
    <t>Investmentimpuls ED fund</t>
  </si>
  <si>
    <t xml:space="preserve">Voor West-Nederland is het terugdringen van de uitstoot van CO2 een belangrijke opgave. De gemeenten Den Haag en Rotterdam trekken samen op met provincie Zuid-Holland om voldoende financiering beschikbaar te stellen voor investeringen in deze reductiedoelstellingen. Het marktonderzoek heeft aangetoond dat er in Zuid-Holland meer vraag is naar financiering dan het beschikbare aanbod.
</t>
  </si>
  <si>
    <t>https://www.svn.nl/fondsmanagement/fondsdetail/energiefonds-den-haag-(ed</t>
  </si>
  <si>
    <t>Gemeente Amsterdam</t>
  </si>
  <si>
    <t>House of Skills</t>
  </si>
  <si>
    <t xml:space="preserve">Technologische ontwikkeling en digitalisering zorgen ervoor dat  banen vooral in het lagere en middensegment onder druk staan. `
De schatting is dat 2/3 van de functies zullen vervallen en de benodigde kennis en vaardigheden aanzienlijk gaan veranderen. Tegelijkertijd kunnen groeiende sectoren zoals de ICT, zorg, hospitality en techniek moeilijk geschikt personeel vinden. De markt alleen blijkt niet in staat die mismatch op te lossen. 
</t>
  </si>
  <si>
    <t>https://houseofskillsregioamsterdam.nl/</t>
  </si>
  <si>
    <t>1011 NH</t>
  </si>
  <si>
    <t xml:space="preserve">JODENBREESTRAAT </t>
  </si>
  <si>
    <t>ROC van Amsterdam – ROC van Flevoland</t>
  </si>
  <si>
    <t>Hogeschool van Amsterdam (HvA)</t>
  </si>
  <si>
    <t>James Loopbaan</t>
  </si>
  <si>
    <t>Randstad Groep Nederland bv</t>
  </si>
  <si>
    <t>ManpowerGroup Netherlands B.V</t>
  </si>
  <si>
    <t>VU/ACLA</t>
  </si>
  <si>
    <t>UWV</t>
  </si>
  <si>
    <t>FNV</t>
  </si>
  <si>
    <t>Circulaire biopolymeren waardeketens voor PHA en cellulose</t>
  </si>
  <si>
    <t>In dit project worden circulaire waardeketens ontwikkeld voor de biopolymeren Cellulose en PHA. Zoals eerdere ontwikkelingen in de biobased economy vaak ontstonden vanuit de grondstoffen en technologie is dit project juist ingestoken vanuit de markt en applicatie kant van het ontwikkelen van marktgevraagde toepassingen waarin de genoemde biopolymeren zijn verwerkt en van toegevoegde economische, ecologische en sociale waarde zijn. Tevens is een belangrijk onderdeel in werkpakket 1de non-technische aspecten binnen de biobased economy. Onder andere vraagstukken rondom economische, ecologische, strategische, design aspecten en juridische kaders worden tegen het licht gehouden gedurende het gehele project. Hiermee worden naast de technisch inhoudelijke uitdagingen in werkpakket 2 en 3 de potentiële risico’s, kansen en afwegingskaders voor de betrokken bedrijven in beeld gebracht en zullen kansrijke routes een gegrond vervolg vinden in valorisatietrajecten. De link met de technologie naar de markt zal sterker moeten worden ontwikkeld. Technologie die in het lab blijft ‘hangen’, daar moeten we het niet voor doen. Dat betekent dat de onderzoeksinstellingen elkaar in de TRL-lijn aan moeten vullen en dat ze ook op verschillende disciplines – niet alleen technologie, maar ook vanuit de markt, maatschappij en milieu – interdisciplinair samen moeten werken. Dit gebeurt binnen het samenwerkingsverband BERNN en vanuit BERNN wordt in dit project direct de samenwerking gezocht met het (MKB) bedrijfsleven om de doorstroom van ontwikkelde kennis en kunde verder te bevorderen.
Het kennisontwikkelingsproject beoogt een doorbraak binnen de keten te realiseren in de opschaling van productie van innovatieve biopolymeren uit reststromen. Vanuit de markt is er grote vraag van consumenten en merkeigenaren naar volledig duurzame &amp; CO2 besparende bioplastics. Helaas kan de markt hierin op dit moment niet voorzien worden omdat er goede productietechnologieën en/of verwaardingsroutes ontbreken voor het verwerken van de polymeren voor hoogwaardige toepassingen met goede producteigenschappen. De verwerking van PHA’s en celluloses uit reststromen tot hoogwaardige (niche) producten leidt tot realisatie van innovatieve waardeketens in Nederland en daarmee tot duurzame economische activiteiten en bijbehorende werkgelegenheid in Nederland om deze activiteiten te kunnen uitvoeren. Door de deelnemende bedrijven wordt nieuwe kennis ontwikkeld met betrekking tot de verdere doorontwikkeling van innovatieve producten. Binnen het kennisontwikkelingsproject worden belangrijke nieuwe stappen gezet in navolging op eerdere initiatieven die zich vooral hebben geconcentreerd op één productieschakel van de keten. Dit project biedt een concreet perspectief voor economische verwaarding van reststromen in Noord-Nederland tot de biopolymeren PHA en Cellulose en biedt daarmee een grondiger inzicht in de mogelijkheden voor toekomstige opschaling tot productieschaal.</t>
  </si>
  <si>
    <t>2017-11-03</t>
  </si>
  <si>
    <t>Stenden Hogeschool</t>
  </si>
  <si>
    <t>NPSP B.V.</t>
  </si>
  <si>
    <t>KNN Bioplastic B.V.</t>
  </si>
  <si>
    <t>KNN Cellulose B.V.</t>
  </si>
  <si>
    <t>Sustainable Tree Systems B.V.</t>
  </si>
  <si>
    <t>Gieterij Neede B.V.</t>
  </si>
  <si>
    <t>3D Was printen, een oude techniek in een modern jasje</t>
  </si>
  <si>
    <t>3D Wax printing, an old technique in a modern fashion</t>
  </si>
  <si>
    <t>3D printen vindt steeds meer zijn toepassing bij bedrijven, zo ook in de metallurgische industrie. In dit project wordt onderzocht in hoeverre 3D printtechnologie kan bijdragen als een efficiënte giettechniek voor de verloren wasmethode. Het doel is om het voordeel (hoog detail) te behouden en een nadeel (tijd en materiaalgebruik) te verkleinen.</t>
  </si>
  <si>
    <t>http://www.gieterijneede.nl/</t>
  </si>
  <si>
    <t>7161 PN</t>
  </si>
  <si>
    <t xml:space="preserve">Bergweg </t>
  </si>
  <si>
    <t>St. Katholieke Universiteit - Radboud Universiteit</t>
  </si>
  <si>
    <t>COILED</t>
  </si>
  <si>
    <t xml:space="preserve">COILED’ staat voor ‘Center for Open Innovation in LEad Discovery’. In het project wordt een nieuw innovatiecentrum, voor farmaceutische medicijnontwikkeling in een vroege fase, ontwikkeld. </t>
  </si>
  <si>
    <t>Pivot Park Screening Centre</t>
  </si>
  <si>
    <t>Inntrest Consultancy</t>
  </si>
  <si>
    <t>BioAxis Research</t>
  </si>
  <si>
    <t>Pansynt</t>
  </si>
  <si>
    <t>St. Katholieke Universiteit - Radboudumc</t>
  </si>
  <si>
    <t>Universele machinebesturing voor op afstand regelbare voertuigen</t>
  </si>
  <si>
    <t>Universal machine control for remotely controlled vehicles</t>
  </si>
  <si>
    <t>Riwo is specialist in industriële automatisering en machine- en procesbesturing. Het bedrijf ontwikkelt automatiseringsoplossingen voor diverse industrieën zoals de voedingsmiddelenindustrie, procesindustrie, waterschappen, automobielindustrie en de land- en tuinbouw. Een trend is dat steeds meer automatiseringsoplossingen op afstand aanstuurbaar en regelbaar zijn. Men heeft nu de intentie een universele machinebesturingsmodule te ontwikkelen waarbij ook mobiele voertuigen op afstand regelbaar worden. Denk hierbij aan bijvoorbeeld multifunctionele voertuigen die over toepassingen beschikken als mesttanken, watertanks, meststrooiers, houtsnipperaars en suikerbietenbunkers (zie afbeelding hieronder). Zo kan een mestinjector op afstand worden ingegeven waar en hoeveel mest in een akker moet worden geïnjecteerd. De ontwikkeling heeft uiteindelijk betrekking op alle industriële mobiele voertuigen. Hierdoor is een grote marktpotentie aanwezig en is de impact omvangrijk. Om deze ontwikkeling te kunnen realiseren wordt kennis ingekocht bij drie externe partijen.</t>
  </si>
  <si>
    <t>http://www.riwo.eu/universeel-pcs.php/</t>
  </si>
  <si>
    <t>Rewinn BV</t>
  </si>
  <si>
    <t>Betondroger Rewinn</t>
  </si>
  <si>
    <t>Concrete dryer Rewinn</t>
  </si>
  <si>
    <t xml:space="preserve">Rewinn B.V. (joint venture van Theo Pouw Groep B.V. en Sagrex B.V.) heeft een innovatieve betondroger ontwikkeld en succesvol getest. Met deze betondroger kan cementstof worden teruggewonnen kan uit betonpuin.
Met deze betondroger kan cementstof worden teruggewonnen  uit betonpuin. Daarmee is Rewinn in staat om 100% betonpuin hoogwaardig te recyclen. Het resultaat is een aanzienlijke verlaging van de CO2-uitstoot, omdat er minder primair cement en zand nodig is voor nieuw beton
</t>
  </si>
  <si>
    <t>http://www.rewinn.nl/</t>
  </si>
  <si>
    <t>1045AD</t>
  </si>
  <si>
    <t xml:space="preserve">Amerikahavenweg </t>
  </si>
  <si>
    <t>2017-06-25</t>
  </si>
  <si>
    <t>Stichting Generation E</t>
  </si>
  <si>
    <t>Generation E 2.0</t>
  </si>
  <si>
    <t xml:space="preserve">Het Cluster en netwerkproject Generation-E 2 wil de innovatiekracht van mkb ondernemingen versterken. Het gaat hierbij om innovaties op het gebied van duurzame gebouwen, mobiliteit, infrastructuur, verminderen van schadelijke stoffen en het opwekken en opslaan van duurzame energie. </t>
  </si>
  <si>
    <t>http://www.generation-e.nl/</t>
  </si>
  <si>
    <t>7333NP</t>
  </si>
  <si>
    <t>Laan van Malkenschoten</t>
  </si>
  <si>
    <t>2023-02-28</t>
  </si>
  <si>
    <t>Industriepark Kleefse Waard</t>
  </si>
  <si>
    <t>NTP Infra B.V.</t>
  </si>
  <si>
    <t>PFOS-sanering middels Perozone 3.0</t>
  </si>
  <si>
    <t>PFOS-remediation through Perozone 3.0</t>
  </si>
  <si>
    <t>Het Perozone 3.0-project richt zich op de chemische oxidatie van bodem- en grondwaterverontreinigingen. Een belangrijk deel van de techniek heeft, naast de daadwerkelijke zuivering, ook betrekking op het monitoren van de inkomende en uitgaande waterstromen; afhankelijk van de meetresultaten wordt het water nogmaals door het proces geloodst. Daarmee sluit het aan op de innovatieagenda van de topsector ‘Water’, thema 'Smart Water technologies en services’.</t>
  </si>
  <si>
    <t>http://www.isco3.nl/nl/projecten/nieuws/item/68-eerste-proefnemingen-met-perozon-3-0-voor-sanering-pfos-pfoa</t>
  </si>
  <si>
    <t>8051 KE</t>
  </si>
  <si>
    <t xml:space="preserve">de Netelhorst </t>
  </si>
  <si>
    <t>TX Innovations B.V.</t>
  </si>
  <si>
    <t>Vitaliteitstest en preservatie van donorhart en -nieren</t>
  </si>
  <si>
    <t>TX Innovations (mkb) is een Life Sciences &amp; Health startup uit Maastricht, die middels de toepassing van slimme, innovatieve technieken (High Tech Systemen &amp; Materialen) op basis van wetenschappelijke kennis een belangrijke bijdrage wil leveren aan de maatschappelijke uitdaging om meer en beter bruikbare organen beschikbaar te krijgen voor transplantatie. Het tekort aan geschikte donororganen is namelijk niet alleen een nationaal, maar ook internationaal een groot probleem.
TX Innovations wil een samenhangend geheel aan producten ontwikkelen waarmee direct na afname van het donororgaan deze in 10 minuten kwantitatief getest kan worden op geschiktheid voor transplantatie. Na de test kan het orgaan voor een langere periode middels innovatieve hardware en vloeistof gepreserveerd worden. Doelstelling van het project is de experimentele ontwikkeling en valorisatie van een innovatief point-of-care vitaliteitstest voor donororganen en de valorisatie van een effectieve, betaalbare hightech methode voor preservatie en transport van donororganen, bestaande uit een geavanceerde preservatievloeistof i.c.m. zuurstof geleverd door een disposable preservatiesysteem op basis van het bestaande proof-of-concept.</t>
  </si>
  <si>
    <t>2020-08-30</t>
  </si>
  <si>
    <t>Teun Nabuurs</t>
  </si>
  <si>
    <t>OakHeat</t>
  </si>
  <si>
    <t>Door het uitputten van de fossiele brandstoffen, waaronder het leeg raken van de Nederlandse gasvoorraad en de verwachte uitputting van vele oliebronnen, heeft de Nederlandse overheid in lijn met andere landen, het beleid dat in 2030 meer dan 30% van de bestaande energiebehoefte moet komen uit alternatieve energiebronnen, met een belangrijk rol voor duurzaam geproduceerde biomassa. Deze biomassa kan veel meer dan nu het geval is gewonnen worden in eigen land. Met dit project gaan we energie halen uit eikels. Deze natuurlijke bron bevat heel veel energie en die wordt nu nog helemaal niet benut. Er wordt hierbij geen CO2 uit fossiele brandstof aan de atmosfeer toegevoegd, maar CO2 uit de natuurlijke kringloop. Als eikels van de boom gevallen zijn, rotten ze weg. Bij dit rottingsproces komt CO2 vrij. Dezelfde hoeveelheid komt ook vrij als we eikels als brandstof gebruiken, alleen wordt dit sneller in de atmosfeer gebracht dan bij het rottingsproces. Er is verder ook geen negatief effect op de natuur, omdat alleen de eikels langs wegen en fietspaden worden geoogst en uit de bermen gehaald. Dit is een relatief kleine hoeveelheid van het totaal aan eikels dat jaarlijks valt. De eikels in bossen en het landschap blijven gewoon liggen. Op de locaties waar geoogst wordt leiden ze tot overlast voor verkeer en ongewenste begroeiing. We slaan dus 2 vliegen in ??n klap.
Uit vooronderzoek is gebleken dat eikels vanwege de hoge energetische waarde z??r geschikt zouden kunnen zijn. In onze gemeente staan ? 15.000 eiken langs wegen en deze produceren op jaarbasis ? 80 kg eikels per boom waarvan ? 15 kg eenvoudig te oogsten valt, dit is gemiddeld ongeveer 225.000 kg eikels. Eikels bevatten vetten, waardoor de energetische waarde hoger is dan van hout.
Het doel van het project is om in de gehele keten van verzamelen t/m hergebruiken van energie diverse prototypes te realiseren en daarmee een full scale demonstratie in een werkelijke omgeving te realiseren. Het gaat om de volgende prototypes:
-	Product voor het verzamelen en oogsten.
-	Product voor transport, zuivering en droging.
-	Product voor verbranding en benutting energie.
Het project leidt tot verschillende resultaten:
-	Ge?ntegreerd systeem voor oogst, transport en opslag.
-	Product voor verbranding van eikels als brandstof.
-	Klimaat neutrale gemeentegebouwen door benutting van 225.00 kg boomzaden. Sint Anthonis wil het opvegen van overlast veroorzakende boomzaden benutten als brandstof voor pellet kachels in openbare gebouwen en daarmee de gaskraan sluiten.
-	Draaiboek voor een nieuwe ketenaanpak voor eindgebruikers (m.n. gemeenten en terreinbeheerders) om de organisatie van het gehele proces van oogsten t/m benutting van energie voor henzelf mogelijk te maken.
Dit project wordt uitgevoerd tussen 3 MKB-bedrijven en de gemeente Sint Anthonis. De bedrijven betreffen IndiEco, Nabuurs en Versleijen. Zij gaan het project in circa 3 jaar tijd uitvoeren, waarbij het oogstproces wordt ontwikkeld, er een nieuwe biomassaketel komt en de gemeente haar overheidsgebouwen als demonstratie gaat afkoppelen van aardgas. Binnen de projectperiode levert dit een energiecapaciteit van 280MW op.</t>
  </si>
  <si>
    <t>5827 AS</t>
  </si>
  <si>
    <t xml:space="preserve">Luinbeekweg </t>
  </si>
  <si>
    <t>2020-02-28</t>
  </si>
  <si>
    <t>Gemeente Sint Anthonis</t>
  </si>
  <si>
    <t>IndiEco Group</t>
  </si>
  <si>
    <t>Versleijen Venray Beheer</t>
  </si>
  <si>
    <t>De medische confectieschoen</t>
  </si>
  <si>
    <t>The medical clothing shoe</t>
  </si>
  <si>
    <t xml:space="preserve">De partners binnen het project ‘De medische confectieschoen’ werken aan betaalbare, modieuze schoenen voor diabetici. </t>
  </si>
  <si>
    <t>http://www.podotherapeut.nl/</t>
  </si>
  <si>
    <t>P.L.T. Products V.O.F.</t>
  </si>
  <si>
    <t>SurgicAId</t>
  </si>
  <si>
    <t>SurgicAid</t>
  </si>
  <si>
    <t xml:space="preserve">Wereldwijd stijgen de zorgkosten  bestaan er personeelstekorten. Door standaardisatie bij een aantal chirurgische ingrepen wordt de kwaliteit van de chirurgische zorg vergroot en de opleiding van het personeel op de operatiekamer verbeterd. 
</t>
  </si>
  <si>
    <t>1092AD</t>
  </si>
  <si>
    <t xml:space="preserve">Mauritskade </t>
  </si>
  <si>
    <t>Kepler Vision Technologies BV</t>
  </si>
  <si>
    <t>Amsterdam UMC, locatie VUmc</t>
  </si>
  <si>
    <t>Intelligente pakkingen met fiber optische sensoren voor de olie- en gasindustrie</t>
  </si>
  <si>
    <t>Het consortium van drie MKB bedrijven, 2M Engineering, FOCE en KeyTec ontwikkelen optische sensortechnologie voor toepassing in pakkingen voor de chemische procesindustrie, waarmee lekkages voorkomen kunnen worden en onderhoudskosten gereduceerd.</t>
  </si>
  <si>
    <t>FOCE Technology International B.V.</t>
  </si>
  <si>
    <t>KeyTec Netherlands B.V.</t>
  </si>
  <si>
    <t>Stadsontwikkeling</t>
  </si>
  <si>
    <t>Herinrichting Scheepstimmermanslaan</t>
  </si>
  <si>
    <t xml:space="preserve">De Scheepstimmermanslaan in Rotterdam is een volwaardige schakel geworden in de aantrekkelijke verbinding tussen het Centraal Station via de Westersingel naar de toeristisch interessante Veerhaven. De herinrichting van het ‘beneden deel’ van deze laan maakt deel uit van de inspanningenom belangrijke pleinen, straten en verbindingsroutes in de binnenstad te verbeteren. </t>
  </si>
  <si>
    <t>2015-02-17 00:00:00</t>
  </si>
  <si>
    <t>Oldtimer Service Eastend</t>
  </si>
  <si>
    <t>Eastend Classics, the Art of Restoration</t>
  </si>
  <si>
    <t xml:space="preserve">In Noord Groningen tegen de dijk aan worden al 17 jaar restauratie’s verricht aan onder andere MG’s Packard’s Lamborghini en oude Porsche’s. </t>
  </si>
  <si>
    <t>9981 vc</t>
  </si>
  <si>
    <t>emmaweg</t>
  </si>
  <si>
    <t>2017-02-15 16:07:00</t>
  </si>
  <si>
    <t>2019-02-15 16:07:00</t>
  </si>
  <si>
    <t>Agora</t>
  </si>
  <si>
    <t>PROXCYS b.v.</t>
  </si>
  <si>
    <t>cTRAC zuivering van monoclonale Antilichamen (mAb)</t>
  </si>
  <si>
    <t xml:space="preserve">De Proxcys innovatie maakt de bio-farmaceutische productie van antilichamen (mAbs) tegen o.a. kanker of auto-immuunziekten sneller, robuuster, efficiënter en goedkoper. </t>
  </si>
  <si>
    <t>7833 JH</t>
  </si>
  <si>
    <t>Bedrijvenweg</t>
  </si>
  <si>
    <t>2017-03-28</t>
  </si>
  <si>
    <t>2019-12-14</t>
  </si>
  <si>
    <t>CSP3</t>
  </si>
  <si>
    <t>CSP3 staat voor Containerized Sustainable Poultry Processing Plant: een volledig nieuw duurzaam proces van kippen slachten. De fabriek zal water maken, water recyclen, slachtafval verwerken en benodigde energie duurzaam opwekken. Zo ontstaat een unieke ‘Zero Footprint’ fabriek.</t>
  </si>
  <si>
    <t xml:space="preserve">Industriepark Kleefse Waard, Westervoortsedijk </t>
  </si>
  <si>
    <t>2015-05-31</t>
  </si>
  <si>
    <t>POLAR</t>
  </si>
  <si>
    <t>Dikke darmkanker is de derde meest voorkomende vorm van kanker in Nederland. Darmkanker ontstaat door ontwikkeling van poliepen tot darmkanker. Om darmkanker en voorstadia tijdig te detecteren, is in 2014 het landelijk bevolkingsonderzoek darmkanker ingevoerd op basis van een ontlastingstest. Alle mensen met een positieve ontlastingstest wordt geadviseerd een coloscopie te ondergaan om poliepen te bekijken, te verwijderen en pathologisch te analyseren. De invoering van het bevolkingsonderzoek heeft geresulteerd in een jaarlijkse toename van het aantal coloscopieën en door vergrijzing zal dit alleen maar meer toenemen. Dit resulteert in lange wachtlijsten en toenemende kosten. 
Momenteel worden alle poliepen ingezonden voor pathologisch onderzoek. Ongeveer 80 tot 90% van al deze ingezonden poliepen zijn kleine poliepen met een miniem risico op darmkanker. Vanwege de hoge prevalentie van kleine poliepen met op dat moment minimaal risico op darmkanker is de “optische diagnose strategie” ontwikkeld. Bij gebruik van de “optische diagnose strategie” worden kleine poliepen in de dikke darm door de endoscopist met een hoge of lage zekerheid beoordeeld. Bij hoge zekerheid wordt bij deze strategie de kleine poliep verwijderd en weggegooid zonder beoordeling van de patholoog. Tevens worden met hoge zekerheid beoordeelde kleine hyperplastische poliepen in situ gelaten, omdat deze als onschuldig worden beschouwd. Als een endoscopist echter op basis van het uiterlijk van de poliep alleen met een lage betrouwbaarheid een optische diagnose kan stellen, dan wordt de poliep opgestuurd naar de patholoog. De optische diagnose strategie leidt tot een significante reductie van de tijd en kosten die gepaard gaan met coloscopieën. Daarnaast levert de innovatie een bijdrage aan het reduceren van de kans op complicaties, omdat niet elke poliep meer hoeft te worden verwijderd
Recente studies laten echter zien dat de diagnostische accuratesse van deze “optische diagnose strategie” sterk afhankelijk is van de training en ervaring van de endoscopist. Om de accuratesse van de optische diagnose te vergroten is recent onderzoek gedaan naar “computer-aided diagnosis” (CAD). Door middel van artificiële intelligente kunnen programma’s worden ontwikkeld die endoscopisten helpen bij de accurate classificatie van poliepen. Ondanks dat artificiële intelligentie in recent gepubliceerde internationale studies heeft laten zien potentie te hebben als diagnostisch hulpmiddel, wordt deze technologie nog niet toegepast in een operationele omgeving. De projectpartners willen in het licht van bovenstaande een classificatietool, genaamd POLAR, voor poliepen ontwikkelen. Door middel van het toepassen van convolutionele neurale netwerken zijn de projectpartners voornemens de gouden standaard van de pathologische analyse in een systeem te vatten en zo een significante bijdrage te kunnen leveren aan de betrouwbaarheid van de “optische diagnose strategie” en het betaalbaar houden van de Nederlandse zorg. 
Het project draagt bij aan een toename van valorisatie en innovatie binnen ZiuZ en betrokken MKB-ers. De samenwerking tussen ZiuZ, het AMC/AMR, het MCL en de Maatschap is een goed voorbeeld van een cross-over tussen de ‘life science’ en ‘hightech’ sector. Tevens sluit het project naadloos aan bij de maatschappelijke uitdaging ‘gezondheid, demografie en welzijn’.
Met dit project zijn projectpartners voornemens de grenzen van artificiële intelligentie toepassingen in de zorgsector te verleggen. De technieken die door ZiuZ worden toegepast in de ontwikkeling van de classificatietool, zoals convolutionele neurale netwerken, zijn zeer innovatieve technieken en vormen de huidige speerpunten van artificiële intelligentie onderzoek. Zeker in de medische wereld worden deze technieken nog erg beperkt ingezet. Innovatief is ook de ontwikkeling van een tool die poliepen op macroscopisch niveau kan classificeren. 
Projectpartners verwachten een grote impact te hebben op de reductie van de zorgkosten in Nederland, Europa en de Verenigde Staten. Eerste cijfermatige analyses laten zien dat POLAR leidt tot besparingen in de tientallen miljoenen. Daarnaast neemt de vraag naar kunstmatige intelligentie in de zorg volgens onderzoeksbureau Gartner toe. Met een nieuw verdienmodel verwacht ZiuZ dat ziekenhuizen makkelijk instappen. Uit gedetailleerde berekeningen wordt het aannemelijk geacht dat in 2025 met POLAR een omzet kan worden behaald van € 6,1 miljoen en een personeelsgroei van 18,7 FTE. Dit betreffen hoogwaardige banen.
Het belangrijkste aspect van duurzaamheid is dat er een optimalisatie van de classificatie van poliepen plaatsvindt. Hierdoor wordt een significante bijdrage geleverd aan het betaalbaar houden van de zorg. Daarnaast neemt het risico op complicaties bij af. Tevens leidt het voor een groep patiënten tot een veel snellere diagnose, hetgeen stress vermindert. Het onderzoek zal conform de Algemene Verordening Gegevensbescherming worden uitgevoerd.</t>
  </si>
  <si>
    <t>Stationsweg</t>
  </si>
  <si>
    <t>AMC Medical Research B.V.</t>
  </si>
  <si>
    <t>Medisch Centrum Leeuwarden B.V.</t>
  </si>
  <si>
    <t>Mts Interne Geneeskunde &amp; Maag-darm-leverziekten</t>
  </si>
  <si>
    <t>ZiuZ Research B.V.</t>
  </si>
  <si>
    <t>Baerdt B.V.</t>
  </si>
  <si>
    <t>Smart Signs Solutions B.V.</t>
  </si>
  <si>
    <t>Business case ontwikkeling van persoonlijke dynamische routering systeem</t>
  </si>
  <si>
    <t>Business case development of personal dynamic routing system</t>
  </si>
  <si>
    <t>De high tech systemen van Smart Signs Solutions zijn gericht op indoor wayfinding binnen grote semi-openbare gebouwen, en meer specifiek binnen zorginstellingen. Het doel van dit project is het ontwerpen, valideren en ontwikkelen van een commercieel aantrekkelijke business case waarmee de producten van Smart Signs Solutions vermarkt kunnen worden.</t>
  </si>
  <si>
    <t>http://www.smartsigns.nl/en</t>
  </si>
  <si>
    <t xml:space="preserve">Marie de Roodelaan </t>
  </si>
  <si>
    <t>2015-11-16</t>
  </si>
  <si>
    <t>Onbekend maakt onbemind Utrecht</t>
  </si>
  <si>
    <t>Unknown makes unloved Utrecht</t>
  </si>
  <si>
    <t xml:space="preserve">Op de Utrechtse arbeidsmarkt is sprake van een forse mismatch: er komen te weinig leerlingen van de MBO opleidingen af in sectoren waar de vraag het grootste is. Het gaat daarbij vooral om de sectoren, handel, techniek/ict, logistiek, zorg en hospitality. Leerlingen overwegen het werken in deze sectoren niet, omdat ze er geen beeld bij hebben, niet weten wat het werk inhoudt, of het bij hen past en wat de toekomstperspectieven zijn. 
</t>
  </si>
  <si>
    <t>3513EW</t>
  </si>
  <si>
    <t xml:space="preserve">Westerdijk </t>
  </si>
  <si>
    <t>2021-01-04</t>
  </si>
  <si>
    <t>Celectric BV</t>
  </si>
  <si>
    <t>prototype Power System Marine</t>
  </si>
  <si>
    <t>Prototype Power System Marine</t>
  </si>
  <si>
    <t>ER is een concept bedacht om door de inzet van batterijen binnen een compleet systeem van energie opwekking als -levering, een efficiëntere en milieuvriendelijkere energiebalans op schepen te krijgen en daarmee een energietransitie te bereiken met een te verwachten brandstofbesparing van c.a. 67% op dieselverbruik generator. Het vernieuwende is dat er straks uit 3 verschillende energiebronnen vermogen wordt opgewekt en gegeven. Het wordt een dynamische energiehuishouding ten opzichte van de huidige energielevering met 1 generator, die 24 uur/dag x 365 dagen operationeel is. Er is inmiddels een binnenvaartschipper uit Zwolle in principe bereid gevonden zijn schip beschikbaar te stellen als pilot.</t>
  </si>
  <si>
    <t>http://www.celectric.eu/</t>
  </si>
  <si>
    <t>3846 CG</t>
  </si>
  <si>
    <t>The Garden Proeftuin SDSI</t>
  </si>
  <si>
    <t>The Garden Testing facility SDSI</t>
  </si>
  <si>
    <t xml:space="preserve">The Garden’ Proeftuin SDSI is een fysieke omgeving op het HighTech Systems Park, waarin ICT producten gebaseerd op ‘secure data sharing’ kunnen worden ingebracht/uitgerold waarmee vervolgens onder realistische condities experimenten met eindgebruikers kunnen worden uitgevoerd. </t>
  </si>
  <si>
    <t>http://www.figonet.com/expertise/innovatie/proeftuin-sdsi/</t>
  </si>
  <si>
    <t>Coblue Cybersecurity B.V.</t>
  </si>
  <si>
    <t>NDIX Nederlands-Duitse Internet Exchange B.V.</t>
  </si>
  <si>
    <t>VidiNexus</t>
  </si>
  <si>
    <t>Havenschap Moerdijk N.V.</t>
  </si>
  <si>
    <t>Pyrolyse Proeftuin Zuid-Nederland</t>
  </si>
  <si>
    <t>Pyrolyse is een thermochemische conversietechnologie die geschikt is voor een breed scala aan reststoffen en hernieuwbare grondstoffen, variërend van verschillende soorten biomassa en biomassa reststromen tot afvalstromen zoals gemengde of vervuilde kunststoffen en autobanden. In Nederland gaat het jaarlijks om 2,5 miljoen ton/jaar aan reststromen die op dit moment worden verbrand of laagwaardig gerecycled, waarvoor pyrolyse een aantrekkelijke verwerkingsmethode zou kunnen zijn. Omdat pyrolyse de reststromen uit allerlei sectoren, waaronder agro-food, (bio-)chemie en recycling kan verwaarden tot vloeibare (transport-)brandstoffen of grondstof voor de chemische industrie is het bij uitstek een technologie die verschillende sectoren met elkaar verbindt. Door de grote aanwezigheid van zowel de chemische en agro food sector in Zuid-Nederland, biedt pyrolyse bij uitstek kansen voor het creëren van nieuwe waardeketens tussen of binnen deze sectoren. De uitdaging om het potentieel van pyrolyse volledig te benutten en van pyrolyse een commercieel haalbaar proces te maken ligt echter in het kunnen omzetten van een zo laag mogelijke kwaliteit grondstof tot een zo hoog mogelijke kwaliteit product. Doel van het Pyrolyse Proeftuin Zuid-Nederland project is om door middel van 4 verschillende pyrolyse technologieën en een open innovatiestrategie ongeveer 30 unieke waarde ketens met pyrolysetechnologie te demonstreren waarbij in Zuid-Nederland aangeboden reststromen worden omgezet naar een zo hoogwaardig mogelijk product: (transport-)brandstoffen en grondstoffen voor de regionale industrie, die deze verder verwerkt tot eindproducten. Op deze manier kunnen cross-sectorale waardeketens worden gecreëerd. Binnen het project zullen business cases gevalideerd worden, zodat er uiteindelijk commerciële pyrolyse installaties kunnen worden uitgerold binnen Zuid-Nederland en daarbuiten. Juist door verschillende pyrolyse technologieën te combineren in één project, kan een betrouwbaar overzicht verkregen worden over het spectrum van grondstoffen en eindproducten waarvoor pyrolyse commercieel haalbare oplossingen kan bieden. Dit proeftuinproject zal het cluster opzetten en door middel van demonstratie van waardeketens op basis van pyrolyse de business case aantonen voor de technologie zodat het cluster daarna zelfstandig kan opereren en pyrolyse kan worden uitgerold binnen Zuid-Nederland en daarbuiten. Waar het Pyrolyse Proeftuin Zuid-Nederland project duidelijke kaders heeft, moet het uiteindelijke cluster dat in dit project gevormd wordt juist een zeer open karakter krijgen: het staat open voor nieuwe grondstoffen, pyrolyse technieken en eindproducten. Het project richt zich expliciet op dat deel van de reststroom verwerkingsmarkt tussen verbranding en recycling. Pyrolyse is bij uitstek in staat om reststromen die niet geschikt zijn voor recycling door de mate heterogeniteit of vervuiling, maar tegelijkertijd een te hoge kwaliteit hebben om te verbranden, om te zetten in hoogwaardige producten. De commerciële schaal installaties uit dit project wordt geschat op 5-10 miljoen, terwijl het totale Nederlandse Nederlandse marktpotentieel circa 150-250 miljoen/jaar bedraagt of zelfs aanzienlijk hoger wanneer uitdagendere reststromen zoals huishoudelijk afval succesvol kunnen worden omgezet.</t>
  </si>
  <si>
    <t>NV REWIN West-Brabant</t>
  </si>
  <si>
    <t>Havenschap Moerdijk</t>
  </si>
  <si>
    <t>B.N.M. Holding</t>
  </si>
  <si>
    <t>Nettenergy</t>
  </si>
  <si>
    <t>Nimaro Ageno Consult</t>
  </si>
  <si>
    <t>SABIC Petrochemicals</t>
  </si>
  <si>
    <t>CharcoTec</t>
  </si>
  <si>
    <t>Teknow Systems i.o.</t>
  </si>
  <si>
    <t>Omnivent Techniek</t>
  </si>
  <si>
    <t>Duurzame aardappelbewaring</t>
  </si>
  <si>
    <t>Sustainable potato storage</t>
  </si>
  <si>
    <t xml:space="preserve">In dit project wordt een opslag van aardappelen ontwikkeld, waarin de aardappelen zonder toevoeging van chemicaliën een jaar houdbaar zijn. Het project is opgebouwd uit 3 werkpakketten:
•	Toegepast onderzoek: validatie en demonstratie in een relevante omgeving
•	Logistiek en silo ontwikkeling: demonstratie in een operationele omgeving
•	Commerciële voorbereiding: gekwalificeerd systeem door test en demonstratie
Aan het eind van het project heeft het concept zijn definitieve vorm gevonden, is de technologische werking getest en bewezen en voldoet deze aan gestelde verwachtingen, kwalificaties en normen (certificering).
</t>
  </si>
  <si>
    <t>http://www.omnivent.nl/nl-nl/</t>
  </si>
  <si>
    <t>3899 BP</t>
  </si>
  <si>
    <t xml:space="preserve"> Morseweg </t>
  </si>
  <si>
    <t>2015-12-28</t>
  </si>
  <si>
    <t>2020-07-01</t>
  </si>
  <si>
    <t xml:space="preserve">Stichting Wageningen Research </t>
  </si>
  <si>
    <t>Wessel Marketing Consultancy</t>
  </si>
  <si>
    <t>Teamplast Productions BV</t>
  </si>
  <si>
    <t>Smart Industry Workspace – One-piece-flow binnen de spuitgietindustrie</t>
  </si>
  <si>
    <t xml:space="preserve">Door mkb-ondernemingen in de spuitgiet- industrie wordt keken naar 3D printen als oplossing voor maatwerk. Deze technologie is echter nog onvoldoende geschikt voor de industriële kwaliteitseisen en de gewenste capaciteit. </t>
  </si>
  <si>
    <t>6666LS</t>
  </si>
  <si>
    <t xml:space="preserve">Poort van Midden Gelderland Rood </t>
  </si>
  <si>
    <t>Duflex BV</t>
  </si>
  <si>
    <t>Snelle SOA resistentie diagnostiek</t>
  </si>
  <si>
    <t xml:space="preserve">In dit project worden diagnostische DNA-testen ontwikkelt die resistenties tegen antibiotica voor SOA's kunnen aantonen. </t>
  </si>
  <si>
    <t>Tonne BV</t>
  </si>
  <si>
    <t>Proeftuin Delta Innovaties Zuid-Holland</t>
  </si>
  <si>
    <t>Living lab Delta Innovations Z-H</t>
  </si>
  <si>
    <t>Het vier jaar durende Project Proeftuin Delta Innovaties Zuid-Holland beoogt elf proeflocaties voor technologisch (fundamenteel of industrieel) onderzoek, ontwikkeling en demonstratie op te richten. De toegang tot de proeflocaties staan open voor meerdere gebruikers en wordt op transparante en niet-discriminerende basis verleend aan individuele MKBers of startups met kennisinstellingen met een mondiaal bereik. 
Deltavraagstukken zijn vaak cross-sectoraal van aard. Zo is op meerdere terreinen winst te boeken.</t>
  </si>
  <si>
    <t>https://www.tudelft.nl/kennisvalorisatie/ontwikkeling-innovatie/vpdelta</t>
  </si>
  <si>
    <t>2600 AA</t>
  </si>
  <si>
    <t>Stevinweg</t>
  </si>
  <si>
    <t>Rinos B.V.</t>
  </si>
  <si>
    <t>BIOTAP</t>
  </si>
  <si>
    <t xml:space="preserve">Er wordt een kokostapijt ontwikkelt dat bestaat uit componenten die een natuurlijke oorsprong hebben. Een harde eis hierbij is dat de productie van de halffabricaten geen negatieve invloed mogen hebben op de voedselketen. </t>
  </si>
  <si>
    <t>http://www.rinos.nl</t>
  </si>
  <si>
    <t>8281 BZ</t>
  </si>
  <si>
    <t xml:space="preserve">Klaas Fuitestraat </t>
  </si>
  <si>
    <t>a. Ontwikkeling Chip-On-Chip Assemblage technologie voor een snel gas analyse apparaat (COCA)</t>
  </si>
  <si>
    <t>Development Chip-On-Chip Assembly technology for a fast analysis device</t>
  </si>
  <si>
    <t>Qmicro is bezig met de productontwikkeling van een nieuw on-line gas mengsel analyse apparaat, en hiervoor moet een nieuwe chip-on-chip assemblage technologie ontwikkeld worden. Dit zal moeten resulteren in een patent aanvraag, en dit is onderdeel van een business plan / product ontwikkelingsplan van een snel gas analyse apparaat voor on-line monitoring in de proces industrie.</t>
  </si>
  <si>
    <t>http://www.qmicro.nl/?attachment_id=754</t>
  </si>
  <si>
    <t>7521PH</t>
  </si>
  <si>
    <t>Vencer B.V.</t>
  </si>
  <si>
    <t>HYBRID UNIVERSAL CHASSIS TECHNOLOGY</t>
  </si>
  <si>
    <t>In het project ‘Hybrid Universal Chassis Technology’ wordt een modulair opgebouwd lichtgewicht chassis ontwikkeld dat geschikt is voor sportwagens.</t>
  </si>
  <si>
    <t>http://vencer.nl/nl/developmenthybrid-universal-chassis-technologie/</t>
  </si>
  <si>
    <t>7671SW</t>
  </si>
  <si>
    <t xml:space="preserve">De Watergang </t>
  </si>
  <si>
    <t>Seine Metaal B.V.</t>
  </si>
  <si>
    <t>Natuurspeelplaats park Euromast</t>
  </si>
  <si>
    <t xml:space="preserve">Het Park bij de Rotterdamse Euromast is sinds 2011 een groen Rijksmonument. Het werd midden 19e eeuw ontworpen door de vermaarde tuinarchitecten vader en zoon Zocher. Sinds 2011 wordt Het Park – geheel in de stijl van de Zochers – stukje bij beetje gerenoveerd. Kansen voor West betaalde mee aan een bespeelbaar kunstwerk op een grasveld middenin Het Park, gemaakt door kunstenares Madeleine Berkheimer. </t>
  </si>
  <si>
    <t>3074AN</t>
  </si>
  <si>
    <t>2015-04-23 00:00:00</t>
  </si>
  <si>
    <t>GDO B.V.</t>
  </si>
  <si>
    <t>High tech X-Gen windturbine</t>
  </si>
  <si>
    <t>De transitie van een fossiele naar een duurzame energiehuishouding is urgent. Tot op vandaag de dag neemt de CO2-uitstoot nog steeds toe. Het doel van dit project is om een hightech oplossing voor energietransitie te ontwikkelen. Concreet gaat het om de ontwikkeling van een windturbine voor gebruik in de bebouwde omgeving, zoals voor huishoudens en kleine zakelijke energiegebruikers, zoals VvE?s, zorginstellingen, bejaardentehuizen en kantoren. De beoogde windturbine is compact, onderhoudsvriendelijk, geluidsstil, betaalbaar en levert een bijzonder hoog rendement. Dit project bevindt zich op het snijvlak van de internationale topclusters Chemie &amp; Materialen en High Tech Systemen &amp; Materialen en het merendeel van de activiteiten wordt in de provincie Limburg uitgevoerd.</t>
  </si>
  <si>
    <t>6471 WX</t>
  </si>
  <si>
    <t xml:space="preserve">Albert Thijsstraat </t>
  </si>
  <si>
    <t>2021-06-01</t>
  </si>
  <si>
    <t>Het Zilveren Schor Developments B.V.</t>
  </si>
  <si>
    <t>Hollarts Plastic Group B.V.</t>
  </si>
  <si>
    <t>Ontwikkeling duurzaam plantenkwekersfust vervolg</t>
  </si>
  <si>
    <t>Development sustainable plant nursery fust continuation</t>
  </si>
  <si>
    <t>“Hollarts Plastic Group wil een lichtgewicht kunststof plantenkwekersfust gaan ontwikkelen om deze later in de eigen productiefaciliteiten in de Gelderse vestiging in Didam eind 2017 te gaan fabriceren.</t>
  </si>
  <si>
    <t>http://www.hollarts.nl/</t>
  </si>
  <si>
    <t>6942 EN</t>
  </si>
  <si>
    <t xml:space="preserve">Willibrordusweg </t>
  </si>
  <si>
    <t>2017-01-27</t>
  </si>
  <si>
    <t>2018-05-12</t>
  </si>
  <si>
    <t>Stichting FONS</t>
  </si>
  <si>
    <t>Proeftuin Industrieel Bouwen</t>
  </si>
  <si>
    <t xml:space="preserve">Industrieel bouwen maakt gebruik van gestandaardiseerde, industrieel ontwikkelde en geproduceerde bouwcomponenten. De componenten worden niet op de bouwplaats gemaakt, maar in een bedrijfshal. Dit heeft als voordeel dat componenten onder gecontroleerde omstandigheden worden gemaakt, met een verhoogde standaardisatie. De componenten worden op een efficiëntere wijze geproduceerd. Op de bouwplaats worden de bouwelementen gemonteerd. Deze ontwikkeling is van belang om te kunnen voldoen aan de toekomstige (duurzame) woningbouwopgave (nul op de meter) en om faalkosten terug te brengen. Daarom wil Bouwgroep Dijkstra Draisma, in 
samenwerking met het Kennis- en Innovatiehuis in Buitenpost, een proeftuin ontwikkelen waar MKB-bedrijven kunnen experimenteren met industrieel (en circulair) bouwen.  
</t>
  </si>
  <si>
    <t>Snellere validatie in de MITec operatiekamers, voor betere en betaalbare zorg</t>
  </si>
  <si>
    <t>Faster validation in the MITec operating rooms, for better and affordable care</t>
  </si>
  <si>
    <t xml:space="preserve">De MITeC (Medical Innovation and Technology expert Center) operatiekamers van het Radboud UMC behoren tot de meest innovatieve operatiekamers van Nederland. Om voorop te blijven lopen stelt het MITec – onder voorwaarden –haar faciliteiten nu ook ter beschikking voor bedrijven. </t>
  </si>
  <si>
    <t xml:space="preserve">Geert Grooteplein Zuid </t>
  </si>
  <si>
    <t>Encapson B.V</t>
  </si>
  <si>
    <t>NewCompliance Group B.V.</t>
  </si>
  <si>
    <t>Demcon</t>
  </si>
  <si>
    <t>Mobiel DIspersieplatform voor Microbelletjes (MeDIuM)</t>
  </si>
  <si>
    <t>Mobile DIspersionplatform for Microbubbles (MeDIuM)</t>
  </si>
  <si>
    <t xml:space="preserve">In het MeDIuM-project wordt een Mobiel Dispersieplatform voor microbelletjes ontwikkeld. </t>
  </si>
  <si>
    <t>Tide Microfluidics B.V.</t>
  </si>
  <si>
    <t>Dutch Blockchain Hackathon</t>
  </si>
  <si>
    <t>Het blockchain hackathon innovatieprogramma</t>
  </si>
  <si>
    <t>Dutch Blockchain Hackathon BV (DBH) biedt het grootste open blockchain innovatie programma van Europa. Het doel: ‘Co-creating the next operating system for improving society’, oftewel, blockchain technologie inzetten om maatschappelijke uitdagingen aan te gaan. Het open blockchain innovatie programma heeft als doel om in een open sfeer de meest kansrijke toepassingen van blockchain technologie verder te ontwikkelen. 
Het open blockchain innovatie programma bestaat uit zes ecosystem meet-ups, een hackathon, een acceleratie-traject voor de hackathon winnaars en twee post-hackathon showcase conferenties, waarvan één internationaal. Tegelijkertijd is een sterk groeiende blockchain community actief (medio januari ’17: 1200+ leden) die beheerd wordt door Dutch Blockchain Hackathon. De community is een mix van techneuten, studenten en programmeurs, maar kent ook vele MKB-ondernemers en medewerkers van private en publieke partners. 
Dutch Blockchain Hackathon BV en haar strategische partners willen een marktontwikkeling in gang zetten teneinde een innovatief blockchain ecosysteem te creëren. Voor Noord-Nederland biedt dit programma de kans om zich (inter)nationaal op de kaart te zetten als regio waar blockchain innovaties tot stand komen. Het programma betrekt een brede regionale blockchain community, nationale multinationals, regionaal MKB en kennis- en onderwijsinstellingen en koppelt hen aan ontwikkelaars. Het programma vindt hierbij de aansluiting met bestaande Noord-Nederlandse innovatie agenda’s, waaronder de NIA 2014-2020. Hierin is digitalisering opgenomen als verbindend thema tussen verschillende investeringslijnen. Uitdagingen binnen dit thema zijn het bij elkaar brengen en stimuleren van samenwerking tussen netwerkpartners op het gebied van big data, e-infrastructuur, e-Science en connectiviteit, het beschikbaar maken van dit netwerk en samen met het bedrijfsleven de uitdaging oppakken. Het innovatie blockchain programma pakt deze uitdaging op.
Het programma leidt tot de ontwikkeling van nieuwe blockchain applicaties door nieuwe samenwerkingsverbanden. De ontwikkeling en toepassing van de techniek leidt tot het toekomstbestendiger maken verdienmodellen van het gevestigd MKB. Bovendien leidt het tot de oprichting van nieuwe bedrijven die vernieuwende bedrijfsmodellen toepassen, waarmee werkgelegenheid wordt gecreëerd.</t>
  </si>
  <si>
    <t>9725BM</t>
  </si>
  <si>
    <t xml:space="preserve">Achterweg </t>
  </si>
  <si>
    <t>2017-02-03</t>
  </si>
  <si>
    <t>2020-05-11</t>
  </si>
  <si>
    <t>Orthopedische Leest 2.0</t>
  </si>
  <si>
    <t>Orthopedic Shoe-last 2.0</t>
  </si>
  <si>
    <t>In Nederland wordt er ieder jaar meer dan 50.000 paar orthopedisch schoeisel voorgeschreven en afgeleverd. De afgelopen jaren heeft er binnen deze markt een transitie plaatsgevonden naar een digitale werkwijze middels scannen en frezen van leesten. Het uitfrezen van een digitale leest gebeurt op dit moment met een leestenfreesmachine, wat een omgebouwde metaalbewerkingsmachine is. Deze freesmachine kan maar één leest tegelijk frezen. Binnen dit samenwerkingsproject zal een prototype van een innovatieve leestenfreesmachine ontwikkeld worden, die in staat is beide voeten tegelijk uit voorgevormde blokken wax te frezen zonder ophangpunten. Deze innovatie zorgt voor een productieproces dat sneller (en dus kostenefficiënter) en nauwkeuriger kan verlopen. Dit levert mooiere, beter passende orthopedische schoenen op met een kortere levertijd. Ook wordt de belasting op het milieu verminderd doordat er gebruikt wordt gemaakt van recyclebare materialen én door het volledig digitaliseren van het leestmodel wordt het mondiaal versturen van individuele leestparen overbodig.</t>
  </si>
  <si>
    <t>http://www.podotherapeut.nl/orthopedische-leest-2-0/</t>
  </si>
  <si>
    <t>Keppels holding B.V.</t>
  </si>
  <si>
    <t>Biobased materials for F&amp;F chemical industry</t>
  </si>
  <si>
    <t>Verbeteren en ontwikkelen van 1) fermentatie processen, 2) downstream processing (herstel en purificatie van natuurlijk aangemaakte producten) rendement en 3) chemische conversie gericht op het verbeteren van marge en introductie van 2 nieuwe biobased producten in de markt.</t>
  </si>
  <si>
    <t>Vivia B.V.</t>
  </si>
  <si>
    <t>NXG</t>
  </si>
  <si>
    <t xml:space="preserve">NXG staat voor Next Generation Wondmonitoring. Door de ontwikkeling van moderne technologieën wordt wondmonitoring op zowel het niveau van de eerste lijn als in een thuis(-zorg)situatie mogelijk met een verlaging van medische risico’s en kosten bewerkstelligt.
 </t>
  </si>
  <si>
    <t>7481 EA</t>
  </si>
  <si>
    <t xml:space="preserve">Blankenburgerstraat </t>
  </si>
  <si>
    <t>2020-04-18</t>
  </si>
  <si>
    <t>Alb. van Gool R&amp;D</t>
  </si>
  <si>
    <t>LLinxx</t>
  </si>
  <si>
    <t>FIELDLAB CAMPIONE</t>
  </si>
  <si>
    <t>Doelstelling van het CAMPIONE project is om onderhoud binnen de chemie/procesindustrie 100% voorspelbaar te maken. Dit wordt bereikt via structuurversterking die innovaties vanuit de topclusters op het snijvlak van CBM en Big Data mogelijk maakt.</t>
  </si>
  <si>
    <t>4813 DA</t>
  </si>
  <si>
    <t>Actemium</t>
  </si>
  <si>
    <t>Asset health Dynamics</t>
  </si>
  <si>
    <t>Stichting Avans Hogeschool</t>
  </si>
  <si>
    <t>Blue Tea Klein</t>
  </si>
  <si>
    <t>DOW Benelux</t>
  </si>
  <si>
    <t>Fujifilm Manufacturing Europe B.V.</t>
  </si>
  <si>
    <t>Stichting HZ University of Applied Sciences</t>
  </si>
  <si>
    <t>RDM Innovation Connector</t>
  </si>
  <si>
    <t xml:space="preserve">RDM Rotterdam is dé innovatie-hotspot in het Rotterdamse havengebied. Op deze plek werken onderwijsinstituten, onderzoekscentra en bedrijven samen aan vernieuwend excellent onderwijs, kennis en duurzame innovaties, die noodzakelijk zijn voor de transitie van Rotterdam naar een toekomstbestendige Havenstad. </t>
  </si>
  <si>
    <t>https://www.rdmrotterdam.nl</t>
  </si>
  <si>
    <t>3015 CX</t>
  </si>
  <si>
    <t>Museumpark</t>
  </si>
  <si>
    <t>Havenbedrijf Rotterdam</t>
  </si>
  <si>
    <t>RDM Makerspace</t>
  </si>
  <si>
    <t>Holland Renewable Energy Technologies</t>
  </si>
  <si>
    <t>Vermaas Innovations</t>
  </si>
  <si>
    <t>Weterings Innovations</t>
  </si>
  <si>
    <t>MgAubel Infra</t>
  </si>
  <si>
    <t>Aqitec</t>
  </si>
  <si>
    <t>Composite Automation Development Centre (CADC)</t>
  </si>
  <si>
    <t xml:space="preserve">In de afgelopen 20 jaar is het gebruik van composieten sterk toegenomen en zal ook blijven groeien.  Automatisering is noodzakelijk om de productie van composieten goedkoper te maken, grotere volumes en een constantere kwaliteit te leveren waardoor nieuwe en grotere markten kunnen worden betreden. 
</t>
  </si>
  <si>
    <t>https://www.tudelft.nl/2018/tu-delft/synergy-certificate-voor-de-slimme-productie-van-composieten/</t>
  </si>
  <si>
    <t>2022-10-13</t>
  </si>
  <si>
    <t>Fokker Aerostructures B.V.</t>
  </si>
  <si>
    <t>Kok en Van Engelen Composite Structures B.V.</t>
  </si>
  <si>
    <t>GTM Advanced Structures B.V.</t>
  </si>
  <si>
    <t>Airbus Defence and Space Netherlands B.V.</t>
  </si>
  <si>
    <t>Airborne International B.V.</t>
  </si>
  <si>
    <t>SE Blades Technology B.V.</t>
  </si>
  <si>
    <t>Stichting SAM/XL</t>
  </si>
  <si>
    <t>Telecats B.V.</t>
  </si>
  <si>
    <t>Ontwikkeling internationale spraakherkenning</t>
  </si>
  <si>
    <t>Development international voice recognition</t>
  </si>
  <si>
    <t>Telecats ontwikkelt spraakherkenningstechnologie voor de Nederlandse Taal op basis van moderne algoritmes, open sources en open standaarden. Met deze technologie wil Telecats zich kunnen richten op kleinere taalgebieden, die niet of onvoldoende ondersteund worden door de grote internationale spelers. Nederlands is een dergelijk taalgebied. Andere voorbeelden zijn de Slavische talen, het Oostenrijks en het Duits dat ze in Beieren spreken. Het onderhavige project heeft tot doel om te onderzoeken of de voor het Nederlands ontwikkelde spraaktechnologie geschikt is voor andere kleinere taalgebieden. Onderzoek met de Oostenrijkse taal zal hier inzichten in verschaffen.</t>
  </si>
  <si>
    <t>https://www.telecats.nl/cases-nieuws/ontwikkeling-internationale-spraakherkenning/</t>
  </si>
  <si>
    <t>7521 PT</t>
  </si>
  <si>
    <t>W2C GP BV</t>
  </si>
  <si>
    <t>Waste to Chemistry</t>
  </si>
  <si>
    <t>Waste to Chemestry</t>
  </si>
  <si>
    <t xml:space="preserve">Waste to Chemistry is de naam van een ‘first of a kind’ chemische recyclinginstallatie in het industriële cluster van de Rotterdamse haven.
In dit project staat de ontwikkeling van een innovatieve vergassingstechnologie centraal. Laagwaaride reststromen worden omgezet in hernieuwbare chemicaliën als syngas en (bio-)methanol. Die op hun beurt weer een duurzaam (groen) alternatief bieden voor de conventionele fossiele chemicaliën. Het project levert daarmee zowel een bijdrage aan de circulariteit van de lokale economie als aan de beoogde energietransitie van de haven.
De bijdrage uit Kansen voor West II komt direct ten goede aan innovatie in de topsector chemie en zorgt ervoor dat kansen in nichemarkten via samenwerking tussen grootbedrijf, MKB en kennisinstellingen niet onbenut blijven.
</t>
  </si>
  <si>
    <t>https://www.cleantechdelta.nl/project/waste-to-chemicals/</t>
  </si>
  <si>
    <t>3013AK</t>
  </si>
  <si>
    <t>2017-06-28</t>
  </si>
  <si>
    <t>2019-03-31</t>
  </si>
  <si>
    <t>Akzo Nobel Chemicals International B.V.</t>
  </si>
  <si>
    <t>Air Liquide Industrie B.V.</t>
  </si>
  <si>
    <t>HADETEC</t>
  </si>
  <si>
    <t>KAZAN 7</t>
  </si>
  <si>
    <t>HADETEC B.V. (penvoerder) wil onderzoek doen naar de technische haalbaarheid van de bouw van een lichtgewicht skid (installatie e op een frame gemonteerd). voor de inzet in de olie- en gasindustrie. De werkzaamheden binnen het haalbaarheidsonderzoek worden uitgevoerd door 3DVorm. Het project speelt zich af in de topsector High Tech Systemen en Materialen (HTSM) en de ondersteunde sector Maakindustrie. Een tien procent afname in staalgebruik zal gaan leiden tot en een afname in CO2-uitstoot. De totale financiële baten die voortkomen uit dit project bedragen € 416.272.De economische bijdrage van het product is een toename in de prijs-kwaliteitsverhouding. Het project levert verder een bijdrage aan de maatschappelijke uitdagingen klimaatverandering en beschikbaarheid van grondstoffen. Ook draagt het project indirect bij aan de ecologische en sociale duurzaamheid.</t>
  </si>
  <si>
    <t>http://www.hadetec.com</t>
  </si>
  <si>
    <t>3861 RJ</t>
  </si>
  <si>
    <t xml:space="preserve">Nijverheidsstraat </t>
  </si>
  <si>
    <t>2016-03-03</t>
  </si>
  <si>
    <t>CC Diagnostics B.V.</t>
  </si>
  <si>
    <t>Diagnostische test voor screening baarmoederhalskanker</t>
  </si>
  <si>
    <t>Baarmoederhalskanker is een ziekte die bijna altijd is te voorkomen door goede screening. Huidige screeningsmethoden zijn echter onvoldoende accuraat, waardoor ieder jaar een miljoen Europese vrouwen vals-positief getest wordt op baarmoederhalskanker.
Dit project betreft het testen van een innovatieve diagnostische test voor de screening naar baarmoederhalskanker in een laboratoriumomgeving en validatie ervan door de Notified Body. 
Een vinding vanuit het UMCG wordt door CC Diagnostics gevaloriseerd. De vinding is in staat om het aantal vals-positieve uitslagen met 33% te reduceren. Dit heeft enorme menselijke en maatschappelijke impact omdat onnodig langdurige stress bij vals-positief geteste vrouwen wordt voorkomen en vroegtijdige signalering van kanker wordt verbeterd. Verder kan een substantiële besparing op de middelen voor gezondheidszorg worden bereikt.</t>
  </si>
  <si>
    <t>Biobased Network (BIK)</t>
  </si>
  <si>
    <t>Professionalisering en versterkte positionering biobased applicatiecentra in Zuid-Nederland alsmede concrete kennisondersteuning MKB bij biobased innovatietrajecten.</t>
  </si>
  <si>
    <t>5037 DA</t>
  </si>
  <si>
    <t xml:space="preserve">Professor Cobbenhagenlaan </t>
  </si>
  <si>
    <t>2. Stichting BAC</t>
  </si>
  <si>
    <t>3. Millvision</t>
  </si>
  <si>
    <t>4. Green Chemistry Campus</t>
  </si>
  <si>
    <t>5. Chemelot Innovation and Learning BV</t>
  </si>
  <si>
    <t>6. Stichting ter expl. vd proefboerderij Rusthoeve</t>
  </si>
  <si>
    <t>7. BOM Business Developm. &amp; Foreign Investm. BV</t>
  </si>
  <si>
    <t>IHBO</t>
  </si>
  <si>
    <t>Smartmove medische pendelsystemen</t>
  </si>
  <si>
    <t>Smartmove medical commutersystems</t>
  </si>
  <si>
    <t xml:space="preserve">Smartmove medische pendelsystemen’ ontwikkelt een innovatief en modulair platform voor het ergonomisch verantwoord en vrijwel gewichtloos verplaatsen en positioneren van medische apparatuur. </t>
  </si>
  <si>
    <t>http://www.ihb-pendants.com/</t>
  </si>
  <si>
    <t>8022 AD</t>
  </si>
  <si>
    <t>Pillen Products B.V.</t>
  </si>
  <si>
    <t>Brood 3.0</t>
  </si>
  <si>
    <t>Bread 3.0</t>
  </si>
  <si>
    <t xml:space="preserve">‘Brood 3.0’ (Wageningen, Gelderland) onderzoekt of het mogelijk is om op grote schaal met een nieuw bakproces brood te bakken zonder gluten, zonder koolhydraten, veel vezels en/of eiwitten met vergelijkbare textuur en smaak  als bij gewoon brood. </t>
  </si>
  <si>
    <t>http://www.top-bv.nl/</t>
  </si>
  <si>
    <t>Wiltink</t>
  </si>
  <si>
    <t>Proverka BV</t>
  </si>
  <si>
    <t>VB Airsuspension BV</t>
  </si>
  <si>
    <t>Air Spring Control Module - ASCM-</t>
  </si>
  <si>
    <t>Door de technologische ontwikkeling die in dit project wordt uitgevoerd is het mogelijk een Actief Bestuurde Luchtvering te realiseren.</t>
  </si>
  <si>
    <t>http://www.vbairsuspension.com</t>
  </si>
  <si>
    <t>7051 HV</t>
  </si>
  <si>
    <t xml:space="preserve">Frankenweg </t>
  </si>
  <si>
    <t>Trouw Nutrition Nederland BV</t>
  </si>
  <si>
    <t>Faag op Maat</t>
  </si>
  <si>
    <t>Custom made Phage</t>
  </si>
  <si>
    <t xml:space="preserve">Faag op Maat” richt zich op het terugdringen van de voedselgerelateerde antibiotica resistentie. </t>
  </si>
  <si>
    <t>http://www.nutreco.com/</t>
  </si>
  <si>
    <t>Micreos Food Safety BV</t>
  </si>
  <si>
    <t>Agri Information Partners BV</t>
  </si>
  <si>
    <t>E-ASSYST</t>
  </si>
  <si>
    <t>E-ASSYST &amp; wearable programmering</t>
  </si>
  <si>
    <t>E-ASSYST &amp; wearable programming</t>
  </si>
  <si>
    <t>E-ASSYST is software ter ondersteuning van de behandeling van een kansspelverslaving. Een kansspelverslaafde heeft 1x in de week een behandeling en in de tijd tussen deze wekelijkse behandelingen is hij/zij op zichzelf aangewezen. Dit is voedingsbodem voor een hoog terugvalpercentage. Mobiele applicaties worden amper gebruikt in de verslavingszorg. E-ASSYST biedt een kansspelverslaafde met een mobiele applicatie de mogelijkheid om: op enkele door de app getriggerde momenten vragenlijsten in te vullen, waarmee de kans op een terugval berekend wordt.</t>
  </si>
  <si>
    <t>http://www.e-assyst.nl/</t>
  </si>
  <si>
    <t>6525 EC</t>
  </si>
  <si>
    <t>THATCHTEC</t>
  </si>
  <si>
    <t>HPP-GECONSERVEERDE, BIOCIDE-VRIJE, WATERGEDRAGEN VERVEN</t>
  </si>
  <si>
    <t>HPP - Conserved, biocide free, waterborne dye</t>
  </si>
  <si>
    <t>In dit project wordt een volkomen nieuw, innovatief concept ontwikkeld voor de productie van een watergedragen, 100% biocide-vrij verfsysteem d.m.v. conservering met ultrahoge waterdruk (High Pressure Processing, HPP of pascalisatie).</t>
  </si>
  <si>
    <t>http://www.thatchtec.nl/nieuws/</t>
  </si>
  <si>
    <t>AGRO BUSINESS PARK 10</t>
  </si>
  <si>
    <t>2016-05-23</t>
  </si>
  <si>
    <t>2018-05-22</t>
  </si>
  <si>
    <t>VAN WIJHE VERF</t>
  </si>
  <si>
    <t>HAVO</t>
  </si>
  <si>
    <t>Novio Tech Campus B.V.</t>
  </si>
  <si>
    <t>Versterking Novio Tech Campus</t>
  </si>
  <si>
    <t>Reinforcement Novio Tech Campus</t>
  </si>
  <si>
    <t>Dit project doet mee aan de Kijkdagen op vrijdag 13 mei 2016. Novio Tech Campus wil ruimte bieden voor bedrijven in de cross overs Life Sciences en High Tech. Dit betreft dan voor de activiteiten stimuleren van het ondernemerschap, het versnellen van innoveren, ondersteuning bij de financiering en de vestigingslokatie.</t>
  </si>
  <si>
    <t xml:space="preserve">6534 AT  </t>
  </si>
  <si>
    <t>Transitorweg 5</t>
  </si>
  <si>
    <t>2014-05-01 00:00:00</t>
  </si>
  <si>
    <t>2015-11-30 00:00:00</t>
  </si>
  <si>
    <t>CV Riedewaard</t>
  </si>
  <si>
    <t>De Startmotor</t>
  </si>
  <si>
    <t>The Startmotor</t>
  </si>
  <si>
    <t>De Startmotor is een verkenning, onderzoek en pilot ineen. In een participatietraject met zeven deelnemende bedrijven (directie &amp; HR) en onderwijsinstellingen op Rotterdam Zuid onderzoeken we of we in staat zijn om:  
“Bedrijven zo te faciliteren dat scholing van laagopgeleide werknemers (die hiervoor openstaan) geen productiviteitsverlies geeft. We onderzoeken of gerichte ontwikkeling en daarna inzet van mensen met afstand tot de arbeidsmarkt dit ‘verlies’ kan opvangen”. 
Met de Startmotor willen we een basis leggen voor een intersectorale ‘ontwikkelketen’ die bedrijven op Rotterdam Zuid stimuleert om op innovatieve wijze personeel in te zetten dat zich door het geboden ontwikkelperspectief prettig(er) voelt en productiever is. 
Wij gaan samen met werkgevers, werknemers en werkzoekenden na aan welke ontwikkeling en scholing  (wat betreft inhoud en ook vorm zoals tijd en plaats onafhankelijk) behoefte is. Daarvoor gaan we in gesprek werkgevers over 21st ondernemersvaardigheden, met werknemers die zich willen scholen voor toekomstig werk, met de werkzoekenden zelf en met de (gemeentelijke) jobcoaches en opleiders. Dit om te onderzoeken wat elke actor (voor zichzelf) nodig acht en of de ontwikkeling van de werkzoekenden is te koppelen aan die van zich ontwikkelende laagopgeleide werknemers, zodanig dat er een win ontstaat voor werkgevers, werknemers en werkzoekenden tegelijk.</t>
  </si>
  <si>
    <t>https://www.allesisopzuid.nl/</t>
  </si>
  <si>
    <t>3008 HB</t>
  </si>
  <si>
    <t xml:space="preserve">Ahoyweg </t>
  </si>
  <si>
    <t>Nectar 3D B.V.</t>
  </si>
  <si>
    <t>Business case Nectar</t>
  </si>
  <si>
    <t>Nectar ontwikkelt professionele 3D printers die weerstand in het creatieve proces op een innovatieve manier weg nemen. Nectar heeft de ambitie om marktleider in deze markt te worden: het eerste echte 3D Printer merk. Nectar werkt samen met ontwikkel- en productiepartners om te zorgen dat er op grote schaal herhaalbare kwaliteit geproduceerd kan worden. Solide machines die jaren mee gaan en stabiel blijven. Daarnaast wil Nectar een dirigerende rol innemen in haar samenwerking met een breed scala aan kennispartners. De business case die in dit project wordt ontwikkeld heeft dan ook tot doel de lijnen uit te zetten voor de succesvolle bredere marktintroductie van de producten van Nectar en het overtuigen van financiers voor het aantrekken van vreemd vermogen.</t>
  </si>
  <si>
    <t>http://www.nectar3d.com/</t>
  </si>
  <si>
    <t>6827 BD</t>
  </si>
  <si>
    <t>i-Sago B.V.</t>
  </si>
  <si>
    <t>Smart City Water Systems</t>
  </si>
  <si>
    <t>Een aantal Zuid-Nederlandse MKB-bedrijven uit de sectoren HTSM en Maintenance wil in samenwerking met de gemeenten Breda en Roosendaal en de TU Delft een Living Lab oprichten voor de ontwikkeling van een Smart systeem voor het meten en analyseren van allerlei data in afvalwater, the Internet of Things. Dit project richt zich op het slim beheren van afvalwater en de bijbehorende infrastructuur, het rioolnetwerk. Vanuit zowel de stedelijke rioolbeheerders als de deelnemende gemeenten (Breda en Roosendaal) in dit project is het grote maatschappelijke belang hiervoor aangegeven:- Klimaatverandering en de toegenomen piekbelasting van riolen door overvloedige stortbuien en vergroting van het percentage verhard oppervlak -Beheersing en terugdringen van onderhoudskosten aan dure infrastructuur - Verbetering van handhaving milieuregels, bestrijding van (illegale) lozingen, calamiteiten - Vergroten van veiligheid en leefbaarheid .De innovaties die dit project in zich bergt betreffen de ontwikkeling van de nieuwe hardware, een zeer innovatieve meetring met sensoren die in grote aantallen tegen een lage prijs gemaakt kan worden en aangebracht in een rioolnetwerk. Dit meetsysteem werkt volcontinu en geeft een zeer betrouwbaar beeld van wat zich in het riool afspeelt. Een data platform met multi-dimensionele analyse zal in staat zijn om nieuwe en diepgravende inzichten te verkrijgen in aard, herkomst, vervuilingsgraad, patronen en nog allerlei onbekende verbanden en parameters omtrent het afvalwater in een stad. De meerwaarde voor de eindgebruikers (gemeente, waterschappen en rioolbeheerders) bestaat uit kostenbesparing, vergroting van kennis en inzicht en ontwikkeling van betere en effectievere beleidsinstrumenten voor milieu, waterhuishouding en veiligheid in een stad. Voor de deelnemende bedrijven bestaat de meerwaarde uit het gezamenlijk ontwikkelen van een reeks concrete, nieuwe producten en diensten die op de markt gebracht kunnen worden aan het einde van het project en waarmee nieuwe omzet kan worden gegenereerd. De potentiële markt is bijzonder groot en bestaat uit de 408 Nederlandse gemeenten, waterschappen, rioolonderhoudsbedrijven. Daarnaast is er ook internationale belangstelling voor de ontwikkeling van dit Smart City concept vanwege de grote mogelijkheden, de technieken zijn nadat ze ontwikkeld zijn en robuust blijken schaalbaar en internationaal te vermarkten. Het Living Lab en dit project zijn gericht op de versterking van het innovatiesysteem in Zuid-Nederland, gebaseerd op een crossover tussen de topsectoren HTSM en Maintenance en sluiten aan bij de RIS3 doelstellingen gezondheid, demografie en welzijn, duurzame energie, klimaat, hulpbronefficiency, en inclusieve, veilige en innovatieve samenleving.</t>
  </si>
  <si>
    <t>2016-07-05</t>
  </si>
  <si>
    <t>IReckon</t>
  </si>
  <si>
    <t>SMS Metaal Service B.V.</t>
  </si>
  <si>
    <t>SPIE Infratechniek B.V.</t>
  </si>
  <si>
    <t>Sonus Health BV</t>
  </si>
  <si>
    <t>Ontwikkeling DST apparatuur voor de Deep Soundwave Therapy</t>
  </si>
  <si>
    <t>Development DST equipment for the Deep Soundwave Therapy</t>
  </si>
  <si>
    <t>Sonus Health ontwikkelt de Deep Soundwave Therapy (DST) voor behandelingen met behulp van laagfrequente geluidsgolven. Speciaal voor de behandeling van whiplash zijn DST behandelprogramma's ontwikkeld. De tot nu toe gebruikte apparatuur is sterk verouderd en functioneert onvoldoende. Voor onderzoek en validatie van DST behandelingen is nieuwe apparatuur nodig. De functionele eisen daarvoor heeft Sonus Health opgesteld in samenwerking met een aantal universiteiten en zorgverleners met ruime ervaring. In samenwerking met Salland Electronics zal deze nieuwe apparatuur ontwikkeld gaan worden.</t>
  </si>
  <si>
    <t>http://www.sonus-health.com/</t>
  </si>
  <si>
    <t>8181PN</t>
  </si>
  <si>
    <t xml:space="preserve">Wezeweg </t>
  </si>
  <si>
    <t>Sempro Technologies BV</t>
  </si>
  <si>
    <t>Trim en Form machine 2.0</t>
  </si>
  <si>
    <t>Trim and Form machine 2.0</t>
  </si>
  <si>
    <t>Sempro Technologies is gespecialiseerd in het leveren van high tech fijnmechanische trim- en formoplossingen voor MEMS-sensoren en advanced IC Semiconductor applicaties. Om met de top 10 grote Europese multinationals in gesprek te komen voor trim- en formoplossingen is er een behoefte aan machines met hoge output.</t>
  </si>
  <si>
    <t>https://www.sempro.nl/</t>
  </si>
  <si>
    <t>6644 KK</t>
  </si>
  <si>
    <t>Green4Health B.V.</t>
  </si>
  <si>
    <t>Stapel op Tomaten</t>
  </si>
  <si>
    <t>Green4Health (MKB) ontwikkelt een “plug-and-play” productiemethode voor snacktomaten in groeicellen. De ontwikkeling bestaat uit een combinatie van een innovatief tomatenras evenals de teeltmethode. Tomatenteelt in groeicellen (vertical farming) geschiedt volautomatisch onder led-verlichting met optimale groeiomstandigheden. Hoge isolatie van de groeiruimte leidt tot een minimaal energieverbruik en de productiemogelijkheid dichtbij de consument reduceert rit-kilometers. Productie is met deze techniek ook mogelijk in droge of urbane gebieden en derhalve van belang voor de wereldvoedselvraagstukken. Deze innovatie is nieuw voor de wereld en sluit naadloos aan bij de RIS3 agenda voor Noord-Nederland en levert minimaal 15-20 arbeidsplaatsen op in Winschoten voor laaggeschoolden.</t>
  </si>
  <si>
    <t>9672 BH</t>
  </si>
  <si>
    <t xml:space="preserve">Papierbaan 50 </t>
  </si>
  <si>
    <t>UCANDATA? / SENTRAC TELEMATICA PROEFTUIN</t>
  </si>
  <si>
    <t>Beijer Automotive BV (Beijer Automotive) uit Schijndel is een wereldwijd erkende autoriteit op het gebied van automotive-CAN netwerken en het ontsluiten en interpreteren van voertuigdata en signalen. Middels haar gepatenteerde Bus to Signal Interface? (B2S) en Beijer CAN Interface (BCI) platform (= OBU ? On Board Unit) kan Beijer alle denkbare voertuiginformatie leveren, zoals snelheid, toerental, stuurwielpositie, range en state of charge, verbonden met laadsysteem, afstand tot voorligger, kilometerstand, gebruik van rem, verlichting, ruitenwisser of alarmlichten. De CAN oplossingen van Beijer worden al jaren ingezet voor track &amp; trace, fleetmanagement systemen, taximeter-systemen, systemen in overheidsvoertuigen etc., waarbij CAN data technologie wordt gebruikt om informatie over verbruik, snelheid of kilometerstand voor de betreffende toepassingen beschikbaar te maken.
Door in deze bestaande systemen de nu aanwezige CAN technologie uit te breiden met extra interpretatiekennis worden deze systemen geschikt gemaakt om, naast de informatie die gebruikers voor hun eigen toepassingen nodig hebben, ook additionele informatie te leveren, waardoor Big Data toepassingen voor weer, verkeer, logistiek en luchtkwaliteit beschikbaar gemaakt kunnen worden.
Middels 3G/4G (straks 5G) communicatie en met de opkomende co?peratieve systemen die via WiFi-P van voertuig naar voertuig en van voertuig naar wegkantsystemen communiceren kunnen deze additionele data worden doorgestuurd naar bijvoorbeeld verkeerscentrales.
Hiervoor is een 1e demonstratie testomgeving (het uCanData? platform) ingericht. Op dit platform worden de algoritmen verder ontwikkeld om van meer sensordata relevante informatie te maken. Te denken valt aan bv het gebruik van mistlampen, ruitenwissers en alarmlichten, of de waarde van de buitentemperatuursensoren in voertuigen, om mist- of regenwaarschuwingen te genereren of de kans op gladheid te bepalen. Een wegbeheerder kan deze informatie gebruiken om een adviessnelheid aan te passen, of een waarschuwing uit te sturen. 
Met het uCanData? platform is de architectuur voorbereid om sensordata in te kunnen zetten om real-time verkeersmanagement informatie te genereren en deze aan te leveren aan nieuwe en bestaande verkeerscentrales van bv Rijkswaterstaat en Highways England. Dit is recentelijk in een POC gedemonstreerd.
Daarnaast worden met Van den Borne en Fleuren sensordata uit tractoren en werktuigen onderzocht om na te gaan of deze via hetzelfde uCanData? platform verwerkt kunnen worden, zodat daarmee precisielandbouw toepassingen van waardevolle informatie voorzien kunnen worden. Landbouw tractoren en werktuigen worden van CAN-bus interfaces en interpretatie technologie voorzien die data ontsluiten waarmee de database met Big Data voor precisielandbouw toepassingen gevoed kunnen worden. Hiervoor zal bestaande automotive technologie worden ingezet in de Agro&amp;Food sector.
Hierdoor ontstaat er extra verrijkte verkeersmanagementinformatie doordat bewegingen van landbouwvoertuigen in het verkeer worden toegevoegd. Locatie van langzaam verkeer en modder op wegen kunnen worden meegenomen in verkeersadviezen en analyses. Ook kan informatie mbt weersomstandigheden, die gegenereerd zijn mbv voertuigsensordata geaggregeerd en ingezet worden bij landbouwtoepassingen.
Met het uCanData? proeftuin project wordt het aantal voertuigen dat sensordata genereert opgeschaald tot een significante en bruikbare schaal. Ook zullen andere informatie stromen worden toegevoegd, zoals data uit OEM merk systemen en weerinformatie. Zo wordt op het gebruikte open Microsoft Azure Database platform een virtuele proeftuin in de Cloud gecre?erd voor gebruikers van deze geaggregeerde data waarmee applicatiebouwers nieuwe toepassingen kunnen bouwen. 
De uCanData proeftuin kan gebruik maken van de faciliteiten zoals die in het ?Praktijkcentrum precisielandbouw? van Van den Borne en ZLTO wordt gerealiseerd voor praktijkproeven en verificatie.
Ook kunnen systeemleveranciers aansluiten op de proeftuin om de databronnen te  versterken en om zelf nieuwe diensten te ontwikkelen.
Binnen het consortium zijn alle disciplines aanwezig om deze virtuele proeftuin te realiseren, van engineering en ontwikkeling tot leveranciers van brondata en marktpartijen en gebruikers. Het project wordt met grote belangstelling gevolgd door Rijkswaterstaat (tbv verkeersmanagement en infra beheer) en door hen ondersteund, evenals door de BOM, Fontys, NXP en Goudappel Coffeng. Beijer en Microsoft trekken in dit project samen op om de Big Dataverwerking op het Azure platform verder te ontwikkelen.</t>
  </si>
  <si>
    <t>Ambachtstraat</t>
  </si>
  <si>
    <t>2019-06-30 00:00:00</t>
  </si>
  <si>
    <t>DEC Liemers</t>
  </si>
  <si>
    <t>Realiseren CO₂ reductie in de Liemers omdat duurzaamheid loont</t>
  </si>
  <si>
    <t>Realising CO₂ reduction within the Liemers because sustainability pays off</t>
  </si>
  <si>
    <t xml:space="preserve">In de Liemers is een samenwerking ontstaan tussen drie partijen die tot doel hebben energieneutraal te wonen en te werken in de Liemers in 2029. </t>
  </si>
  <si>
    <t>http://www.dec-liemers.nl/</t>
  </si>
  <si>
    <t>6903 PX</t>
  </si>
  <si>
    <t xml:space="preserve">Mercurion </t>
  </si>
  <si>
    <t>HAN</t>
  </si>
  <si>
    <t>Groene Allianties</t>
  </si>
  <si>
    <t>REASeuro</t>
  </si>
  <si>
    <t>Passieve en actieve waterbodemoppervlaktedetectie</t>
  </si>
  <si>
    <t>De zeebodem ligt rondom de kust vol met explosieven, terwijl er steeds meer werkzaamheden plaatsvinden in de kuststreek vanwege bijvoorbeeld de windparken die in de zee gepland zijn. Hiervoor is het essentieel dat de explosieven en gevaarlijke stoffen zeer gedetailleerd en betrouwbaar in kaart worden gebracht, zodat deze ontmanteld kunnen worden. De doelstelling van dit project is het ontwerpen, ontwikkelen, bouwen en marktrijp maken van een waterbodemoppervlaktedetectiesysteem (WBOD) die alle Niet Gesprongen Explosieven (door middel van zowel actief als ook passieve detectie) en andere objecten kan detecteren in zowel diep (zee) als ondiep (rivier, kanaal, etc.) water.</t>
  </si>
  <si>
    <t>5133 NE</t>
  </si>
  <si>
    <t>HybriScan Technologies</t>
  </si>
  <si>
    <t>3D Raman imaging voor medische toepassingen</t>
  </si>
  <si>
    <t>3D Raman imaging for medical applications</t>
  </si>
  <si>
    <t>Binnen dit project wordt een Raman module en een 3D module voor imaging ontwikkeld.</t>
  </si>
  <si>
    <t>http://www.hybriscan.com/news-a-events/41-subsidie-provincie-gelderland-voor-3d-raman-imaging</t>
  </si>
  <si>
    <t>6827 BS</t>
  </si>
  <si>
    <t xml:space="preserve">Simon Stevinweg </t>
  </si>
  <si>
    <t>Dutch optics centre - Application lab NanoSats</t>
  </si>
  <si>
    <t xml:space="preserve">Opzetten van een Nanosats application lab, waarin kennisinstellingen samen met het regionale MKB kleine satellieten ontwikkelen, als onderdeel van het Dutch Optics Centre: een proeftuin voor de ontwikkeling van optische instrumenten. </t>
  </si>
  <si>
    <t>https://www.delfttechnologypartners.nl/nl/nieuws/dutch-optics-centre-stimuleert-innoveren-81</t>
  </si>
  <si>
    <t>2595 DA</t>
  </si>
  <si>
    <t>Stieltjesweg</t>
  </si>
  <si>
    <t>2018-04-01 00:00:00</t>
  </si>
  <si>
    <t>Optimus Sorter Projects B.V.</t>
  </si>
  <si>
    <t>Ontwikkeling ‘Sorter oplossingen’</t>
  </si>
  <si>
    <t>Development "Sorter solutions"</t>
  </si>
  <si>
    <t>Optimus start met de ontwikkeling van een nieuw mechanisch sorteersysteem met een productdetectiesysteem, specifiek voor retail en e-commerce bedrijven. Het sorteersysteem bestaat uit een kettingbaan waarop trays voortbewegen in een carrousel. Essentiele componenten van het sorteersysteem zijn de aandrijving, de kettingbaan, de besturingssoftware, het uitsorteermechanisme en de trays. Bij het huidige systeem (OptiSorter) schuift de producten bij het van de trays af in een chute. Optimus gaat een FlatSorter ontwikkelen die het mogelijk moet maken om onder andere in een magazijn snel, geautomatiseerd en eenvoudig relatief lichte verpakte en niet verpakte artikelen zoals kleding, accessoires, bijvoorbeeld losse armbandjes en pakketten direct in dozen, kratten of rolcontainers te sorteren. Daarnaast moet het mogelijk zijn om door middel van de FlatSorter producten, die opgeslagen moeten worden in magazijnen bijvoorbeeld schoenen na afloop van het seizoen te retourneren. De FlatSorter dient ten opzichte van de OptiSorter geschikt te zijn voor artikelen met allerlei verschillende vormen en formaten. Optimus wil de FlatSorter dusdanig ontwikkelen dat de trays kunnen openklappen en producten gecontroleerd laat vallen op de juiste bestemming. Om in dit proces alle artikelen te volgen en de foutmarge tot nul te willen brengen beoogt Optimus de FlatSorter uit te rusten met een productdetectiesysteem.</t>
  </si>
  <si>
    <t>http://www.optimussorters.com/</t>
  </si>
  <si>
    <t>Stichting Green Village</t>
  </si>
  <si>
    <t>Proeftuin The Green Village</t>
  </si>
  <si>
    <t>Living Lab The Green Village</t>
  </si>
  <si>
    <t xml:space="preserve">The Green Village wil een duurzame en ondernemende omgeving creëren waar wordt getoond hoe de grote maatschappelijke uitdagingen rond energie en duurzaamheid wordt aangepakt en opgelost. Hiertoe wordt een proeftuin op de TU Delft-campus gerealiseerd.
</t>
  </si>
  <si>
    <t>https://www.thegreenvillage.org</t>
  </si>
  <si>
    <t>2628CR</t>
  </si>
  <si>
    <t>Van den Broekweg 4</t>
  </si>
  <si>
    <t>LENS B.V.</t>
  </si>
  <si>
    <t>Opschaling Zonnestroom voor Huurders</t>
  </si>
  <si>
    <t>Upscaling solar power for tenants</t>
  </si>
  <si>
    <t xml:space="preserve">Het brede consortium van ketenpartijen heeft zich tot doel gesteld om grootschalige uitrol van zonnestroomsystemen voor huurwoningen (van rijtjeshuis tot appartement) mogelijk te maken. Dit doet het consortium door fysieke ontwikkeling van zonnestroomtechnologie, ontwikkeling van ICT-koppelingen voor de organisatie, installatie en beheer. 
</t>
  </si>
  <si>
    <t>https://lens-energie.nl/</t>
  </si>
  <si>
    <t>1058GM</t>
  </si>
  <si>
    <t xml:space="preserve">Surinameplein </t>
  </si>
  <si>
    <t>2017-07-07</t>
  </si>
  <si>
    <t>Green4energy B.V.</t>
  </si>
  <si>
    <t>Patina Groep B.V.</t>
  </si>
  <si>
    <t>Stichting Ymere</t>
  </si>
  <si>
    <t>Betronic B.V.</t>
  </si>
  <si>
    <t>Maatschap Generic Media</t>
  </si>
  <si>
    <t>ModuVision Technologies B.V.</t>
  </si>
  <si>
    <t>Modulaire Laboratorium Robot</t>
  </si>
  <si>
    <t>De vierde industri?le revolutie heeft geleid tot een enorme werkdruk en informatiestroom binnen laboratoria. De vraag naar meer automatisering van de workflow en hogere eisen van regulerende instanties, maken dat veel bestaande laboratoriumautomatisering niet meer toereikend is. Trends als: toenemende regels en richtlijnen; meer mogelijkheden om te testen; voedselschandalen; en toenemende vergrijzing en bevolkingsgroei leidt tot groei van het aantal en complexere analyses.
Laboratoria gebruiken voor dit onderzoek een zogenaamde autosampler, een instrument dat monsters kan voorbereiden voor onderzoek. Momenteel kampen laboratoria met het probleem dat de huidige autosamplers vaak ineffici?nt, duur en onnauwkeurig zijn.
Het doel van dit project is een nieuwe generatie van autosamplers ontwikkelen die van hogere kwaliteit zijn door nieuwe technologie?n te introduceren, zoals volledige modulariteit, meer functionaliteiten en software-automatisering met grafische interface. Bovendien zal de nieuwe autosampler veiliger voor gebruik zijn dan bestaande samplers. Applied Instruments zal in 2020 een nieuwe autosampler ontwikkeld hebben, namelijk de Modulaire Laboratorium Robot (MLR). Deze autosampler zal de hierboven genoemde technologie?n integreren, waardoor de eindgebruiker effici?nter werk kan verrichten en van meer gebruiksgemak kan genieten.
Uit intensief marktonderzoek is gebleken dat de markt voor chromatografie veel groeipotentieel heeft. Met de MLR zal Applied Instruments zich gaan positioneren in het middensegment qua prijsklasse. Echter, de MLR biedt w?l een betere prijs-kwaliteitverhouding dankzij een ruimere functionaliteit, volledige modulariteit en slimmere software dan de beste machine op de markt.
Dit project sluit aan op de programmadoelstelling van OP-Zuid doordat het valorisatievermogen van het MKB binnen de nationale (life science &amp; health) en internationale topclusters (HTSM) hiermee wordt versterkt. Op deze manier zal Applied Instruments een bijdrage leveren aan het oplossen van de ge?dentificeerde maatschappelijke uitdagingen en de versterking van genoemde topclusters. Bovendien kan zij met dit project voordelen leveren op het gebied van maatschappelijk verantwoord ondernemen.</t>
  </si>
  <si>
    <t>4382 WZ</t>
  </si>
  <si>
    <t xml:space="preserve">Dynamoweg </t>
  </si>
  <si>
    <t>4Silence BV</t>
  </si>
  <si>
    <t>Whisstone als geluidsreducerende maatregel tegen Spoorlawaai</t>
  </si>
  <si>
    <t>Whisstone as noise-reducing measure against rail noise</t>
  </si>
  <si>
    <t>Geluidsoverlast is erg storend, maar langdurige blootstelling is slecht voor je gezondheid, kan leiden tot stress, hart en vaatziekten met alle gevolgen van dien, dit maakt verkeerslawaai is Europa’s op 1 na grootste milieuprobleem. Er zijn momenteel slechts 2 systemen om verkeerslawaai te bestrijden, tegenhouden middels een geluidsscherm / of wal, dempen middels stil (fluister asfalt / zoab). 4Silence heeft een 3e systeem ontwikkeld, de WHISSTONE. Dit is een betonnen blok met smalle groeven die langs de weg wordt gelegd, deze buigt middels resonantie, het lawaai af naar boven, hierdoor ontstaat een stillere zone achter de Whisstone. De reductie is vergelijkbaar met een zoab / of stil asfalt, maar heeft een levensduur die wel factor 3x langer is. In tegenstelling tot stil asfalt is de geluidsreductie blijvend en neemt niet af na verloop van jaren, onze reductie kan ook worden opgeteld bij de reductie van een stil asfalt met een verdubbeling als gevolg.</t>
  </si>
  <si>
    <t>http://4silence.nl/4silence-krijgt-opdracht-van-prorail-voor-laag-scherm/</t>
  </si>
  <si>
    <t>2017-02-15</t>
  </si>
  <si>
    <t>Stichting Laser Applicatie Centrum</t>
  </si>
  <si>
    <t>Smart Welding Factory</t>
  </si>
  <si>
    <t xml:space="preserve">Het project heeft als hoofddoelstelling om het lassen van kleine series efficiënter, goedkoper en beter te maken. Door tussenstappen te automatiseren en delen van processen samen te voegen, kan veel tijd bespaard worden. </t>
  </si>
  <si>
    <t>http://www.smartweldingfactory.com</t>
  </si>
  <si>
    <t>Drienerlolaan 5</t>
  </si>
  <si>
    <t>Aebi Schmidt Nederland B.V.</t>
  </si>
  <si>
    <t>Contour Covering Technology B.V.</t>
  </si>
  <si>
    <t>Stork Thermeq B.V.</t>
  </si>
  <si>
    <t>Exerion Precision Technology Holding B.V.</t>
  </si>
  <si>
    <t>Hoekman Roestvaststaal B.V.</t>
  </si>
  <si>
    <t>Pan-Oston B.V.</t>
  </si>
  <si>
    <t>Wivé Techniek B.V.</t>
  </si>
  <si>
    <t>Stichting Nederlands Instituut voor Lastechniek</t>
  </si>
  <si>
    <t>Het Foodatelier</t>
  </si>
  <si>
    <t>Vis in blik</t>
  </si>
  <si>
    <t>Canned fish</t>
  </si>
  <si>
    <t>In het project ‘Vis in blik’ wordt een nieuwe slimme visverpakking van metaal ontwikkeld. Met deze verpakking moet de smaak, geur en textuur van vis beter bewaard blijven. Hierdoor kan een goede kwaliteit vis worden bewaard, bereid en opgediend.</t>
  </si>
  <si>
    <t>http://www.hetfoodatelier.nl/projecten/</t>
  </si>
  <si>
    <t>7523 WB</t>
  </si>
  <si>
    <t xml:space="preserve">Hulsmaatstraat </t>
  </si>
  <si>
    <t>Paling- en Zalmfileerderij J. Foppen Jzn. B.V.</t>
  </si>
  <si>
    <t>De Librije BV</t>
  </si>
  <si>
    <t>Voetencentrum Arnhem</t>
  </si>
  <si>
    <t>Green Point</t>
  </si>
  <si>
    <t>Green point</t>
  </si>
  <si>
    <t>Een onderzoek naar automatiseren laserbehandeling. In de gezondheidszorg wordt lasertechniek voor een verscheidenheid van toepassingen gebruikt waaronder de behandeling van onychomycose (schimmelnagels), de focus van dit project. De theorie achter de laserbehandeling is het lokaal verwarmen van de nagel en zijn nagelbed waardoor de dermatofyten (schimmels) afsterven en er een gezonde nagel kan uitgroeien. De behandeling wordt uitgevoerd door een therapeut op geleide van het pijngevoel van de patiënt. De resultaten uit de praktijk zijn minder dan beschreven in de literatuur en het vermoeden is dat dit komt door de menselijke invloed. Door de behandeling te automatiseren is de verwachting dat er een effectieve behandeling voor het probleem onychomycose ontstaat.</t>
  </si>
  <si>
    <t>2016-08-04</t>
  </si>
  <si>
    <t>Ergomax B.V.</t>
  </si>
  <si>
    <t>Ontwikkeling grondstof voor voedingssupplement</t>
  </si>
  <si>
    <t>Development raw material for nutritional supplement</t>
  </si>
  <si>
    <t>Bij voedingssupplementen wordt veelal gebruik gemaakt van grondstoffen afkomstig uit China. Nadeel is dat deze stoffen onzuiver zijn en niet te herleiden bestanddelen bevatten. Hierdoor kunnen in het productieproces door contaminatie andere producten ‘vervuild’ raken, tevens brengt dit risico’s met zich mee voor de volksgezondheid. Ergomax BV is voornemens een volledig zuivere en GMP-goedgekeurde grondstof te verkrijgen als toepassing in voedingssupplementen. Hiertoe wordt kennis ingehuurd bij een externe partij.</t>
  </si>
  <si>
    <t>https://www.ergomax.nl/</t>
  </si>
  <si>
    <t>6524 NN</t>
  </si>
  <si>
    <t xml:space="preserve">Professor van Weliestraat </t>
  </si>
  <si>
    <t>Amrif</t>
  </si>
  <si>
    <t>Feasibility of TriPleX ring resonators</t>
  </si>
  <si>
    <t>Het project betreft een haalbaarheidsstudie naar de toepassing van de TripleX ring resonators technologie voor snelle, robuuste en gevoelige opsporing van ontstekingsmarkers in bloed.</t>
  </si>
  <si>
    <t>http://www.amrif.eu/sensors-for-monitoring-ongoing-inflammation-and-progress-of-future-diseases/</t>
  </si>
  <si>
    <t xml:space="preserve">Agrobusinesspark </t>
  </si>
  <si>
    <t>Living Lab JIT Maintenance Techport - op naar digitalisering in asset management</t>
  </si>
  <si>
    <t xml:space="preserve">Veel van de maakbedrijven uit de Amsterdamse regio zijn onderdeel van grote internationale ondernemingen, concurreren met bedrijven uit andere werelddelen, of zijn toeleverancier in een mondiale productieketen. Dit dwingt bedrijven om competitief te blijven. Bedrijven uit de maakindustrie moeten meegaan met globale trends. De uitdaging is om regionaal te blijven vernieuwen om de (internationale) concurrentiepositie te behouden.
Smart Industry-toepassingen in samenwerking met de ICT sector zorgen ervoor dat er veel data kan worden benut om onderhoud en asset management voorspelbaar, goedkoper, veiliger en effectiever te maken. Toch komt dit Just in Time (JIT)  Maintenance maar moeizaam tot stand. Bedrijven houden vaak vast aan gepland en correctief onderhoud.
Het innovatieproject JIT Maintenance Techport voorziet in de ontwikkeling van diensten, producten, inzichten en trainingen die JIT Maintenance ?en koppeling van installatie- en procesdata ? de norm maakt in de regionale procesindustrie. En dit project biedt een fysieke faciliteit (Living Lab) voor het experimenteren en uittesten van sensortechnologie, iot/big data analytics en deep learning voor zowel de procesindustrie als voor andere aanverwante sectoren.
</t>
  </si>
  <si>
    <t>IJssel Technologie</t>
  </si>
  <si>
    <t>Nano Membranen met Ultra Dunne Selectieve Lagen</t>
  </si>
  <si>
    <t>Nano Membranes with Ultra Thin Selective Layers</t>
  </si>
  <si>
    <t>In dit project wordt een nieuw type nanofiltratie membranen ontwikkeld die bedoeld zijn om het grote probleem van de aanwezigheid microverontreinigingen in ons drinkwater aan te pakken. Met deze nieuwe membranen kan een simpel waterzuiveringsproces gegarandeerd worden, bestaande uit één enkele stap, geschikt voor veel verschillende ruw water bronnen.</t>
  </si>
  <si>
    <t>Orthros TR BV</t>
  </si>
  <si>
    <t>Orthros TR, ontwikkeling en productie therapeutische antilichamen voor regeneratieve geneeskunde</t>
  </si>
  <si>
    <t>Orthros TR, development and production therapeutic antibodies for regenerative medicine</t>
  </si>
  <si>
    <t>De hoofddoelstelling van dit project is “regeneratieve medicijnen” te ontwikkelen voor toepassingen waar dat nu nog niet of nauwelijks mogelijk is. Er wordt door de partners samengewerkt aan de   genetische aanpassing van antilichamen (eiwitten) die daarna, door middel van een injectie in de gewrichten, gebruikt kunnen worden voor de behandeling van o.a.Osteoartritis en wondgenezing. In dit project worden voorstudies gedaan voor de isolatie van de antilichamen en genetische aanpassing; het effectiviteits-onderzoek en productieproces van de aangepaste antilichaam wordt ontwikkeld en gevalideerd.</t>
  </si>
  <si>
    <t>7316NC</t>
  </si>
  <si>
    <t xml:space="preserve">De Jagershuizen </t>
  </si>
  <si>
    <t>IAMfluidics</t>
  </si>
  <si>
    <t>Hy2Care</t>
  </si>
  <si>
    <t>QVQ BV</t>
  </si>
  <si>
    <t>Gemeente Apeldoorn</t>
  </si>
  <si>
    <t>Herinrichting Brinklaan / Hoofdstraat Apeldoorn</t>
  </si>
  <si>
    <t>Redevelopment Brinklaan/ Hoofdstraat Apeldoorn</t>
  </si>
  <si>
    <t>De openbare ruimte van de Brinklaan en de Hoofdstraat herinrichten en daarmee het vestigings- en verblijfklimaat in de binnenstad verbeteren.</t>
  </si>
  <si>
    <t>7311 LG</t>
  </si>
  <si>
    <t>2014-11-03 00:00:00</t>
  </si>
  <si>
    <t>2015-10-30 00:00:00</t>
  </si>
  <si>
    <t>Photanol X BV</t>
  </si>
  <si>
    <t>Groene chemie uit CO2 en zonlicht</t>
  </si>
  <si>
    <t>Green Chemistry from CO2 and sunlight</t>
  </si>
  <si>
    <t>https://www.photanol.com/</t>
  </si>
  <si>
    <t>1018 WB</t>
  </si>
  <si>
    <t xml:space="preserve">Roeterstraat </t>
  </si>
  <si>
    <t>AkzoNobel Industrial Chemicals BV</t>
  </si>
  <si>
    <t>Universiteit van Amsterdam - SILS</t>
  </si>
  <si>
    <t>SMITZH</t>
  </si>
  <si>
    <t xml:space="preserve">SMITZH is een programma dat wil bevorderen dat veel meer maakbedrijven in Zuid-Holland de Slimme Maaktechnologie gaan gebruiken.  </t>
  </si>
  <si>
    <t>https://www.innovationquarter.nl/smitzh-nieuw-loket-smart-manufacturing/</t>
  </si>
  <si>
    <t>2021-07-16</t>
  </si>
  <si>
    <t>Stichting STC-Group</t>
  </si>
  <si>
    <t>Samen Sterk voor de Toekomst op Rotterdam-Zuid</t>
  </si>
  <si>
    <t>Together Strong for the Future at Rotterdam-Zuid</t>
  </si>
  <si>
    <t>De maritieme cluster heeft een dusdanige (toekomstige) vraag naar arbeid, dat vele van de werkloze(n) (jongeren) in Rotterdam-Zuid en Stadshavens een kans geboden kan worden op de arbeidsmarkt met behulp van een startkwalificatie op het juiste niveau voor marktsegmenten met voldoende arbeidsplaatsen. Dit past uitstekend in de strategie van de Europese Unie, de Nederlandse, regionale en lokale overheden en die van de Stichting STC-Group. Echter, om deze groep naar een baan te leiden moeten de gevraagde competenties in kaart gebracht worden en speciale trajecten ingericht. 43 Ondernemingen zullen samen met de Stichting STC-Group de (toekomstige) skills mismatches voor de voor Rotterdam zo belangrijke maritieme cluster in kaart te brengen en aanpakken door het doorvoeren van veranderingen in het onderwijs. Hiermee worden de (toekomstige) skills mismatches aangepakt en de jongeren op Rotterdam-Zuid en Stadshavens een kans geboden.</t>
  </si>
  <si>
    <t>https://stc-group.nl/</t>
  </si>
  <si>
    <t>3002 JC</t>
  </si>
  <si>
    <t>Lloydstraat</t>
  </si>
  <si>
    <t>De Nieuwe Kans</t>
  </si>
  <si>
    <t>Hiswa Vereniging</t>
  </si>
  <si>
    <t>Netherlands Maritime Technology Association</t>
  </si>
  <si>
    <t>Maritiem Museum Rotterdam</t>
  </si>
  <si>
    <t>Strukton Rail B.V.</t>
  </si>
  <si>
    <t>Ontwikkeling lineaire motor</t>
  </si>
  <si>
    <t>Development linear motor</t>
  </si>
  <si>
    <t xml:space="preserve">Het project ‘Ontwikkeling lineaire motor’ (Almelo, Overijssel) ontwikkelt een lineaire motor waarbij het gebruik van neodymium magneten niet langer noodzakelijk is. </t>
  </si>
  <si>
    <t>2019-05-07</t>
  </si>
  <si>
    <t>Greenport Horti Campus</t>
  </si>
  <si>
    <t>Fieldlab Vertical Farming Zuid-Holland</t>
  </si>
  <si>
    <t xml:space="preserve">Door de stijgende wereldbevolking is er grote behoefte aan vernieuwende
landbouwmethoden die meer voedsel per m2 opleveren. Een belangrijke ontwikkeling hierbij is het verticaal telen van producten in een gesloten, volledig geconditioneerde omgeving, waar de teelt (meestal) in meer lagen boven elkaar geproduceerd wordt met minimaal ruimtegebruik en zonder het gebruik van chemische gewasbeschermingsmiddelen. De vooruitzichten voor deze manier van telen zijn erg goed.  
De ontwikkelingen buiten Nederland gaan echter zo snel dat het de leidende positie van Nederland bedreigt, maar anderzijds ook grote kansen biedt. Als de Nederlandse tuinbouw onvoldoende bij deze wereldwijde ontwikkeling aanhaakt mist de sector de boot. Er is in Nederland al veel kennis en expertise aanwezig op dit gebied. Maar de kennis en expertise is erg versnipperd. Partijen weten elkaar onvoldoende te vinden en het ontbreekt de sector daardoor aan voldoende (internationale) slagkracht. Om deze versnippering tegen te gaan en de aanwezige kennis en expertise op één centrale plek in Nederland samen te brengen is het idee voor een Fieldlab Vertical Farming in Zuid- Holland ontstaan. In dit project wordt dit fieldlab opgezet en vier jaar geexploiteerd. Daarna zou het lab op eigen benen moeten kunnen staan. 
</t>
  </si>
  <si>
    <t>https://greenportwestholland.nl/</t>
  </si>
  <si>
    <t>3130 CA</t>
  </si>
  <si>
    <t xml:space="preserve">Schiedamsedijk </t>
  </si>
  <si>
    <t>Stichting Wageningen Research, WPR</t>
  </si>
  <si>
    <t>Improvement Centre B.V.</t>
  </si>
  <si>
    <t>Vitro Plus B.V.</t>
  </si>
  <si>
    <t>Logiqs B.V.</t>
  </si>
  <si>
    <t>Future Crops Coöperatief U.A.</t>
  </si>
  <si>
    <t>Proeftuin Zwaagdijk</t>
  </si>
  <si>
    <t>Signify Netherlands B.V.</t>
  </si>
  <si>
    <t>Your Career in Control Plus (YCIC+) (voorheen Boost en Boost45)</t>
  </si>
  <si>
    <t>Aanleiding
Het planbureau voor de leefomgeving publiceerde in 2013 de demografische ontwikkelingen 2010-2040. Tot 2040 staat Nederland grote demografische veranderingen te wachten, zoals de vergrijzing en de bevolkingskrimp die nu al in delen van het land optreedt. In veel gebieden staat niet vast of en wanneer er krimp gaat optreden. In gebieden waar de bevolking wel blijft groeien bestaat grote onzekerheid over de omvang van die groei. Als er ??n ding zeker is, dan is het wel dat de bevolkingsontwikkeling de komende decennia nergens 'business as usual' is. Vergrijzing en andere veranderingen in de bevolkingssamenstelling kunnen grote gevolgen hebben. Het aantal ouderen (65 jaar en ouder) verdubbelt tot 2040. Daarnaast krimpt de bevolking in de werkende leeftijd. Dit heeft gevolgen voor de arbeidsmarkt en leidt tot grote arbeidstekorten. 
Vanwege dit demografische perspectief is het een must om de 45 plus generatie actief te blijven ontwikkelen zodat zij een waardevolle bijdrage kunnen blijven leveren aan het bedrijfsleven in (Zuid) Nederland. Hun kennis en ervaring moeten worden doorgegeven aan de volgende generatie. De verwachting is dat indien we deze groep blijven ontwikkelen er minder uitstroom zal zijn van deze doelgroep naar een WW situatie, afname van ziekteverzuim, langduriger inzetbaarheid en overall een  toename van employability. Kortom: een aantoonbare kwalitatieve en kwantitatieve stijging van toegevoegde waarde van de doelgroep 45 plus en minder uitval. 
Boost45
Boost45 is een nieuw initiatief van samenwerkende bedrijven waarvan de uitvoering volledig in handen is van Via Academy. Het traject stelt de deelnemende bedrijven in staat de bestaande medior en senior medewerkers met een HBO of academische achtergrond een reboost aan hun carri?re te geven waardoor zij meer betrokken zijn, zich blijven doorontwikkelen en doorgroeien zodat zij (beter) blijven aansluiten op de veranderende omgeving, organisatie en functie eisen. 
In Boost45 wordt gewerkt aan diverse doelstellingen op de volgende thema?s:
1. zelfinzicht; bewust zijn van je eigen talenten, ambitie en toekomstpad;
2. samenwerken met en coachen van jongere generaties;
3. effectief be?nvloeden van stakeholders;
4. actuele ontwikkelingen in het bedrijfsleven;
5. innovatie (gevoed door praktijkervaring), creativiteit en persoonlijk ondernemerschap;
6. omgaan met veranderingen, vitaliteit en employability. 
Via Academy
Via Academy is een zusterorganisatie van Via Recruitment, een organisatie die zich bezig houdt met werving &amp; selectie, detachering en carri?recoaching. Daarnaast maakt ze zich al bijna 20 jaar hard voor een sterke regio. Inmiddels doet Via dit met 10 enthousiaste professionals. Naast "normale bedrijfsdoelstellingen? zoals ieder gezond bedrijf heeft, is Via zeer maatschappelijk betrokken. 
Via Academy is gespecialiseerd in talentontwikkeling in o.a. de logistiek, supply chain, transport, bouw en techniek en actief in zowel het MKB als het grootbedrijf. De afgelopen jaren heeft Via Academy in Zuid Nederland zeer succesvol het ontwikkelprogramma Your Career in Control (YCIC) gelanceerd. YCIC richt zich op young professionals met een HBO en/of WO achtergrond in de logistiek en supply chain sector. Het programma duurt twee jaar en naast trainingen op het gebied van o.a. communicatie, leidinggeven, timemanagement en intervisie worden deelnemers individueel gecoacht. Dit alles met als doel de young professionals te behouden voor de regio Zuid Nederland. Inmiddels staat YCIC op eigen benen, zijn er 40 deelnemers actief in het programma en start er 2 keer per jaar een groep. Zonder de financi?le ondersteuning vanuit de provincie Limburg was het opstarten niet haalbaar geweest. 
Maar Via Academy is inmiddels meer. Onze talent development managers, Inge van Els en Angelique Reiniers, kennen de branche en regionale markt goed en hebben een gedegen achtergrond en ervaring op het gebied van training van soft skills en persoonlijke vaardigheden. Voor meer kennisgerichte onderwerpen wordt samengewerkt met hogescholen, universiteiten of andere externe partijen. Daarnaast wordt er tijdens de trainingen veel gebruik gemaakt van inspirerende gastsprekers. Naast diverse opleidingsprogramma?s biedt Via Academy individuele coaching, assessments en incompany trainingen aan. Evaluaties door onze opdrachtgevers zijn uitstekend en onze bijeenkomsten en trainingen worden gemiddeld met een 8 beoordeeld. Daar zijn wij trots op. Kortom, Via Academy timmert aan de weg en is bewezen succesvol. Vol overtuiging en vertrouwen kijken we dan ook uit naar ons volgende project, Boost45.</t>
  </si>
  <si>
    <t xml:space="preserve">Sint Jansweg 15, Innovatoren </t>
  </si>
  <si>
    <t>MedWear BV</t>
  </si>
  <si>
    <t>Smart Care Shirt</t>
  </si>
  <si>
    <t>COPD is een progressieve chronische longziekte die gekenmerkt wordt door vernauwde luchtwegen en/of een aantasting van de longblaasjes. COPD patiënten hebben last van chronisch hoesten, geven slijm op en zijn vaak kortademig en benauwd. Het aantal COPD patiënten neemt nog steeds toe, evenals het aantal patiënten met een (zeer) ernstige vorm van COPD. De Wereldgezondheidsorganisatie verwacht dat COPD in 2030 wereldwijd op de derde plaats van doodsoorzaken staat. Nederland telt momenteel 600.000 COPD patiënten en de zorgkosten bedragen €443 miljoen per jaar. 
Een van de belangrijkste oorzaken van kortademigheid bij COPD-patiënten is dynamische hyperinflatie (DH). DH wordt gekenmerkt door te ver opgeblazen longen en treedt op tijdens inspanning wanneer de patiënt herhaaldelijk minder lucht kan uitademen als gevolg van de luchtwegvernauwing dan hij inademt. Patiënten met DH hebben moeite met ademen en gaan daarom inspanning vermijden. Een afname van beweging is sterk gecorreleerd aan het welzijn en mortaliteit van de COPD patiënt. Het is dus van belang om DH tijdig op te sporen en te behandelen. 
MedWear ontwikkelt een tool (“Smart Care Shirt”) om bij COPD patiënten DH te kunnen vaststellen. De tool bestaat uit een biometrisch shirt dat adempatronen (o.a. ademfrequentie en hoeveelheid lucht per ademteug) meet op basis van RIP technologie (zie H3) en algoritmes om de meetgegevens te analyseren. Het Smart Care Shirt is gebaseerd op een biometrisch shirt voor (top)sporters en is zodanig aangepast dat het door COPD patiënten gedragen kan worden, d.w.z. beschikbaar in alle (incl. zeer grote) maten en voorzien van een rits. Sporters hebben voldoende aan de gemeten adempatronen, maar om DH te kunnen vaststellen moeten de data bewerkt en geanalyseerd worden met algoritmen. MedWear heeft een Nederlands patent en een internationaal patent aangevraagd op de analysemethode. Een beta versie van een algoritme op basis van dit patent is ontwikkeld en getest. Aangetoond is dat met dit prototype op basis van de gemeten adempatronen DH kan worden vastgesteld. 
In dit project werken MedWear, Relitech, Radboudumc en de UTwente aan het optimaliseren van het huidige prototype van het Smart Care Shirt. Radboudumc voert vervolgens een klinische validatiestudie uit om te bepalen of het systeem betrouwbaar, reproduceerbaar en met voldoende nauwkeurigheid DH kan meten. Op basis van vele gesprekken met longartsen, paramedisch personeel en vertegenwoordigers van farma bedrijven is duidelijk geworden dat MedWear met het Smart Care Shirt een unieke propositie in handen heeft. Daarvan getuigt in het bijzonder het feit dat gerenommeerde private bedrijven als Boehringer-Ingelheim en AstraZeneca bereid zijn om een financiële bijdrage te leveren aan de ontwikkeling van het shirt. 
Na afloop van het project kan MedWear het Smart Care Shirt als tool voor de diagnostiek van DH op de klinische- en paramedische markt introduceren. Ziekenhuizen kunnen het Smart Care Shirt toepassen als een additioneel, patiëntvriendelijker en betrouwbaarder diagnostisch tool voor de meting van DH. De metingen van DH vinden nu nog plaats op basis van een ingewikkeld protocol in een laboratorium setting. Voor fysiotherapiepraktijken en revalidatiecentra wordt het Smart Care Shirt een geheel nieuwe tool waarmee zij de zorgverlening aan COPD patiënten kunnen verbreden. 
Met marktintroductie op de (para-)medische markt zet MedWear tevens een belangrijke stap richting marktintroductie van het Smart Care Shirt als eHealth tool. De patiënt draagt dan het shirt thuis tijdens de dagelijkse werkzaamheden of oefeningen terwijl de adempatronen worden gemeten. De patiënt krijgt deze gegevens (grafisch) gepresenteerd op de tablet of Smartphone, en kan ze uploaden naar het dashboard van de longarts, die op regelmatige basis een overzicht van de mate van DH ontvangt en op basis daarvan kan behandelen. De patiënt kan zelf op ieder gewenst moment DH vaststellen en in veel gevallen met ademhalingsoefeningen DH ook opheffen. Voor deze toepassing is alle technologie al ontwikkeld, waaronder de meetapplicatie, bestaande uit een user interface voor de arts, signaalverwerking, data opslag, en data processing.
MedWear verwacht een half jaar na afloop van het project het Smart Care Shirt op de klinische en paramedische markt te kunnen introduceren. Twee jaar later volgt marktintroductie als eHealth tool. Vijf jaar na marktintroductie verwacht MedWear een cumulatieve omzet van € 15 miljoen te hebben gegenereerd en 11 werknemers in dienst te hebben.</t>
  </si>
  <si>
    <t>9747AN</t>
  </si>
  <si>
    <t>Schuitemaker Machines BV</t>
  </si>
  <si>
    <t>Van rijdende machine naar autonome voerrobot</t>
  </si>
  <si>
    <t>From driving machine to autonomous feed robot</t>
  </si>
  <si>
    <t>Bij melkveehouders is schaalvergroting steeds meer aan de orde. Het voeren van de koeien is één van de belangrijkste dagelijkse routines. En bovendien een zorg die de veehouder continu bezighoudt. Automatisering van het voerproces gaat de efficiency op de melkveehouderij aanzienlijk verbeteren. De uitdaging van dit project is om een rijdende machine door te ontwikkelen naar een platform voor een autonome in serie produceerbare robot die klaar is voor de toekomst, het volautomatisch efficiënt voersysteem (VEV). Het beoogde platform moet ook de basis gaan vormen om ook buiten het voederdomein innovaties te entameren. Waarbij gedacht moet worden aan voederwinning en bemesting.</t>
  </si>
  <si>
    <t>http://landbouwmachines.sr-schuitemaker.nl</t>
  </si>
  <si>
    <t>7461 AG</t>
  </si>
  <si>
    <t xml:space="preserve">Morsweg </t>
  </si>
  <si>
    <t>SeQso B.V.</t>
  </si>
  <si>
    <t>HIGH-THROUGHPUT SEED AND SEED TREATMENT SCREENING</t>
  </si>
  <si>
    <t xml:space="preserve">Binnen het project “High-throughput seed and seed treatment screening” werken vier bedrijven samen aan de ontwikkeling van een machine waarmee zaden volautomatisch, individueel gekarakteriseerd en gevolgd kunnen worden tijdens een behandeling. </t>
  </si>
  <si>
    <t>www.seqso.com</t>
  </si>
  <si>
    <t>IMIX B.V.</t>
  </si>
  <si>
    <t>Eucaryo Beheer B.V.</t>
  </si>
  <si>
    <t>Innoveins Facilitair B.V.</t>
  </si>
  <si>
    <t>Staatsbosbeheer</t>
  </si>
  <si>
    <t>Oostvaardersplassen 'Voor iedereen toegankelijk'</t>
  </si>
  <si>
    <t xml:space="preserve">De Oostvaardersplassen zullen meer en meer ook het domein worden van dagjesmensen en niet alleen meer van de natuurliefhebbers pur sang. Om de stroom bezoekers in goede banen te leiden en het Oostvaardersplassengebied goed te etaleren werden diverse maatregelen uitgevoerd, waaraan Kansen voor West heeft meebetaald. </t>
  </si>
  <si>
    <t>3972NG</t>
  </si>
  <si>
    <t>Princenhof Park</t>
  </si>
  <si>
    <t>2014-11-13 00:00:00</t>
  </si>
  <si>
    <t>Groeiplaatsen</t>
  </si>
  <si>
    <t>Growing Places</t>
  </si>
  <si>
    <t xml:space="preserve">Startende en potentiële ondernemers in Amsterdam Zuidoost, meer specifiek Heesterveld, krijgen ondersteuning bij de ontwikkeling van hun bedrijf. Er komt een Groeiplaats: een sociaaleconomische voorziening waar startende en (sociale)ondernemers elkaar kunnen ontmoeten, advies kunnen krijgen en zich betaalbaar kunnen huisvesten. 
Concreet behelst het de (gedeeltelijke) verbouwing van de plinten van de 4 wooncomplexen van de wijk Heesterveld naar werk-/bedrijfslocaties. Deze ruimtes worden onderverdeeld in start-ups en scale-ups, afhankelijk van de fase waarin de organisatie zich bevindt (en de mate van begeleiding/advisering zij nodig hebben). Doel is om ondernemers te laten doorgroeien, waardoor er steeds ruimtes vrijkomen voor nieuwe startende ondernemingen die zo ook de kans krijgen zich door te ontwikkelen. 
</t>
  </si>
  <si>
    <t>https://www.ymere.nl/</t>
  </si>
  <si>
    <t>1019GW</t>
  </si>
  <si>
    <t xml:space="preserve">Jollemanhof </t>
  </si>
  <si>
    <t>2018-02-14</t>
  </si>
  <si>
    <t>2021-02-14</t>
  </si>
  <si>
    <t>Ymere</t>
  </si>
  <si>
    <t>Stichting Bio-energiecluster Oost Nederland</t>
  </si>
  <si>
    <t>GO-DUURZAAM</t>
  </si>
  <si>
    <t>GO-SUSTAINABLE</t>
  </si>
  <si>
    <t xml:space="preserve">Bio-energiecluster Oost Nederland (BEON) en bouwinnovatiecluster Pioneering willen samen de warmtevoorziening in de gebouwde omgeving in Oost-Nederland verduurzamen en de bedrijvigheid en innovatiekracht van hun deelnemers (vooral bij het MKB) verder vergroten. </t>
  </si>
  <si>
    <t>http://www.pioneering.nl/projecten/duurzaamheid/samen-de-warmtevoorziening-in-de-gebouwde-omgeving-in-oost-nederland-verduurzamen</t>
  </si>
  <si>
    <t>7545 PN</t>
  </si>
  <si>
    <t xml:space="preserve">Josink Esweg </t>
  </si>
  <si>
    <t>Stichting Pioneering</t>
  </si>
  <si>
    <t>ChemRADE BV</t>
  </si>
  <si>
    <t>Ontwikkeling van een web-based Chemical Management tool voor het MKB - de stap naar Europa</t>
  </si>
  <si>
    <t>n deze haalbaarheidsstudie wordt getracht een brug te slaan naar een verdere integratie van de werkzaamheden die (MKB-)bedrijven moeten verrichten op het gebied van registratie en risicobeoordeling van gevaarlijke stoffen in het kader van zowel de Nederlandse als de Europese verplichtingen.</t>
  </si>
  <si>
    <t>Kassa met Kalk</t>
  </si>
  <si>
    <t>Ka-ching with Chalk</t>
  </si>
  <si>
    <t xml:space="preserve">Met het project ‘Kassa met Kalk’ worden de verwerkingskosten van digestaat (vergiste mest) als restproduct uit mestvergisters verlaagd. Dit gebeurt met behulp van de toepassing van een nieuw te ontwikkelen technologie (toevoeging van ongebluste kalk). </t>
  </si>
  <si>
    <t>http://www.host.nl</t>
  </si>
  <si>
    <t>7521PS</t>
  </si>
  <si>
    <t xml:space="preserve">Thermen </t>
  </si>
  <si>
    <t>Tech. Universiteit Eindhoven (SURE Innovation)</t>
  </si>
  <si>
    <t>Kennisvragenbanken - Top Talent behouden voor regionaal MKB</t>
  </si>
  <si>
    <t>Stichting KIEN</t>
  </si>
  <si>
    <t>High Tech NL</t>
  </si>
  <si>
    <t xml:space="preserve"> Brainport Development </t>
  </si>
  <si>
    <t>W.A. Sanders Papierfabriek "Coldenhove"</t>
  </si>
  <si>
    <t>Haalbaarheidsproject Ontwikkeling medische verpakkingen voor katheters</t>
  </si>
  <si>
    <t>Feasibility project Development medical packages for catheters</t>
  </si>
  <si>
    <t>Doelstelling van het project is de ontwikkeling van een nieuwe, innovatieve en duurzame katheterverpakking van hoogwaardige papiersoorten. Hiertoe wordt in eerste instantie een product-concept ontwikkeld en getest. Deze concept development dient als basis voor de verdere ontwikkeling van duurzame katheterverpakkingen, waarbij de meerwaarde voor eindgebruikerseisen en logistieke eisen van de keten voorop staat. Coldenhove ziet kansen in de ontwikkeling van een innovatieve, duurzame katheterverpakking, die te steriliseren is d.m.v. radioactieve bestarling of sterilisatie-gas (ethyleen oxide) om kiemen onschadelijk te maken. 
Projectactiviteiten richten zich o.a. op de ontwikkeling van verschillende variëteiten katheters (geschikt voor toediening door ziekenhuispersoneel, geschikt voor toediening door patiënt zelf; deze variaties hebben directe invloed op de gewenste houdbaarheid, verpakkingseisen zoals sterkte, uitpak-gemak) en op het materiaalgebruik (verpakking bestaat uit één zijde papier en één zijde folie-laag; moeilijkheid ligt in het realiseren van een steriele, betrouwbare verpakking met gewenste seal-hardheid).</t>
  </si>
  <si>
    <t>https://www.coldenhove.com/</t>
  </si>
  <si>
    <t>6961 LG</t>
  </si>
  <si>
    <t xml:space="preserve">D.W. van Vreeswijklaan </t>
  </si>
  <si>
    <t>Farwick Tuinaanleg B.V.</t>
  </si>
  <si>
    <t>Freez Weed</t>
  </si>
  <si>
    <t>Farwick Tuinaanleg B.V. heeft als onderneming dagelijks te maken met het bestrijden van onkruid. Dit vindt tot op heden veel plaats door gebruik te maken van pesticiden. Deze verontreinigende bestrijdingsmiddelen zullen binnen enkele jaren verboden worden in Europa. Velen, waaronder gemeenten, zoeken naar goede alternatieven. Eigenlijk zijn deze er tot op heden niet. Aan de huidige alternatieven kleven nadelen (functioneel en ook hoog energieverbruik), waardoor er een grote vraag is naar een goed werkend alternatief dat relatief laag in energieverbruik is en dat geen schade aanbrengt aan de oppervlak dat behandeld wordt. Jaren geleden heeft Farwick kennis genomen van het koude-werkingsprincipe voor bestrijden van onkruid. Daar is tot op heden (door de markt als geheel) geen functionele machine voor ontwikkeld. Dit apparaat wil Farwick nu ontwikkelen (sensoren / lichtgewicht construeren / slimme besturing / mechanisch verwijderen van afval / doseer en richtinrichting voor koudemiddelen). Strategische past dit uitstekend in de bedrijfsdoelstellingen om te diversifiëren en omzet te halen uit nieuwe hoogwaardige activiteiten.</t>
  </si>
  <si>
    <t>http://www.farwick.nl/</t>
  </si>
  <si>
    <t>7547 PH</t>
  </si>
  <si>
    <t xml:space="preserve">Auke Vleerstraat </t>
  </si>
  <si>
    <t>2016-08-07</t>
  </si>
  <si>
    <t>FIGO</t>
  </si>
  <si>
    <t>OASIS</t>
  </si>
  <si>
    <t xml:space="preserve">In de zeescheepvaart is de CO2 uitstoot hoog. In het project wordt een prototype van een digitaal systeem ontwikkeld waarbij het energieverbruik van zeeschepen wordt teruggedrongen. </t>
  </si>
  <si>
    <t>http://www.figonet.com/expertise/innovatie/oasis/</t>
  </si>
  <si>
    <t>7521 AG</t>
  </si>
  <si>
    <t>IMOTEC</t>
  </si>
  <si>
    <t>eNose BV</t>
  </si>
  <si>
    <t>AMZO voor Aeonose: van Ademanalyse-Module naar Zorgoplossing</t>
  </si>
  <si>
    <t>AMZO for Aeonosis: from Breath Analysis Module to Healthcare Solution ", (" AMZO ")</t>
  </si>
  <si>
    <t>Oost Nederland</t>
  </si>
  <si>
    <t>In het project AMZO voor Aeonose: van Ademanalyse-Module naar Zorgoplossing”, (“AMZO”) wordt een methode ontwikkelt om de Helicobacter pylori bacterie, die zich in de maag bevindt, door middel van ademanalyse te ontdekken.</t>
  </si>
  <si>
    <t>https://www.enose.nl/</t>
  </si>
  <si>
    <t>1-06-19</t>
  </si>
  <si>
    <t>31-05-22</t>
  </si>
  <si>
    <t>VIEMR B.V.</t>
  </si>
  <si>
    <t>Het virtueel menselijk lichaam</t>
  </si>
  <si>
    <t>Anatomische kennis en een 3-dimensionaal voorstellingsvermogen zijn van groeiend belang voor optimale benutting van en beperking van medische risico’s bij toepassing van medische-technologie, zoals kijkoperaties. VIEMR en de anatomie-sectie van het UMCG beogen daarom gezamenlijk een virtueel interactief humane anatomie platform voor zorgprofessionals (in opleiding) te ontwikkelen en demonstreren. Het platform biedt fotorealistische 3-dimensionale visualisatie en interactie met anatomische preparaten op verschillende apparaten en in virtual of augmented reality. Het is als het ware een virtuele 3-dimensionale encyclopedie van het menselijk lichaam. Het platform speelt hiermee in op een groeiende behoefte naar anatomische kennis en trainingsmogelijkheden onder zorgprofessionals (in opleiding).</t>
  </si>
  <si>
    <t>9711 AP</t>
  </si>
  <si>
    <t xml:space="preserve">Emmaplein </t>
  </si>
  <si>
    <t>Multiflex©-installatie: upcycling city 2.0</t>
  </si>
  <si>
    <t>Multiflex©-installation: upcycling city 2.0</t>
  </si>
  <si>
    <t xml:space="preserve">In 2050 moet Nederland compleet gestopt van het aardgas af zijn. Dit is een omvangrijke opgave omdat het gebruik van aardgas sterk verweven is in de maatschappij.  Een goed, betaalbaar en inpasbaar substituut vinden is daarmee één van de grootste uitdagingen voor de energietransitie in Nederland.
Alternatieven voor aardgas moeten concurreren met de lage prijs van aardgas. Binnen het ‘Upcycle City 2.0’-project willen de samenwerkingspartners een innovatief productieproces realiseren waarmee een hoogwaardige biopellet kan worden geproduceerd uit laagwaardige houtige biomassa.  Deze biopellet kan worden gebruikt als substituut voor aardgas voor de verwarming van woning- en utiliteitsbouw. 
Binnen het project willen de samenwerkingspartners, gezamenlijk met eindgebruikers in de tuinbouw en industrie, demonstreren dat deze pellet hetzelfde gebruiksgemak en comfort kan bieden als aardgas. De prijs van de biopellet is echter hoger dan de prijs van aardgas. 
In het project worden de biopellets op industriële schaal getest, om daarmee het productieproces en eindproduct te valideren. Daarna worden de pellets gecertificeerd als zijnde een duurzaam alternatief voor aardgas, en komen  de pellets in aanmerking voor SDE+-subsidie. Hierdoor wordt de prijs lager dan die van aardgas. 
</t>
  </si>
  <si>
    <t>https://www.kansenvoorwest2.nl/nl/projecten/</t>
  </si>
  <si>
    <t>Tabaksteeg</t>
  </si>
  <si>
    <t>Platelets as Biomarkers for Cardiovascular Disease</t>
  </si>
  <si>
    <t xml:space="preserve">Binnen dit project wordt een marktgericht samenwerkingsverband opgezet tussen MKB-bedrijven (2M Engineering, FOCE en CoagScope) en (klinische) expertisecentra (Universiteit Maastricht en Stichting Trombosedienst Maastricht) waarbij een prototype meetinstrument ontwikkeld wordt ter preventie van cardiovasculaire ziekten. Middels experimentele ontwikkeling zal in dit project een point-of-care meetinstrument ontwikkeld worden gebruikmakend van biochemische technieken (labelen van specifieke biomarkers in bloed) in combinatie met hightech fotonica technieken (fluorescentiemeting). De biomarkers worden specifiek ontwikkeld voor de vroegtijdige diagnostiek (preventie) van cardiovasculaire aandoeningen, zoals een hartinfarct en beroerte.
Het betreft hier de ontwikkeling van een prototype van een innovatief medisch-diagnostisch meetinstrument welk potentieel een grote doorbraak kan betekenen in de medische diagnostiek en zal tot toename van de omzet leiden bij de betrokken MKB-ondernemingen. Het project betreft een crossover tussen Life Sciences &amp; Health en High Tech Systemen en Materialen. Daarnaast zal een dynamiek van bedrijvigheid ontstaan van biochemische bedrijven voor andere biomarkers, dienstverlening bloedanalyse en disposables, rondom het meetinstrument dat in dit project wordt ontwikkeld. 
</t>
  </si>
  <si>
    <t>https://www.2mel.nl/project/biomarkers-for-cardiovascular-disease/?portfolioCats=96</t>
  </si>
  <si>
    <t xml:space="preserve">John F. Kennedylaan </t>
  </si>
  <si>
    <t>Foce Technology International B.V.</t>
  </si>
  <si>
    <t>Maastricht University - CARIM</t>
  </si>
  <si>
    <t>CoagScope B.V.</t>
  </si>
  <si>
    <t>Stichting Trombosedienst Maastricht</t>
  </si>
  <si>
    <t>Ramos Food Systems</t>
  </si>
  <si>
    <t>GoFresh</t>
  </si>
  <si>
    <t xml:space="preserve">In dit project wordt een systeem ontwikkeld van hoogwaardige duurzame vacuüm dienschalen waarin gerechten eenvoudig en voedselveilig direct vanuit de keuken kunnen worden getransporteerd, gekoeld, en op de plaats van bestemming worden opgediend. </t>
  </si>
  <si>
    <t>http://www.balljames.scisports.com/</t>
  </si>
  <si>
    <t>6971 EG</t>
  </si>
  <si>
    <t xml:space="preserve">Zutphensestraat </t>
  </si>
  <si>
    <t>BeWet</t>
  </si>
  <si>
    <t>Stichting Zeeschelp</t>
  </si>
  <si>
    <t>Aqua Valley</t>
  </si>
  <si>
    <t xml:space="preserve">Vis kweken op land, hoe kan dat? 
Aqua Valley is een samenwerkingsproject van acht aquacultuurbedrijven in Zeeland met allemaal hun eigen specialisme waaronder algen, vis en garnalen. Ze werken samen om meer kennis op te doen en die met elkaar te delen. Dat moet meer, betere en goedkopere Zeeuwse kweekproducten opleveren. De naam Aqua Valley doet denken aan het Amerikaanse Silicon Valley, de broedplaats van de Amerikaanse technologiesector, maar dan op het gebied van vis en schelpdieren. Schaal-, schelpdier en viskweker Seafarm BV is een van de partners.
</t>
  </si>
  <si>
    <t xml:space="preserve">Jacobahaven </t>
  </si>
  <si>
    <t>Seafarm BV</t>
  </si>
  <si>
    <t>Kingfish Zeeland BV</t>
  </si>
  <si>
    <t>Aqua Marine BV</t>
  </si>
  <si>
    <t>Stichting Green Shrimp Farming Foundation</t>
  </si>
  <si>
    <t>Phycom B.V.</t>
  </si>
  <si>
    <t>Een instrument van en voor het bedrijfsleven in de bouw</t>
  </si>
  <si>
    <t>An instrument of an for construction companies</t>
  </si>
  <si>
    <t xml:space="preserve">Om de afstand tussen arbeidsmarkt en werkzoekenden, jong of ouder, te overbruggen is een locatie nodig waar deze afstand wordt verkleind. 
Het bedrijfsleven vraagt hierbij om een werkplaats waar jongeren een kans kunnen krijgen om een beroep te leren in de bouw. De tegenprestatie van het bedrijfsleven is dat deze mensen, na het voltooien van het voortraject in deze werkplaats, echt werk geeft. 
De werkplaats ging in september 2015 open. Het doel is in 2017 100 arbeidsplaatsen op deze manier in te vullen.
</t>
  </si>
  <si>
    <t>http://www.haagbouw.nl/</t>
  </si>
  <si>
    <t>Gezondheid en Welzijn Innovatiecentrum Almere</t>
  </si>
  <si>
    <t>Het eHealth Gebruikers Gilde</t>
  </si>
  <si>
    <t>eHealth Users Guild</t>
  </si>
  <si>
    <t xml:space="preserve">Binnen de ‘Silver Economy’ zijn de verwachtingen hoog gespannen ten aanzien van eHealth producten en diensten, die de zelfredzaamheid en het welbevinden van ouderen ondersteunen.  
Maar de praktijk is dat ouderen en degenen die hen verzorgen moderne technologieën maar moeizaam adopteren. Het innovatieve MKB is derhalve op zoek naar manieren om daar verbetering in aan te brengen. 
</t>
  </si>
  <si>
    <t>https://www.gezondheidfabriek.nl/</t>
  </si>
  <si>
    <t>1314CB</t>
  </si>
  <si>
    <t xml:space="preserve">Wisselweg </t>
  </si>
  <si>
    <t>2017-12-12</t>
  </si>
  <si>
    <t>Breedband Video Services B.V.</t>
  </si>
  <si>
    <t>Dugour Electronics Almere B.V.</t>
  </si>
  <si>
    <t>Medicine Men B.V.</t>
  </si>
  <si>
    <t>Dezzel Media B.V.</t>
  </si>
  <si>
    <t>Vahlkamp International B.V.</t>
  </si>
  <si>
    <t>Zorgbel B.V. i.o.</t>
  </si>
  <si>
    <t>Stichting Hogeschool van Amsterdam</t>
  </si>
  <si>
    <t>Stichting Big Data Value Center</t>
  </si>
  <si>
    <t>Woonzorg Flevoland</t>
  </si>
  <si>
    <t>AgriValid</t>
  </si>
  <si>
    <t>Nutrienten winning uit mest</t>
  </si>
  <si>
    <t>Nutrients extraction from compost</t>
  </si>
  <si>
    <t>Het project betreft een raffinage unit op de boerderij testen om stikstof uit mest te halen en er een kunstmestvervanger van te maken. Hiervoor moet een proefinstallatie gebouwd worden als volgende stap naar een praktijkinstallatie. De testen zijn nodig voor enerzijds de technische haalbaarheid en anderzijds het proces om stikstof uit mest te halen. Daarnaast geeft deze test input voor de businesscase voor zowel veehouder als agrivalid.</t>
  </si>
  <si>
    <t>http://www.agrivalid.eu/nl/nieuws/79/agrivalid-test-nutrienten-winning-uit-mest</t>
  </si>
  <si>
    <t>7005 BK</t>
  </si>
  <si>
    <t>Hogeschool van Amsterdam</t>
  </si>
  <si>
    <t>Ontwikkeling Associate Degree Software Engineering</t>
  </si>
  <si>
    <t>Development Associate Degree Software Engineering</t>
  </si>
  <si>
    <t xml:space="preserve">Ook op de ICT arbeidsmarkt is sprake van mismatch. Om die te verkleinen wordt de  Associate Degree Software Engineering ontwikkelt. Dit gaat zorgen voor een betere aansluiting tussen het mbo en hbo en een betere aansluiting op de vraag van de arbeidsmarkt. Dit vergroot ook de kansen van mbo studenten om een opleiding op hbo niveau te volgen. In deze Associate Degree stuurt de praktijk de theorie. Dit zorgt ervoor dat studenten altijd kennis opdoen die voor de arbeidsmarkt relevante is. Het wordt een doorlopende leerlijn.
</t>
  </si>
  <si>
    <t>https://www.hva.nl/</t>
  </si>
  <si>
    <t>1091 GH</t>
  </si>
  <si>
    <t xml:space="preserve">Wibautstraat 3 </t>
  </si>
  <si>
    <t>2019-10-21</t>
  </si>
  <si>
    <t>2021-10-20</t>
  </si>
  <si>
    <t>Bit Academy</t>
  </si>
  <si>
    <t>Regionaal Opleidingen Centrum van Amsterdam</t>
  </si>
  <si>
    <t>Vencomatic Group</t>
  </si>
  <si>
    <t>Dutch Future Egg; een nieuw open innovatieplatform voor de legpluimveesector</t>
  </si>
  <si>
    <t>Het project realiseert een door TU/e en HAS gedragen nieuw open innovatieplatform van waaruit innovaties in co-creatie met ketenpartners worden ontwikkeld. Hieruit ontstaan nieuwe pmc's die de legpluimveehouder in staat stelt producten te verwaarden.</t>
  </si>
  <si>
    <t>5521 DW</t>
  </si>
  <si>
    <t>Meerheide</t>
  </si>
  <si>
    <t>2019-02-28</t>
  </si>
  <si>
    <t>Dataleaf</t>
  </si>
  <si>
    <t>Omnivoor</t>
  </si>
  <si>
    <t>HAS Hogeschool</t>
  </si>
  <si>
    <t>Product Experience</t>
  </si>
  <si>
    <t>Kokreateur</t>
  </si>
  <si>
    <t>A.J.M. Janssen</t>
  </si>
  <si>
    <t>RENACO</t>
  </si>
  <si>
    <t>Routekaart Token Financiering</t>
  </si>
  <si>
    <t>Roadmap to financing by token</t>
  </si>
  <si>
    <t xml:space="preserve">De projectpartners BLOCKLAB, YES!DELFT en LIFT-OFF  een veilige manier ontwikkelen voor token financiering. Dit gebeurt aan de hand van een 'routekaart'. Zo wordt de keuze om erin de stappen en de ontwikkeling &amp; uitvoering van token financiering voor Rotterdamse MKB-bedrijven in 
de (door-)groei fase gefaciliteerd.
</t>
  </si>
  <si>
    <t>https://www.blocklab.nl/</t>
  </si>
  <si>
    <t>3076 DS</t>
  </si>
  <si>
    <t xml:space="preserve">Nietzschestraat </t>
  </si>
  <si>
    <t>Yes!Delft</t>
  </si>
  <si>
    <t>Blockchain FieldLab</t>
  </si>
  <si>
    <t>Kersten Techniek</t>
  </si>
  <si>
    <t>Kersten Robodrill</t>
  </si>
  <si>
    <t>Om het werk op locatie te automatiseren en te versnellen wil Kersten een gerobotiseerde booroplossing ontwikkelen waarmee technische installaties nauwkeurig en met veel minder handwerk worden geplaatst.</t>
  </si>
  <si>
    <t>http://www.conntech.nl/OVER_ONS/PROJECTEN/robodril</t>
  </si>
  <si>
    <t>6662 PS</t>
  </si>
  <si>
    <t xml:space="preserve">Archimedesweg </t>
  </si>
  <si>
    <t>2016-10-10</t>
  </si>
  <si>
    <t>UMC Utrecht Holding B.V.</t>
  </si>
  <si>
    <t>Toeleiding naar Kapitaal Utrecht Health Seed Fund</t>
  </si>
  <si>
    <t xml:space="preserve">Leading to Capital - Utrecht Health Seed Fund </t>
  </si>
  <si>
    <t xml:space="preserve">Utrecht heeft alles in zich om uit te groeien tot een slimme en duurzame regio die leidend is in de
ontwikkeling van de economie van de 21e eeuw. Utrecht behoort tot de top van innovatieve regio’s in
Nederland en Europa. Financiering maakt onmiskenbaar een belangrijk onderdeel uit van de
voorwaarden om innovaties te ontwikkelen en innovatieve bedrijven te laten groeien. Regio Utrecht ziet
het belang om juist op dit terrein, waar de markt onvoldoende in staat is om de groei voor alle
innovatieve bedrijven te versnellen, initiatief te nemen. Initiatief om te komen tot een structurele
verbetering van investeringsvermogen van de regio en een verbeterde toegang te bieden tot een
verhoogd aanbod van financiering voor innovatie in het MKB. In Utrecht werken we aan een duurzame
gezonde toekomst, Healthy Urban Living is de kern van de strategische agenda. Utrecht Holdings gaat in deze context het Gap Finance Fund oprichten en uitvoeren en richt zich hierbij met name op vroege fase financiering op het gebied van (E)Health, Medtech, Diagnostics &amp; Biofarmaceuticals (TRL 2 - 7). Hierbij specifiek op Pre-seed, Proof of Concept en opschaling van inside out &amp; outside in initiatieven. Om te zorgen voor echte versnelling van
investeringen in innovatie en om te zorgen voor een voldoende investeringsrijpe projectpijplijn zullen er
business developers worden aangesteld. De business developers moeten ervoor zorgen dat
ondernemers betere informatie krijgen over de beschikbare financiering in de regio en ze adviseren en
ondersteunen bij het uitwerken van financierbare investeringsvoorstellen.
</t>
  </si>
  <si>
    <t>Universiteit Utrecht Holding BV</t>
  </si>
  <si>
    <t>Bumaga B.V.</t>
  </si>
  <si>
    <t>UltraWave</t>
  </si>
  <si>
    <t xml:space="preserve">De projectpartners willen bij productie van papier de bladkwaliteit voor vezels en vocht op de papiermachine beter beheersen. </t>
  </si>
  <si>
    <t>http://www.bumaga.nl/</t>
  </si>
  <si>
    <t>MCS</t>
  </si>
  <si>
    <t>MSDI</t>
  </si>
  <si>
    <t>Pilot production and testing of PHA-based films and foams</t>
  </si>
  <si>
    <t>Het project is een samenwerking tussen de partners KNN Bioplastic, Oerlemans Packaging (en dochterondernemingen Oerlemans Plastics en Oosterwolde Plastic Industrie), Rijksuniversiteit Groningen (RUG) en ECOStyle met als doel pilot-productie en testen van kunststof foams en folies waarbij een biopolymeer PHA (polyhydroxyalkanoaat) het hoofdbestanddeel wordt voor hoogwaardige biobased en biodegradeerbare consumenten-, land- en tuinbouwproducten. Het is nu niet mogelijk om meer dan 20% van het PHA-biopolymeer in een eindproduct aanwezig te hebben. Wereldwijd loopt iedereen hier tegenaan. Het grote voordeel van het biopolymeer PHA is de uitstekende biodegradeerbaarheid tot milieuvriendelijke moleculen in bijna elke omgeving (zowel koude grond als zeewater). De productie en toepassing van ‘smart films &amp; foams’ met stuurbare degradatie is van evident belang in een overgang naar een duurzame Europese bio-economie. Daarnaast is het gebruik van PHA een opkomende markt, waarbij (Noord) Nederland in de komende jaren een strategisch voordeel kan behalen door zich te ontwikkelen als kenniscluster aangaande het bewerken en toepassen van PHA in concrete producten. Door PHA het hoofdaandeel van het eindproduct te maken ontstaat een duidelijk eindproduct en geen complexe blend van diverse grondstoffen. Hierdoor heeft de eindgebruiker zekerheid wat betreft biodegradatie. Daarnaast kan de industrie inzetten op concrete end-of-life recycling van deze PHA-biopolymeren wat bij de huidige complexe bioplastic blends niet mogelijk is. 
De activiteiten binnen dit project worden onderverdeeld in meerdere werkpakketten. Beginnend bij procesontwikkeling compounderen, folieblazen en foam productie. Hierbij zal onder andere een nieuw ontwikkelde innovatieve compounding methode toegepast worden, waarin gebruik wordt gemaakt van superkritisch CO2. Het gebruik van scCO2 voor PHA compounding en foamextrusie is een goed voorbeeld waarmee het projectconsortium wereldwijd voorop loopt qua innovativiteit. Vervolgens zullen op pilotschaal een aantal prototype producten worden geproduceerd. Dit zijn onder andere een klimaatfolie voor de lelieteelt en een dunne biodegradeerbare PHA schuimplaat (oprolbaar) waarop graszaden zijn gefixeerd voor het aanleggen van een gazon. In het laatste werkpakket zullen deze producten worden getest in een realistische setting. Voor het testen van de klimaatfolie zijn een aantal lelietelers betrokken bij dit project via de Stichting Regionaal Onderzoek Lelieteelt in Noord- en Oost Nederland. Zij stellen proefvelden beschikbaar voor het testen van de folie. De TRL levels van de werkpakketen lopen op van 5/6 naar 6/7 en liggen uiteindelijk op 7 met het testen van de prototypes in een realistische omgeving. 
De resultaten van dit project zijn zeer vernieuwend en openen deuren naar nieuwe producten en nieuwe mogelijkheden. De uiteindelijke 100% biobased en bioafbreekbare folies en foams bestaan momenteel niet op de markt. De impact van de mogelijkheid tot creëren van dergelijke producten op industriële schaal zal enorm zijn. Het innovatieve compoundingproces ontwikkeld door de projectpartners maakt het mogelijk om compounds te ontwikkelen waarmee tot 100% PHA bioplastic foams en folieproducten kunnen worden gemaakt. De resultaten van dit project zullen hiermee een mondiale doorbraak betekenen in de sector voor productie en toepassing van innovatieve biobased polymeren en van “groene” procestechnologie. Het biedt tevens kansen voor sectoren in de tuinbouw waar nu nog geen folie wordt toegepast, zoals in de lelieteelt. Wereldwijd zal er vraag zijn naar dergelijke compounds. De eigenschappen van PHA (namelijk volledig bioafbreekbaar ook in de koude grond/compostbak etc.) maakt het mogelijk om geheel nieuwe producten te creëren. 
Dit project sluit uitermate goed aan bij het aspect duurzaamheid. De te ontwikkelen hoogwaardige biobased en biodegradeerbare consumenten-, land- en tuinbouwproducten zullen een lage CO2 voetafdruk kennen en hoog scoren op sociale, ecologische en economische duurzaamheid. Zoals berekeningen laten zien zal het gebruik van PHA leiden tot een overduidelijke verminderde CO2-emissie waardoor gesproken kan worden over een koolstofarme technologie. Het project sluit uitermate goed aan bij de EFRO-doelstellingen en tevens bij meerdere van de in de RIS3 geïdentificeerde maatschappelijke uitdagingen. Dit project is bij uitstek een goed voorbeeld van het gebruik van hernieuwbare biologische rijkdommen afkomstig van microben en van een bio-economie die meer produceert uit minder grondstoffen door gebruik te maken van afvalstromen. Alle projectactiviteiten zullen plaatsvinden in Noord-Nederland. Het huidige project biedt voor Noord-Nederland een unieke kans om een hoogwaardige waardeketen te realiseren en een wenkend perspectief voor de realisatie van een bio-economie en duurzame werkgelegenheid.</t>
  </si>
  <si>
    <t>9723 BN</t>
  </si>
  <si>
    <t xml:space="preserve">Duinkerkenstraat </t>
  </si>
  <si>
    <t>EcoStyle B.V.</t>
  </si>
  <si>
    <t>Oerlemans Packaging B.V.</t>
  </si>
  <si>
    <t>Aectual Holding BV</t>
  </si>
  <si>
    <t>XL 3D Printer</t>
  </si>
  <si>
    <t xml:space="preserve">Het doel van dit project is te laten zien hoe de traditionele lokale waarden te combineren zijn met nieuwe innovatieve ideeën. </t>
  </si>
  <si>
    <t>http://houseofdus.com/project/kamermaker/</t>
  </si>
  <si>
    <t>1031HM</t>
  </si>
  <si>
    <t>Asterweg</t>
  </si>
  <si>
    <t>Actual Build B.V.</t>
  </si>
  <si>
    <t>Stichting Protospace</t>
  </si>
  <si>
    <t>Brimos Techniek B.V.</t>
  </si>
  <si>
    <t>Cloud Fietsparkeer Technologie (CFT)</t>
  </si>
  <si>
    <t>Cloud bike parking Technology</t>
  </si>
  <si>
    <t>Belangrijkste uitdaging voor bewaakte fietsparkeerlocaties is het realiseren van een betrouwbare RF-communicatie in een omgeving waar veel staal en beton, en derhalve signaalverstoring en blokkade aanwezig is.</t>
  </si>
  <si>
    <t>https://www.brimos.nl/</t>
  </si>
  <si>
    <t>8051 CK</t>
  </si>
  <si>
    <t xml:space="preserve">4e Industrieweg </t>
  </si>
  <si>
    <t>Nieuwe Warmte</t>
  </si>
  <si>
    <t>Zeeuwse Slagkracht</t>
  </si>
  <si>
    <t xml:space="preserve">Slagkracht is een duurzaam energie systeem dat energie onttrekt uit de bewegingen in vaarwegen. Door het omzetten van golven in een mechanische beweging wordt elektrische energie opgewekt. Dit energie systeem kan worden toegepast op nieuwe en bestaande kades en glooiingen. Het is mogelijk om de duurzame energie direct te leveren aan afnemers in de bebouwde omgeving. 
</t>
  </si>
  <si>
    <t>4551 BK</t>
  </si>
  <si>
    <t xml:space="preserve">Markt </t>
  </si>
  <si>
    <t>2022-10-01</t>
  </si>
  <si>
    <t>Bosch Sprang B.V.</t>
  </si>
  <si>
    <t>Sustainable thermoforming through In Mould Punching &amp; biobased polymer development</t>
  </si>
  <si>
    <t>Doel van dit project is de ontwikkeling van een nieuwe productietechniek op het gebied van thermoformen in combinatie met de ontwikkeling van nieuwe duurzame polymeersamenstellingen voor thermoform folie.</t>
  </si>
  <si>
    <t>5161 DA</t>
  </si>
  <si>
    <t>Wive Techniek B.V.</t>
  </si>
  <si>
    <t>Ontwikkeling Oplasrobotcel</t>
  </si>
  <si>
    <t>Development Welding robot</t>
  </si>
  <si>
    <t>Wive Techniek B.V. te Nunspeet is werkzaam op het gebied van slijtvaste materialen. Beoogd wordt om de levensduur en standtijd van werkstukken te verlengen. Dit wordt bijvoorbeeld bereikt door het slijtvast bepantseren van deze werkstukken. Pantseren geschiedt door op te lassen met beklede electroden, gevulde draad of door middel van laser techniek. Wive start een project op om de haalbaarheid te onderzoeken van het gerobotiseerd oplassen met gevulde draad en daarvan afgeleide processen. Om de haalbaarheid te onderzoeken wordt het Laser Applicatie Centrum (LAC) ingeschakeld, een onderdeel van het NIL en gevestigd op het terrein van de TU Twente.</t>
  </si>
  <si>
    <t>http://www.wive-techniek.nl/nieuwe-ontwikkelingen-binnen-wive-techniek/</t>
  </si>
  <si>
    <t>8071CS</t>
  </si>
  <si>
    <t>Pontes IMPACT (voorheen: Pontes+)</t>
  </si>
  <si>
    <t>Pontes IMPACT</t>
  </si>
  <si>
    <t>Het MKB heeft moeite om de klinische en economische  waarde van hun innovatie te laten zien en slaagt er vaak niet in hun innovatie op grote schaal te implementeren. Keteninnovatie is hiervoor noodzakelijk. De drie betrokken universiteiten in dit project werken al geruime tijd samen om innovaties vanuit deze ziekenhuizen te begeleiden naar de markt.</t>
  </si>
  <si>
    <t>https://www.thinc.healthcare/Over-thinc/Werkwijze</t>
  </si>
  <si>
    <t>1100DD</t>
  </si>
  <si>
    <t>Meibergdreef</t>
  </si>
  <si>
    <t>UMC Utrecht</t>
  </si>
  <si>
    <t>Stichting VU-VUmc</t>
  </si>
  <si>
    <t>Innovation B.V.</t>
  </si>
  <si>
    <t>Veterinair Kenniscentrum Oost Nederland</t>
  </si>
  <si>
    <t>Lang leve de gezonde melkkoe</t>
  </si>
  <si>
    <t>Long live the healthy milk cow</t>
  </si>
  <si>
    <t>In dit projectwerken acht melkveebedrijven, onderzoeksinstellingen, veeartsen en mkb-ers uit Gelderland en Overijssel samen aan signalering van ziekten bij melkkoeien. Gegevens over het gedrag en de samenstelling van de adem van de koe worden gemonitord en samengevoegd met andere gegevens van bijvoorbeeld melkcontroles en voer. Hierdoor kunnen zieke koeien eerder worden onderscheiden van gezonde dieren. Met een betere (preventieve) gezondheidszorg leven de koeien gezonder en langer en neemt ook het gebruik van antibiotica af. De samenwerkende bedrijven investeren bijna 8,5 ton in het project en met een subsidie van 4,5 ton is de totale investering van bijna 1,3 miljoen gemoeid.</t>
  </si>
  <si>
    <t>http://www.vkon.nl/projecten-items/lang-leve-gezonde-melkkoe/</t>
  </si>
  <si>
    <t>7683RC</t>
  </si>
  <si>
    <t xml:space="preserve">Daarleseweg </t>
  </si>
  <si>
    <t>Wageningen UR Anial Science Group</t>
  </si>
  <si>
    <t>Nederlandse Apparatenfabriek "Nedap"</t>
  </si>
  <si>
    <t>Farm Result</t>
  </si>
  <si>
    <t>Melkveebedrijf Strijtveen-Kleinjan</t>
  </si>
  <si>
    <t>Interact Cowsultancy</t>
  </si>
  <si>
    <t>De Boerenveearts</t>
  </si>
  <si>
    <t>Opra Turbines International B.V.</t>
  </si>
  <si>
    <t>Ultra-low emission gas turbine combustor</t>
  </si>
  <si>
    <t>In this project, internationally active organizations Opra Turbines and Dacolt will develop brand new turbine technology and CFD algorithms aimed towards a new OP16 turbine that can efficiently and effectively convert low-calorific gas (10-30MJ/Nm3) into electricity. This allows the turbine to handle the effect of changing gas compositions (synthetic gas, biogas, natural gas).</t>
  </si>
  <si>
    <t>http://www.opraturbines.com/en/NEWS/</t>
  </si>
  <si>
    <t>7554 TS</t>
  </si>
  <si>
    <t xml:space="preserve">Opaalstraat </t>
  </si>
  <si>
    <t>2017-08-27</t>
  </si>
  <si>
    <t>Dacolt International B.V.</t>
  </si>
  <si>
    <t>Gemeente Rheden</t>
  </si>
  <si>
    <t>Gelders Arcadië: geschiedenis in verhalen</t>
  </si>
  <si>
    <t>Gelders Arcadië: history in stories</t>
  </si>
  <si>
    <t>Het vergroten van de kwaliteit van de werk- en leefomgeving op de Noordvleugel van de Stadsregio Arnhem Nijmegen door het versterken van toeristisch-recreatieve infrastructuur en de versterking van het cultuurhistorisch en landelijk erfgoed. Meer in het bijzonder het toeristisch-recreatief beleefbaar maken van de rijke cultuurhistorie van Gelders Arcadië.</t>
  </si>
  <si>
    <t>6994 AB</t>
  </si>
  <si>
    <t>2014-03-03 00:00:00</t>
  </si>
  <si>
    <t>2015-11-03 00:00:00</t>
  </si>
  <si>
    <t>AdHocPos</t>
  </si>
  <si>
    <t>Het doel van dit project is de haalbaarheid te onderzoeken van een uniek dynamische positionering systeem dat kan worden gebruikt om duizenden ground-support equipment te vinden op luchthavens, en geschikt is voor zowel outdoor als indoor. Een vaak gezien nadeel van positioneringssystemen is dat er vaak een dichte netwerk- en baken-infrastructuur noodzakelijk is. Door het gebruik van de ad hoc netwerk technologie dat geen of een minimale infrastructuur nodig heeft, kan deze belemmering worden verkleind. Dit is een volledige nieuw en innovatief concept dat een aantal technische innovaties combineert. Naast deze technologisch-economische innovatie voor Locus, biedt deze haalbaarheidsstudie ook nog eens de mogelijkheid om een test en evaluatie te doen bij een potentiele afnemer van onze systemen in een veelbelovend toepassingsdomein.</t>
  </si>
  <si>
    <t>https://locuspositioning.com/</t>
  </si>
  <si>
    <t>7534JH</t>
  </si>
  <si>
    <t xml:space="preserve">Esmarkelaan </t>
  </si>
  <si>
    <t>Finex Timber Solutions B.V.</t>
  </si>
  <si>
    <t>Finti</t>
  </si>
  <si>
    <t>http://www.finti.com/</t>
  </si>
  <si>
    <t>2015-06-29</t>
  </si>
  <si>
    <t>Demcon Advanced Mechatronics</t>
  </si>
  <si>
    <t>Onbemande systemen voor publieke en private Safety &amp; Security</t>
  </si>
  <si>
    <t>Unmanned systems for public and private Safety &amp; Security</t>
  </si>
  <si>
    <t xml:space="preserve">Drone-technologie wordt ingezet om hulp- en beveiligingsdiensten zoals brandweer en politie te ondersteunen bij hun werkzaamheden. </t>
  </si>
  <si>
    <t>www.demcon.nl</t>
  </si>
  <si>
    <t>Clear Flight Solutions</t>
  </si>
  <si>
    <t>Demcon Newco 3</t>
  </si>
  <si>
    <t>Innovadis bv</t>
  </si>
  <si>
    <t>Valorisatie van innovatieve modules en componenten van Innovadis door toepassing in nieuwe markten</t>
  </si>
  <si>
    <t>Valorization of innovative modules and components from Innovadis by appliance in new markets</t>
  </si>
  <si>
    <t>De afgelopen jaren heeft Innovadis veel geïnvesteerd in de ontwikkeling van nieuwe software modules en componenten voor innovatieve ICT in de gezondheidszorg. Dit project heeft het doel om op basis van deze innovatieve modules en componenten een nieuwe business case te ontwerpen, valideren en ontwikkelen. De ontwikkeling van deze nieuwe business case zorgt voor ervoor dat Innovadis de door haar ontwikkelde kennis en producten in een nieuwe markt kan vercommercialiseren en daarmee groei van haar bedrijf kan realiseren.</t>
  </si>
  <si>
    <t>https://www.innovadis.com/</t>
  </si>
  <si>
    <t>7521PR</t>
  </si>
  <si>
    <t>2015-06-22</t>
  </si>
  <si>
    <t>2016-01-26</t>
  </si>
  <si>
    <t>SKU-Radboud Universiteit</t>
  </si>
  <si>
    <t>Copd+</t>
  </si>
  <si>
    <t xml:space="preserve">In het COPD+ project werken vier partners uit Gelderland (Nijmegen) en Overijssel (Deventer) samen aan een "Smart care assistant" om longaanvallen (exacerbaties) via de smart phone te voorspellen. </t>
  </si>
  <si>
    <t>Apps4Air</t>
  </si>
  <si>
    <t>SKU- Radboudumc</t>
  </si>
  <si>
    <t>Groenendaal Verhuur</t>
  </si>
  <si>
    <t>Inklapbaar, traceerbaar, en slim mobiel toilet</t>
  </si>
  <si>
    <t>MATCHUP</t>
  </si>
  <si>
    <t>De doelstelling van het MATCHUP-project is om innovatieve opleidingen ?Farmaceutische Chemie? te ontwikkelen en te implementeren. Met intensieve participatie van twee MKB-bedrijven wordt kennis, onderzoek en infrastructuur gedeeld.</t>
  </si>
  <si>
    <t>6211 KW</t>
  </si>
  <si>
    <t xml:space="preserve">Kapoenstraat </t>
  </si>
  <si>
    <t>InnoSyn B.V.</t>
  </si>
  <si>
    <t>Coiled Therapeutics B.V.</t>
  </si>
  <si>
    <t>Radboud Universiteit Nijmegen</t>
  </si>
  <si>
    <t>Stichting Polymer Science Park</t>
  </si>
  <si>
    <t>Cluster Kunststoffen en Sensoren</t>
  </si>
  <si>
    <t>Cluster Synthetic materials and Sensors</t>
  </si>
  <si>
    <t>Het Cluster Kunststoffen en Sensoren  van (MKB)-bedrijven uit de kunststof-, sensoren en robotica-industrie in Oost-Nederland  effectief laten samenwerken.</t>
  </si>
  <si>
    <t>http://www.fme.nl/nl/innovatieprojecten/cluster-kunststoffen-en-sensoren-business-maken-slimme-maakindustrie</t>
  </si>
  <si>
    <t>Stichting LEO</t>
  </si>
  <si>
    <t>Stichting Dienst Landbouwkundig onderzoek</t>
  </si>
  <si>
    <t>Stichting Christelijke Hogeschool Windesheim</t>
  </si>
  <si>
    <t>Triboform Engineering</t>
  </si>
  <si>
    <t>Businesscase Triboform Software</t>
  </si>
  <si>
    <t>In dit project zal een businesscase ontwikkeld worden voor het op de markt zetten van de Triboform Software. Deze software heeft tot doel om de time-to-market van nieuwe producten in de maakindustrie te minimaliseren. De business case moet inzicht geven in de vercommercialisering van dit nieuwe software product.</t>
  </si>
  <si>
    <t>http://www.triboform.com/software-overview/</t>
  </si>
  <si>
    <t>SCeLiO-4B : Suikers, cellulose en lignine opschaling naar BioBased Building Blocks</t>
  </si>
  <si>
    <t>Het belangrijkste resultaat van dit project is een goed functionerende proeftuin, bestaande uit apparatuur (activa) en een exploitatie waarbij MKB en grote bedrijven in Zuid-Nederland samenwerken en innoveren.</t>
  </si>
  <si>
    <t>Flowid Products B.V.</t>
  </si>
  <si>
    <t>Chemelot Research Facilities B.V.</t>
  </si>
  <si>
    <t>Avantium Chemicals B.V.</t>
  </si>
  <si>
    <t>Progression-Industry B.V.</t>
  </si>
  <si>
    <t>Stichting Dienst Landbouwkundig Onderzoek</t>
  </si>
  <si>
    <t>MARBLE</t>
  </si>
  <si>
    <t>Met behulp van kunstmatige intelligentie ontwikkelen de partners in het project MARBLE (sMARt Borstkanker detectie met deep Learning) een instrument voor vroege, snelle en betrouwbare diagnose van borstkanker. D</t>
  </si>
  <si>
    <t>Comeniuslaan</t>
  </si>
  <si>
    <t>Gable systems bv</t>
  </si>
  <si>
    <t>Gable</t>
  </si>
  <si>
    <t xml:space="preserve">Het project is gericht op het versnellen van de ontwikkeling van de revalidatie robot genaamd GABLE waardoor de ‘Time To Market’ wordt verkort. </t>
  </si>
  <si>
    <t>http://www.healthvalley.nl/system/revalidatierobot-gable</t>
  </si>
  <si>
    <t>7554TR</t>
  </si>
  <si>
    <t xml:space="preserve">Granaatstraat </t>
  </si>
  <si>
    <t>2019-03-29</t>
  </si>
  <si>
    <t>Norma</t>
  </si>
  <si>
    <t>Roessing R&amp;D</t>
  </si>
  <si>
    <t>Sint Maartenskliniek</t>
  </si>
  <si>
    <t>Nutrileads B.V.</t>
  </si>
  <si>
    <t>PoC test IMPP1</t>
  </si>
  <si>
    <t>Nutrileads BV identificeert en ontwikkelt innovatieve voedingsingrediënten die een gezondheidsbevorderende werking hebben. Momenteel wordt het ingrediënt IMPP-1 ontwikkeld: een ingrediënt die de werking van het immuunsysteem ondersteunt en de weerstand tegen infecties verhoogt. In dit project wordt een test met vrijwilligers uitgevoerd om de werking van IMPP-1 uit een voedselgewas aan te tonen.</t>
  </si>
  <si>
    <t>http://www.nutrileads.com/</t>
  </si>
  <si>
    <t xml:space="preserve">Bronland 12 </t>
  </si>
  <si>
    <t>ChainCraft Amsterdam</t>
  </si>
  <si>
    <t>MCFA fabriek ChainCraft</t>
  </si>
  <si>
    <t>MCFA Factory ChainCraft</t>
  </si>
  <si>
    <t xml:space="preserve">Momenteel worden voedselresten uit de food industrie omgezet naar biogas voor elektriciteit en warmte productie. De MCFA fabriek ChainCraft wordt een demonstratiefabriek waar ruim 10.000 ton voedselresten (over-de-datum product van supermarkten) worden omgezet naar middellange vetzuren (medium chain fatty acids = MCFA). Deze vetzuren zullen gebruikt worden als grondstof voor in bijvoorbeeld diervoeding, verf, smeermiddelen of weekmakers. </t>
  </si>
  <si>
    <t>https://www.chaincraft.nl/technologie/</t>
  </si>
  <si>
    <t>1060JA</t>
  </si>
  <si>
    <t>Hornweg</t>
  </si>
  <si>
    <t>2015-11-24</t>
  </si>
  <si>
    <t>ChainCraft</t>
  </si>
  <si>
    <t>ByoGas BV</t>
  </si>
  <si>
    <t>Optimalisatie van het stikstofstrip proces</t>
  </si>
  <si>
    <t>Optimalisation of the nitrogen strip process</t>
  </si>
  <si>
    <t>ByoGas B.V. wil door middel van het laten uitvoeren van extern onderzoek komen tot een verbetering van de door haar ontwikkelde stikstofstripper. Deze stripper moet universeel inzetbaar zijn op alle verschillende stromen, zuinig zijn met energie/chemicaliën en een hoog striprendement realiseren om sterk bij te dragen aan de verduurzaming van energieopwekking en de agrarische sector.</t>
  </si>
  <si>
    <t>http://byosis.com/nieuws/subsidieverlening-op-oost-optimalisatie-stikstofstripproces.html</t>
  </si>
  <si>
    <t>7573 PA</t>
  </si>
  <si>
    <t xml:space="preserve">Haerstraat </t>
  </si>
  <si>
    <t>M&amp;L Techniek B.V.</t>
  </si>
  <si>
    <t>Systeem voor geautomatiseerd leggen van zonne-energiepanelen voor zonneparken</t>
  </si>
  <si>
    <t>System for automated laying of sonar panels for solar parks</t>
  </si>
  <si>
    <t>Grootschalige zonne(energie)parken worden in Nederland nu nog aangelegd met een grote hoeveelheid monteurs/installateurs. Dit vergt enorm veel tijd, dus kosten, maar ook veel ruimte in verband met belading. Bij velden van 20.000 panelen hebben we het al over 5.000 manuren. Met 10 man, bij 40-urige werkweek, is dit een montagetijd van 12,5 week. Met het geautomatiseerde systeem voor leggen van de zonnepanelen wil aanvrager de montagetijd terugbrengen naar 1 week met 4 mensen, ofwel 160 uur in plaats van 5.000 uur. Hiermee wordt de kostprijs van een grootschalig zonnepark enorm verlaagd, wat de terugverdientijd ten goede komt, waardoor grootschalige parken eerder rendabel zijn, dus sneller worden aangelegd en er dus een enorme boost aan de doelstellingen van het Energieakkoord wordt gegeven. M&amp;L Techniek heeft goede kennis van constructietechniek, maar ontbeert de kennis op het benodigde gebied van hydrauliek en elektrotechniek, dat nodig is voor het automatisch grijpen, kantelen, plaatsen, klemmen, vervoeren van de panelen. Er wordt subsidie gevraagd voor de subsidiabele activiteit “experimentele ontwikkeling door een onafhankelijke derde”.</t>
  </si>
  <si>
    <t>http://www.ml-techniek.nl/</t>
  </si>
  <si>
    <t>7772 TT</t>
  </si>
  <si>
    <t xml:space="preserve">Loswal </t>
  </si>
  <si>
    <t>Healthy Urban Living MKB-fondsen Utrecht</t>
  </si>
  <si>
    <t>Healthy Urban Living SME-funds Utrecht</t>
  </si>
  <si>
    <t>Utrecht behoort tot de top van innovatieve regio?s in Nederland en Europa. Regio Utrecht ziet het belang om juist op het gebied van financiering, waar de markt onvoldoende in staat is om de groei voor alle innovatieve bedrijven te versnellen, initiatief te nemen. 
In Utrecht werken we aan een duurzame gezonde toekomst. Healthy Urban Living is de kern van onze strategische agenda. De initiatiefnemers, provincie Utrecht, gemeente Utrecht, gemeente Amersfoort en UMCU zien op basis van de ex ante onderzoeken voldoende reden om Healthy Urban Living MKB-fondsen te realiseren. Want de regio benut innovatiepotentieel en transitiepotentieel niet. Er is sprake van een versnippering in fondsen. 
Om het regionale MKB op maat te bedienen introduceren we drie revolverende fondsen: 1. Een proof of concept fonds voor life science MKB, 2. Een proof of concept fonds voor overige HUL MKB en 3. Een participatiefonds voor het HUL MKB. EBU Holding zorgt samen met UMCU voor het in de markt zetten van deze fondsen. 
Voor de selectie van Healthy Urban Living investeringsprojecten zal nadrukkelijk ingespeeld worden op de maatschappelijke relevantie van de innovatie. De innovaties moeten schaalbaar zijn en daarmee meerwaarde hebben voor ‚‚n of meer van de thema?s gezondheidsbevordering, gezonde leefomgeving en stedelijke verduurzaming.</t>
  </si>
  <si>
    <t>3521 AC</t>
  </si>
  <si>
    <t>ROC Mondriaan</t>
  </si>
  <si>
    <t>Kennis- en Praktijkcentrum Energietransitie</t>
  </si>
  <si>
    <t>Knowledge and practice centre Energy Transition</t>
  </si>
  <si>
    <t xml:space="preserve">De gemeente Den Haag heeft de ambitie om in 2040 een CO2-neutrale stad te zijn. En richt zich op de driehoek duurzaam wonen, (wijk)economie en werk en scholing. Slim investeren in deze pijlers creëert een economische impuls die zich bijvoorbeeld manifesteert in nieuwe lokale werkgelegenheid.   
Er is een grote en urgente behoefte aan goed geschoold personeel dat het nieuwe werk kan uitvoeren. ROC Mondriaan en De Haagse Hogeschool willen dan ook in de regio Den Haag in samenwerking met de gemeente en 40 partners vanuit het bedrijfsleven en kennisinstellingen een Kennis- en Praktijkcentrum voor Energietransitie (KPE) opzetten. 
</t>
  </si>
  <si>
    <t>https://www.denhaag.nl/nl/in-de-stad/nieuws/pers/kennis-en-praktijkcentrum-energietransitie-den-haag-start-na-de-zomer.htm</t>
  </si>
  <si>
    <t>2521DB</t>
  </si>
  <si>
    <t xml:space="preserve">Leeghwaterplein </t>
  </si>
  <si>
    <t>Priva</t>
  </si>
  <si>
    <t>Stichting HBO HAAGLANDEN EN RIJNSTREEK</t>
  </si>
  <si>
    <t>FESTO B.V.</t>
  </si>
  <si>
    <t>Feenstra</t>
  </si>
  <si>
    <t>ABB Netherlands</t>
  </si>
  <si>
    <t>Technische Unie</t>
  </si>
  <si>
    <t>Ahrma B.V.</t>
  </si>
  <si>
    <t>Ontwikkeling duurzame RTP pallet</t>
  </si>
  <si>
    <t>Development sustainable RTP pallet</t>
  </si>
  <si>
    <t>Het project ‘Ontwikkeling duurzame RTP pallet’ (Deventer, Overijssel) ontwikkelt een Returnable Transport Packaging pallet dat de voordelen van de huidige houten en kunststoffen pallets combineert, is opgebouwd uit milieuvriendelijke materialen en herbruikbaar is. Door de IT-integratie (track en trace) worden efficiency voordelen behaald in de logistiek die o.a. nodig is om de pallets te hergebruiken.</t>
  </si>
  <si>
    <t>http://www.ahrmapooling.com/#/products</t>
  </si>
  <si>
    <t>7418AM</t>
  </si>
  <si>
    <t>2015-12-03</t>
  </si>
  <si>
    <t>Makers B.V.</t>
  </si>
  <si>
    <t>SerFac B.V.</t>
  </si>
  <si>
    <t>Ontwikkeling van meetsystemen met foto-akoestische lasers voor ethyleenmeting in bewaartechnologie</t>
  </si>
  <si>
    <t>Development of measurement systems with photo-acoustic lasers for ethylene measuring in storage technology</t>
  </si>
  <si>
    <t xml:space="preserve">Het project ‘ethyleenmeting (fruit)bewaartechnologie’ (Tiel, Gelderland), ontwikkelt een ethyleenmeter waarmee de kwaliteit van fruitbewaring gemonitord en verbeterd kan worden. </t>
  </si>
  <si>
    <t>http://www.van-amerongen.com</t>
  </si>
  <si>
    <t xml:space="preserve">Biezenwei </t>
  </si>
  <si>
    <t>Van Amerongen Controlled Atmosphere Technology BV</t>
  </si>
  <si>
    <t>Van Kessel Fruit b.v.</t>
  </si>
  <si>
    <t>Synspec B.V.</t>
  </si>
  <si>
    <t>V.O.F. H.J. Van Lutterveld</t>
  </si>
  <si>
    <t>NLadviseurs</t>
  </si>
  <si>
    <t>Total Location Control</t>
  </si>
  <si>
    <t xml:space="preserve">NLadviseurs ontwikkelt samen met Verhoeve en Faber, Total Location Control (TLC). Met TLC heb je op één plek inzicht in het beheer van de beoogde terreinen. </t>
  </si>
  <si>
    <t>6882 CT</t>
  </si>
  <si>
    <t xml:space="preserve">Kennislandgoed Larenstein, Larensteinselaan 26 </t>
  </si>
  <si>
    <t>Verhoeve &amp; Faber B.V.</t>
  </si>
  <si>
    <t>Integrated Mechanization Solutions B.V.</t>
  </si>
  <si>
    <t>SLIM2: ontwikkeling van een Scalable, Lean and Intelligent Manufacturing Machine</t>
  </si>
  <si>
    <t>SLIM2: Development of a Scalable Lean Intelligent Manufacturing Machine</t>
  </si>
  <si>
    <t>In dit project werkt het consortium samen om een nieuw flexibel productieplatform met innovatieve systemen voor integrale procesbesturing en kwaliteitscontrole op te zetten. Het doel is een nieuwe generatie ‘smart industry’ productiemiddelen te ontwikkelen, resulterend in een geavanceerd flexibel productieproces (Smart Manufacturing Platform) voor de hightech maakindustrie in (Oost-) Nederland.</t>
  </si>
  <si>
    <t>http://www.ims-nl.com/projects/slim2-innovation-project.html</t>
  </si>
  <si>
    <t>VIRO Hengelo B.V.</t>
  </si>
  <si>
    <t>Focal 2.0 B.V.</t>
  </si>
  <si>
    <t>Proeftuin Newborn</t>
  </si>
  <si>
    <t>De markt voor zwangerschaps- en babyproducten en diensten omvat jaarlijks vele honderden miljarden euro’s. Van verzorgingsproducten, baby- en kindervoeding, luiers, medicijnen/kits, kleding, speelgoed tot aan interactieve games, devices en wearables. En voor producten met een positieve bijdrage aan de ontwikkeling en de gezondheid van het kind geldt: business; big business. Het belang voor de Noordelijke economie hierbij is stevig gegeven het aantal en de totale omvang van het aantal bedrijven dat zich richt op de productie van baby- en kindervoeding en luiers, maar ook de intensiteit waarmee door lifescience bedrijven wordt gewerkt aan biomarkers voor gezondheid. Verder huisvest het Noorden m.n. rondom de steden Leeuwarden en de stad Groningen een groot aantal IT-bedrijven die allerlei van Serious Games maken. En tenslotte ontwikkelt zich bij zogenaamde medtech bedrijven een portfolio aan (connected) devices en wearables. 
Dit project betreft de opzet, realisatie en exploitatie van een nieuwe proeftuin voor het bedrijfsleven genaamd: Proeftuin Newborn. Het project is een initiatief van: UMCG, Lifelines, Philips Consumer Lyfestyle en een coöperatie van ca. 20 noordelijke MKB bedrijven, te weten het Healthy Ageing Business Cooperatief U.A. De proeftuin Newborn wordt gecreëerd rondom een nieuw en bijzonder geboortecohort (Lifelines NEXT) waarin 1.500 (zwangere) vrouwen, hun mannen en hun baby’s tot 1.000 dagen na de geboorte intensief worden gevolgd.  
Een cohortonderzoek als zodanig is volstrekt ongeschikt als proeftuin voor bedrijven om producten en innovaties te testen. Immers, in een cohort worden basale data verzameld die het uitgangspunt vormen voor wetenschappelijk en verklarend onderzoek. Het is geen omgeving noch infrastructuur die bruikbaar is voor bedrijven voor het doen van valorisatiewerkzaamheden.
De proeftuin-infrastructuur die in dit project wordt gerealiseerd bevat o.m. een beveiligde I(C)T-infrastructuur voor de uitwisseling van data die de privacy en anonimiteit garandeert, zo’n 4.900 connected devices voor continue meting, gekwalificeerde bemensing zowel richting bedrijven als richting deelnemers en geïnteresseerde deelnemers. Hiermee kunnen (MKB)-bedrijven en andere geïnteresseerde partijen:
•	hun eigen ontwikkelde (product)innovaties valideren;
•	connected (eHealth) devices en daaraan gekoppelde web-based of mobile services  beproeven die deelnemers inzicht geven in hun gezondheid en (leef-)patronen;
•	binnen de geldende medisch-ethische grenzen en garanties voor deelnemersprivacy en gegevensbescherming, onderzoek uitvoeren op geanonimiseerde datasets en samples voor het doen van een eigen innovatie. 
In dit verband geldt dat UMCG en Lifelines additioneel zullen investeren ten opzichte van het cohort werk, om de proeftuin mogelijk te maken.
De nieuwe proeftuin voorziet in een behoefte onder bedrijven (groot en klein) om in een laagdrempelige infrastructuur innovaties te testen en met hulp van wetenschappers toegang te krijgen tot een representatieve groep jonge ouders en hun baby’s. Ook voor grotere bedrijven is het opzetten en in stand houden van een vergelijkbare, eigen proeftuin geen optie. In de projectperiode is het plan om 28 valorisatietrajecten van bedrijven in de proeftuin te brengen. Met een aantal partijen lopen al gesprekken over het daadwerkelijk gebruik.
De proeftuin is bijzonder oorspronkelijk en vernieuwend. Een geboortecohort van deze omvang en diepgang is wereldwijd uniek. Ook is er aandacht voor de ontwikkeling van het zogenaamde microbioom waarvan de impact op gezondheid en well being steeds duidelijker wordt maar waarover in de eerste 3 levensjaren van een kind nog erg weinig bekend is. Een derde element van innovatie is de uitrusting van de proeftuin met 4.900 zogenaamde connected devices die het mogelijk maken om op afstand continue meting mogelijk te maken. Voor zover bekend is dit gegeven / deze uitrusting van de proeftuin bijzonder te noemen. 
Dit project legt de basis voor een permanente proeftuin voor bedrijven rondom het hele Lifelines cohort van 165.000 deelnemers, incl. de 1.500 kinderen van LifeLines NEXT. De business case laat zien dat een permanente proeftuin realiseerbaar is door een bijdrage nu voor de proeftuin Newborn.</t>
  </si>
  <si>
    <t>Medische Biobank Noord Nederland B.V.</t>
  </si>
  <si>
    <t>Healthy Ageing Business Cooperatief U.A.</t>
  </si>
  <si>
    <t>Philips Consumer LifeStyle B.V.</t>
  </si>
  <si>
    <t>NICE Medical BV (ook wel MMS BV)</t>
  </si>
  <si>
    <t>The Inzentiz Mobile Medical Software Platform</t>
  </si>
  <si>
    <t>Het project ‘The Inzentiz Mobile Medical Software Platform’ (Westervoort, Gelderland) ontwikkelt software die (medische) data kan verzamelen.</t>
  </si>
  <si>
    <t>http://www.inzentiz.nl/</t>
  </si>
  <si>
    <t>6932DE</t>
  </si>
  <si>
    <t xml:space="preserve">De Hoge Hoeve </t>
  </si>
  <si>
    <t>Zentis Medical BV</t>
  </si>
  <si>
    <t>Stichting Limburg Elektrisch</t>
  </si>
  <si>
    <t>Innovatie slim laden in de praktijk</t>
  </si>
  <si>
    <t>ElaadNL</t>
  </si>
  <si>
    <t>Ecotap B.V.</t>
  </si>
  <si>
    <t>Enexis B.V.</t>
  </si>
  <si>
    <t>Sunprojects</t>
  </si>
  <si>
    <t>Stichting Brabant Elektrisch</t>
  </si>
  <si>
    <t>Ecotap Holding B.V.</t>
  </si>
  <si>
    <t>SafeDrivePod BV</t>
  </si>
  <si>
    <t>SaveDrivePod</t>
  </si>
  <si>
    <t xml:space="preserve">"De aanleiding voor ons project is de toenemende zorg in de samenleving over ongewenst gebruik van het gebruik van de mobile telefoon in de auto. Het hoofddoel van het project is het bouwen van een prototype van de SafeDrivePod. </t>
  </si>
  <si>
    <t>http://www.safedrivepod.com</t>
  </si>
  <si>
    <t>6861 AE</t>
  </si>
  <si>
    <t xml:space="preserve">Zonneheuvelweg </t>
  </si>
  <si>
    <t>IQ: Fondsuitbreiding InnovatieQuater fonds</t>
  </si>
  <si>
    <t>Haagse bijdrage Participatiefonds IQ</t>
  </si>
  <si>
    <t xml:space="preserve">Een van de grootste problemen voor innovatieve starters in het huidige economische klimaat is het aantrekken van kapitaal, terwijl de productie en marketing van een nieuw bedrijf doorgaans flinke investeringen vergen. De regionale ontwikkelingsmaatschappij InnovationQuarter beheert een participatiefonds voor veelbelovende MKB-bedrijven. Dit is een ‘revolverend’ fonds, wat inhoudt dat de opbrengsten opnieuw geïnvesteerd worden. </t>
  </si>
  <si>
    <t>2015-11-05 00:00:00</t>
  </si>
  <si>
    <t>2016-06-30 00:00:00</t>
  </si>
  <si>
    <t>Stichting European Packaging Gallery</t>
  </si>
  <si>
    <t>EPG2</t>
  </si>
  <si>
    <t xml:space="preserve">Doel van het EPG2-clusternetwerk is het versterken van de innovatiekracht in de agrofood sector, meer in het bijzonder op het terrein van voedselverpakkingen. </t>
  </si>
  <si>
    <t>http://www.epgallery.nl/</t>
  </si>
  <si>
    <t>Stichting Food Valley NL</t>
  </si>
  <si>
    <t>Kiezen voor Kansen Amsterdam</t>
  </si>
  <si>
    <t xml:space="preserve">JINC vindt dat iedere leerling een eerlijke kans verdient op de arbeidsmarkt; sociale participatie is van essentieel belang. Want ieder talent telt. Dat geldt ook voor jongeren die opgroeien in sociaal economische achterstand. </t>
  </si>
  <si>
    <t>www.jinc.nl</t>
  </si>
  <si>
    <t>Elitac Systems BV</t>
  </si>
  <si>
    <t>NeuroShirt</t>
  </si>
  <si>
    <t xml:space="preserve">Bij hersenoperaties is het cruciaal dat de chirurg geen zenuwen of aders raakt. 
Het UMCU en Elitac bouwen 'neuronavigatie' in een shirt. Dit shirt gebruikt trillingen om de chirurg te begeleiden. Hierdoor heeft de chirurg zijn oren en ogen vrij voor de operatie zelf en wordt hij op gevoel gewaarschuwd.
</t>
  </si>
  <si>
    <t>https://elitacwearables.com/projects/neuroshirt/</t>
  </si>
  <si>
    <t>3551CE</t>
  </si>
  <si>
    <t xml:space="preserve">Amsterdamsestraatweg </t>
  </si>
  <si>
    <t>2017-03-10</t>
  </si>
  <si>
    <t>8701 DV</t>
  </si>
  <si>
    <t>Gysbert Japicxlaan</t>
  </si>
  <si>
    <t xml:space="preserve">V.O.F. Talsma </t>
  </si>
  <si>
    <t>Ammerlaan Geothermie BV</t>
  </si>
  <si>
    <t>Aardwarmteproject Pijnacker-Noord</t>
  </si>
  <si>
    <t xml:space="preserve">In Pijnacker levert glastuinbouwer Ammerlaan aardwarmte aan zestien flats met 470 appartementen, waarvan 25% in particulier bezit en 75% van een corporatie. Dit is een unicum in Nederland, waarbij ook de combinatie van de toevoer van de aardwarmte naar de woningen met behulp van een warmtepomp nieuw is. </t>
  </si>
  <si>
    <t>2641BK</t>
  </si>
  <si>
    <t>Nootdorpseweg</t>
  </si>
  <si>
    <t>2014-12-19 00:00:00</t>
  </si>
  <si>
    <t>Eijkelkamp E-Sense Platform</t>
  </si>
  <si>
    <t>Eijkelkamp Agrisearch Equipment B.V. ontwikkelt meetinstrumenten voor agriculturele, hydrologische en milieutechnische metingen. Eijkelkamp beoogt om haar opdrachtgevers in de toekomst optimaal te kunnen bedienen met één modulair opbouwbare totaaloplossing: het intelligente E-sense monitoringsplatform. In dit project worden specifiek twee onderdelen (sensoren) van het platform ontwikkeld: een lysimeter en een slangenpomp.</t>
  </si>
  <si>
    <t>Ampyx Power B.V.</t>
  </si>
  <si>
    <t>Valorisatie PowerPlane</t>
  </si>
  <si>
    <t>Valorisation Power Plane</t>
  </si>
  <si>
    <t xml:space="preserve">Ampyx Power heeft het principe van haar PowerPlane-technologie in de afgelopen jaren bewezen. Het project Valorisatie PowerPlanes resulteert in competitieve commerciële PowerPlanes, met gebruikmaking van innovatieve productietechnologie.
</t>
  </si>
  <si>
    <t>https://www.ampyxpower.com/</t>
  </si>
  <si>
    <t>2521 AL</t>
  </si>
  <si>
    <t xml:space="preserve">Lulofsstraat 55 - unit </t>
  </si>
  <si>
    <t>Ampyx Power BV</t>
  </si>
  <si>
    <t>Xignum</t>
  </si>
  <si>
    <t>UVO - Ontwikkeling en veldtest UV/Ozon gebaseerd AOP concept</t>
  </si>
  <si>
    <t>UVO - Development and field test UV/Ozon based AOP concept</t>
  </si>
  <si>
    <t xml:space="preserve">Binnen het project UVO wordt een systeem ontwikkeld dat Ozon en UV-licht combineert met de voorzuivering van water om medicijnresten en andere schadelijke stoffen uit afvalwater van ziekenhuizen te verwijderen. </t>
  </si>
  <si>
    <t>http://www.nijhuisindustries.com/</t>
  </si>
  <si>
    <t>7007 CD</t>
  </si>
  <si>
    <t>Van Remmen UV Techniek B.V.</t>
  </si>
  <si>
    <t>Waterschap Rijn en IJssel</t>
  </si>
  <si>
    <t>Stichting Ziekenhuisvoorzieningen Oost-Achterhoek</t>
  </si>
  <si>
    <t>Imotec</t>
  </si>
  <si>
    <t>Automatisch verhalen zandzuiger</t>
  </si>
  <si>
    <t>Automation of Sand Suction</t>
  </si>
  <si>
    <t>In dit project willen we een automatisering ontwikkelen die een zuiger zelfstandig een bepaald gebied kan laten uitbaggeren. Binnen de maritieme sector is de baggerindustrie erg belangrijk voor Imotec, omdat hier naast het varen ook een baggerproces aan boord wordt uitgevoerd. Imotec kan dit proces verbeteren door mechatronische innovaties. Zandzuigers zijn een goed voorbeeld van complexe specials waar Nederlandse leveranciers nog een belangrijke rol spelen. Imotec wil deze leveranciers met dit project een innovatie bieden waarmee zij en Imotec zich kunnen onderscheiden.</t>
  </si>
  <si>
    <t>http://imotec.nl/automation-of-sand-suction/</t>
  </si>
  <si>
    <t>Stadion Amsterdam C.V.</t>
  </si>
  <si>
    <t>Fieldlab Spectacular Arena eXperiences (SAX)</t>
  </si>
  <si>
    <t xml:space="preserve">Innovatieve bedrijven grijpen de kans om samen te werken in het open innovatieprogramma Spectacular ArenA eXperiences (SAX). Met EK2020 als mijlpaal investeert innovatief MKB met de partners, met organisatoren van events en met mediabedrijven in diensteninnovatie rondom het (mee)beleven van sport en grote events, vóór, tijdens en na het event, op locatie én op afstand. 
</t>
  </si>
  <si>
    <t>https://www.clicknl.nl/fieldlab-sax/</t>
  </si>
  <si>
    <t>1101 AX</t>
  </si>
  <si>
    <t xml:space="preserve">Arena Boulevard </t>
  </si>
  <si>
    <t>Stichting Media Perspectives</t>
  </si>
  <si>
    <t>Hoekman-Roestvaststaal BV.</t>
  </si>
  <si>
    <t xml:space="preserve">Slim automatiseren van lasrobots en CNC kantproces door offline programmeren </t>
  </si>
  <si>
    <t>Smart automation of welding robots and CNC lacing process by offline programming</t>
  </si>
  <si>
    <t>"Hoekman Roestvaststaal B.V. Nieuwleusen is al 30 jaar toeleverancier op het gebied van roestvast staal plaatwerk en lasconstructies. De markt van de toeleverende industrie binnen Nederland is steeds meer gericht op enkelstuks en kleine series. Lasersnijden is één van de eerste stappen binnen het productieproces van Hoekman Roestvast staal. Sinds jaren kunnen klanten via het webportaal van Hoekman Roestvast staal kan men een volledig geautomatiseerde lasersnijofferte aanvragen en een lasersnijopdracht plaatsen. Welke vervolgens bijna geautomatiseerd gesneden wordt en verstuurd kan wordt.
Nu de technologie steeds verder reikt wil Hoekman Roestvast staal de volgende stap zetten in het digitale tijdperk (industrie 4.0) door ook het robotlasproces en het CNC kant proces op soort gelijke manier te gaan automatiseren. Voor het automatiseren van het CNC kant proces en het robotlasproces binnen Hoekman Roestvast staal heeft Hoekman Roestvast staal de toenadering gezocht tot het LAC. Het LAC is een onderdeel van het NIL en zijn gevestigd op het terrein van de TU Twente. Zij zijn een open innovatiecentrum en field lab op het gebied van lastechniek en vooral in de laatste jaren op het gebied van robotlassen."</t>
  </si>
  <si>
    <t>http://www.hoekman-rvs.nl/rd-projecten/</t>
  </si>
  <si>
    <t>7711GG</t>
  </si>
  <si>
    <t xml:space="preserve">Rollecate </t>
  </si>
  <si>
    <t>2017-06-14</t>
  </si>
  <si>
    <t>Diergaardesingel</t>
  </si>
  <si>
    <t xml:space="preserve">Het gebied rond het nieuwe Centraal Station heeft een metamorfose ondergaan. De Diergaardesingel was een ontbrekend stukje. Dankzij een bijdrage van Kansen voor West is de staat heringericht. </t>
  </si>
  <si>
    <t>2015-05-06 00:00:00</t>
  </si>
  <si>
    <t>Klebo Technics B.V.</t>
  </si>
  <si>
    <t>Ultrasonic Welding Padding Machine</t>
  </si>
  <si>
    <t xml:space="preserve">Consumenten stellen steeds hogere eisen aan producten en verpakkingen. Klebo Technics en TebruTech hebben ruime kennis op dit gebied en gaan zich daarom richten op de ontwikkeling van een nieuwe machine genaamd de ‘Ultrasonic Welding Padding Machine’.
</t>
  </si>
  <si>
    <t>http://www.tebrutech.eu/ultrasonic-welding</t>
  </si>
  <si>
    <t>7451 PJ</t>
  </si>
  <si>
    <t xml:space="preserve">Handelsweg </t>
  </si>
  <si>
    <t>TebruTech B.V.</t>
  </si>
  <si>
    <t>Bobeldijk Meat Company b.v.</t>
  </si>
  <si>
    <t>De Groene Eiwitversneller</t>
  </si>
  <si>
    <t>The Green Protein accelerator</t>
  </si>
  <si>
    <t>De Groene Eiwitversneller is een testfaciliteit waarbij twee experimentele ontwikkelingen centraal staan: een 100% plantaardige productbinding en een nieuwe generatie duurzame eiwitproducten.</t>
  </si>
  <si>
    <t>http://www.bobeldijk.nl/</t>
  </si>
  <si>
    <t>7418 CK</t>
  </si>
  <si>
    <t xml:space="preserve">Duurstedeweg </t>
  </si>
  <si>
    <t>2015-09-14</t>
  </si>
  <si>
    <t>Ruitenberg Ingredients b.v.</t>
  </si>
  <si>
    <t>Duplaco b.v.</t>
  </si>
  <si>
    <t>ABC-Kroos b.v.</t>
  </si>
  <si>
    <t>Labeij Food Products b.v.</t>
  </si>
  <si>
    <t>particulier</t>
  </si>
  <si>
    <t>Runstraat 76, 5374AD, Schaijk</t>
  </si>
  <si>
    <t xml:space="preserve">Stallen mogelijk nieuwe bestemming geven
</t>
  </si>
  <si>
    <t>5374 AD</t>
  </si>
  <si>
    <t xml:space="preserve">Runstraat </t>
  </si>
  <si>
    <t>PROMPT</t>
  </si>
  <si>
    <t>Het project ‘PROMPT’ ontwikkelt producten die van dienst zijn bij de diagnose, en behandeling van mensen met mobiliteitsproblemen als gevolg van hersenaandoeningen (zoals Parkinson).</t>
  </si>
  <si>
    <t>https://www.ru.nl/</t>
  </si>
  <si>
    <t>2018-06-06</t>
  </si>
  <si>
    <t>ANT Neuro</t>
  </si>
  <si>
    <t>Artinis Medical Systems</t>
  </si>
  <si>
    <t>Orikami</t>
  </si>
  <si>
    <t>MIMETAS BV</t>
  </si>
  <si>
    <t>Adviestraject Organs-on-a-Chip on Demand</t>
  </si>
  <si>
    <t>Advisory process Organs-on-a-Chip on Demand</t>
  </si>
  <si>
    <t>Organen-op-een-chip is het nieuwe paradigma voor de medicijnontwikkeling. De combinatie tussen microtechnologie en 3-dimensionale celkweek levert beter voorspellende modellen op die uiteindelijk dierproeven zullen vervangen. Het opkweken van dergelijke micro-orgaantjes is op dit moment nog zeer arbeids- en tijdsintensief. In dit project zal onderzocht worden of het mogelijk is om deze micro-orgaantjes voorgekweekt aan de eindgebruiker te leveren en zo ja hoe groot de markt is voor zogenaamde voorgegroeide micro-orgaantjes op een chip.</t>
  </si>
  <si>
    <t>https://mimetas.com/mimetas-news/mimetas-receives-efro-grant-feasibility-study</t>
  </si>
  <si>
    <t>Vereniging Circulair Friesland</t>
  </si>
  <si>
    <t>Circulaire Kennisontwikkeling - Noordelijke innovatiemotoren voor circulaire economie</t>
  </si>
  <si>
    <t>Omschrijving van het project
Dit project is een initiatief om vanuit Friesland in Noord-Nederland innovaties in de circulaire economie structureel te organiseren. Meerdere bedrijven in Noord-Nederland zijn op zoek naar nieuwe manieren van innovatie en samenwerking. Er zijn thans 25 bedrijven aangesloten bij VCF om concreet invulling te geven aan de circulaire economie. Dit vanuit kansrijk geïdentificeerde thema’s: landbouw, plastics, reststromen, bouw, zilte teelt, voeding, en water. 
In dit project gaan bedrijven samen met overheid en kennisinstellingen aan de slag in een werkproces met beproefde en nieuwe methoden om tot circulaire innovaties (de innovatiemotors) te komen, uiteindelijk resulterend in nieuwe bedrijvigheid en werkgelegenheid.
Doelstellingen en resultaten
De hoofddoelstelling van dit project is om in Noord-Nederland innovaties in de circulaire economie een impuls te geven en structureel vorm te geven. Samenwerkende bedrijven, overheid en kennisinstellingen ontwikkelen hiermee nieuwe producten, processen en diensten en bevorderen daarmee nieuwe bedrijvigheid en werkgelegenheid.
In totaal kunnen de resultaten van dit project als volgt worden samengevat:
•	Door de bijeenkomsten (congres, symposia, Circulair Café), toename kennisontwikkeling en innovatievermogen van ruim 2600 deelnemers uit 200 unieke organisaties (is de schatting)
•	Ondersteuning van 60 à 90 unieke vraagstukken vanuit organisaties door het Circulair Versnellingsloket
•	Initiatie van 14 nieuwe samenwerkingsverbanden (vanuit bestaande platforms, uitbreiding daarvan en nieuwe platforms)
•	Ontwikkeling van 60 innovatieve samenwerkingsprojecten (innovatiemotoren) met daarbinnen 240 samenwerkende organisaties
•	Groei bedrijvigheid met 12 nieuwe bedrijven
•	Positief effect op de werkgelegenheid in de Noordelijke regio
Dit wordt bereikt door 4 projectactiviteiten, welke zijn onderverdeeld in 4 werkpakketten:
1)	Kennisuitwisseling en inspiratie
2)	Kennis- &amp; methode ontwikkeling
3)	Innovatiemotoren
4)	Projectmanagement &amp; communicatie
Voor bovenstaande activiteiten gaan we uit van een werkbudget van € 2.465.000 voor de komende 3 jaar. Hiervoor vragen we € 986.000 subsidie via de Call Kennisontwikkeling. 
Het project wordt door de Vereniging Circulair Friesland (VCF) georganiseerd, gecoördineerd en aangejaagd. Onderhavig projectplan geeft een beschrijving van deze activiteiten, met daarbij toelichting op de organisatie en de benodigde investering/financiering. Het plan dient derhalve tevens als onderbouwing van de gevraagde subsidie bij SNN.
De Vereniging Circulair Friesland is de penvoerder van het project en aanvrager en begunstigde voor de te verkrijgen financiering. De Vereniging is op 26 februari 2016 formeel opgericht.</t>
  </si>
  <si>
    <t>8938BA</t>
  </si>
  <si>
    <t xml:space="preserve">Hidalgoweg </t>
  </si>
  <si>
    <t>2016-05-27</t>
  </si>
  <si>
    <t>Stichting Space53</t>
  </si>
  <si>
    <t>SPACE53</t>
  </si>
  <si>
    <t xml:space="preserve">In dit project neem het cluster ‘SPACE53’ initiatief om verschillende mkb-bedrijven uit Oost-Nederland samen te brengen en te inspireren tot kennisdeling en samenwerking op het gebied van drone-technologie. </t>
  </si>
  <si>
    <t>2018-02-01</t>
  </si>
  <si>
    <t>Stichting Space 53</t>
  </si>
  <si>
    <t>Greenport Noord-Holland Noord</t>
  </si>
  <si>
    <t>Evergreen</t>
  </si>
  <si>
    <t xml:space="preserve">In het Noord-Hollandse project Evergreen, werken 26 agribedrijven samen met zes kennisinstellingen aan duurzaam bodembeheer, ontwikkelen van betere bovengrondse teeltmethoden en het borgen van de opgedane kennis om zo het agricluster te versterken. Door de toenemende mondiale behoefte aan voedsel is het noodzakelijk om steeds zorgvuldiger om te gaan met de beschikbare grondstoffen. De verschraling van het landschap en de afnemende water- en bodemkwaliteit vereist een continue niet aflatende inzet op duurzaam bodembeheer, vermindering van ziektes en verhogen van voedselveiligheid, versterking van de biodiversiteit, vermindering van water- enenergieverbruik. In het project Evergreen werken MKB bedrijven nauw samen met de kennisinstellingen op dit gebied. </t>
  </si>
  <si>
    <t>https://www.greenportnhn.nl/projecten/evergreen</t>
  </si>
  <si>
    <t>1600 AH</t>
  </si>
  <si>
    <t>Stationsplein</t>
  </si>
  <si>
    <t>2015-08-20</t>
  </si>
  <si>
    <t>2020-11-30</t>
  </si>
  <si>
    <t>CJ Huiberts en Zn Bloembollen</t>
  </si>
  <si>
    <t>Blokker Bloembollen</t>
  </si>
  <si>
    <t>Gebr. Hulsebosch BV</t>
  </si>
  <si>
    <t>Pieter Pronk Bloembollen</t>
  </si>
  <si>
    <t>Warmerdam de Toekomst</t>
  </si>
  <si>
    <t>Vriend Flower Bulbs</t>
  </si>
  <si>
    <t>M.C. Zonneveld</t>
  </si>
  <si>
    <t>Stichting Veldleeuwerik</t>
  </si>
  <si>
    <t>NFO</t>
  </si>
  <si>
    <t>Avantium Chemicals BV</t>
  </si>
  <si>
    <t>bio-MEG Proeffabriek</t>
  </si>
  <si>
    <t xml:space="preserve">Avantium, een pionier in groene chemie, heeft als doel om de door haar ontwikkelde duurzame Mekong technologie op te schalen naar commercialisatie. Deze innovatieve technologie zet hernieuwbare grondstoffen, suikers (zowel 1G als 2G), om in bio mono-ethyleen glycol (bio-MEG). MEG wordt met name gebruikt in de productie van PET (~30% bestandsonderdeel). Het doel van dit project is om de innovatie te demonstreren in een proeffabriek (11 ton/jaar) als prototype en om de technologie te verbeteren en op te schalen naar een commerciële (flagship) fabriek ook in Delfzijl. Daarom is dit project leidend in de verdere ontwikkeling van de technologie.
Onderdeel van het innovatie traject is het analyseren en testen van techno-economische aannames, operationele parameters, het uitvoeren van een milieugerichte levenscyclusanalyse (LCA) en het ontwikkelen van een Process Design Package (PDP) voor de toekomstige flagship fabriek. 
Dit project past uitstekend binnen de lange termijn visie voor Noord-Nederland die zich richt op innovatie en duurzame, groene chemie, zoals ook staat beschreven in de Industrie Agenda Eemsdelta . De productie van bio-MEG wordt daarin al voorzien als één van de belangrijke ontwikkelingslijnen, en de beschreven ambitie om CO2-uitstoot terug te dringen kan mede door dit project worden bewerkstelligd door de enorme reductie in CO2-uitstoot bij het produceren van bio-MEG ten opzichte van fossiele MEG. Het project past uitmuntend in het voorziene chemische cluster en draagt sterk bij aan de bio-based economie in Noord-Nederland: 
•	Er zal gebruik gemaakt worden van suikers uit bijvoorbeeld suikerbieten waardoor lokale agrarische ketens worden versterkt. 
•	Het project bevordert de ontwikkeling van kennis en kunde onder andere omdat het een sterke invulling geeft aan de voorziene te ontwikkelen Chemport Industrie Campus (“ZAPXL”) inclusief de wens voor industriële pilotschaal faciliteiten. 
•	Er is al een jarenlange samenwerking tussen Avantium met de RUG (groep Heeres) op het gebied van suikerchemie. 
•	Dit project sluit aan op Avantium’s, op Chemie Park Delfzijl aanwezige, Zambezi technologie waar glucose suikers worden vrijgemaakt uit houtige gewassen en die gebruikt kunnen worden in het Mekong proces. 
•	Dit project sluit ook goed aan in de regio vanwege het gebruik van substantiële hoeveelheden lokaal geproduceerde groene waterstof, groene electriciteit en stoom en integratie binnen de industriële clusters. Zie hiervoor ook Annex 1: Ondersteuningsbrief Chemport Europe.
</t>
  </si>
  <si>
    <t>1014BV</t>
  </si>
  <si>
    <t>Zekeringstraat</t>
  </si>
  <si>
    <t>2022-03-20</t>
  </si>
  <si>
    <t>Avantium Support B.V.</t>
  </si>
  <si>
    <t>Humeca - ontwikkeling plisseermachine</t>
  </si>
  <si>
    <t>Humeca - Development plaster machine</t>
  </si>
  <si>
    <t>Humeca BV is leverancier van hoogwaardige medische apparatuur voor het behandelen van brandwonden. Voor de behandeling van brandwond patiënten met een hoge mate van 3e graads brandwonden is Humeca wereldwijd de enige leverancier van de MEEK-techniek; zowel de machine als de disposable MEEK plissees. Om te kunnen voorzien aan de huidige vraag vanuit de markt zal er een experimentele ontwikkeling worden opgestart waarmee een nieuw concept zal worden ontwikkeld om disposable plissees te produceren. Dit zal worden gevalideerd en uitgewerkt zal worden tot een productie machine. Aanvraag betreft een experimentele ontwikkeling gericht op algemene innovatie.</t>
  </si>
  <si>
    <t>http://www.humeca.com/meek/</t>
  </si>
  <si>
    <t>7544DB</t>
  </si>
  <si>
    <t xml:space="preserve">Het Bijvank </t>
  </si>
  <si>
    <t>2015-08-24</t>
  </si>
  <si>
    <t>Lintel B.V.</t>
  </si>
  <si>
    <t>ClAir - Gesloten kringloop dauwpuntkoeling met droogwiel</t>
  </si>
  <si>
    <t>CIAir - Closed circulation dew point cooling with dry wheel</t>
  </si>
  <si>
    <t>Dit project richt zich op het productie klaarmaken van een gesloten kringloop dauwpuntkoeling met droogunit en warmteterugwinning. Bij dauwpuntkoeling wordt de ventilatielucht in gebouwen door middel van verdampend water gekoeld. Het te ontwikkelen apparaat kan huidige airco apparaten vervangen, omdat het in alle weersomstandigheden werkt, het gebruikt water als koelmiddel en heeft een hoog rendement. Door de kringloop te sluiten beoogt dit project het energiezuinige van een dauwpuntkoeler te combineren met het in alle weersomstandigheden werkende gesloten airco systeem.</t>
  </si>
  <si>
    <t>7007GE</t>
  </si>
  <si>
    <t>2016-11-15</t>
  </si>
  <si>
    <t>Lintel BV</t>
  </si>
  <si>
    <t>Pine Hollow BV</t>
  </si>
  <si>
    <t>Borgengroep B.V.</t>
  </si>
  <si>
    <t>Biomygreen B.V.</t>
  </si>
  <si>
    <t>Ontwikkeling Mycoat</t>
  </si>
  <si>
    <t>Development Mycoat</t>
  </si>
  <si>
    <t>In het samenwerkingsproject “Ontwikkeling Mycoat” wordt een zaadcoating ontwikkeld, zodat goedaardige mycorrhizaschimmels kunnen worden toegepast in de landbouw. Deze schimmels versterken het bodemleven, waardoor landbouwers minder pesticiden en kunstmest nodig hebben. Het gebruik van de schimmels tegen bodemuitputting vergt nu nog veel tijd en geld, maar met de zaadcoating moet dit makkelijke en effectiever kunnen.</t>
  </si>
  <si>
    <t>http://www.biomygreen.com/project-mycoat.html</t>
  </si>
  <si>
    <t>6880AH</t>
  </si>
  <si>
    <t xml:space="preserve">Larensteinselaan </t>
  </si>
  <si>
    <t>2015-12-07</t>
  </si>
  <si>
    <t>Agrifirm Plant B.V.</t>
  </si>
  <si>
    <t>Schmits Nederland BV</t>
  </si>
  <si>
    <t>Barenbrug Holland B.V.</t>
  </si>
  <si>
    <t>Applabs Z-H (Medical Photonics Communication)</t>
  </si>
  <si>
    <t xml:space="preserve">Fotonica of Opto-elektronica is een wetenschappelijke en technische discipline die zich bezighoudt met de wisselwerking tussen licht (fotonen) en elektronen (elektronica). De wereld kan niet meer om fotonische apparaten heen. Het belang ervan, zowel op economisch als maatschappelijk vlak, is bijzonder groot Het gebruik en de toepassing van fotonische componenten, tools en technieken speelt in veel sectoren al een grote rol, maar als ‘enablers’ vormen fotonische apparaten en fotonische technologieën een stuwende kracht voor innovatie. 
</t>
  </si>
  <si>
    <t>http://www.tno.nl</t>
  </si>
  <si>
    <t>Balkon aan de Maashaven</t>
  </si>
  <si>
    <t xml:space="preserve">De gemeente Rotterdam investeert fors in Rotterdam-Zuid. Daarbij zijn de verbetering van het vestigingsklimaat en van het leefklimaat belangrijke speerpunten in het licht van de economische ontwikkeling van dit stadsdeel. De herontwikkeling van een deel van een bedrijvenstrook langs de Brielselaan, aan de zuidkant van de Maashaven droeg aan deze doelen bij. </t>
  </si>
  <si>
    <t>2014-12-18 00:00:00</t>
  </si>
  <si>
    <t>SINGA B.V.</t>
  </si>
  <si>
    <t>Onkruidbeheersing met cloud connaected embedded vision &amp; neurale netwerken</t>
  </si>
  <si>
    <t xml:space="preserve">Op dit moment is het spuiten met onkruidbestrijdingsmiddelen de goedkoopste manier om onkruid op (half)verhardingen te bestrijden. Dit heeft echter een negatief effect op het milieu, en dus ook voor de volksgezondheid. </t>
  </si>
  <si>
    <t>7051 HT</t>
  </si>
  <si>
    <t xml:space="preserve">Guldenweg </t>
  </si>
  <si>
    <t>2017-10-02</t>
  </si>
  <si>
    <t>2019-12-18</t>
  </si>
  <si>
    <t>Waterkracht B.V.</t>
  </si>
  <si>
    <t>Charge en Go herindiening</t>
  </si>
  <si>
    <t>Charge and Go resubmission</t>
  </si>
  <si>
    <t xml:space="preserve">Het project richt zich op het stimuleren en faciliteren van het gebruik van Elektrisch Vervoer (EV) in de regio. </t>
  </si>
  <si>
    <t xml:space="preserve">Geert Groteplein Noord </t>
  </si>
  <si>
    <t>Allego B.V.</t>
  </si>
  <si>
    <t>Industriepark Kleefse Waard facility services B.V.</t>
  </si>
  <si>
    <t>Van der Sijs Techniek en Automatisering B.V.</t>
  </si>
  <si>
    <t>Casemaster Solutions B.V.</t>
  </si>
  <si>
    <t>Coöperatie LochemEnergie U.A.</t>
  </si>
  <si>
    <t>Viamaere vof (ParkAgent)</t>
  </si>
  <si>
    <t>Gemeente Arnhem</t>
  </si>
  <si>
    <t>Natura Artis Magistra</t>
  </si>
  <si>
    <t>Micropia</t>
  </si>
  <si>
    <t>Micropia is het eerste microbenmuseum ter wereld waar de onzichtbare wereld van micro-organismen zichtbaar wordt gemaakt. Micropia toont het machtigste, meest succesvolle en tegelijk kleinste leven op aarde: microben.
Ieder mens draagt anderhalve kilo microben met zich mee. Micro-organismen zijn overal en bepalen hoe onze wereld eruitziet. Ervaar het zelf in Micropia: met speciaal ontwikkelde 3D-kijkers zie je levende microben bewegen, eten en zich voortplanten. Navigeer door de habitat van extremofielen: microben die kunnen leven onder de meest barre omstandigheden. En leer door een bodyscan je eigen micro-organismen kennen, waarna je waarschijnlijk nooit meer hetzelfde naar jezelf en de wereld zal kijken.
Micropia is gevestigd in de historische Ledenlokalen (1870) aan het nieuwe Artisplein in hartje Amsterdam. Aan de opening van Micropia in september 2014 is twaalf jaar onderzoek en ontwikkeling vooraf gegaan. Daarbij is samengewerkt met een zeer divers en internationaal team, van microbiologen en kunstenaars tot tentoonstellingsontwerpers en geluid- en lichtexperts.  Bij de overheid, de wetenschap en het bedrijfsleven is brede maatschappelijke steun gevonden. 
openingstijden zondag – woensdag 9.00 – 18.00 uur donderdag – zaterdag 9.00 – 20.00 uur</t>
  </si>
  <si>
    <t>1018CZ</t>
  </si>
  <si>
    <t>2015-05-08 00:00:00</t>
  </si>
  <si>
    <t>2015-05-10 00:00:00</t>
  </si>
  <si>
    <t>STICHTING KATHOLIEKE UNIVERSITEIT</t>
  </si>
  <si>
    <t>BriteN</t>
  </si>
  <si>
    <t>In dit project werken een aantal private partijen en kennis- en onderzoeksinstellingen samen aan nieuwe interventies en producten ter voorkoming van obesitas.</t>
  </si>
  <si>
    <t>http://www.ru.nl/donders/collaborations/projects/briten/</t>
  </si>
  <si>
    <t>Mead Johnson Nutrition Innovation Services BV</t>
  </si>
  <si>
    <t>Metris BV</t>
  </si>
  <si>
    <t>Green Dino BV</t>
  </si>
  <si>
    <t>Artinis Medical systems BV</t>
  </si>
  <si>
    <t>TNO Healthy Living</t>
  </si>
  <si>
    <t>SKU - Radboudumc</t>
  </si>
  <si>
    <t>Avular B.V.</t>
  </si>
  <si>
    <t>Drone Safety Cluster</t>
  </si>
  <si>
    <t xml:space="preserve">Wat betekenen robots en drones in ons dagelijks leven?
Het Eindhovense bedrijf Avular maakt deel uit van het Drone Safety Cluster. Dit is een proeftuin waar bedrijven en studenten nadenken over en testen hoe we drones veilig kunnen inzetten in ons dagelijks leven. Denk bijvoorbeeld aan drones die gebruikt worden voor reparaties aan grote machines, om gewassen te verzorgen, om drenkelingen te redden of om zieke kinderen en oude mensen te helpen.
</t>
  </si>
  <si>
    <t>5611 BD</t>
  </si>
  <si>
    <t>Mathildelaan</t>
  </si>
  <si>
    <t>2015-12-16</t>
  </si>
  <si>
    <t>2019-12-15</t>
  </si>
  <si>
    <t>Stichting BlueJay Eindhoven</t>
  </si>
  <si>
    <t>Skyvision Drone Technology B.V.</t>
  </si>
  <si>
    <t>Vertaalbureau Perfect</t>
  </si>
  <si>
    <t>Cloudtranslation platform</t>
  </si>
  <si>
    <t>Vertaalbureau Perfect gaat samen met Label305 een ‘crowd translation’-platform ontwikkelen waarbij het mogelijk wordt om gebruikers internationaal te laten samenwerken aan het vertalen van teksten. Met het platform kan een opdrachtgever online een te vertalen document insturen. Vertalers hebben dan de mogelijkheid om de tekst direct te vertalen in de Cloud. Tijdens en na het vertalen hebben zogenoemde revisors de mogelijkheid de vertaalde tekst te controleren en te verbeteren teneinde tot de perfect vertaalde tekst te komen. Vertalers en revisors worden beloond en beoordeeld op basis van kwaliteit. Alle juiste vertalingen en verbeteringen worden met geld en positieve scores beloond. Een hogere ranking betekent een betere beloning voor vertaal- en revisorwerk. Vertaal- en verbeterfouten beperkt de beloning en zorgt voor negatieve scores. Met het algoritme kan geautomatiseerd worden (voor)vertaald, waarna op de vertalingen door de vertalers revisies worden uitgevoerd. Dit zelflerende algoritme zal uit zichzelf ‘slimmer’ worden en zo met name het revisieproces en de beoordeling van revisors gaan perfectioneren.</t>
  </si>
  <si>
    <t>http://www.vertaalbureau-perfect.nl/</t>
  </si>
  <si>
    <t>7511 JE</t>
  </si>
  <si>
    <t>AkaNova BV</t>
  </si>
  <si>
    <t>Intelligente IBA voor hoogwaardige decentrale afvalwaterzuivering</t>
  </si>
  <si>
    <t>De afgelopen decennia zijn in Nederland veel IBA-systemen (Individuele Behandeling Afvalwater) geplaats, waarvan de meerderheid onvoldoende functioneert. Hierdoor komt er vuil huishoudelijk afvalwater in het oppervlaktewater terecht. Daarnaast leidt het slecht functioneren van IBA’s tot hoge maatschappelijke kosten, omdat gemeenten en waterschappen voor de beheers- en onderhoudskosten opdraaien. Omdat er desondanks vraag is naar dergelijke oplossingen, wil AkaNova BV een intelligente IBA ontwikkelen, met sensor- en besturingstechniek, welke reageert op het aanbod van afvalwater en het zuiveringsproces energiezuinig aanpast naar de vereiste effluentkwaliteit.
Het innovatieve in dit project is dat er een nieuw besturingssysteem wordt ontwikkeld, waarmee intelligent geanticipeerd kan worden op toekomstige influenten (vracht en hoeveelheid). Dit op basis van detectie van de verontreinigingsgraad van het afvalwater en de aangeboden hoeveelheid met behulp van sensoren. Aan de hand van deze informatie en verkregen data uit voorgaande situaties, wordt via te ontwikkelen algoritmen het zuiveringsproces aangepast om onder optimale condities te voldoen aan de vereiste effluentkwaliteit.
De intelligente IBA is in staat de beluchtingsintensiteit aan te passen aan de variërende belastingen en aan de daadwerkelijke situatie van de biologie in de reactor. De verwachting hiermee is dat het energieverbruik hiermee ook fors gereduceerd kan worden. Daarnaast verwachten we daarmee een stabielere en hogere effluentkwaliteit te realiseren. 
Qua technieken is er sprake van een cross-over; de toepassing van intelligente besturingstechniek in combinatie met sensortechniek binnen (kleinschalige) decentrale afvalwaterzuivering is nieuw.
Het project draagt overduidelijk bij aan vermindering van de vervuiling van oppervlaktewater doordat huishoudelijk afvalwater op maat, kwalitatief beter en energiezuiniger gezuiverd wordt alvorens het in het oppervlaktewater terecht komt. Een betere oppervlaktewaterkwaliteit vormt een belangrijke randvoorwaarde voor de kwaliteit van het landelijk (leef-)gebied, draagt het project bij aan welzijn en welbevinden van de inwoners van het landelijk gebied en de kwaliteit van flora en fauna. Er wordt duurzaam geïnvesteerd in werkgelegenheid; al tijdens het project zal AkaNova BV 2-3 nieuwe medewerkers gaan aannemen, welke een actieve rol zullen moeten gaan vervullen bij de uitvoering van het project.
Het project sluit aan bij de specifieke doelstelling C “Meer innovatie en valorisatie in het MKB binnen de in de RIS3 geïdentificeerde maatschappelijke uitdagingen”. De ontwikkeling van de intelligente IBA is voor AkaNova een substantiële innovatie ten opzichte van de huidige activiteiten, omdat de onderneming tot op heden niet over technieken (combinatie besturingstechniek en sensortechniek) beschikt om bij IBA’s intelligent te kunnen anticiperen op toekomstige influenten (vracht en hoeveelheid). Door dit in dit project tot een in de praktijk beproefd concept door te ontwikkelen, liggen er voor de onderneming  concrete mogelijkheden om het concept op de markt te introduceren. 
Het project draagt direct bij aan de  in de RIS3 geïdentificeerde maatschappelijke uitdaging “4. Schone, veilige watervoorziening”, doordat de ontwikkeling van monitoringstechnieken en geavanceerde (customized) zuiveringsmethoden zorgdraagt voor een betere afwaterzuivering en dientengevolge een sterk verbeterde oppervlaktewaterkwaliteit. Met dit laatste aspect wordt er ook bijgedragen aan de in de RIS3 geïdentificeerde maatschappelijke uitdaging “2. Voedselzekerheid, duurzame landbouw en bio-economie”, doordat de milieubelasting als gevolg van de toepassing van intelligente IBA’s wordt gereduceerd en de (daaruit voortvloeiende) verbeterde oppervlaktewaterkwaliteit een belangrijke randvoorwaarde is voor (hernieuwbare) biologische rijkdommen als planten, microben en dieren (verbetering biodiversiteit). De kwaliteit van het landelijk gebied wordt er mee verbeterd. Indirect wordt hiermee ook bijgedragen aan de maatschappelijke uitdaging “1. Gezondheid, demografie en welzijn”; een schonere leefomgeving draagt bij aan de menselijke gezondheid en levensverwachting.</t>
  </si>
  <si>
    <t>8601 WP</t>
  </si>
  <si>
    <t xml:space="preserve">Koperslagersstraat </t>
  </si>
  <si>
    <t>Smart Branding</t>
  </si>
  <si>
    <t xml:space="preserve">Binnen dit project wordt een lichtgevend composiet ontwikkeld met een geïntegreerde dunne film van zonnecellen en elektronica die autonoom werkt. Het eerste functionele product is een “Smart Panel”, als alternatief voor bestaande technieken voor lichtreclame. </t>
  </si>
  <si>
    <t>http://www.parthian.nl/</t>
  </si>
  <si>
    <t>7554 PA</t>
  </si>
  <si>
    <t xml:space="preserve">Haaksbergerstraat </t>
  </si>
  <si>
    <t>2019-12-19</t>
  </si>
  <si>
    <t>ItoM Enschede B.V.</t>
  </si>
  <si>
    <t>Restyle Groep Nederland</t>
  </si>
  <si>
    <t>Phytonext</t>
  </si>
  <si>
    <t>Ontwikkeling van duurzame gezonde texturisers</t>
  </si>
  <si>
    <t>Development of sustainable healthy texturisers</t>
  </si>
  <si>
    <t>Vezels zijn belangrijke voedselcomponenten die textuur en viscositeit toevoegen aan voeding.</t>
  </si>
  <si>
    <t>Contined BV</t>
  </si>
  <si>
    <t>Like Fresh</t>
  </si>
  <si>
    <t>BBTY Beheer B.V.</t>
  </si>
  <si>
    <t>Biobased Polymers</t>
  </si>
  <si>
    <t>Schmits Nederland BV te Almelo (hierna: Schmits) en Allinova BV te Hengelo (hierna: Allinova) gaan materialen ontwikkelen op basis van natuurlijke polymeren. Hierbij worden bij hoge temperaturen onder hoge druk biogebaseerde polymeren in water gedispergeerd en gemodificeerd. Uit een MIT-haalbaarheidsstudie is reeds gebleken dat biogebaseerde polymeren kunnen voldoen als basis voor watergedragen dispersies. Beide partners zien de uiteindelijke watergedragen dispersies als nieuwe, duurzame producten met legio toepassingsmogelijkheden. Ook sluit het project goed aan op de vraag naar ‘groene’ producten. Deze trend is in de textielsector goed terug te zien. Dingen naar biobased materialen betreft één van de twee hoofdrichtingen de ontwikkeling van materialen op basis van natuurlijke polymeren. Die spelen in dit project een nadrukkelijke rol.</t>
  </si>
  <si>
    <t>http://schmits.nl/index2.php?page=research</t>
  </si>
  <si>
    <t>7602 KB</t>
  </si>
  <si>
    <t xml:space="preserve">Bedrijvenpark Twente </t>
  </si>
  <si>
    <t>Allinova BV</t>
  </si>
  <si>
    <t>Op Smaak</t>
  </si>
  <si>
    <t>Warme FijnProevers</t>
  </si>
  <si>
    <t>Kauw- en slikproblemen hebben verscheidende oorzaken, van spierziekten en tumoren tot ziekten die
gerelateerd zijn aan ouderdom en tijdelijke kauw- en slikproblemen na een operatie. Mensen met kauw- en
slikproblemen hebben vaak moeite met op gewicht blijven omdat voedsel, met name voldoende voeding, tot
zich nemen lastig is. Door het slikprobleem kan voedsel in de luchtwegen terecht komen en als er niet voldoende
kracht is om dit te verwijderen kan dit longproblemen tot gevolg hebben. Sliktrainingen kunnen werken als
oplossing, echter is dit voor sommige pati?nten niet voldoende en zal er overgegaan moeten worden op
vloeibare voeding. Deze voeding is vaak in een vloeibare vorm en heeft vaak een fijne structuur. Nadeel is hier
echter aan dat door het grote volume, geen grote hoeveelheden kunnen worden geconsumeerd met als resultaat
dat de pati?nt te weinig voedingsstoffen binnen krijgt. Daarom wordt speciale voeding aangeraden die zowel
vloeibaar is als energie- en eiwitrijk om aan de voedingsbehoeften van de pati?nt te kunnen voldoen. Daarnaast
is het van belang dat de voeding niet reageert met het speeksel in de mond, amylase resistent, vanwege
eventuele structuurveranderingen die het slikken zouden kunnen bemoeilijken, en daarbij het risico op
verslikking en bijbehorende complicaties (longontsteking). Door de kauw- en slikproblemen willen vaak
pati?nten niet meer eten.
Huidige aanbod van speciale voeding voor mensen met kauw- en slikproblemen voldoen aan de bovengenoemde
eisen omtrent voeding voor mensen met kauw- en slikproblemen. Echter, zijn deze vaak zoet, smaakloos, niet
aantrekkelijk, niet amylase resistent of is het moeilijk te bepalen wat de precieze benodigde hoeveelheid om aan
de voedingsvoorziening van de pati?nten te voldoen. Daarnaast zijn hier op dit moment nog geen warme
producten buiten soep, iets waar men zeker behoefte aan heeft.
Vanuit deze huidige producten is de vraag vanuit de markt ontstaan naar warme producten. Deze producten zal
niet alleen in smaak de behoefte van de pati?nt voldoen maar ook naar een aantrekkelijk uiterlijk wordt gestreefd
om voedingsinname te stimuleren. Echter, het warm maken van producten kan de consistentie, smaak en kleur
van het product veranderen waardoor deze niet meer geschikt is voor mensen met kauw- en slikproblemen. Dit
komt onder andere door de verandering van de snelheid waarmee moleculen bewegen, door de
temperatuurverschillen zullen de bindingen tussen de moleculen en de moleculen zelf kapot gaan. Dit zorgt voor
de verandering van consistentie, en vergroot de kans op verslikkingsgevaar en daarmee samenhangende
complicaties (o.a. verhoogde kans op longontsteking).
Er zullen nieuwe hartige maaltijden ontwikkeld worden die warm worden geserveerd. Tijdens dit project zal er
gekeken worden naar geschikte soorten vlees/vis en andere eiwitbronnen die zowel voldoen aan de
structuureisen en amylase resistentie en die verwarmd kunnen worden op het moment dat de
consument/pati?nt wil eten. Samenwerkingsverbanden met kennisinstellingen en ziekenhuis moeten de
wetenschappelijke onderbouwing waarborgen om die later te kunnen gebruiken in de communicatie naar de
klant. De doelstelling is een nieuwe warme productlijn binnen de ?FijnProevers?, speciaal voor mensen met kauwen slikproblemen.
Op Smaak BV is voornemens om een warme en voedzame menu?s te ontwikkelen die mensen met kauw- en
slikproblemen volledig voorzien in hun dagelijkse voedingsbehoeften. Dit doen zij aan de hand van vijf
verschillende fases, te weten; onderzoeksfase, ontwikkelingsfase, testfase, communicatiefase en fase voor
projectmanagement. Uiteindelijk is de bedoeling om verscheidene losse componenten (warm) te ontwikkelen
die samen gecombineerd kunnen worden tot ??n menu door de consument zelf.
De producten zijn onderstaand;
? Zetmeelcomponenten (Aardappelproducten, pasta en rijst)
? Groentecomponenten (Boontjes en wortels)
? Vleesviscomponenten (rundvlees, varkensvlees, kip, kabeljauw en tong)
? Eenpansgerechten (lasagne, ratatouille en roerbakwokschotels)
In totaal zullen vijf verschillende menu?s in dit project worden samengesteld</t>
  </si>
  <si>
    <t>5521 DJ</t>
  </si>
  <si>
    <t xml:space="preserve">Sigarenmaker </t>
  </si>
  <si>
    <t>Twilmij</t>
  </si>
  <si>
    <t>Verhoogde voerefficiëntie ten behoeve van antibioticareductie in de veehouderij</t>
  </si>
  <si>
    <t>Increased feed efficiency for the benefit of antibiotics reduction in livestock farming</t>
  </si>
  <si>
    <t>Een belangrijke tendens in de agrarische sector, is het reduceren van antibioticagebruik in de veehouderij. Daarnaast zijn het verbeteren van diergezondheid/dierenwelzijn en het verduurzamen van de agrarische sector belangrijke onderwerpen. Twilmij werkt momenteel aan de ontwikkeling van een nieuwe pre-mix op basis van DMG, Pectinase en Lactylaat voor vleeskuikens en biggen. Op basis van de prototype pre-mix zijn een 5-tal praktijkexperimenten gepland. Twee gerenommeerde onderzoeksinstituten (ZTC Leuven en ILVO) voeren praktijkexperimenten uit, waarbij de effecten van de pre-mixen op de gezondheid, welzijn, voedingsconversie, stabilisatie van de darmflora en voetzoollesies wordt onderzocht. De resultaten van deze praktijkexperimenten vormen voor Twilmij de basis voor de doorontwikkeling tot een marktgereed product.</t>
  </si>
  <si>
    <t>http://www.twilmij.nl/nieuws/onderzoeksthemas-jongdiervoeding-en-voerefficientie-brengen-resultaten/</t>
  </si>
  <si>
    <t>3776 LZ</t>
  </si>
  <si>
    <t xml:space="preserve">Houtbeekweg </t>
  </si>
  <si>
    <t>Deepwater-Energy B.V.</t>
  </si>
  <si>
    <t>ORYON WATERMILL - Concurrentievoordeel door Keteninnovatie</t>
  </si>
  <si>
    <t>Resubmission ORYON WATERMILL – Competitive advantage by Chain innovation</t>
  </si>
  <si>
    <t xml:space="preserve">
Het project ‘Oryon Watermill (OWM) Arnhem, Gelderland), introduceert een technologie om waterkracht om te zetten in duurzame energie.</t>
  </si>
  <si>
    <t>http://www.oryonwatermill.com/</t>
  </si>
  <si>
    <t xml:space="preserve">Westervoortsedijk 73 </t>
  </si>
  <si>
    <t>QConcepts Design Enineering BV</t>
  </si>
  <si>
    <t>Hollarts Kunstoftechniek BV</t>
  </si>
  <si>
    <t>Pasman Motoren en Agregaten</t>
  </si>
  <si>
    <t>MARIN</t>
  </si>
  <si>
    <t>Groen / Oranje</t>
  </si>
  <si>
    <t>The Energy Wall</t>
  </si>
  <si>
    <t>Het verduurzamen van wijken staat hoog op de agenda van veel gemeenten, woningcorporaties en energie-coöperaties (burgerinitiatieven). Technieken om woningen energieneutraal te maken zijn er al langer. De grote uitdaging zit hem erin slimme manieren te ontwikkelen, waarmee grote groepen huurders en particulieren geholpen worden hun woning tegen lage kosten te verduurzamen. Een van de praktische problemen bij het komen tot een oplossing is de exacte situering van een centrale energievoorziening voor de wijk. Een zonnepark neemt veel plaats in, terwijl er vooral in stedelijke gebieden (waar de energievraag hoger is dan in dorpen) een gebrek aan ruimte is. Ook windmolens zijn niet op iedere locatie mogelijk.Er zijn legio voordelen aan het koppelen van de businessmodellen van geluidswering en opwekken van duurzame energie, zoals:- Toename van de economische en ecologische balans -Beschikbaarheid en bereikbaarheid van de locaties -Publieke opinie over geluidswering -Financieel rendement Door de koppeling van de twee modellen krijgen burgers stillere wegen en duurzame stroom. Het is de bedoeling om een totaalconcept te realiseren met aandacht voor optimalisatie van de akoestiek van de geluidswal, de ontwikkeling van een sensorbased data acquisitie systeem (wat sturing op afstand mogelijk maakt), de koppeling aan een duurzame op LED verlichting gebaseerde openbare ruimte en de integratie van uitzendingen in de geluidswal. Dit alles wordt beheerd door een te ontwikkelen wijkgericht regel- en controlesysteem en gecombineerd met energieopslagsystemen.De huidige geluidsschermen worden vaak slechts gebruikt voor het weren van geluid naar de achterliggende gebieden. De geluidsschermen hebben grote oppervlaktes welke alleen gebruikt worden voor geluidswering. In de ontwikkeling van een meer duurzame samenleving wil Innozaam deze grote oppervlakten aanwenden voor duurzame zonne-energie opwekking. Een geluidsscherm voorzien van zonne-energie systemen zal tevens een positief gevoel geven aan de samenleving. Per slot van rekening worden de benodigde gezichtsveld reducerende schermen dan tevens aangewend voor een duurzame samenleving. Het look and feel gehalte van de geluidsschermen zal hierdoor positief worden beïnvloed.De i-Wall is een innovatie en intelligente geluidswal die meerdere technieken bij elkaar brengt. Niet alleen een betonnen scherm, een stuk grond en zonnepanelen er op maar uitgedacht met innovatieve oplossingen die zelfs rendement bieden op het scherm. 1 Kilometer geluidsscherm levert al gauw voor 200 huishoudens stroom op.</t>
  </si>
  <si>
    <t>2016-01-05</t>
  </si>
  <si>
    <t>Innozaam</t>
  </si>
  <si>
    <t>VG Energy Storage</t>
  </si>
  <si>
    <t>Inteliments Netherlands BV</t>
  </si>
  <si>
    <t>Orange Solar Specials BV</t>
  </si>
  <si>
    <t>Spijkerman Bouwsystemen B.V.</t>
  </si>
  <si>
    <t>Symcon B.V.</t>
  </si>
  <si>
    <t>Green Vinyl Records</t>
  </si>
  <si>
    <t>Binnen de muziekwereld is de elpee weer helemaal terug. Vinyl is hot. Het Veldhovense bedrijf Symcon perst de elpees niet meer, maar spuitgiet de platen.</t>
  </si>
  <si>
    <t xml:space="preserve">5504 DG </t>
  </si>
  <si>
    <t>De Run</t>
  </si>
  <si>
    <t>2015-08-18</t>
  </si>
  <si>
    <t>Mikrocentrum Activiteiten B.V.</t>
  </si>
  <si>
    <t>PRG Polymer Research Group</t>
  </si>
  <si>
    <t>Koot Automation &amp; Service B.V.</t>
  </si>
  <si>
    <t>MPB Mechanical Parts Brabant B.V.</t>
  </si>
  <si>
    <t>G.C. Geelen</t>
  </si>
  <si>
    <t>Record Industry B.V.</t>
  </si>
  <si>
    <t>247Tailorsteel BV</t>
  </si>
  <si>
    <t>Haalbaarheidsstudie Franchisemodel Smart bending Factory</t>
  </si>
  <si>
    <t>Feasibility study Franchisemodel Smart Bending Factory</t>
  </si>
  <si>
    <t xml:space="preserve">Binnen het project wordt een fysieke ultramoderne fabriek op het gebied van metaalbewerking opgezet, waarin bedrijven kennis, ervaring en middelen met elkaar delen en bewerkingsprocessen gezamenlijk exploiteren. </t>
  </si>
  <si>
    <t>https://www.247tailorsteel.com/</t>
  </si>
  <si>
    <t>Indulite</t>
  </si>
  <si>
    <t>Led nood unit</t>
  </si>
  <si>
    <t>LED emergency unit</t>
  </si>
  <si>
    <t>Het ontwikkelen en maken van software en unit (prototype) tbv een noodverlichtingsunit van led. Het project draagt bij aan de doelstellingen door een laag energieverbruik een positieve invloed op de werkgelegenheid en innovatie door de nieuwe combinatie in de installatie (led en NiMh). De innovatie valt onder de koolstofarme economie omdat het aantal kg CO2-uitstoot per jaar door dit product daalt. De innovatie valt onder de sector energie met een cross-over naar ondersteunende sectoren zoals toepassingen in de bouw. Indulite krijgt meer arbeidsuren door de productie van het eindproduct maar zal ook meer gaan uitbesteden aan uitbesteed werk voor de productie van elektronica in Nederland. Indirect is er dus behalve op werkgelegenheid ook een positief effect op andere ondernemers.</t>
  </si>
  <si>
    <t>https://indulite.nl/</t>
  </si>
  <si>
    <t>6658 AE</t>
  </si>
  <si>
    <t xml:space="preserve">Energieweg </t>
  </si>
  <si>
    <t>LEDdriven B.V.</t>
  </si>
  <si>
    <t>Integrated and knowledge based greenhouse lighting systems</t>
  </si>
  <si>
    <t>De ontwikkeling van een geavanceerd, op een kennissysteem gebaseerd en zelflerend LED-verlichtingssysteem voor assimilatieverlichting.</t>
  </si>
  <si>
    <t>4817 ZK</t>
  </si>
  <si>
    <t>Minervum</t>
  </si>
  <si>
    <t>Next Generation Energy Solutions B.V.</t>
  </si>
  <si>
    <t>SciSports</t>
  </si>
  <si>
    <t>BallJames</t>
  </si>
  <si>
    <t xml:space="preserve">BallJames wordt wereldwijd het eerste real-time multi-view camera tracking techniek voor de sport, waarmee 100% accurate data kan worden gegenereerd. </t>
  </si>
  <si>
    <t>Heracles Almelo</t>
  </si>
  <si>
    <t>Buitenruimte Middenberm Westblaak</t>
  </si>
  <si>
    <t xml:space="preserve">De Westblaak is een belangrijke, brede verkeersader in de binnenstad van Rotterdam. Op die brede middenberm werd destijds een skatepark aangelegd met diverse roestvrijstalen elementen. Dit park was aan vervanging toe. </t>
  </si>
  <si>
    <t>2015-05-01 00:00:00</t>
  </si>
  <si>
    <t>Nectar 3D BV</t>
  </si>
  <si>
    <t>Aanvraag haalbaarheid Nectar 3D</t>
  </si>
  <si>
    <t>Inquiry Feasibility Nectar 3D</t>
  </si>
  <si>
    <t>Nectar is bezig met de ontwikkeling van een professionele 3D printer die de weerstand in het creatieve proces op een innovatieve manier weg neemt. Er is bij de ontwikkeling van Nectar One, het eerste model van Nectar, vooral gelet op functionaliteiten die gebruiksvriendelijkheid, efficiëntie, veelzijdigheid en veiligheid vergroten. Dit eerste model moet nog worden getest en verder doorontwikkeld worden. Het resultaat moet een professionele, maar tevens betaalbare machine zijn die zowel 3D printbeginners als -experts de vrijheid geeft om op een snelle manier fysieke prototypes te creëren.</t>
  </si>
  <si>
    <t>http://www.nectar3d.com</t>
  </si>
  <si>
    <t>Connect-Innovate-Accelerate-Learn-Expand (C.I.A.L.E.)</t>
  </si>
  <si>
    <t>Doelstelling is het tot stand brengen en uitbreiden van samenwerking gericht op MKB ondernemingen en de stimulering van MKB ondernemingen tot valorisatie op het thema ICT, Hersenen-, Cognitie en gedrag, Voedsel en Gezondheid</t>
  </si>
  <si>
    <t>https://www.healthvalley.nl/services/ciale</t>
  </si>
  <si>
    <t>Stichting ICT voor Brain, Body en Behavior</t>
  </si>
  <si>
    <t>Food Valley NL</t>
  </si>
  <si>
    <t>Vereniging Energie Coöperaties Gelderland</t>
  </si>
  <si>
    <t>Robuust en Co</t>
  </si>
  <si>
    <t>Robust and etc.</t>
  </si>
  <si>
    <t xml:space="preserve">Het project ‘Robuust en Co’, is een samenwerkingsverband van Gelderse energie coöperaties. </t>
  </si>
  <si>
    <t>http://www.de-a.nl/over-dea/europese-unie/</t>
  </si>
  <si>
    <t xml:space="preserve">Willem Kloospad </t>
  </si>
  <si>
    <t>De KAS</t>
  </si>
  <si>
    <t>Cooperatie Energie Dienstenbedrijf Rivierenland</t>
  </si>
  <si>
    <t>EnergieRijk Voorst</t>
  </si>
  <si>
    <t>Coöperatie ValleiEnergie U.A.</t>
  </si>
  <si>
    <t>AGEM Holding B.V.</t>
  </si>
  <si>
    <t>Energiebedrijf deA (Apeldoorn) B.V.</t>
  </si>
  <si>
    <t>IJsselwind B.V.</t>
  </si>
  <si>
    <t>Pas Reform BV</t>
  </si>
  <si>
    <t>Broederij van de Toekomst</t>
  </si>
  <si>
    <t>Hatchery of the Future</t>
  </si>
  <si>
    <t>In dit project wordt een nieuwe standaard op het gebied van pluimveehouderijtechniek ontwikkeld. De boerderij van de toekomst zorgt voor een optimaal gecontroleerd en stabiel broedproces, waarmee wordt voorzien in oplossingen voor de gehele keten: vermindering energiegebruik, reductie impact van de sector op het klimaat, verbetering van het algehele dierenwelzijn en waarborging van de kwaliteit en veiligheid van voedsel.</t>
  </si>
  <si>
    <t>https://www.singa-bv.nl/action/news/item/371/singa-partner-in-efro-project-039-broederij-van-de-toekomst-039/</t>
  </si>
  <si>
    <t>7038 CH</t>
  </si>
  <si>
    <t xml:space="preserve">Bovendorpsstraat </t>
  </si>
  <si>
    <t>Aris BV</t>
  </si>
  <si>
    <t>Singa BV</t>
  </si>
  <si>
    <t>Hollander Techniek BV</t>
  </si>
  <si>
    <t>Timéco Outsourcing NV</t>
  </si>
  <si>
    <t>VOF Schotman en Zn.</t>
  </si>
  <si>
    <t>Twilmij B.V.</t>
  </si>
  <si>
    <t>Number of days project lasted</t>
  </si>
  <si>
    <t>Number of co beneficiaries</t>
  </si>
  <si>
    <t>North</t>
  </si>
  <si>
    <t>South</t>
  </si>
  <si>
    <t>East</t>
  </si>
  <si>
    <t>West</t>
  </si>
  <si>
    <t>Municipality</t>
  </si>
  <si>
    <t>Enschede</t>
  </si>
  <si>
    <t>Hengelo</t>
  </si>
  <si>
    <t>Nijmegen</t>
  </si>
  <si>
    <t>Raalte</t>
  </si>
  <si>
    <t>Apeldoorn</t>
  </si>
  <si>
    <t>Hilversum</t>
  </si>
  <si>
    <t>Groningen</t>
  </si>
  <si>
    <t>Emmen</t>
  </si>
  <si>
    <t>Borne</t>
  </si>
  <si>
    <t>Rotterdam</t>
  </si>
  <si>
    <t>Leusden</t>
  </si>
  <si>
    <t>Deventer</t>
  </si>
  <si>
    <t>Haarlem</t>
  </si>
  <si>
    <t>Zwolle</t>
  </si>
  <si>
    <t>Aalten</t>
  </si>
  <si>
    <t>'s-Hertogenbosch</t>
  </si>
  <si>
    <t>Veldhoven</t>
  </si>
  <si>
    <t>Eindhoven</t>
  </si>
  <si>
    <t>Oost Gelre</t>
  </si>
  <si>
    <t>Het Hogeland</t>
  </si>
  <si>
    <t>Coevorden</t>
  </si>
  <si>
    <t>Sittard-Geleen</t>
  </si>
  <si>
    <t>Oude Ijsselstreek</t>
  </si>
  <si>
    <t>Dinkelland</t>
  </si>
  <si>
    <t>Ede</t>
  </si>
  <si>
    <t>Utrecht</t>
  </si>
  <si>
    <t>Wageningen</t>
  </si>
  <si>
    <t>Zutphen</t>
  </si>
  <si>
    <t>Heeze-Leende</t>
  </si>
  <si>
    <t>Arnhem</t>
  </si>
  <si>
    <t>Schouwen-Duiveland</t>
  </si>
  <si>
    <t>Ermelo</t>
  </si>
  <si>
    <t>Meierijstad</t>
  </si>
  <si>
    <t>Goes</t>
  </si>
  <si>
    <t>Lelystad</t>
  </si>
  <si>
    <t>Schagen</t>
  </si>
  <si>
    <t>'s-Gravenhage</t>
  </si>
  <si>
    <t>Noordoostpolder</t>
  </si>
  <si>
    <t>Assen</t>
  </si>
  <si>
    <t>Elburg</t>
  </si>
  <si>
    <t>Leeuwarden</t>
  </si>
  <si>
    <t>Tilburg</t>
  </si>
  <si>
    <t>Amsterdam</t>
  </si>
  <si>
    <t>Oude IJsselstreek</t>
  </si>
  <si>
    <t>Woerden</t>
  </si>
  <si>
    <t>Heerhugowaard</t>
  </si>
  <si>
    <t>Doetinchem</t>
  </si>
  <si>
    <t>Almelo</t>
  </si>
  <si>
    <t>Winterswijk</t>
  </si>
  <si>
    <t>Hellendoorn</t>
  </si>
  <si>
    <t>Westervoort</t>
  </si>
  <si>
    <t>Waalwijk</t>
  </si>
  <si>
    <t>Wijchen</t>
  </si>
  <si>
    <t>Steenwijkerland</t>
  </si>
  <si>
    <t>Delft</t>
  </si>
  <si>
    <t>Noord-Beveland</t>
  </si>
  <si>
    <t>Amersfoort</t>
  </si>
  <si>
    <t>Oldambt</t>
  </si>
  <si>
    <t>Den Helder</t>
  </si>
  <si>
    <t>Nederweert</t>
  </si>
  <si>
    <t>Zaltbommel</t>
  </si>
  <si>
    <t>Dordrecht</t>
  </si>
  <si>
    <t>Oldenzaal</t>
  </si>
  <si>
    <t>Rijssen-Holten</t>
  </si>
  <si>
    <t>Midden-Drenthe</t>
  </si>
  <si>
    <t>Barneveld</t>
  </si>
  <si>
    <t>Tubbergen</t>
  </si>
  <si>
    <t>Uden</t>
  </si>
  <si>
    <t>Hollands Kroon</t>
  </si>
  <si>
    <t>Westerkwartier</t>
  </si>
  <si>
    <t>Alkmaar</t>
  </si>
  <si>
    <t>Lingewaard</t>
  </si>
  <si>
    <t>Harderwijk</t>
  </si>
  <si>
    <t>Noordenveld</t>
  </si>
  <si>
    <t>Bergen op Zoom</t>
  </si>
  <si>
    <t>Hardenberg</t>
  </si>
  <si>
    <t>Haaren</t>
  </si>
  <si>
    <t>Almere</t>
  </si>
  <si>
    <t>Breda</t>
  </si>
  <si>
    <t>Altena</t>
  </si>
  <si>
    <t>Nijkerk</t>
  </si>
  <si>
    <t>Zwijndrecht</t>
  </si>
  <si>
    <t>West Betuwe</t>
  </si>
  <si>
    <t>Haaksbergen</t>
  </si>
  <si>
    <t>Lochem</t>
  </si>
  <si>
    <t>Geertruidenberg</t>
  </si>
  <si>
    <t>Beuningen</t>
  </si>
  <si>
    <t>Middelburg</t>
  </si>
  <si>
    <t>Midden-Groningen</t>
  </si>
  <si>
    <t>Heerlen</t>
  </si>
  <si>
    <t>Montferland</t>
  </si>
  <si>
    <t>Diemen</t>
  </si>
  <si>
    <t>Heumen</t>
  </si>
  <si>
    <t>Duiven</t>
  </si>
  <si>
    <t>Aalsmeer</t>
  </si>
  <si>
    <t>Voorst</t>
  </si>
  <si>
    <t>Maastricht</t>
  </si>
  <si>
    <t>Olst-Wijhe</t>
  </si>
  <si>
    <t>Berkelland</t>
  </si>
  <si>
    <t>Nuenen, Gerwen en Nederwetten</t>
  </si>
  <si>
    <t>Cuijk</t>
  </si>
  <si>
    <t>Roosendaal</t>
  </si>
  <si>
    <t>Smallingerland</t>
  </si>
  <si>
    <t>Weesp</t>
  </si>
  <si>
    <t>Best</t>
  </si>
  <si>
    <t>Venlo</t>
  </si>
  <si>
    <t>Vlaardingen</t>
  </si>
  <si>
    <t>Schiedam</t>
  </si>
  <si>
    <t>Zevenaar</t>
  </si>
  <si>
    <t>Leiden</t>
  </si>
  <si>
    <t>Tiel</t>
  </si>
  <si>
    <t>Achtkarspelen</t>
  </si>
  <si>
    <t>Deurne</t>
  </si>
  <si>
    <t>Helmond</t>
  </si>
  <si>
    <t>Westerveld</t>
  </si>
  <si>
    <t>Brielle</t>
  </si>
  <si>
    <t>Súdwest-Fryslân</t>
  </si>
  <si>
    <t>Drimmelen</t>
  </si>
  <si>
    <t>Stichtse Vecht</t>
  </si>
  <si>
    <t>Brummen</t>
  </si>
  <si>
    <t>Hof van Twente</t>
  </si>
  <si>
    <t>Someren</t>
  </si>
  <si>
    <t>Reimerswaal</t>
  </si>
  <si>
    <t>Harlingen</t>
  </si>
  <si>
    <t>Woensdrecht</t>
  </si>
  <si>
    <t>Beverwijk</t>
  </si>
  <si>
    <t>Heerenveen</t>
  </si>
  <si>
    <t>Sint Anthonis</t>
  </si>
  <si>
    <t>Bergeijk</t>
  </si>
  <si>
    <t>Laarbeek</t>
  </si>
  <si>
    <t>Tholen</t>
  </si>
  <si>
    <t>Bronckhorst</t>
  </si>
  <si>
    <t>Dronten</t>
  </si>
  <si>
    <t>Zaanstad</t>
  </si>
  <si>
    <t>Putten</t>
  </si>
  <si>
    <t>Nieuwegein</t>
  </si>
  <si>
    <t>Twenterand</t>
  </si>
  <si>
    <t>Hulst</t>
  </si>
  <si>
    <t>Overbetuwe</t>
  </si>
  <si>
    <t>Heerde</t>
  </si>
  <si>
    <t>Valkenswaard</t>
  </si>
  <si>
    <t>Westland</t>
  </si>
  <si>
    <t>De Fryske Marren</t>
  </si>
  <si>
    <t>Westvoorne</t>
  </si>
  <si>
    <t>Tynaarlo</t>
  </si>
  <si>
    <t>Steenbergen</t>
  </si>
  <si>
    <t>Opsterland</t>
  </si>
  <si>
    <t>Zoetermeer</t>
  </si>
  <si>
    <t>Hattem</t>
  </si>
  <si>
    <t>Boxmeer</t>
  </si>
  <si>
    <t xml:space="preserve">Hengelo </t>
  </si>
  <si>
    <t>Zeewolde</t>
  </si>
  <si>
    <t>Zwartewaterland</t>
  </si>
  <si>
    <t>Kerkrade</t>
  </si>
  <si>
    <t>Goirle</t>
  </si>
  <si>
    <t>Vlissingen</t>
  </si>
  <si>
    <t>Utrechtse Heuvelrug</t>
  </si>
  <si>
    <t>Eersel</t>
  </si>
  <si>
    <t>Terneuzen</t>
  </si>
  <si>
    <t>Nunspeet</t>
  </si>
  <si>
    <t>Rheden</t>
  </si>
  <si>
    <t>Renkum</t>
  </si>
  <si>
    <t>Pijnacker-Nootdorp</t>
  </si>
  <si>
    <t>Dalfsen</t>
  </si>
  <si>
    <t>Landerd</t>
  </si>
  <si>
    <t>Enkhuizen</t>
  </si>
  <si>
    <t>West Maas en Waal</t>
  </si>
  <si>
    <t>zuid-beveland</t>
  </si>
  <si>
    <t>Kampen</t>
  </si>
  <si>
    <t>s-Gravenhage</t>
  </si>
  <si>
    <t>s-Hertogenbosch</t>
  </si>
  <si>
    <t>Moerdijk</t>
  </si>
  <si>
    <t>Heusden</t>
  </si>
  <si>
    <t>Maasgouw</t>
  </si>
  <si>
    <t>Total</t>
  </si>
  <si>
    <t>?</t>
  </si>
  <si>
    <t>share funded by EU</t>
  </si>
  <si>
    <t>Aa en Hunze</t>
  </si>
  <si>
    <t>Alblasserdam</t>
  </si>
  <si>
    <t>Albrandswaard</t>
  </si>
  <si>
    <t>Alphen aan den Rijn</t>
  </si>
  <si>
    <t>Alphen-Chaam</t>
  </si>
  <si>
    <t>Ameland</t>
  </si>
  <si>
    <t>Amstelveen</t>
  </si>
  <si>
    <t>Appingedam</t>
  </si>
  <si>
    <t>Asten</t>
  </si>
  <si>
    <t>Baarle-Nassau</t>
  </si>
  <si>
    <t>Baarn</t>
  </si>
  <si>
    <t>Barendrecht</t>
  </si>
  <si>
    <t>Beek</t>
  </si>
  <si>
    <t>Beekdaelen</t>
  </si>
  <si>
    <t>Beemster</t>
  </si>
  <si>
    <t>Beesel</t>
  </si>
  <si>
    <t>Berg en Dal</t>
  </si>
  <si>
    <t>Bergen (L.)</t>
  </si>
  <si>
    <t>Bergen (NH.)</t>
  </si>
  <si>
    <t>Bernheze</t>
  </si>
  <si>
    <t>Bladel</t>
  </si>
  <si>
    <t>Blaricum</t>
  </si>
  <si>
    <t>Bloemendaal</t>
  </si>
  <si>
    <t>Bodegraven-Reeuwijk</t>
  </si>
  <si>
    <t>Boekel</t>
  </si>
  <si>
    <t>Borger-Odoorn</t>
  </si>
  <si>
    <t>Borsele</t>
  </si>
  <si>
    <t>Boxtel</t>
  </si>
  <si>
    <t>Brunssum</t>
  </si>
  <si>
    <t>Bunnik</t>
  </si>
  <si>
    <t>Bunschoten</t>
  </si>
  <si>
    <t>Buren</t>
  </si>
  <si>
    <t>Capelle aan den IJssel</t>
  </si>
  <si>
    <t>Castricum</t>
  </si>
  <si>
    <t>Cranendonck</t>
  </si>
  <si>
    <t>Culemborg</t>
  </si>
  <si>
    <t>Dantumadiel</t>
  </si>
  <si>
    <t>De Bilt</t>
  </si>
  <si>
    <t>De Ronde Venen</t>
  </si>
  <si>
    <t>De Wolden</t>
  </si>
  <si>
    <t>Delfzijl</t>
  </si>
  <si>
    <t>Den Haag</t>
  </si>
  <si>
    <t>Doesburg</t>
  </si>
  <si>
    <t>Dongen</t>
  </si>
  <si>
    <t>Drechterland</t>
  </si>
  <si>
    <t>Druten</t>
  </si>
  <si>
    <t>Echt-Susteren</t>
  </si>
  <si>
    <t>Edam-Volendam</t>
  </si>
  <si>
    <t>Eemnes</t>
  </si>
  <si>
    <t>Eijsden-Margraten</t>
  </si>
  <si>
    <t>Epe</t>
  </si>
  <si>
    <t>Etten-Leur</t>
  </si>
  <si>
    <t>Geldrop-Mierlo</t>
  </si>
  <si>
    <t>Gemert-Bakel</t>
  </si>
  <si>
    <t>Gennep</t>
  </si>
  <si>
    <t>Gilze en Rijen</t>
  </si>
  <si>
    <t>Goeree-Overflakkee</t>
  </si>
  <si>
    <t>Gooise Meren</t>
  </si>
  <si>
    <t>Gorinchem</t>
  </si>
  <si>
    <t>Gouda</t>
  </si>
  <si>
    <t>Grave</t>
  </si>
  <si>
    <t>Gulpen-Wittem</t>
  </si>
  <si>
    <t>Haarlemmermeer</t>
  </si>
  <si>
    <t>Halderberge</t>
  </si>
  <si>
    <t>Hardinxveld-Giessendam</t>
  </si>
  <si>
    <t>Heemskerk</t>
  </si>
  <si>
    <t>Heemstede</t>
  </si>
  <si>
    <t>Heiloo</t>
  </si>
  <si>
    <t>Hellevoetsluis</t>
  </si>
  <si>
    <t>Hendrik-Ido-Ambacht</t>
  </si>
  <si>
    <t>Hillegom</t>
  </si>
  <si>
    <t>Hilvarenbeek</t>
  </si>
  <si>
    <t>Hoeksche Waard</t>
  </si>
  <si>
    <t>Hoogeveen</t>
  </si>
  <si>
    <t>Hoorn</t>
  </si>
  <si>
    <t>Horst aan de Maas</t>
  </si>
  <si>
    <t>Houten</t>
  </si>
  <si>
    <t>Huizen</t>
  </si>
  <si>
    <t>IJsselstein</t>
  </si>
  <si>
    <t>Kaag en Braassem</t>
  </si>
  <si>
    <t>Kapelle</t>
  </si>
  <si>
    <t>Katwijk</t>
  </si>
  <si>
    <t>Koggenland</t>
  </si>
  <si>
    <t>Krimpen aan den IJssel</t>
  </si>
  <si>
    <t>Krimpenerwaard</t>
  </si>
  <si>
    <t>Landgraaf</t>
  </si>
  <si>
    <t>Landsmeer</t>
  </si>
  <si>
    <t>Langedijk</t>
  </si>
  <si>
    <t>Lansingerland</t>
  </si>
  <si>
    <t>Laren</t>
  </si>
  <si>
    <t>Leiderdorp</t>
  </si>
  <si>
    <t>Leidschendam-Voorburg</t>
  </si>
  <si>
    <t>Leudal</t>
  </si>
  <si>
    <t>Lisse</t>
  </si>
  <si>
    <t>Loon op Zand</t>
  </si>
  <si>
    <t>Lopik</t>
  </si>
  <si>
    <t>Loppersum</t>
  </si>
  <si>
    <t>Losser</t>
  </si>
  <si>
    <t>Maasdriel</t>
  </si>
  <si>
    <t>Maassluis</t>
  </si>
  <si>
    <t>Medemblik</t>
  </si>
  <si>
    <t>Meerssen</t>
  </si>
  <si>
    <t>Meppel</t>
  </si>
  <si>
    <t>Midden-Delfland</t>
  </si>
  <si>
    <t>Mill en Sint Hubert</t>
  </si>
  <si>
    <t>Molenlanden</t>
  </si>
  <si>
    <t>Montfoort</t>
  </si>
  <si>
    <t>Mook en Middelaar</t>
  </si>
  <si>
    <t>Neder-Betuwe</t>
  </si>
  <si>
    <t>Nieuwkoop</t>
  </si>
  <si>
    <t>Nissewaard</t>
  </si>
  <si>
    <t>Noardeast-Fryslân</t>
  </si>
  <si>
    <t>Noordwijk</t>
  </si>
  <si>
    <t>Nuenen c.a.</t>
  </si>
  <si>
    <t>Oegstgeest</t>
  </si>
  <si>
    <t>Oirschot</t>
  </si>
  <si>
    <t>Oisterwijk</t>
  </si>
  <si>
    <t>Oldebroek</t>
  </si>
  <si>
    <t>Ommen</t>
  </si>
  <si>
    <t>Oosterhout</t>
  </si>
  <si>
    <t>Ooststellingwerf</t>
  </si>
  <si>
    <t>Oostzaan</t>
  </si>
  <si>
    <t>Opmeer</t>
  </si>
  <si>
    <t>Oss</t>
  </si>
  <si>
    <t>Ouder-Amstel</t>
  </si>
  <si>
    <t>Oudewater</t>
  </si>
  <si>
    <t>Papendrecht</t>
  </si>
  <si>
    <t>Peel en Maas</t>
  </si>
  <si>
    <t>Pekela</t>
  </si>
  <si>
    <t>Purmerend</t>
  </si>
  <si>
    <t>Renswoude</t>
  </si>
  <si>
    <t>Reusel-De Mierden</t>
  </si>
  <si>
    <t>Rhenen</t>
  </si>
  <si>
    <t>Ridderkerk</t>
  </si>
  <si>
    <t>Rijswijk</t>
  </si>
  <si>
    <t>Roerdalen</t>
  </si>
  <si>
    <t>Roermond</t>
  </si>
  <si>
    <t>Rozendaal</t>
  </si>
  <si>
    <t>Rucphen</t>
  </si>
  <si>
    <t>Scherpenzeel</t>
  </si>
  <si>
    <t>Schiermonnikoog</t>
  </si>
  <si>
    <t>Simpelveld</t>
  </si>
  <si>
    <t>Sint-Michielsgestel</t>
  </si>
  <si>
    <t>Sliedrecht</t>
  </si>
  <si>
    <t>Sluis</t>
  </si>
  <si>
    <t>Soest</t>
  </si>
  <si>
    <t>Son en Breugel</t>
  </si>
  <si>
    <t>Stadskanaal</t>
  </si>
  <si>
    <t>Staphorst</t>
  </si>
  <si>
    <t>Stede Broec</t>
  </si>
  <si>
    <t>Stein</t>
  </si>
  <si>
    <t>Terschelling</t>
  </si>
  <si>
    <t>Texel</t>
  </si>
  <si>
    <t>Teylingen</t>
  </si>
  <si>
    <t>Tytsjerksteradiel</t>
  </si>
  <si>
    <t>Uitgeest</t>
  </si>
  <si>
    <t>Uithoorn</t>
  </si>
  <si>
    <t>Urk</t>
  </si>
  <si>
    <t>Vaals</t>
  </si>
  <si>
    <t>Valkenburg aan de Geul</t>
  </si>
  <si>
    <t>Veendam</t>
  </si>
  <si>
    <t>Veenendaal</t>
  </si>
  <si>
    <t>Veere</t>
  </si>
  <si>
    <t>Velsen</t>
  </si>
  <si>
    <t>Venray</t>
  </si>
  <si>
    <t>Vijfheerenlanden</t>
  </si>
  <si>
    <t>Vlieland</t>
  </si>
  <si>
    <t>Voerendaal</t>
  </si>
  <si>
    <t>Voorschoten</t>
  </si>
  <si>
    <t>Vught</t>
  </si>
  <si>
    <t>Waadhoeke</t>
  </si>
  <si>
    <t>Waalre</t>
  </si>
  <si>
    <t>Waddinxveen</t>
  </si>
  <si>
    <t>Wassenaar</t>
  </si>
  <si>
    <t>Waterland</t>
  </si>
  <si>
    <t>Weert</t>
  </si>
  <si>
    <t>Westerwolde</t>
  </si>
  <si>
    <t>Weststellingwerf</t>
  </si>
  <si>
    <t>Wierden</t>
  </si>
  <si>
    <t>Wijdemeren</t>
  </si>
  <si>
    <t>Wijk bij Duurstede</t>
  </si>
  <si>
    <t>Wormerland</t>
  </si>
  <si>
    <t>Woudenberg</t>
  </si>
  <si>
    <t>Zandvoort</t>
  </si>
  <si>
    <t>Zeist</t>
  </si>
  <si>
    <t>Zoeterwoude</t>
  </si>
  <si>
    <t>Zuidplas</t>
  </si>
  <si>
    <t>Zundert</t>
  </si>
  <si>
    <t>OPOost</t>
  </si>
  <si>
    <t>SamenwerkingsverbandNoord-Nederland</t>
  </si>
  <si>
    <t>KansenvoorWestII</t>
  </si>
  <si>
    <t>ERDF</t>
  </si>
  <si>
    <t>Project costs</t>
  </si>
  <si>
    <t>UrbanisationFunctiemenging2013</t>
  </si>
  <si>
    <t>SolvencyRatio2013</t>
  </si>
  <si>
    <t>RenewableEnery%2013</t>
  </si>
  <si>
    <t xml:space="preserve">NetLabourParticipation2013 </t>
  </si>
  <si>
    <t>NumberOfPeopleWithHigherEducationPer1000Inhabitants2013</t>
  </si>
  <si>
    <t>TaxRevenueFromEconomicAffairsPerInhabitant2013</t>
  </si>
  <si>
    <t>NumberOfJobsPer1000InhabitantsAged15to74In2013</t>
  </si>
  <si>
    <t xml:space="preserve">DeltaNumberOfJobsPer1000InhabitantsAged15to74In2013to2019 </t>
  </si>
  <si>
    <t>DeltaTaxRevenueFromEconomicAffairsPerInhabitant2017to2019DIFFERENTMEASURE</t>
  </si>
  <si>
    <t>NumberOfCitizensPerSquaredKilometer</t>
  </si>
  <si>
    <t>NumberOfInhabitants</t>
  </si>
  <si>
    <t>Number of Projects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</si>
</sst>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rgb="FF000000"/>
      <name val="Calibri"/>
    </font>
    <font>
      <b/>
      <sz val="11"/>
      <color rgb="FF000000"/>
      <name val="Calibri"/>
      <family val="2"/>
    </font>
    <font>
      <sz val="11"/>
      <color rgb="FF000000"/>
      <name val="Calibri"/>
      <family val="2"/>
    </font>
    <font>
      <sz val="12"/>
      <color rgb="FF404040"/>
      <name val="Segoe UI"/>
      <family val="2"/>
    </font>
    <font>
      <sz val="12"/>
      <color rgb="FF404040"/>
      <name val="Cambria"/>
      <family val="1"/>
      <scheme val="major"/>
    </font>
    <font>
      <sz val="12"/>
      <color rgb="FF404040"/>
      <name val="Gilroy"/>
    </font>
    <font>
      <sz val="12"/>
      <color rgb="FF404040"/>
      <name val="Gilroy"/>
    </font>
    <font>
      <u/>
      <sz val="11"/>
      <color theme="10"/>
      <name val="Calibri"/>
      <family val="2"/>
    </font>
    <font>
      <sz val="11"/>
      <color rgb="FFFF0000"/>
      <name val="Calibri"/>
      <family val="2"/>
    </font>
    <font>
      <sz val="12"/>
      <name val="Segoe UI"/>
      <family val="2"/>
    </font>
    <font>
      <sz val="11"/>
      <name val="Calibri"/>
      <family val="2"/>
    </font>
    <font>
      <sz val="11"/>
      <color rgb="FF00B050"/>
      <name val="Calibri"/>
      <family val="2"/>
    </font>
    <font>
      <b/>
      <sz val="11"/>
      <name val="Calibri"/>
      <family val="2"/>
    </font>
    <font>
      <b/>
      <sz val="10"/>
      <name val="Calibri"/>
      <family val="2"/>
    </font>
  </fonts>
  <fills count="3">
    <fill>
      <patternFill patternType="none"/>
    </fill>
    <fill>
      <patternFill patternType="gray125"/>
    </fill>
    <fill>
      <patternFill patternType="solid">
        <fgColor theme="0"/>
        <bgColor indexed="64"/>
      </patternFill>
    </fill>
  </fills>
  <borders count="2">
    <border>
      <left/>
      <right/>
      <top/>
      <bottom/>
      <diagonal/>
    </border>
    <border>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22">
    <xf numFmtId="0" fontId="0" fillId="0" borderId="0" xfId="0"/>
    <xf numFmtId="0" fontId="1" fillId="0" borderId="0" xfId="0" applyFont="1"/>
    <xf numFmtId="1" fontId="0" fillId="0" borderId="0" xfId="0" applyNumberForma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1"/>
    <xf numFmtId="0" fontId="2" fillId="0" borderId="0" xfId="0" quotePrefix="1" applyFont="1"/>
    <xf numFmtId="0" fontId="3" fillId="0" borderId="0" xfId="0" quotePrefix="1" applyFont="1"/>
    <xf numFmtId="0" fontId="8" fillId="0" borderId="0" xfId="0" applyFont="1"/>
    <xf numFmtId="0" fontId="9" fillId="0" borderId="0" xfId="0" applyFont="1"/>
    <xf numFmtId="2" fontId="0" fillId="0" borderId="0" xfId="0" applyNumberFormat="1"/>
    <xf numFmtId="0" fontId="10" fillId="0" borderId="0" xfId="0" applyFont="1"/>
    <xf numFmtId="1" fontId="10" fillId="0" borderId="0" xfId="0" applyNumberFormat="1" applyFont="1"/>
    <xf numFmtId="0" fontId="11" fillId="0" borderId="0" xfId="0" applyFont="1"/>
    <xf numFmtId="2" fontId="10" fillId="0" borderId="0" xfId="0" applyNumberFormat="1" applyFont="1"/>
    <xf numFmtId="2" fontId="10" fillId="0" borderId="0" xfId="0" applyNumberFormat="1" applyFont="1" applyBorder="1"/>
    <xf numFmtId="2" fontId="10" fillId="0" borderId="0" xfId="0" applyNumberFormat="1" applyFont="1" applyFill="1" applyBorder="1"/>
    <xf numFmtId="2" fontId="12" fillId="2" borderId="0" xfId="0" applyNumberFormat="1" applyFont="1" applyFill="1"/>
    <xf numFmtId="2" fontId="13" fillId="2" borderId="1" xfId="0" applyNumberFormat="1" applyFont="1" applyFill="1" applyBorder="1"/>
  </cellXfs>
  <cellStyles count="2">
    <cellStyle name="Hyperlink" xfId="1" builtinId="8"/>
    <cellStyle name="Standaard"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winklercompany.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929FC-3DBB-45F0-89C7-322EAADA9B30}">
  <dimension ref="A1:AH781"/>
  <sheetViews>
    <sheetView zoomScaleNormal="100" workbookViewId="0">
      <selection activeCell="C6" sqref="C6"/>
    </sheetView>
  </sheetViews>
  <sheetFormatPr defaultRowHeight="14.4"/>
  <cols>
    <col min="2" max="11" width="20" customWidth="1"/>
    <col min="12" max="12" width="232.21875" bestFit="1" customWidth="1"/>
    <col min="13" max="33" width="20" customWidth="1"/>
  </cols>
  <sheetData>
    <row r="1" spans="1:34">
      <c r="A1" s="1" t="s">
        <v>5983</v>
      </c>
      <c r="B1" s="1" t="s">
        <v>0</v>
      </c>
      <c r="C1" s="1" t="s">
        <v>1</v>
      </c>
      <c r="D1" s="1" t="s">
        <v>2</v>
      </c>
      <c r="E1" s="1" t="s">
        <v>3</v>
      </c>
      <c r="F1" s="1" t="s">
        <v>4</v>
      </c>
      <c r="G1" s="1" t="s">
        <v>5979</v>
      </c>
      <c r="H1" s="1" t="s">
        <v>5980</v>
      </c>
      <c r="I1" s="1" t="s">
        <v>5981</v>
      </c>
      <c r="J1" s="1" t="s">
        <v>5982</v>
      </c>
      <c r="K1" s="1" t="s">
        <v>5</v>
      </c>
      <c r="L1" s="1" t="s">
        <v>6</v>
      </c>
      <c r="M1" s="1" t="s">
        <v>7</v>
      </c>
      <c r="N1" s="1" t="s">
        <v>8</v>
      </c>
      <c r="O1" s="1" t="s">
        <v>9</v>
      </c>
      <c r="P1" s="1" t="s">
        <v>10</v>
      </c>
      <c r="Q1" s="1" t="s">
        <v>11</v>
      </c>
      <c r="R1" s="1" t="s">
        <v>12</v>
      </c>
      <c r="S1" s="1" t="s">
        <v>13</v>
      </c>
      <c r="T1" s="1" t="s">
        <v>14</v>
      </c>
      <c r="U1" s="1" t="s">
        <v>15</v>
      </c>
      <c r="V1" s="1" t="s">
        <v>16</v>
      </c>
      <c r="W1" s="1" t="s">
        <v>5977</v>
      </c>
      <c r="X1" s="1" t="s">
        <v>17</v>
      </c>
      <c r="Y1" s="1" t="s">
        <v>18</v>
      </c>
      <c r="Z1" s="1" t="s">
        <v>19</v>
      </c>
      <c r="AA1" s="1" t="s">
        <v>20</v>
      </c>
      <c r="AB1" s="1" t="s">
        <v>21</v>
      </c>
      <c r="AC1" s="1" t="s">
        <v>22</v>
      </c>
      <c r="AD1" s="1" t="s">
        <v>23</v>
      </c>
      <c r="AE1" s="1" t="s">
        <v>24</v>
      </c>
      <c r="AF1" s="1" t="s">
        <v>25</v>
      </c>
      <c r="AG1" s="1" t="s">
        <v>26</v>
      </c>
      <c r="AH1" s="1" t="s">
        <v>5978</v>
      </c>
    </row>
    <row r="2" spans="1:34" ht="19.2">
      <c r="A2" s="4" t="s">
        <v>6078</v>
      </c>
      <c r="B2" t="s">
        <v>2345</v>
      </c>
      <c r="C2" t="s">
        <v>2346</v>
      </c>
      <c r="D2" t="s">
        <v>2346</v>
      </c>
      <c r="E2" t="s">
        <v>30</v>
      </c>
      <c r="F2" s="3" t="s">
        <v>245</v>
      </c>
      <c r="G2">
        <f t="shared" ref="G2:G65" si="0">COUNTIF(F2,"*Samenwerkingsverband Noord-Nederland*")</f>
        <v>0</v>
      </c>
      <c r="H2">
        <f t="shared" ref="H2:H65" si="1">COUNTIF(F2,"*OPZuid*")</f>
        <v>0</v>
      </c>
      <c r="I2">
        <f t="shared" ref="I2:I65" si="2">COUNTIF(F2,"*OP Oost*")</f>
        <v>0</v>
      </c>
      <c r="J2">
        <f t="shared" ref="J2:J65" si="3">COUNTIF(F2,"*Kansen voor West II*")</f>
        <v>1</v>
      </c>
      <c r="K2" t="s">
        <v>2347</v>
      </c>
      <c r="L2" t="s">
        <v>2348</v>
      </c>
      <c r="M2" s="2">
        <v>676792</v>
      </c>
      <c r="N2" s="2">
        <v>2088838</v>
      </c>
      <c r="O2" s="2">
        <v>908060</v>
      </c>
      <c r="P2" s="2">
        <v>3673690</v>
      </c>
      <c r="Q2">
        <v>40</v>
      </c>
      <c r="R2" t="s">
        <v>2349</v>
      </c>
      <c r="S2" t="s">
        <v>2350</v>
      </c>
      <c r="T2">
        <v>313</v>
      </c>
      <c r="U2" t="s">
        <v>2351</v>
      </c>
      <c r="V2" t="s">
        <v>1463</v>
      </c>
      <c r="W2">
        <f>V2-U2</f>
        <v>1528</v>
      </c>
      <c r="X2" t="s">
        <v>2345</v>
      </c>
      <c r="Y2" t="s">
        <v>2352</v>
      </c>
      <c r="Z2" t="s">
        <v>2353</v>
      </c>
      <c r="AA2" t="s">
        <v>2354</v>
      </c>
      <c r="AB2" t="s">
        <v>2355</v>
      </c>
      <c r="AC2" t="s">
        <v>2356</v>
      </c>
      <c r="AD2" t="s">
        <v>2357</v>
      </c>
      <c r="AE2" t="s">
        <v>2358</v>
      </c>
      <c r="AF2" t="s">
        <v>2359</v>
      </c>
      <c r="AG2" t="s">
        <v>2360</v>
      </c>
      <c r="AH2">
        <v>10</v>
      </c>
    </row>
    <row r="3" spans="1:34">
      <c r="A3" t="s">
        <v>5998</v>
      </c>
      <c r="B3" t="s">
        <v>315</v>
      </c>
      <c r="C3" t="s">
        <v>316</v>
      </c>
      <c r="D3" t="s">
        <v>317</v>
      </c>
      <c r="E3" t="s">
        <v>30</v>
      </c>
      <c r="F3" t="s">
        <v>31</v>
      </c>
      <c r="G3">
        <f t="shared" si="0"/>
        <v>0</v>
      </c>
      <c r="H3">
        <f t="shared" si="1"/>
        <v>0</v>
      </c>
      <c r="I3">
        <f t="shared" si="2"/>
        <v>1</v>
      </c>
      <c r="J3">
        <f t="shared" si="3"/>
        <v>0</v>
      </c>
      <c r="K3" t="s">
        <v>318</v>
      </c>
      <c r="L3" t="s">
        <v>319</v>
      </c>
      <c r="M3" s="2">
        <v>64250</v>
      </c>
      <c r="N3" s="2">
        <v>64250</v>
      </c>
      <c r="O3" s="2">
        <v>542407</v>
      </c>
      <c r="P3" s="2">
        <v>670907</v>
      </c>
      <c r="Q3">
        <v>34</v>
      </c>
      <c r="R3" t="s">
        <v>320</v>
      </c>
      <c r="S3" t="s">
        <v>321</v>
      </c>
      <c r="T3">
        <v>6</v>
      </c>
      <c r="U3" t="s">
        <v>322</v>
      </c>
      <c r="V3" t="s">
        <v>323</v>
      </c>
      <c r="W3">
        <f t="shared" ref="W3:W65" si="4">V3-U3</f>
        <v>867</v>
      </c>
      <c r="X3" t="s">
        <v>315</v>
      </c>
      <c r="Y3" t="s">
        <v>324</v>
      </c>
      <c r="AH3">
        <v>2</v>
      </c>
    </row>
    <row r="4" spans="1:34" ht="19.2">
      <c r="A4" s="4" t="s">
        <v>5998</v>
      </c>
      <c r="B4" t="s">
        <v>2491</v>
      </c>
      <c r="C4" t="s">
        <v>2492</v>
      </c>
      <c r="D4" t="s">
        <v>2493</v>
      </c>
      <c r="E4" t="s">
        <v>30</v>
      </c>
      <c r="F4" t="s">
        <v>31</v>
      </c>
      <c r="G4">
        <f t="shared" si="0"/>
        <v>0</v>
      </c>
      <c r="H4">
        <f t="shared" si="1"/>
        <v>0</v>
      </c>
      <c r="I4">
        <f t="shared" si="2"/>
        <v>1</v>
      </c>
      <c r="J4">
        <f t="shared" si="3"/>
        <v>0</v>
      </c>
      <c r="K4" t="s">
        <v>2494</v>
      </c>
      <c r="L4" t="s">
        <v>2495</v>
      </c>
      <c r="M4" s="2">
        <v>13108</v>
      </c>
      <c r="N4" s="2">
        <v>0</v>
      </c>
      <c r="O4" s="2">
        <v>19662</v>
      </c>
      <c r="P4" s="2">
        <v>32770</v>
      </c>
      <c r="Q4">
        <v>34</v>
      </c>
      <c r="R4" t="s">
        <v>2496</v>
      </c>
      <c r="S4" t="s">
        <v>2497</v>
      </c>
      <c r="T4">
        <v>11</v>
      </c>
      <c r="U4" t="s">
        <v>36</v>
      </c>
      <c r="V4" t="s">
        <v>528</v>
      </c>
      <c r="W4">
        <f t="shared" si="4"/>
        <v>365</v>
      </c>
      <c r="X4" t="s">
        <v>2491</v>
      </c>
      <c r="AH4">
        <v>1</v>
      </c>
    </row>
    <row r="5" spans="1:34" ht="19.2">
      <c r="A5" s="4" t="s">
        <v>5998</v>
      </c>
      <c r="B5" t="s">
        <v>3791</v>
      </c>
      <c r="C5" t="s">
        <v>3792</v>
      </c>
      <c r="D5" t="s">
        <v>3792</v>
      </c>
      <c r="E5" t="s">
        <v>30</v>
      </c>
      <c r="F5" t="s">
        <v>31</v>
      </c>
      <c r="G5">
        <f t="shared" si="0"/>
        <v>0</v>
      </c>
      <c r="H5">
        <f t="shared" si="1"/>
        <v>0</v>
      </c>
      <c r="I5">
        <f t="shared" si="2"/>
        <v>1</v>
      </c>
      <c r="J5">
        <f t="shared" si="3"/>
        <v>0</v>
      </c>
      <c r="K5" t="s">
        <v>3793</v>
      </c>
      <c r="L5" t="s">
        <v>3794</v>
      </c>
      <c r="M5" s="2">
        <v>343759</v>
      </c>
      <c r="N5" s="2">
        <v>85940</v>
      </c>
      <c r="O5" s="2">
        <v>644549</v>
      </c>
      <c r="P5" s="2">
        <v>1074248</v>
      </c>
      <c r="Q5">
        <v>34</v>
      </c>
      <c r="R5" t="s">
        <v>3795</v>
      </c>
      <c r="S5" t="s">
        <v>3796</v>
      </c>
      <c r="T5">
        <v>1</v>
      </c>
      <c r="U5" t="s">
        <v>1619</v>
      </c>
      <c r="V5" t="s">
        <v>141</v>
      </c>
      <c r="W5">
        <f t="shared" si="4"/>
        <v>1036</v>
      </c>
      <c r="X5" t="s">
        <v>3791</v>
      </c>
      <c r="Y5" t="s">
        <v>3797</v>
      </c>
      <c r="Z5" t="s">
        <v>3798</v>
      </c>
      <c r="AA5" t="s">
        <v>3799</v>
      </c>
      <c r="AB5" t="s">
        <v>3800</v>
      </c>
      <c r="AC5" t="s">
        <v>3801</v>
      </c>
      <c r="AD5" t="s">
        <v>3802</v>
      </c>
      <c r="AE5" t="s">
        <v>3803</v>
      </c>
      <c r="AH5">
        <v>8</v>
      </c>
    </row>
    <row r="6" spans="1:34" ht="19.2">
      <c r="A6" s="4" t="s">
        <v>5998</v>
      </c>
      <c r="B6" t="s">
        <v>3813</v>
      </c>
      <c r="C6" t="s">
        <v>3814</v>
      </c>
      <c r="D6" t="s">
        <v>3815</v>
      </c>
      <c r="E6" t="s">
        <v>30</v>
      </c>
      <c r="F6" t="s">
        <v>31</v>
      </c>
      <c r="G6">
        <f t="shared" si="0"/>
        <v>0</v>
      </c>
      <c r="H6">
        <f t="shared" si="1"/>
        <v>0</v>
      </c>
      <c r="I6">
        <f t="shared" si="2"/>
        <v>1</v>
      </c>
      <c r="J6">
        <f t="shared" si="3"/>
        <v>0</v>
      </c>
      <c r="K6" t="s">
        <v>3816</v>
      </c>
      <c r="L6" t="s">
        <v>3817</v>
      </c>
      <c r="M6" s="2">
        <v>11469</v>
      </c>
      <c r="N6" s="2">
        <v>11469</v>
      </c>
      <c r="O6" s="2">
        <v>55297</v>
      </c>
      <c r="P6" s="2">
        <v>78235</v>
      </c>
      <c r="Q6">
        <v>34</v>
      </c>
      <c r="R6" t="s">
        <v>3818</v>
      </c>
      <c r="S6" t="s">
        <v>2497</v>
      </c>
      <c r="T6">
        <v>4</v>
      </c>
      <c r="U6" t="s">
        <v>1662</v>
      </c>
      <c r="V6" t="s">
        <v>3819</v>
      </c>
      <c r="W6">
        <f t="shared" si="4"/>
        <v>730</v>
      </c>
      <c r="X6" t="s">
        <v>3813</v>
      </c>
      <c r="Y6" t="s">
        <v>3820</v>
      </c>
      <c r="AH6">
        <v>2</v>
      </c>
    </row>
    <row r="7" spans="1:34" ht="19.2">
      <c r="A7" s="4" t="s">
        <v>6095</v>
      </c>
      <c r="B7" t="s">
        <v>2865</v>
      </c>
      <c r="C7" t="s">
        <v>2866</v>
      </c>
      <c r="D7" t="s">
        <v>2866</v>
      </c>
      <c r="E7" t="s">
        <v>30</v>
      </c>
      <c r="F7" t="s">
        <v>93</v>
      </c>
      <c r="G7">
        <f t="shared" si="0"/>
        <v>1</v>
      </c>
      <c r="H7">
        <f t="shared" si="1"/>
        <v>0</v>
      </c>
      <c r="I7">
        <f t="shared" si="2"/>
        <v>0</v>
      </c>
      <c r="J7">
        <f t="shared" si="3"/>
        <v>0</v>
      </c>
      <c r="K7" t="s">
        <v>2867</v>
      </c>
      <c r="M7" s="2">
        <v>124239</v>
      </c>
      <c r="N7" s="2">
        <v>0</v>
      </c>
      <c r="O7" s="2">
        <v>230729</v>
      </c>
      <c r="P7" s="2">
        <v>354968</v>
      </c>
      <c r="Q7">
        <v>34</v>
      </c>
      <c r="R7" t="s">
        <v>2868</v>
      </c>
      <c r="S7" t="s">
        <v>2869</v>
      </c>
      <c r="T7">
        <v>2</v>
      </c>
      <c r="U7" t="s">
        <v>54</v>
      </c>
      <c r="V7" t="s">
        <v>1257</v>
      </c>
      <c r="W7">
        <f t="shared" si="4"/>
        <v>1106</v>
      </c>
      <c r="AH7">
        <v>1</v>
      </c>
    </row>
    <row r="8" spans="1:34" ht="19.2">
      <c r="A8" s="4" t="s">
        <v>6054</v>
      </c>
      <c r="B8" t="s">
        <v>1525</v>
      </c>
      <c r="C8" t="s">
        <v>1526</v>
      </c>
      <c r="D8" t="s">
        <v>1527</v>
      </c>
      <c r="E8" t="s">
        <v>30</v>
      </c>
      <c r="F8" s="3" t="s">
        <v>245</v>
      </c>
      <c r="G8">
        <f t="shared" si="0"/>
        <v>0</v>
      </c>
      <c r="H8">
        <f t="shared" si="1"/>
        <v>0</v>
      </c>
      <c r="I8">
        <f t="shared" si="2"/>
        <v>0</v>
      </c>
      <c r="J8">
        <f t="shared" si="3"/>
        <v>1</v>
      </c>
      <c r="K8" t="s">
        <v>1528</v>
      </c>
      <c r="L8" t="s">
        <v>1529</v>
      </c>
      <c r="M8" s="2">
        <v>1500000</v>
      </c>
      <c r="N8" s="2">
        <v>1123750</v>
      </c>
      <c r="O8" s="2">
        <v>2376250</v>
      </c>
      <c r="P8" s="2">
        <v>5000000</v>
      </c>
      <c r="Q8">
        <v>40</v>
      </c>
      <c r="R8" t="s">
        <v>1530</v>
      </c>
      <c r="S8" t="s">
        <v>1531</v>
      </c>
      <c r="T8">
        <v>10</v>
      </c>
      <c r="U8" t="s">
        <v>519</v>
      </c>
      <c r="V8" t="s">
        <v>1532</v>
      </c>
      <c r="W8">
        <f t="shared" si="4"/>
        <v>1886</v>
      </c>
      <c r="X8" t="s">
        <v>1525</v>
      </c>
      <c r="Y8" t="s">
        <v>1533</v>
      </c>
      <c r="Z8" t="s">
        <v>1534</v>
      </c>
      <c r="AA8" t="s">
        <v>1535</v>
      </c>
      <c r="AB8" t="s">
        <v>1536</v>
      </c>
      <c r="AC8" t="s">
        <v>1537</v>
      </c>
      <c r="AD8" t="s">
        <v>1538</v>
      </c>
      <c r="AE8" t="s">
        <v>1539</v>
      </c>
      <c r="AF8" t="s">
        <v>1540</v>
      </c>
      <c r="AG8" t="s">
        <v>1541</v>
      </c>
      <c r="AH8">
        <v>10</v>
      </c>
    </row>
    <row r="9" spans="1:34" ht="19.2">
      <c r="A9" s="4" t="s">
        <v>6054</v>
      </c>
      <c r="B9" t="s">
        <v>3132</v>
      </c>
      <c r="C9" t="s">
        <v>3133</v>
      </c>
      <c r="D9" t="s">
        <v>3134</v>
      </c>
      <c r="E9" t="s">
        <v>30</v>
      </c>
      <c r="F9" s="3" t="s">
        <v>245</v>
      </c>
      <c r="G9">
        <f t="shared" si="0"/>
        <v>0</v>
      </c>
      <c r="H9">
        <f t="shared" si="1"/>
        <v>0</v>
      </c>
      <c r="I9">
        <f t="shared" si="2"/>
        <v>0</v>
      </c>
      <c r="J9">
        <f t="shared" si="3"/>
        <v>1</v>
      </c>
      <c r="K9" t="s">
        <v>3135</v>
      </c>
      <c r="L9" t="s">
        <v>3136</v>
      </c>
      <c r="M9" s="2">
        <v>1332000</v>
      </c>
      <c r="N9" s="2">
        <v>911698</v>
      </c>
      <c r="O9" s="2">
        <v>2224035</v>
      </c>
      <c r="P9" s="2">
        <v>4467733</v>
      </c>
      <c r="Q9">
        <v>40</v>
      </c>
      <c r="R9" t="s">
        <v>3137</v>
      </c>
      <c r="S9" t="s">
        <v>3138</v>
      </c>
      <c r="T9">
        <v>200</v>
      </c>
      <c r="U9" t="s">
        <v>3139</v>
      </c>
      <c r="V9" t="s">
        <v>588</v>
      </c>
      <c r="W9">
        <f t="shared" si="4"/>
        <v>1224</v>
      </c>
      <c r="X9" t="s">
        <v>3132</v>
      </c>
      <c r="Y9" t="s">
        <v>3140</v>
      </c>
      <c r="Z9" t="s">
        <v>3141</v>
      </c>
      <c r="AA9" t="s">
        <v>3142</v>
      </c>
      <c r="AB9" t="s">
        <v>3143</v>
      </c>
      <c r="AC9" t="s">
        <v>3144</v>
      </c>
      <c r="AD9" t="s">
        <v>3145</v>
      </c>
      <c r="AE9" t="s">
        <v>3146</v>
      </c>
      <c r="AF9" t="s">
        <v>3147</v>
      </c>
      <c r="AG9" t="s">
        <v>3148</v>
      </c>
      <c r="AH9">
        <v>10</v>
      </c>
    </row>
    <row r="10" spans="1:34" ht="19.2">
      <c r="A10" s="4" t="s">
        <v>6054</v>
      </c>
      <c r="B10" t="s">
        <v>4385</v>
      </c>
      <c r="C10" t="s">
        <v>4386</v>
      </c>
      <c r="D10" t="s">
        <v>4387</v>
      </c>
      <c r="E10" t="s">
        <v>30</v>
      </c>
      <c r="F10" s="3" t="s">
        <v>245</v>
      </c>
      <c r="G10">
        <f t="shared" si="0"/>
        <v>0</v>
      </c>
      <c r="H10">
        <f t="shared" si="1"/>
        <v>0</v>
      </c>
      <c r="I10">
        <f t="shared" si="2"/>
        <v>0</v>
      </c>
      <c r="J10">
        <f t="shared" si="3"/>
        <v>1</v>
      </c>
      <c r="K10" t="s">
        <v>4388</v>
      </c>
      <c r="L10" t="s">
        <v>4389</v>
      </c>
      <c r="M10" s="2">
        <v>310034</v>
      </c>
      <c r="N10" s="2">
        <v>193771</v>
      </c>
      <c r="O10" s="2">
        <v>271280</v>
      </c>
      <c r="P10" s="2">
        <v>775085</v>
      </c>
      <c r="Q10">
        <v>40</v>
      </c>
      <c r="R10" t="s">
        <v>4390</v>
      </c>
      <c r="S10" t="s">
        <v>4391</v>
      </c>
      <c r="T10">
        <v>36</v>
      </c>
      <c r="U10" t="s">
        <v>1447</v>
      </c>
      <c r="V10" t="s">
        <v>141</v>
      </c>
      <c r="W10">
        <f t="shared" si="4"/>
        <v>487</v>
      </c>
      <c r="X10" t="s">
        <v>4385</v>
      </c>
      <c r="AH10">
        <v>1</v>
      </c>
    </row>
    <row r="11" spans="1:34" ht="19.2">
      <c r="A11" s="4" t="s">
        <v>6031</v>
      </c>
      <c r="B11" t="s">
        <v>865</v>
      </c>
      <c r="C11" t="s">
        <v>866</v>
      </c>
      <c r="D11" t="s">
        <v>866</v>
      </c>
      <c r="E11" t="s">
        <v>30</v>
      </c>
      <c r="F11" t="s">
        <v>31</v>
      </c>
      <c r="G11">
        <f t="shared" si="0"/>
        <v>0</v>
      </c>
      <c r="H11">
        <f t="shared" si="1"/>
        <v>0</v>
      </c>
      <c r="I11">
        <f t="shared" si="2"/>
        <v>1</v>
      </c>
      <c r="J11">
        <f t="shared" si="3"/>
        <v>0</v>
      </c>
      <c r="K11" t="s">
        <v>867</v>
      </c>
      <c r="L11" t="s">
        <v>868</v>
      </c>
      <c r="M11" s="2">
        <v>11857</v>
      </c>
      <c r="N11" s="2">
        <v>3065</v>
      </c>
      <c r="O11" s="2">
        <v>22383</v>
      </c>
      <c r="P11" s="2">
        <v>37305</v>
      </c>
      <c r="Q11">
        <v>34</v>
      </c>
      <c r="R11" t="s">
        <v>869</v>
      </c>
      <c r="S11" t="s">
        <v>870</v>
      </c>
      <c r="T11">
        <v>13</v>
      </c>
      <c r="U11" t="s">
        <v>555</v>
      </c>
      <c r="V11" t="s">
        <v>80</v>
      </c>
      <c r="W11">
        <f t="shared" si="4"/>
        <v>913</v>
      </c>
      <c r="X11" t="s">
        <v>865</v>
      </c>
      <c r="Y11" t="s">
        <v>871</v>
      </c>
      <c r="Z11" t="s">
        <v>872</v>
      </c>
      <c r="AH11">
        <v>3</v>
      </c>
    </row>
    <row r="12" spans="1:34" ht="19.2">
      <c r="A12" s="4" t="s">
        <v>6031</v>
      </c>
      <c r="B12" t="s">
        <v>1078</v>
      </c>
      <c r="C12" t="s">
        <v>1079</v>
      </c>
      <c r="D12" t="s">
        <v>1079</v>
      </c>
      <c r="E12" t="s">
        <v>30</v>
      </c>
      <c r="F12" t="s">
        <v>31</v>
      </c>
      <c r="G12">
        <f t="shared" si="0"/>
        <v>0</v>
      </c>
      <c r="H12">
        <f t="shared" si="1"/>
        <v>0</v>
      </c>
      <c r="I12">
        <f t="shared" si="2"/>
        <v>1</v>
      </c>
      <c r="J12">
        <f t="shared" si="3"/>
        <v>0</v>
      </c>
      <c r="K12" t="s">
        <v>1080</v>
      </c>
      <c r="L12" t="s">
        <v>1081</v>
      </c>
      <c r="M12" s="2">
        <v>19267</v>
      </c>
      <c r="N12" s="2">
        <v>17839</v>
      </c>
      <c r="O12" s="2">
        <v>89054</v>
      </c>
      <c r="P12" s="2">
        <v>126160</v>
      </c>
      <c r="Q12">
        <v>34</v>
      </c>
      <c r="R12" t="s">
        <v>1082</v>
      </c>
      <c r="S12" t="s">
        <v>1083</v>
      </c>
      <c r="T12">
        <v>55</v>
      </c>
      <c r="U12" t="s">
        <v>1084</v>
      </c>
      <c r="V12" t="s">
        <v>1085</v>
      </c>
      <c r="W12">
        <f t="shared" si="4"/>
        <v>463</v>
      </c>
      <c r="X12" t="s">
        <v>1078</v>
      </c>
      <c r="AH12">
        <v>1</v>
      </c>
    </row>
    <row r="13" spans="1:34" ht="19.2">
      <c r="A13" s="4" t="s">
        <v>6031</v>
      </c>
      <c r="B13" t="s">
        <v>1233</v>
      </c>
      <c r="C13" t="s">
        <v>1234</v>
      </c>
      <c r="D13" t="s">
        <v>1235</v>
      </c>
      <c r="E13" t="s">
        <v>30</v>
      </c>
      <c r="F13" t="s">
        <v>31</v>
      </c>
      <c r="G13">
        <f t="shared" si="0"/>
        <v>0</v>
      </c>
      <c r="H13">
        <f t="shared" si="1"/>
        <v>0</v>
      </c>
      <c r="I13">
        <f t="shared" si="2"/>
        <v>1</v>
      </c>
      <c r="J13">
        <f t="shared" si="3"/>
        <v>0</v>
      </c>
      <c r="K13" t="s">
        <v>1236</v>
      </c>
      <c r="L13" t="s">
        <v>1237</v>
      </c>
      <c r="M13" s="2">
        <v>25044</v>
      </c>
      <c r="N13" s="2">
        <v>7156</v>
      </c>
      <c r="O13" s="2">
        <v>59952</v>
      </c>
      <c r="P13" s="2">
        <v>92152</v>
      </c>
      <c r="Q13">
        <v>36</v>
      </c>
      <c r="R13" t="s">
        <v>869</v>
      </c>
      <c r="S13" t="s">
        <v>870</v>
      </c>
      <c r="T13">
        <v>13</v>
      </c>
      <c r="U13" t="s">
        <v>1238</v>
      </c>
      <c r="V13" t="s">
        <v>1239</v>
      </c>
      <c r="W13">
        <f t="shared" si="4"/>
        <v>469</v>
      </c>
      <c r="X13" t="s">
        <v>1233</v>
      </c>
      <c r="AH13">
        <v>1</v>
      </c>
    </row>
    <row r="14" spans="1:34" ht="19.2">
      <c r="A14" s="4" t="s">
        <v>6031</v>
      </c>
      <c r="B14" t="s">
        <v>1740</v>
      </c>
      <c r="C14" t="s">
        <v>1741</v>
      </c>
      <c r="D14" t="s">
        <v>1742</v>
      </c>
      <c r="E14" t="s">
        <v>30</v>
      </c>
      <c r="F14" t="s">
        <v>31</v>
      </c>
      <c r="G14">
        <f t="shared" si="0"/>
        <v>0</v>
      </c>
      <c r="H14">
        <f t="shared" si="1"/>
        <v>0</v>
      </c>
      <c r="I14">
        <f t="shared" si="2"/>
        <v>1</v>
      </c>
      <c r="J14">
        <f t="shared" si="3"/>
        <v>0</v>
      </c>
      <c r="K14" t="s">
        <v>1743</v>
      </c>
      <c r="L14" t="s">
        <v>1744</v>
      </c>
      <c r="M14" s="2">
        <v>19343</v>
      </c>
      <c r="N14" s="2">
        <v>17501</v>
      </c>
      <c r="O14" s="2">
        <v>69272</v>
      </c>
      <c r="P14" s="2">
        <v>106115</v>
      </c>
      <c r="Q14">
        <v>34</v>
      </c>
      <c r="R14" t="s">
        <v>1745</v>
      </c>
      <c r="U14" t="s">
        <v>351</v>
      </c>
      <c r="V14" t="s">
        <v>528</v>
      </c>
      <c r="W14">
        <f t="shared" si="4"/>
        <v>303</v>
      </c>
      <c r="X14" t="s">
        <v>1740</v>
      </c>
      <c r="AH14">
        <v>1</v>
      </c>
    </row>
    <row r="15" spans="1:34" ht="19.2">
      <c r="A15" s="4" t="s">
        <v>6031</v>
      </c>
      <c r="B15" t="s">
        <v>865</v>
      </c>
      <c r="C15" t="s">
        <v>1802</v>
      </c>
      <c r="D15" t="s">
        <v>1802</v>
      </c>
      <c r="E15" t="s">
        <v>30</v>
      </c>
      <c r="F15" s="3" t="s">
        <v>31</v>
      </c>
      <c r="G15">
        <f t="shared" si="0"/>
        <v>0</v>
      </c>
      <c r="H15">
        <f t="shared" si="1"/>
        <v>0</v>
      </c>
      <c r="I15">
        <f t="shared" si="2"/>
        <v>1</v>
      </c>
      <c r="J15">
        <f t="shared" si="3"/>
        <v>0</v>
      </c>
      <c r="K15" t="s">
        <v>1803</v>
      </c>
      <c r="M15" s="2">
        <v>218175</v>
      </c>
      <c r="N15" s="2">
        <v>218175</v>
      </c>
      <c r="O15" s="2">
        <v>436350</v>
      </c>
      <c r="P15" s="2">
        <v>872700</v>
      </c>
      <c r="Q15">
        <v>25</v>
      </c>
      <c r="R15" t="s">
        <v>869</v>
      </c>
      <c r="U15" t="s">
        <v>1804</v>
      </c>
      <c r="V15" t="s">
        <v>250</v>
      </c>
      <c r="W15">
        <f t="shared" si="4"/>
        <v>486</v>
      </c>
      <c r="AH15">
        <v>1</v>
      </c>
    </row>
    <row r="16" spans="1:34" ht="19.2">
      <c r="A16" s="4" t="s">
        <v>6031</v>
      </c>
      <c r="B16" t="s">
        <v>2718</v>
      </c>
      <c r="C16" t="s">
        <v>2719</v>
      </c>
      <c r="D16" t="s">
        <v>2720</v>
      </c>
      <c r="E16" t="s">
        <v>30</v>
      </c>
      <c r="F16" t="s">
        <v>31</v>
      </c>
      <c r="G16">
        <f t="shared" si="0"/>
        <v>0</v>
      </c>
      <c r="H16">
        <f t="shared" si="1"/>
        <v>0</v>
      </c>
      <c r="I16">
        <f t="shared" si="2"/>
        <v>1</v>
      </c>
      <c r="J16">
        <f t="shared" si="3"/>
        <v>0</v>
      </c>
      <c r="K16" t="s">
        <v>2721</v>
      </c>
      <c r="L16" t="s">
        <v>2722</v>
      </c>
      <c r="M16" s="2">
        <v>11505</v>
      </c>
      <c r="N16" s="2">
        <v>10409</v>
      </c>
      <c r="O16" s="2">
        <v>32870</v>
      </c>
      <c r="P16" s="2">
        <v>54784</v>
      </c>
      <c r="Q16">
        <v>36</v>
      </c>
      <c r="R16" t="s">
        <v>1082</v>
      </c>
      <c r="S16" t="s">
        <v>1083</v>
      </c>
      <c r="T16">
        <v>61</v>
      </c>
      <c r="U16" t="s">
        <v>134</v>
      </c>
      <c r="V16" t="s">
        <v>2723</v>
      </c>
      <c r="W16">
        <f t="shared" si="4"/>
        <v>440</v>
      </c>
      <c r="X16" t="s">
        <v>2718</v>
      </c>
      <c r="AH16">
        <v>1</v>
      </c>
    </row>
    <row r="17" spans="1:34" ht="19.2">
      <c r="A17" s="4" t="s">
        <v>6031</v>
      </c>
      <c r="B17" t="s">
        <v>3075</v>
      </c>
      <c r="C17" t="s">
        <v>3076</v>
      </c>
      <c r="D17" t="s">
        <v>3076</v>
      </c>
      <c r="E17" t="s">
        <v>30</v>
      </c>
      <c r="F17" t="s">
        <v>31</v>
      </c>
      <c r="G17">
        <f t="shared" si="0"/>
        <v>0</v>
      </c>
      <c r="H17">
        <f t="shared" si="1"/>
        <v>0</v>
      </c>
      <c r="I17">
        <f t="shared" si="2"/>
        <v>1</v>
      </c>
      <c r="J17">
        <f t="shared" si="3"/>
        <v>0</v>
      </c>
      <c r="K17" t="s">
        <v>3077</v>
      </c>
      <c r="L17" t="s">
        <v>3078</v>
      </c>
      <c r="M17" s="2">
        <v>247423</v>
      </c>
      <c r="N17" s="2">
        <v>78133</v>
      </c>
      <c r="O17" s="2">
        <v>488334</v>
      </c>
      <c r="P17" s="2">
        <v>813890</v>
      </c>
      <c r="Q17">
        <v>34</v>
      </c>
      <c r="R17" t="s">
        <v>1082</v>
      </c>
      <c r="S17" t="s">
        <v>1083</v>
      </c>
      <c r="T17">
        <v>54</v>
      </c>
      <c r="U17" t="s">
        <v>1207</v>
      </c>
      <c r="V17" t="s">
        <v>3079</v>
      </c>
      <c r="W17">
        <f t="shared" si="4"/>
        <v>637</v>
      </c>
      <c r="X17" t="s">
        <v>3075</v>
      </c>
      <c r="Y17" t="s">
        <v>3080</v>
      </c>
      <c r="AH17">
        <v>2</v>
      </c>
    </row>
    <row r="18" spans="1:34" ht="19.2">
      <c r="A18" s="4" t="s">
        <v>6031</v>
      </c>
      <c r="B18" t="s">
        <v>3499</v>
      </c>
      <c r="C18" t="s">
        <v>3500</v>
      </c>
      <c r="D18" t="s">
        <v>3501</v>
      </c>
      <c r="E18" t="s">
        <v>30</v>
      </c>
      <c r="F18" t="s">
        <v>31</v>
      </c>
      <c r="G18">
        <f t="shared" si="0"/>
        <v>0</v>
      </c>
      <c r="H18">
        <f t="shared" si="1"/>
        <v>0</v>
      </c>
      <c r="I18">
        <f t="shared" si="2"/>
        <v>1</v>
      </c>
      <c r="J18">
        <f t="shared" si="3"/>
        <v>0</v>
      </c>
      <c r="K18" t="s">
        <v>3502</v>
      </c>
      <c r="L18" t="s">
        <v>3503</v>
      </c>
      <c r="M18" s="2">
        <v>89080</v>
      </c>
      <c r="N18" s="2">
        <v>166201</v>
      </c>
      <c r="O18" s="2">
        <v>418184</v>
      </c>
      <c r="P18" s="2">
        <v>673464</v>
      </c>
      <c r="Q18">
        <v>34</v>
      </c>
      <c r="R18" t="s">
        <v>3504</v>
      </c>
      <c r="S18" t="s">
        <v>3505</v>
      </c>
      <c r="T18">
        <v>16</v>
      </c>
      <c r="U18" t="s">
        <v>555</v>
      </c>
      <c r="V18" t="s">
        <v>80</v>
      </c>
      <c r="W18">
        <f t="shared" si="4"/>
        <v>913</v>
      </c>
      <c r="X18" t="s">
        <v>3499</v>
      </c>
      <c r="Y18" t="s">
        <v>3506</v>
      </c>
      <c r="Z18" t="s">
        <v>3507</v>
      </c>
      <c r="AA18" t="s">
        <v>3508</v>
      </c>
      <c r="AB18" t="s">
        <v>622</v>
      </c>
      <c r="AC18" t="s">
        <v>3509</v>
      </c>
      <c r="AH18">
        <v>6</v>
      </c>
    </row>
    <row r="19" spans="1:34" ht="19.2">
      <c r="A19" s="4" t="s">
        <v>6031</v>
      </c>
      <c r="B19" t="s">
        <v>1740</v>
      </c>
      <c r="C19" t="s">
        <v>4110</v>
      </c>
      <c r="D19" t="s">
        <v>4111</v>
      </c>
      <c r="E19" t="s">
        <v>30</v>
      </c>
      <c r="F19" t="s">
        <v>31</v>
      </c>
      <c r="G19">
        <f t="shared" si="0"/>
        <v>0</v>
      </c>
      <c r="H19">
        <f t="shared" si="1"/>
        <v>0</v>
      </c>
      <c r="I19">
        <f t="shared" si="2"/>
        <v>1</v>
      </c>
      <c r="J19">
        <f t="shared" si="3"/>
        <v>0</v>
      </c>
      <c r="K19" t="s">
        <v>4112</v>
      </c>
      <c r="L19" t="s">
        <v>4113</v>
      </c>
      <c r="M19" s="2">
        <v>3202</v>
      </c>
      <c r="N19" s="2">
        <v>2965</v>
      </c>
      <c r="O19" s="2">
        <v>12703</v>
      </c>
      <c r="P19" s="2">
        <v>18870</v>
      </c>
      <c r="Q19">
        <v>34</v>
      </c>
      <c r="R19" t="s">
        <v>1745</v>
      </c>
      <c r="S19" t="s">
        <v>4114</v>
      </c>
      <c r="T19">
        <v>15</v>
      </c>
      <c r="U19" t="s">
        <v>154</v>
      </c>
      <c r="V19" t="s">
        <v>190</v>
      </c>
      <c r="W19">
        <f t="shared" si="4"/>
        <v>305</v>
      </c>
      <c r="X19" t="s">
        <v>1740</v>
      </c>
      <c r="AH19">
        <v>1</v>
      </c>
    </row>
    <row r="20" spans="1:34" ht="19.2">
      <c r="A20" s="4" t="s">
        <v>6031</v>
      </c>
      <c r="B20" t="s">
        <v>1740</v>
      </c>
      <c r="C20" t="s">
        <v>5163</v>
      </c>
      <c r="D20" t="s">
        <v>5164</v>
      </c>
      <c r="E20" t="s">
        <v>30</v>
      </c>
      <c r="F20" t="s">
        <v>31</v>
      </c>
      <c r="G20">
        <f t="shared" si="0"/>
        <v>0</v>
      </c>
      <c r="H20">
        <f t="shared" si="1"/>
        <v>0</v>
      </c>
      <c r="I20">
        <f t="shared" si="2"/>
        <v>1</v>
      </c>
      <c r="J20">
        <f t="shared" si="3"/>
        <v>0</v>
      </c>
      <c r="K20" t="s">
        <v>5165</v>
      </c>
      <c r="L20" t="s">
        <v>4113</v>
      </c>
      <c r="M20" s="2">
        <v>124523</v>
      </c>
      <c r="N20" s="2">
        <v>48715</v>
      </c>
      <c r="O20" s="2">
        <v>321727</v>
      </c>
      <c r="P20" s="2">
        <v>494965</v>
      </c>
      <c r="Q20">
        <v>34</v>
      </c>
      <c r="R20" t="s">
        <v>1745</v>
      </c>
      <c r="U20" t="s">
        <v>79</v>
      </c>
      <c r="V20" t="s">
        <v>5166</v>
      </c>
      <c r="W20">
        <f t="shared" si="4"/>
        <v>978</v>
      </c>
      <c r="X20" t="s">
        <v>1740</v>
      </c>
      <c r="Y20" t="s">
        <v>540</v>
      </c>
      <c r="AH20">
        <v>2</v>
      </c>
    </row>
    <row r="21" spans="1:34" ht="19.2">
      <c r="A21" s="4" t="s">
        <v>6031</v>
      </c>
      <c r="B21" t="s">
        <v>5590</v>
      </c>
      <c r="C21" t="s">
        <v>5591</v>
      </c>
      <c r="D21" t="s">
        <v>5592</v>
      </c>
      <c r="E21" t="s">
        <v>30</v>
      </c>
      <c r="F21" t="s">
        <v>31</v>
      </c>
      <c r="G21">
        <f t="shared" si="0"/>
        <v>0</v>
      </c>
      <c r="H21">
        <f t="shared" si="1"/>
        <v>0</v>
      </c>
      <c r="I21">
        <f t="shared" si="2"/>
        <v>1</v>
      </c>
      <c r="J21">
        <f t="shared" si="3"/>
        <v>0</v>
      </c>
      <c r="K21" t="s">
        <v>5593</v>
      </c>
      <c r="L21" t="s">
        <v>5594</v>
      </c>
      <c r="M21" s="2">
        <v>194715</v>
      </c>
      <c r="N21" s="2">
        <v>297422</v>
      </c>
      <c r="O21" s="2">
        <v>738207</v>
      </c>
      <c r="P21" s="2">
        <v>1230344</v>
      </c>
      <c r="Q21">
        <v>34</v>
      </c>
      <c r="R21" t="s">
        <v>3504</v>
      </c>
      <c r="S21" t="s">
        <v>3505</v>
      </c>
      <c r="T21">
        <v>16</v>
      </c>
      <c r="U21" t="s">
        <v>54</v>
      </c>
      <c r="V21" t="s">
        <v>80</v>
      </c>
      <c r="W21">
        <f t="shared" si="4"/>
        <v>1187</v>
      </c>
      <c r="X21" t="s">
        <v>5590</v>
      </c>
      <c r="Y21" t="s">
        <v>5595</v>
      </c>
      <c r="Z21" t="s">
        <v>5596</v>
      </c>
      <c r="AH21">
        <v>3</v>
      </c>
    </row>
    <row r="22" spans="1:34" ht="19.2">
      <c r="A22" s="4" t="s">
        <v>6031</v>
      </c>
      <c r="B22" t="s">
        <v>5790</v>
      </c>
      <c r="C22" t="s">
        <v>5867</v>
      </c>
      <c r="D22" t="s">
        <v>5867</v>
      </c>
      <c r="E22" t="s">
        <v>30</v>
      </c>
      <c r="F22" t="s">
        <v>31</v>
      </c>
      <c r="G22">
        <f t="shared" si="0"/>
        <v>0</v>
      </c>
      <c r="H22">
        <f t="shared" si="1"/>
        <v>0</v>
      </c>
      <c r="I22">
        <f t="shared" si="2"/>
        <v>1</v>
      </c>
      <c r="J22">
        <f t="shared" si="3"/>
        <v>0</v>
      </c>
      <c r="K22" t="s">
        <v>5868</v>
      </c>
      <c r="L22" t="s">
        <v>5869</v>
      </c>
      <c r="M22" s="2">
        <v>38908</v>
      </c>
      <c r="N22" s="2">
        <v>38908</v>
      </c>
      <c r="O22" s="2">
        <v>180375</v>
      </c>
      <c r="P22" s="2">
        <v>258190</v>
      </c>
      <c r="Q22">
        <v>34</v>
      </c>
      <c r="R22" t="s">
        <v>5870</v>
      </c>
      <c r="S22" t="s">
        <v>5871</v>
      </c>
      <c r="T22">
        <v>48</v>
      </c>
      <c r="U22" t="s">
        <v>351</v>
      </c>
      <c r="V22" t="s">
        <v>1161</v>
      </c>
      <c r="W22">
        <f t="shared" si="4"/>
        <v>730</v>
      </c>
      <c r="X22" t="s">
        <v>5790</v>
      </c>
      <c r="Y22" t="s">
        <v>5872</v>
      </c>
      <c r="AH22">
        <v>2</v>
      </c>
    </row>
    <row r="23" spans="1:34" ht="19.2">
      <c r="A23" s="4" t="s">
        <v>6061</v>
      </c>
      <c r="B23" t="s">
        <v>1776</v>
      </c>
      <c r="C23" t="s">
        <v>1777</v>
      </c>
      <c r="D23" t="s">
        <v>1778</v>
      </c>
      <c r="E23" t="s">
        <v>30</v>
      </c>
      <c r="F23" s="3" t="s">
        <v>245</v>
      </c>
      <c r="G23">
        <f t="shared" si="0"/>
        <v>0</v>
      </c>
      <c r="H23">
        <f t="shared" si="1"/>
        <v>0</v>
      </c>
      <c r="I23">
        <f t="shared" si="2"/>
        <v>0</v>
      </c>
      <c r="J23">
        <f t="shared" si="3"/>
        <v>1</v>
      </c>
      <c r="K23" t="s">
        <v>1779</v>
      </c>
      <c r="L23" t="s">
        <v>1780</v>
      </c>
      <c r="M23" s="2">
        <v>582041</v>
      </c>
      <c r="N23" s="2">
        <v>713698</v>
      </c>
      <c r="O23" s="2">
        <v>1614464</v>
      </c>
      <c r="P23" s="2">
        <v>2910203</v>
      </c>
      <c r="Q23">
        <v>40</v>
      </c>
      <c r="R23" t="s">
        <v>1781</v>
      </c>
      <c r="S23" t="s">
        <v>1782</v>
      </c>
      <c r="T23">
        <v>2</v>
      </c>
      <c r="U23" t="s">
        <v>1783</v>
      </c>
      <c r="V23" t="s">
        <v>1784</v>
      </c>
      <c r="W23">
        <f t="shared" si="4"/>
        <v>1638</v>
      </c>
      <c r="X23" t="s">
        <v>1785</v>
      </c>
      <c r="Y23" t="s">
        <v>1046</v>
      </c>
      <c r="Z23" t="s">
        <v>1786</v>
      </c>
      <c r="AA23" t="s">
        <v>1787</v>
      </c>
      <c r="AB23" t="s">
        <v>1776</v>
      </c>
      <c r="AC23" t="s">
        <v>1788</v>
      </c>
      <c r="AH23">
        <v>6</v>
      </c>
    </row>
    <row r="24" spans="1:34" ht="19.2">
      <c r="A24" s="4" t="s">
        <v>6061</v>
      </c>
      <c r="B24" t="s">
        <v>1776</v>
      </c>
      <c r="C24" t="s">
        <v>2782</v>
      </c>
      <c r="D24" t="s">
        <v>2783</v>
      </c>
      <c r="E24" t="s">
        <v>30</v>
      </c>
      <c r="F24" t="s">
        <v>245</v>
      </c>
      <c r="G24">
        <f t="shared" si="0"/>
        <v>0</v>
      </c>
      <c r="H24">
        <f t="shared" si="1"/>
        <v>0</v>
      </c>
      <c r="I24">
        <f t="shared" si="2"/>
        <v>0</v>
      </c>
      <c r="J24">
        <f t="shared" si="3"/>
        <v>1</v>
      </c>
      <c r="K24" t="s">
        <v>2784</v>
      </c>
      <c r="L24" t="s">
        <v>2785</v>
      </c>
      <c r="M24" s="2">
        <v>5820406</v>
      </c>
      <c r="N24" s="2">
        <v>5820406</v>
      </c>
      <c r="O24" s="2">
        <v>17461218</v>
      </c>
      <c r="P24" s="2">
        <v>2910203</v>
      </c>
      <c r="Q24">
        <v>20</v>
      </c>
      <c r="R24" t="s">
        <v>1781</v>
      </c>
      <c r="S24" t="s">
        <v>2786</v>
      </c>
      <c r="T24">
        <v>2</v>
      </c>
      <c r="U24" t="s">
        <v>2787</v>
      </c>
      <c r="V24" t="s">
        <v>2788</v>
      </c>
      <c r="W24">
        <f t="shared" si="4"/>
        <v>909</v>
      </c>
      <c r="X24" t="s">
        <v>2789</v>
      </c>
      <c r="Y24" t="s">
        <v>2790</v>
      </c>
      <c r="Z24" t="s">
        <v>1787</v>
      </c>
      <c r="AA24" t="s">
        <v>1776</v>
      </c>
      <c r="AH24">
        <v>4</v>
      </c>
    </row>
    <row r="25" spans="1:34" ht="19.2">
      <c r="A25" s="4" t="s">
        <v>6061</v>
      </c>
      <c r="B25" t="s">
        <v>5304</v>
      </c>
      <c r="C25" t="s">
        <v>5305</v>
      </c>
      <c r="D25" t="s">
        <v>5306</v>
      </c>
      <c r="E25" t="s">
        <v>30</v>
      </c>
      <c r="F25" s="3" t="s">
        <v>245</v>
      </c>
      <c r="G25">
        <f t="shared" si="0"/>
        <v>0</v>
      </c>
      <c r="H25">
        <f t="shared" si="1"/>
        <v>0</v>
      </c>
      <c r="I25">
        <f t="shared" si="2"/>
        <v>0</v>
      </c>
      <c r="J25">
        <f t="shared" si="3"/>
        <v>1</v>
      </c>
      <c r="K25" t="s">
        <v>5307</v>
      </c>
      <c r="L25" t="s">
        <v>5308</v>
      </c>
      <c r="M25" s="2">
        <v>886360</v>
      </c>
      <c r="N25" s="2">
        <v>80000</v>
      </c>
      <c r="O25" s="2">
        <v>1249541</v>
      </c>
      <c r="P25" s="2">
        <v>2215901</v>
      </c>
      <c r="Q25">
        <v>40</v>
      </c>
      <c r="R25" t="s">
        <v>5309</v>
      </c>
      <c r="S25" t="s">
        <v>5310</v>
      </c>
      <c r="T25">
        <v>33</v>
      </c>
      <c r="U25" t="s">
        <v>5311</v>
      </c>
      <c r="V25" t="s">
        <v>506</v>
      </c>
      <c r="W25">
        <f t="shared" si="4"/>
        <v>1480</v>
      </c>
      <c r="X25" t="s">
        <v>5304</v>
      </c>
      <c r="Y25" t="s">
        <v>5312</v>
      </c>
      <c r="Z25" t="s">
        <v>5313</v>
      </c>
      <c r="AA25" t="s">
        <v>5314</v>
      </c>
      <c r="AB25" t="s">
        <v>5315</v>
      </c>
      <c r="AC25" t="s">
        <v>5316</v>
      </c>
      <c r="AD25" t="s">
        <v>5317</v>
      </c>
      <c r="AE25" t="s">
        <v>5318</v>
      </c>
      <c r="AF25" t="s">
        <v>5319</v>
      </c>
      <c r="AG25" t="s">
        <v>5320</v>
      </c>
      <c r="AH25">
        <v>10</v>
      </c>
    </row>
    <row r="26" spans="1:34" ht="19.2">
      <c r="A26" s="4" t="s">
        <v>6063</v>
      </c>
      <c r="B26" t="s">
        <v>1821</v>
      </c>
      <c r="C26" t="s">
        <v>1822</v>
      </c>
      <c r="E26" t="s">
        <v>30</v>
      </c>
      <c r="F26" t="s">
        <v>138</v>
      </c>
      <c r="G26">
        <f t="shared" si="0"/>
        <v>0</v>
      </c>
      <c r="H26">
        <f t="shared" si="1"/>
        <v>1</v>
      </c>
      <c r="I26">
        <f t="shared" si="2"/>
        <v>0</v>
      </c>
      <c r="J26">
        <f t="shared" si="3"/>
        <v>0</v>
      </c>
      <c r="K26" t="s">
        <v>1823</v>
      </c>
      <c r="M26" s="2">
        <v>317266</v>
      </c>
      <c r="N26" s="2">
        <v>90647</v>
      </c>
      <c r="O26" s="2">
        <v>502049</v>
      </c>
      <c r="P26" s="2">
        <v>909962</v>
      </c>
      <c r="R26" t="s">
        <v>1824</v>
      </c>
      <c r="S26" t="s">
        <v>1825</v>
      </c>
      <c r="T26">
        <v>5</v>
      </c>
      <c r="U26" t="s">
        <v>924</v>
      </c>
      <c r="V26" t="s">
        <v>700</v>
      </c>
      <c r="W26">
        <f t="shared" si="4"/>
        <v>1339</v>
      </c>
      <c r="X26" t="s">
        <v>1821</v>
      </c>
      <c r="AH26">
        <v>1</v>
      </c>
    </row>
    <row r="27" spans="1:34" ht="19.2">
      <c r="A27" s="4" t="s">
        <v>6040</v>
      </c>
      <c r="B27" t="s">
        <v>1017</v>
      </c>
      <c r="C27" t="s">
        <v>1018</v>
      </c>
      <c r="D27" t="s">
        <v>1019</v>
      </c>
      <c r="E27" t="s">
        <v>30</v>
      </c>
      <c r="F27" s="3" t="s">
        <v>245</v>
      </c>
      <c r="G27">
        <f t="shared" si="0"/>
        <v>0</v>
      </c>
      <c r="H27">
        <f t="shared" si="1"/>
        <v>0</v>
      </c>
      <c r="I27">
        <f t="shared" si="2"/>
        <v>0</v>
      </c>
      <c r="J27">
        <f t="shared" si="3"/>
        <v>1</v>
      </c>
      <c r="K27" t="s">
        <v>1020</v>
      </c>
      <c r="L27" t="s">
        <v>1021</v>
      </c>
      <c r="M27" s="2">
        <v>3600000</v>
      </c>
      <c r="N27" s="2">
        <v>3600000</v>
      </c>
      <c r="O27" s="2">
        <v>0</v>
      </c>
      <c r="P27" s="2">
        <v>7200000</v>
      </c>
      <c r="Q27">
        <v>40</v>
      </c>
      <c r="R27" t="s">
        <v>1022</v>
      </c>
      <c r="S27" t="s">
        <v>1023</v>
      </c>
      <c r="T27">
        <v>11</v>
      </c>
      <c r="U27" t="s">
        <v>763</v>
      </c>
      <c r="V27" t="s">
        <v>1024</v>
      </c>
      <c r="W27">
        <f t="shared" si="4"/>
        <v>2191</v>
      </c>
      <c r="X27" t="s">
        <v>1017</v>
      </c>
      <c r="AH27">
        <v>1</v>
      </c>
    </row>
    <row r="28" spans="1:34" ht="19.2">
      <c r="A28" s="4" t="s">
        <v>6040</v>
      </c>
      <c r="B28" t="s">
        <v>2286</v>
      </c>
      <c r="C28" t="s">
        <v>2287</v>
      </c>
      <c r="D28" t="s">
        <v>2288</v>
      </c>
      <c r="E28" t="s">
        <v>30</v>
      </c>
      <c r="F28" s="3" t="s">
        <v>245</v>
      </c>
      <c r="G28">
        <f t="shared" si="0"/>
        <v>0</v>
      </c>
      <c r="H28">
        <f t="shared" si="1"/>
        <v>0</v>
      </c>
      <c r="I28">
        <f t="shared" si="2"/>
        <v>0</v>
      </c>
      <c r="J28">
        <f t="shared" si="3"/>
        <v>1</v>
      </c>
      <c r="K28" t="s">
        <v>2289</v>
      </c>
      <c r="L28" t="s">
        <v>2290</v>
      </c>
      <c r="M28" s="2">
        <v>4289983</v>
      </c>
      <c r="N28" s="2">
        <v>800000</v>
      </c>
      <c r="O28" s="2">
        <v>7634975</v>
      </c>
      <c r="P28" s="2">
        <v>12724958</v>
      </c>
      <c r="Q28">
        <v>40</v>
      </c>
      <c r="R28" t="s">
        <v>2291</v>
      </c>
      <c r="S28" t="s">
        <v>1023</v>
      </c>
      <c r="T28">
        <v>11</v>
      </c>
      <c r="U28" t="s">
        <v>1062</v>
      </c>
      <c r="V28" t="s">
        <v>2292</v>
      </c>
      <c r="W28">
        <f t="shared" si="4"/>
        <v>2008</v>
      </c>
      <c r="X28" t="s">
        <v>2286</v>
      </c>
      <c r="AH28">
        <v>1</v>
      </c>
    </row>
    <row r="29" spans="1:34" ht="19.2">
      <c r="A29" s="4" t="s">
        <v>6040</v>
      </c>
      <c r="B29" t="s">
        <v>2286</v>
      </c>
      <c r="C29" t="s">
        <v>2651</v>
      </c>
      <c r="D29" t="s">
        <v>2652</v>
      </c>
      <c r="E29" t="s">
        <v>30</v>
      </c>
      <c r="F29" s="3" t="s">
        <v>245</v>
      </c>
      <c r="G29">
        <f t="shared" si="0"/>
        <v>0</v>
      </c>
      <c r="H29">
        <f t="shared" si="1"/>
        <v>0</v>
      </c>
      <c r="I29">
        <f t="shared" si="2"/>
        <v>0</v>
      </c>
      <c r="J29">
        <f t="shared" si="3"/>
        <v>1</v>
      </c>
      <c r="K29" t="s">
        <v>2653</v>
      </c>
      <c r="L29" t="s">
        <v>2290</v>
      </c>
      <c r="M29" s="2">
        <v>5699968</v>
      </c>
      <c r="N29" s="2">
        <v>0</v>
      </c>
      <c r="O29" s="2">
        <v>5699968</v>
      </c>
      <c r="P29" s="2">
        <v>11399936</v>
      </c>
      <c r="Q29">
        <v>40</v>
      </c>
      <c r="R29" t="s">
        <v>2291</v>
      </c>
      <c r="S29" t="s">
        <v>1023</v>
      </c>
      <c r="T29">
        <v>11</v>
      </c>
      <c r="U29" t="s">
        <v>1062</v>
      </c>
      <c r="V29" t="s">
        <v>2292</v>
      </c>
      <c r="W29">
        <f t="shared" si="4"/>
        <v>2008</v>
      </c>
      <c r="X29" t="s">
        <v>2286</v>
      </c>
      <c r="AH29">
        <v>1</v>
      </c>
    </row>
    <row r="30" spans="1:34" ht="19.2">
      <c r="A30" s="4" t="s">
        <v>6040</v>
      </c>
      <c r="B30" t="s">
        <v>3355</v>
      </c>
      <c r="C30" t="s">
        <v>3356</v>
      </c>
      <c r="D30" t="s">
        <v>3356</v>
      </c>
      <c r="E30" t="s">
        <v>30</v>
      </c>
      <c r="F30" s="3" t="s">
        <v>245</v>
      </c>
      <c r="G30">
        <f t="shared" si="0"/>
        <v>0</v>
      </c>
      <c r="H30">
        <f t="shared" si="1"/>
        <v>0</v>
      </c>
      <c r="I30">
        <f t="shared" si="2"/>
        <v>0</v>
      </c>
      <c r="J30">
        <f t="shared" si="3"/>
        <v>1</v>
      </c>
      <c r="K30" t="s">
        <v>3357</v>
      </c>
      <c r="L30" t="s">
        <v>3358</v>
      </c>
      <c r="M30" s="2">
        <v>346180</v>
      </c>
      <c r="N30" s="2">
        <v>0</v>
      </c>
      <c r="O30" s="2">
        <v>519270</v>
      </c>
      <c r="P30" s="2">
        <v>865450</v>
      </c>
      <c r="Q30">
        <v>40</v>
      </c>
      <c r="R30" t="s">
        <v>3359</v>
      </c>
      <c r="S30" t="s">
        <v>3360</v>
      </c>
      <c r="T30">
        <v>26</v>
      </c>
      <c r="U30" t="s">
        <v>478</v>
      </c>
      <c r="V30" t="s">
        <v>925</v>
      </c>
      <c r="W30">
        <f t="shared" si="4"/>
        <v>731</v>
      </c>
      <c r="X30" t="s">
        <v>3355</v>
      </c>
      <c r="Y30" t="s">
        <v>3361</v>
      </c>
      <c r="Z30" t="s">
        <v>3362</v>
      </c>
      <c r="AH30">
        <v>3</v>
      </c>
    </row>
    <row r="31" spans="1:34" ht="19.2">
      <c r="A31" s="4" t="s">
        <v>6040</v>
      </c>
      <c r="B31" t="s">
        <v>4590</v>
      </c>
      <c r="C31" t="s">
        <v>4591</v>
      </c>
      <c r="D31" t="s">
        <v>4592</v>
      </c>
      <c r="E31" t="s">
        <v>30</v>
      </c>
      <c r="F31" s="3" t="s">
        <v>245</v>
      </c>
      <c r="G31">
        <f t="shared" si="0"/>
        <v>0</v>
      </c>
      <c r="H31">
        <f t="shared" si="1"/>
        <v>0</v>
      </c>
      <c r="I31">
        <f t="shared" si="2"/>
        <v>0</v>
      </c>
      <c r="J31">
        <f t="shared" si="3"/>
        <v>1</v>
      </c>
      <c r="K31" t="s">
        <v>4593</v>
      </c>
      <c r="L31" t="s">
        <v>4594</v>
      </c>
      <c r="M31" s="2">
        <v>5250000</v>
      </c>
      <c r="N31" s="2">
        <v>1800000</v>
      </c>
      <c r="O31" s="2">
        <v>8075000</v>
      </c>
      <c r="P31" s="2">
        <v>15125000</v>
      </c>
      <c r="Q31">
        <v>40</v>
      </c>
      <c r="R31" t="s">
        <v>2291</v>
      </c>
      <c r="S31" t="s">
        <v>1023</v>
      </c>
      <c r="T31">
        <v>11</v>
      </c>
      <c r="U31" t="s">
        <v>1062</v>
      </c>
      <c r="V31" t="s">
        <v>2292</v>
      </c>
      <c r="W31">
        <f t="shared" si="4"/>
        <v>2008</v>
      </c>
      <c r="X31" t="s">
        <v>4590</v>
      </c>
      <c r="AH31">
        <v>1</v>
      </c>
    </row>
    <row r="32" spans="1:34" ht="19.2">
      <c r="A32" s="4" t="s">
        <v>6026</v>
      </c>
      <c r="B32" t="s">
        <v>804</v>
      </c>
      <c r="C32" t="s">
        <v>805</v>
      </c>
      <c r="D32" t="s">
        <v>806</v>
      </c>
      <c r="E32" t="s">
        <v>30</v>
      </c>
      <c r="F32" s="3" t="s">
        <v>245</v>
      </c>
      <c r="G32">
        <f t="shared" si="0"/>
        <v>0</v>
      </c>
      <c r="H32">
        <f t="shared" si="1"/>
        <v>0</v>
      </c>
      <c r="I32">
        <f t="shared" si="2"/>
        <v>0</v>
      </c>
      <c r="J32">
        <f t="shared" si="3"/>
        <v>1</v>
      </c>
      <c r="K32" t="s">
        <v>807</v>
      </c>
      <c r="L32" t="s">
        <v>808</v>
      </c>
      <c r="M32" s="2">
        <v>324066</v>
      </c>
      <c r="N32" s="2">
        <v>212190</v>
      </c>
      <c r="O32" s="2">
        <v>135510</v>
      </c>
      <c r="P32" s="2">
        <v>671766</v>
      </c>
      <c r="Q32">
        <v>40</v>
      </c>
      <c r="R32" t="s">
        <v>809</v>
      </c>
      <c r="S32" t="s">
        <v>810</v>
      </c>
      <c r="T32">
        <v>468</v>
      </c>
      <c r="U32" t="s">
        <v>449</v>
      </c>
      <c r="V32" t="s">
        <v>80</v>
      </c>
      <c r="W32">
        <f t="shared" si="4"/>
        <v>1004</v>
      </c>
      <c r="X32" t="s">
        <v>804</v>
      </c>
      <c r="Y32" t="s">
        <v>811</v>
      </c>
      <c r="Z32" t="s">
        <v>812</v>
      </c>
      <c r="AH32">
        <v>3</v>
      </c>
    </row>
    <row r="33" spans="1:34" ht="19.2">
      <c r="A33" s="4" t="s">
        <v>6026</v>
      </c>
      <c r="B33" t="s">
        <v>996</v>
      </c>
      <c r="C33" t="s">
        <v>997</v>
      </c>
      <c r="D33" t="s">
        <v>998</v>
      </c>
      <c r="E33" t="s">
        <v>30</v>
      </c>
      <c r="F33" t="s">
        <v>245</v>
      </c>
      <c r="G33">
        <f t="shared" si="0"/>
        <v>0</v>
      </c>
      <c r="H33">
        <f t="shared" si="1"/>
        <v>0</v>
      </c>
      <c r="I33">
        <f t="shared" si="2"/>
        <v>0</v>
      </c>
      <c r="J33">
        <f t="shared" si="3"/>
        <v>1</v>
      </c>
      <c r="K33" t="s">
        <v>999</v>
      </c>
      <c r="L33" t="s">
        <v>1000</v>
      </c>
      <c r="M33" s="2">
        <v>314477</v>
      </c>
      <c r="N33" s="2">
        <v>0</v>
      </c>
      <c r="O33" s="2">
        <v>733779</v>
      </c>
      <c r="P33" s="2">
        <v>1048256</v>
      </c>
      <c r="Q33">
        <v>30</v>
      </c>
      <c r="R33" t="s">
        <v>1001</v>
      </c>
      <c r="S33" t="s">
        <v>1002</v>
      </c>
      <c r="T33">
        <v>63</v>
      </c>
      <c r="U33" t="s">
        <v>1003</v>
      </c>
      <c r="V33" t="s">
        <v>1004</v>
      </c>
      <c r="W33">
        <f t="shared" si="4"/>
        <v>1705</v>
      </c>
      <c r="X33" t="s">
        <v>1005</v>
      </c>
      <c r="Y33" t="s">
        <v>1006</v>
      </c>
      <c r="AH33">
        <v>2</v>
      </c>
    </row>
    <row r="34" spans="1:34" ht="19.2">
      <c r="A34" s="4" t="s">
        <v>6026</v>
      </c>
      <c r="B34" t="s">
        <v>1321</v>
      </c>
      <c r="C34" t="s">
        <v>1322</v>
      </c>
      <c r="D34" t="s">
        <v>1323</v>
      </c>
      <c r="E34" t="s">
        <v>30</v>
      </c>
      <c r="F34" s="3" t="s">
        <v>245</v>
      </c>
      <c r="G34">
        <f t="shared" si="0"/>
        <v>0</v>
      </c>
      <c r="H34">
        <f t="shared" si="1"/>
        <v>0</v>
      </c>
      <c r="I34">
        <f t="shared" si="2"/>
        <v>0</v>
      </c>
      <c r="J34">
        <f t="shared" si="3"/>
        <v>1</v>
      </c>
      <c r="K34" t="s">
        <v>1324</v>
      </c>
      <c r="L34" t="s">
        <v>1325</v>
      </c>
      <c r="M34" s="2">
        <v>208191</v>
      </c>
      <c r="N34" s="2">
        <v>0</v>
      </c>
      <c r="O34" s="2">
        <v>240595</v>
      </c>
      <c r="P34" s="2">
        <v>448785</v>
      </c>
      <c r="Q34">
        <v>40</v>
      </c>
      <c r="R34" t="s">
        <v>1326</v>
      </c>
      <c r="S34" t="s">
        <v>1327</v>
      </c>
      <c r="T34">
        <v>106</v>
      </c>
      <c r="U34" t="s">
        <v>519</v>
      </c>
      <c r="V34" t="s">
        <v>1328</v>
      </c>
      <c r="W34">
        <f t="shared" si="4"/>
        <v>1309</v>
      </c>
      <c r="X34" t="s">
        <v>1329</v>
      </c>
      <c r="AH34">
        <v>1</v>
      </c>
    </row>
    <row r="35" spans="1:34" ht="15.6">
      <c r="A35" s="6" t="s">
        <v>6026</v>
      </c>
      <c r="B35" t="s">
        <v>1451</v>
      </c>
      <c r="C35" t="s">
        <v>1452</v>
      </c>
      <c r="D35" t="s">
        <v>1452</v>
      </c>
      <c r="E35" t="s">
        <v>30</v>
      </c>
      <c r="F35" s="3" t="s">
        <v>245</v>
      </c>
      <c r="G35">
        <f t="shared" si="0"/>
        <v>0</v>
      </c>
      <c r="H35">
        <f t="shared" si="1"/>
        <v>0</v>
      </c>
      <c r="I35">
        <f t="shared" si="2"/>
        <v>0</v>
      </c>
      <c r="J35">
        <f t="shared" si="3"/>
        <v>1</v>
      </c>
      <c r="K35" t="s">
        <v>1453</v>
      </c>
      <c r="L35" t="s">
        <v>1454</v>
      </c>
      <c r="M35" s="2">
        <v>2995640</v>
      </c>
      <c r="N35" s="2">
        <v>6991371</v>
      </c>
      <c r="O35" s="2">
        <v>0</v>
      </c>
      <c r="P35" s="2">
        <v>9987011</v>
      </c>
      <c r="Q35">
        <v>40</v>
      </c>
      <c r="R35" t="s">
        <v>1455</v>
      </c>
      <c r="S35" t="s">
        <v>1456</v>
      </c>
      <c r="T35">
        <v>1117</v>
      </c>
      <c r="U35" t="s">
        <v>1457</v>
      </c>
      <c r="V35" t="s">
        <v>45</v>
      </c>
      <c r="W35">
        <f t="shared" si="4"/>
        <v>1706</v>
      </c>
      <c r="X35" t="s">
        <v>1451</v>
      </c>
      <c r="AH35">
        <v>1</v>
      </c>
    </row>
    <row r="36" spans="1:34" ht="19.2">
      <c r="A36" s="4" t="s">
        <v>6026</v>
      </c>
      <c r="B36" t="s">
        <v>1451</v>
      </c>
      <c r="C36" t="s">
        <v>1968</v>
      </c>
      <c r="D36" t="s">
        <v>1969</v>
      </c>
      <c r="E36" t="s">
        <v>30</v>
      </c>
      <c r="F36" s="3" t="s">
        <v>245</v>
      </c>
      <c r="G36">
        <f t="shared" si="0"/>
        <v>0</v>
      </c>
      <c r="H36">
        <f t="shared" si="1"/>
        <v>0</v>
      </c>
      <c r="I36">
        <f t="shared" si="2"/>
        <v>0</v>
      </c>
      <c r="J36">
        <f t="shared" si="3"/>
        <v>1</v>
      </c>
      <c r="K36" t="s">
        <v>1970</v>
      </c>
      <c r="L36" t="s">
        <v>1971</v>
      </c>
      <c r="M36" s="2">
        <v>1672154</v>
      </c>
      <c r="N36" s="2">
        <v>1439953</v>
      </c>
      <c r="O36" s="2">
        <v>3112108</v>
      </c>
      <c r="P36" s="2">
        <v>6224215</v>
      </c>
      <c r="Q36">
        <v>40</v>
      </c>
      <c r="R36" t="s">
        <v>1972</v>
      </c>
      <c r="S36" t="s">
        <v>1456</v>
      </c>
      <c r="T36">
        <v>1117</v>
      </c>
      <c r="U36" t="s">
        <v>1898</v>
      </c>
      <c r="V36" t="s">
        <v>645</v>
      </c>
      <c r="W36">
        <f t="shared" si="4"/>
        <v>1644</v>
      </c>
      <c r="X36" t="s">
        <v>1451</v>
      </c>
      <c r="AH36">
        <v>1</v>
      </c>
    </row>
    <row r="37" spans="1:34" ht="19.2">
      <c r="A37" s="4" t="s">
        <v>6026</v>
      </c>
      <c r="B37" t="s">
        <v>2175</v>
      </c>
      <c r="C37" t="s">
        <v>2176</v>
      </c>
      <c r="D37" t="s">
        <v>2176</v>
      </c>
      <c r="E37" t="s">
        <v>30</v>
      </c>
      <c r="F37" s="3" t="s">
        <v>245</v>
      </c>
      <c r="G37">
        <f t="shared" si="0"/>
        <v>0</v>
      </c>
      <c r="H37">
        <f t="shared" si="1"/>
        <v>0</v>
      </c>
      <c r="I37">
        <f t="shared" si="2"/>
        <v>0</v>
      </c>
      <c r="J37">
        <f t="shared" si="3"/>
        <v>1</v>
      </c>
      <c r="K37" t="s">
        <v>2177</v>
      </c>
      <c r="L37" t="s">
        <v>2178</v>
      </c>
      <c r="M37" s="2">
        <v>373181</v>
      </c>
      <c r="N37" s="2">
        <v>452861</v>
      </c>
      <c r="O37" s="2">
        <v>1041667</v>
      </c>
      <c r="P37" s="2">
        <v>1867709</v>
      </c>
      <c r="Q37">
        <v>40</v>
      </c>
      <c r="R37" t="s">
        <v>2179</v>
      </c>
      <c r="S37" t="s">
        <v>2180</v>
      </c>
      <c r="U37" t="s">
        <v>1897</v>
      </c>
      <c r="V37" t="s">
        <v>588</v>
      </c>
      <c r="W37">
        <f t="shared" si="4"/>
        <v>1095</v>
      </c>
      <c r="X37" t="s">
        <v>2175</v>
      </c>
      <c r="Y37" t="s">
        <v>2181</v>
      </c>
      <c r="Z37" t="s">
        <v>2182</v>
      </c>
      <c r="AA37" t="s">
        <v>2183</v>
      </c>
      <c r="AH37">
        <v>4</v>
      </c>
    </row>
    <row r="38" spans="1:34" ht="19.2">
      <c r="A38" s="4" t="s">
        <v>6026</v>
      </c>
      <c r="B38" t="s">
        <v>996</v>
      </c>
      <c r="C38" t="s">
        <v>2458</v>
      </c>
      <c r="D38" t="s">
        <v>2459</v>
      </c>
      <c r="E38" t="s">
        <v>30</v>
      </c>
      <c r="F38" s="3" t="s">
        <v>245</v>
      </c>
      <c r="G38">
        <f t="shared" si="0"/>
        <v>0</v>
      </c>
      <c r="H38">
        <f t="shared" si="1"/>
        <v>0</v>
      </c>
      <c r="I38">
        <f t="shared" si="2"/>
        <v>0</v>
      </c>
      <c r="J38">
        <f t="shared" si="3"/>
        <v>1</v>
      </c>
      <c r="K38" t="s">
        <v>2460</v>
      </c>
      <c r="L38" t="s">
        <v>2461</v>
      </c>
      <c r="M38" s="2">
        <v>314477</v>
      </c>
      <c r="N38" s="2">
        <v>200000</v>
      </c>
      <c r="O38" s="2">
        <v>533779</v>
      </c>
      <c r="P38" s="2">
        <v>1048256</v>
      </c>
      <c r="Q38">
        <v>40</v>
      </c>
      <c r="R38" t="s">
        <v>1001</v>
      </c>
      <c r="S38" t="s">
        <v>2462</v>
      </c>
      <c r="T38">
        <v>63</v>
      </c>
      <c r="U38" t="s">
        <v>1570</v>
      </c>
      <c r="V38" t="s">
        <v>141</v>
      </c>
      <c r="W38">
        <f t="shared" si="4"/>
        <v>1705</v>
      </c>
      <c r="X38" t="s">
        <v>996</v>
      </c>
      <c r="Y38" t="s">
        <v>1005</v>
      </c>
      <c r="Z38" t="s">
        <v>1006</v>
      </c>
      <c r="AA38" t="s">
        <v>589</v>
      </c>
      <c r="AB38" t="s">
        <v>2463</v>
      </c>
      <c r="AC38" t="s">
        <v>2464</v>
      </c>
      <c r="AD38" t="s">
        <v>2465</v>
      </c>
      <c r="AE38" t="s">
        <v>2466</v>
      </c>
      <c r="AH38">
        <v>8</v>
      </c>
    </row>
    <row r="39" spans="1:34" ht="19.2">
      <c r="A39" s="4" t="s">
        <v>6026</v>
      </c>
      <c r="B39" t="s">
        <v>2692</v>
      </c>
      <c r="C39" t="s">
        <v>2693</v>
      </c>
      <c r="D39" t="s">
        <v>2693</v>
      </c>
      <c r="E39" t="s">
        <v>30</v>
      </c>
      <c r="F39" s="3" t="s">
        <v>245</v>
      </c>
      <c r="G39">
        <f t="shared" si="0"/>
        <v>0</v>
      </c>
      <c r="H39">
        <f t="shared" si="1"/>
        <v>0</v>
      </c>
      <c r="I39">
        <f t="shared" si="2"/>
        <v>0</v>
      </c>
      <c r="J39">
        <f t="shared" si="3"/>
        <v>1</v>
      </c>
      <c r="K39" t="s">
        <v>2694</v>
      </c>
      <c r="L39" t="s">
        <v>2695</v>
      </c>
      <c r="M39" s="2">
        <v>153784</v>
      </c>
      <c r="N39" s="2">
        <v>153784</v>
      </c>
      <c r="O39" s="2">
        <v>461351</v>
      </c>
      <c r="P39" s="2">
        <v>768919</v>
      </c>
      <c r="Q39">
        <v>40</v>
      </c>
      <c r="R39" t="s">
        <v>2696</v>
      </c>
      <c r="S39" t="s">
        <v>2697</v>
      </c>
      <c r="T39">
        <v>6</v>
      </c>
      <c r="U39" t="s">
        <v>2698</v>
      </c>
      <c r="V39" t="s">
        <v>1045</v>
      </c>
      <c r="W39">
        <f t="shared" si="4"/>
        <v>953</v>
      </c>
      <c r="X39" t="s">
        <v>2699</v>
      </c>
      <c r="Y39" t="s">
        <v>2700</v>
      </c>
      <c r="Z39" t="s">
        <v>2701</v>
      </c>
      <c r="AA39" t="s">
        <v>2702</v>
      </c>
      <c r="AH39">
        <v>4</v>
      </c>
    </row>
    <row r="40" spans="1:34" ht="19.2">
      <c r="A40" s="4" t="s">
        <v>6026</v>
      </c>
      <c r="B40" t="s">
        <v>1329</v>
      </c>
      <c r="C40" t="s">
        <v>2724</v>
      </c>
      <c r="D40" t="s">
        <v>2725</v>
      </c>
      <c r="E40" t="s">
        <v>30</v>
      </c>
      <c r="F40" t="s">
        <v>245</v>
      </c>
      <c r="G40">
        <f t="shared" si="0"/>
        <v>0</v>
      </c>
      <c r="H40">
        <f t="shared" si="1"/>
        <v>0</v>
      </c>
      <c r="I40">
        <f t="shared" si="2"/>
        <v>0</v>
      </c>
      <c r="J40">
        <f t="shared" si="3"/>
        <v>1</v>
      </c>
      <c r="K40" t="s">
        <v>2726</v>
      </c>
      <c r="L40" t="s">
        <v>2727</v>
      </c>
      <c r="M40" s="2">
        <v>2081905</v>
      </c>
      <c r="N40" s="2">
        <v>0</v>
      </c>
      <c r="O40" s="2">
        <v>2081905</v>
      </c>
      <c r="P40" s="2">
        <v>416381</v>
      </c>
      <c r="Q40">
        <v>50</v>
      </c>
      <c r="R40" t="s">
        <v>1326</v>
      </c>
      <c r="S40" t="s">
        <v>2728</v>
      </c>
      <c r="T40">
        <v>106</v>
      </c>
      <c r="U40" t="s">
        <v>2729</v>
      </c>
      <c r="V40" t="s">
        <v>2730</v>
      </c>
      <c r="W40">
        <f t="shared" si="4"/>
        <v>1309</v>
      </c>
      <c r="AH40">
        <v>1</v>
      </c>
    </row>
    <row r="41" spans="1:34" ht="19.2">
      <c r="A41" s="4" t="s">
        <v>6026</v>
      </c>
      <c r="B41" t="s">
        <v>2758</v>
      </c>
      <c r="C41" t="s">
        <v>2759</v>
      </c>
      <c r="D41" t="s">
        <v>2760</v>
      </c>
      <c r="E41" t="s">
        <v>30</v>
      </c>
      <c r="F41" s="3" t="s">
        <v>245</v>
      </c>
      <c r="G41">
        <f t="shared" si="0"/>
        <v>0</v>
      </c>
      <c r="H41">
        <f t="shared" si="1"/>
        <v>0</v>
      </c>
      <c r="I41">
        <f t="shared" si="2"/>
        <v>0</v>
      </c>
      <c r="J41">
        <f t="shared" si="3"/>
        <v>1</v>
      </c>
      <c r="K41" t="s">
        <v>2761</v>
      </c>
      <c r="L41" t="s">
        <v>2762</v>
      </c>
      <c r="M41" s="2">
        <v>707468</v>
      </c>
      <c r="N41" s="2">
        <v>1562412</v>
      </c>
      <c r="O41" s="2">
        <v>1443493</v>
      </c>
      <c r="P41" s="2">
        <v>3713374</v>
      </c>
      <c r="Q41">
        <v>40</v>
      </c>
      <c r="R41" t="s">
        <v>2763</v>
      </c>
      <c r="S41" t="s">
        <v>2764</v>
      </c>
      <c r="T41">
        <v>264</v>
      </c>
      <c r="U41" t="s">
        <v>2191</v>
      </c>
      <c r="V41" t="s">
        <v>2765</v>
      </c>
      <c r="W41">
        <f t="shared" si="4"/>
        <v>1630</v>
      </c>
      <c r="X41" t="s">
        <v>2766</v>
      </c>
      <c r="Y41" t="s">
        <v>2767</v>
      </c>
      <c r="Z41" t="s">
        <v>2768</v>
      </c>
      <c r="AA41" t="s">
        <v>2769</v>
      </c>
      <c r="AB41" t="s">
        <v>2770</v>
      </c>
      <c r="AC41" t="s">
        <v>2771</v>
      </c>
      <c r="AD41" t="s">
        <v>2772</v>
      </c>
      <c r="AE41" t="s">
        <v>2758</v>
      </c>
      <c r="AH41">
        <v>8</v>
      </c>
    </row>
    <row r="42" spans="1:34" ht="19.2">
      <c r="A42" s="4" t="s">
        <v>6026</v>
      </c>
      <c r="B42" t="s">
        <v>2870</v>
      </c>
      <c r="C42" t="s">
        <v>2871</v>
      </c>
      <c r="D42" t="s">
        <v>2871</v>
      </c>
      <c r="E42" t="s">
        <v>30</v>
      </c>
      <c r="F42" t="s">
        <v>245</v>
      </c>
      <c r="G42">
        <f t="shared" si="0"/>
        <v>0</v>
      </c>
      <c r="H42">
        <f t="shared" si="1"/>
        <v>0</v>
      </c>
      <c r="I42">
        <f t="shared" si="2"/>
        <v>0</v>
      </c>
      <c r="J42">
        <f t="shared" si="3"/>
        <v>1</v>
      </c>
      <c r="K42" t="s">
        <v>2872</v>
      </c>
      <c r="M42" s="2">
        <v>500000</v>
      </c>
      <c r="N42" s="2">
        <v>0</v>
      </c>
      <c r="O42" s="2">
        <v>511164</v>
      </c>
      <c r="P42" s="2">
        <v>1011164</v>
      </c>
      <c r="Q42">
        <v>40</v>
      </c>
      <c r="R42" t="s">
        <v>2873</v>
      </c>
      <c r="S42" t="s">
        <v>2874</v>
      </c>
      <c r="T42">
        <v>22</v>
      </c>
      <c r="U42" t="s">
        <v>2875</v>
      </c>
      <c r="V42" t="s">
        <v>2876</v>
      </c>
      <c r="W42">
        <f t="shared" si="4"/>
        <v>597</v>
      </c>
      <c r="AH42">
        <v>1</v>
      </c>
    </row>
    <row r="43" spans="1:34" ht="19.2">
      <c r="A43" s="4" t="s">
        <v>6026</v>
      </c>
      <c r="B43" t="s">
        <v>2976</v>
      </c>
      <c r="C43" t="s">
        <v>2977</v>
      </c>
      <c r="D43" t="s">
        <v>2977</v>
      </c>
      <c r="E43" t="s">
        <v>30</v>
      </c>
      <c r="F43" s="3" t="s">
        <v>245</v>
      </c>
      <c r="G43">
        <f t="shared" si="0"/>
        <v>0</v>
      </c>
      <c r="H43">
        <f t="shared" si="1"/>
        <v>0</v>
      </c>
      <c r="I43">
        <f t="shared" si="2"/>
        <v>0</v>
      </c>
      <c r="J43">
        <f t="shared" si="3"/>
        <v>1</v>
      </c>
      <c r="K43" t="s">
        <v>2978</v>
      </c>
      <c r="L43" t="s">
        <v>2979</v>
      </c>
      <c r="M43" s="2">
        <v>371693</v>
      </c>
      <c r="N43" s="2">
        <v>371693</v>
      </c>
      <c r="O43" s="2">
        <v>1115078</v>
      </c>
      <c r="P43" s="2">
        <v>1858464</v>
      </c>
      <c r="Q43">
        <v>40</v>
      </c>
      <c r="R43" t="s">
        <v>2980</v>
      </c>
      <c r="S43" t="s">
        <v>2981</v>
      </c>
      <c r="T43">
        <v>25</v>
      </c>
      <c r="U43" t="s">
        <v>322</v>
      </c>
      <c r="V43" t="s">
        <v>141</v>
      </c>
      <c r="W43">
        <f t="shared" si="4"/>
        <v>1826</v>
      </c>
      <c r="X43" t="s">
        <v>2976</v>
      </c>
      <c r="Y43" t="s">
        <v>2183</v>
      </c>
      <c r="AH43">
        <v>2</v>
      </c>
    </row>
    <row r="44" spans="1:34" ht="19.2">
      <c r="A44" s="4" t="s">
        <v>6026</v>
      </c>
      <c r="B44" t="s">
        <v>3555</v>
      </c>
      <c r="C44" t="s">
        <v>3556</v>
      </c>
      <c r="D44" t="s">
        <v>3557</v>
      </c>
      <c r="E44" t="s">
        <v>30</v>
      </c>
      <c r="F44" s="3" t="s">
        <v>245</v>
      </c>
      <c r="G44">
        <f t="shared" si="0"/>
        <v>0</v>
      </c>
      <c r="H44">
        <f t="shared" si="1"/>
        <v>0</v>
      </c>
      <c r="I44">
        <f t="shared" si="2"/>
        <v>0</v>
      </c>
      <c r="J44">
        <f t="shared" si="3"/>
        <v>1</v>
      </c>
      <c r="K44" t="s">
        <v>3558</v>
      </c>
      <c r="L44" t="s">
        <v>2290</v>
      </c>
      <c r="M44" s="2">
        <v>5000000</v>
      </c>
      <c r="N44" s="2">
        <v>3750000</v>
      </c>
      <c r="O44" s="2">
        <v>3750000</v>
      </c>
      <c r="P44" s="2">
        <v>12500000</v>
      </c>
      <c r="Q44">
        <v>40</v>
      </c>
      <c r="R44" t="s">
        <v>3559</v>
      </c>
      <c r="U44" t="s">
        <v>3560</v>
      </c>
      <c r="V44" t="s">
        <v>645</v>
      </c>
      <c r="W44">
        <f t="shared" si="4"/>
        <v>2315</v>
      </c>
      <c r="X44" t="s">
        <v>3555</v>
      </c>
      <c r="AH44">
        <v>1</v>
      </c>
    </row>
    <row r="45" spans="1:34" ht="19.2">
      <c r="A45" s="4" t="s">
        <v>6026</v>
      </c>
      <c r="B45" t="s">
        <v>3632</v>
      </c>
      <c r="C45" t="s">
        <v>3633</v>
      </c>
      <c r="D45" t="s">
        <v>3633</v>
      </c>
      <c r="E45" t="s">
        <v>30</v>
      </c>
      <c r="F45" s="3" t="s">
        <v>245</v>
      </c>
      <c r="G45">
        <f t="shared" si="0"/>
        <v>0</v>
      </c>
      <c r="H45">
        <f t="shared" si="1"/>
        <v>0</v>
      </c>
      <c r="I45">
        <f t="shared" si="2"/>
        <v>0</v>
      </c>
      <c r="J45">
        <f t="shared" si="3"/>
        <v>1</v>
      </c>
      <c r="K45" t="s">
        <v>3634</v>
      </c>
      <c r="L45" t="s">
        <v>3635</v>
      </c>
      <c r="M45" s="2">
        <v>367667</v>
      </c>
      <c r="N45" s="2">
        <v>367667</v>
      </c>
      <c r="O45" s="2">
        <v>1103001</v>
      </c>
      <c r="P45" s="2">
        <v>1838336</v>
      </c>
      <c r="Q45">
        <v>40</v>
      </c>
      <c r="R45" t="s">
        <v>3636</v>
      </c>
      <c r="S45" t="s">
        <v>3637</v>
      </c>
      <c r="U45" t="s">
        <v>264</v>
      </c>
      <c r="V45" t="s">
        <v>141</v>
      </c>
      <c r="W45">
        <f t="shared" si="4"/>
        <v>1340</v>
      </c>
      <c r="X45" t="s">
        <v>3632</v>
      </c>
      <c r="Y45" t="s">
        <v>3638</v>
      </c>
      <c r="Z45" t="s">
        <v>3639</v>
      </c>
      <c r="AH45">
        <v>3</v>
      </c>
    </row>
    <row r="46" spans="1:34" ht="19.2">
      <c r="A46" s="4" t="s">
        <v>6026</v>
      </c>
      <c r="B46" t="s">
        <v>3640</v>
      </c>
      <c r="C46" t="s">
        <v>3641</v>
      </c>
      <c r="D46" t="s">
        <v>3641</v>
      </c>
      <c r="E46" t="s">
        <v>30</v>
      </c>
      <c r="F46" s="3" t="s">
        <v>245</v>
      </c>
      <c r="G46">
        <f t="shared" si="0"/>
        <v>0</v>
      </c>
      <c r="H46">
        <f t="shared" si="1"/>
        <v>0</v>
      </c>
      <c r="I46">
        <f t="shared" si="2"/>
        <v>0</v>
      </c>
      <c r="J46">
        <f t="shared" si="3"/>
        <v>1</v>
      </c>
      <c r="K46" t="s">
        <v>3642</v>
      </c>
      <c r="L46" t="s">
        <v>3643</v>
      </c>
      <c r="M46" s="2">
        <v>1781111</v>
      </c>
      <c r="N46" s="2">
        <v>31990</v>
      </c>
      <c r="O46" s="2">
        <v>1749121</v>
      </c>
      <c r="P46" s="2">
        <v>3562222</v>
      </c>
      <c r="Q46">
        <v>40</v>
      </c>
      <c r="R46" t="s">
        <v>2980</v>
      </c>
      <c r="S46" t="s">
        <v>2981</v>
      </c>
      <c r="T46">
        <v>25</v>
      </c>
      <c r="U46" t="s">
        <v>3644</v>
      </c>
      <c r="V46" t="s">
        <v>45</v>
      </c>
      <c r="W46">
        <f t="shared" si="4"/>
        <v>1391</v>
      </c>
      <c r="X46" t="s">
        <v>3645</v>
      </c>
      <c r="Y46" t="s">
        <v>3646</v>
      </c>
      <c r="Z46" t="s">
        <v>3647</v>
      </c>
      <c r="AA46" t="s">
        <v>3648</v>
      </c>
      <c r="AB46" t="s">
        <v>3649</v>
      </c>
      <c r="AC46" t="s">
        <v>3640</v>
      </c>
      <c r="AH46">
        <v>6</v>
      </c>
    </row>
    <row r="47" spans="1:34" ht="19.2">
      <c r="A47" s="4" t="s">
        <v>6026</v>
      </c>
      <c r="B47" t="s">
        <v>3650</v>
      </c>
      <c r="C47" t="s">
        <v>3651</v>
      </c>
      <c r="D47" t="s">
        <v>3652</v>
      </c>
      <c r="E47" t="s">
        <v>30</v>
      </c>
      <c r="F47" t="s">
        <v>245</v>
      </c>
      <c r="G47">
        <f t="shared" si="0"/>
        <v>0</v>
      </c>
      <c r="H47">
        <f t="shared" si="1"/>
        <v>0</v>
      </c>
      <c r="I47">
        <f t="shared" si="2"/>
        <v>0</v>
      </c>
      <c r="J47">
        <f t="shared" si="3"/>
        <v>1</v>
      </c>
      <c r="K47" t="s">
        <v>3653</v>
      </c>
      <c r="L47" t="s">
        <v>3654</v>
      </c>
      <c r="M47" s="2">
        <v>30005400</v>
      </c>
      <c r="N47" s="2">
        <v>8980600</v>
      </c>
      <c r="O47" s="2">
        <v>21024800</v>
      </c>
      <c r="P47" s="2">
        <v>60010800</v>
      </c>
      <c r="Q47">
        <v>40</v>
      </c>
      <c r="R47" t="s">
        <v>3655</v>
      </c>
      <c r="U47" t="s">
        <v>2948</v>
      </c>
      <c r="V47" t="s">
        <v>3552</v>
      </c>
      <c r="W47">
        <f t="shared" si="4"/>
        <v>1095</v>
      </c>
      <c r="X47" t="s">
        <v>3650</v>
      </c>
      <c r="Y47" t="s">
        <v>3656</v>
      </c>
      <c r="Z47" t="s">
        <v>3657</v>
      </c>
      <c r="AH47">
        <v>3</v>
      </c>
    </row>
    <row r="48" spans="1:34" ht="19.2">
      <c r="A48" s="4" t="s">
        <v>6026</v>
      </c>
      <c r="B48" t="s">
        <v>3708</v>
      </c>
      <c r="C48" t="s">
        <v>3709</v>
      </c>
      <c r="D48" t="s">
        <v>3709</v>
      </c>
      <c r="E48" t="s">
        <v>30</v>
      </c>
      <c r="F48" s="3" t="s">
        <v>245</v>
      </c>
      <c r="G48">
        <f t="shared" si="0"/>
        <v>0</v>
      </c>
      <c r="H48">
        <f t="shared" si="1"/>
        <v>0</v>
      </c>
      <c r="I48">
        <f t="shared" si="2"/>
        <v>0</v>
      </c>
      <c r="J48">
        <f t="shared" si="3"/>
        <v>1</v>
      </c>
      <c r="K48" t="s">
        <v>3710</v>
      </c>
      <c r="L48" t="s">
        <v>3711</v>
      </c>
      <c r="M48" s="2">
        <v>719038</v>
      </c>
      <c r="N48" s="2">
        <v>0</v>
      </c>
      <c r="O48" s="2">
        <v>1078559</v>
      </c>
      <c r="P48" s="2">
        <v>1797597</v>
      </c>
      <c r="Q48">
        <v>40</v>
      </c>
      <c r="R48" t="s">
        <v>2179</v>
      </c>
      <c r="S48" t="s">
        <v>3712</v>
      </c>
      <c r="T48">
        <v>25</v>
      </c>
      <c r="U48" t="s">
        <v>264</v>
      </c>
      <c r="V48" t="s">
        <v>1516</v>
      </c>
      <c r="W48">
        <f t="shared" si="4"/>
        <v>1886</v>
      </c>
      <c r="X48" t="s">
        <v>3708</v>
      </c>
      <c r="Y48" t="s">
        <v>2183</v>
      </c>
      <c r="Z48" t="s">
        <v>3713</v>
      </c>
      <c r="AA48" t="s">
        <v>3714</v>
      </c>
      <c r="AH48">
        <v>4</v>
      </c>
    </row>
    <row r="49" spans="1:34" ht="19.2">
      <c r="A49" s="4" t="s">
        <v>6026</v>
      </c>
      <c r="B49" t="s">
        <v>3650</v>
      </c>
      <c r="C49" t="s">
        <v>3804</v>
      </c>
      <c r="D49" t="s">
        <v>3804</v>
      </c>
      <c r="E49" t="s">
        <v>30</v>
      </c>
      <c r="F49" s="3" t="s">
        <v>245</v>
      </c>
      <c r="G49">
        <f t="shared" si="0"/>
        <v>0</v>
      </c>
      <c r="H49">
        <f t="shared" si="1"/>
        <v>0</v>
      </c>
      <c r="I49">
        <f t="shared" si="2"/>
        <v>0</v>
      </c>
      <c r="J49">
        <f t="shared" si="3"/>
        <v>1</v>
      </c>
      <c r="K49" t="s">
        <v>3805</v>
      </c>
      <c r="L49" t="s">
        <v>3806</v>
      </c>
      <c r="M49" s="2">
        <v>300054</v>
      </c>
      <c r="N49" s="2">
        <v>89806</v>
      </c>
      <c r="O49" s="2">
        <v>210248</v>
      </c>
      <c r="P49" s="2">
        <v>600108</v>
      </c>
      <c r="Q49">
        <v>40</v>
      </c>
      <c r="R49" t="s">
        <v>3655</v>
      </c>
      <c r="S49" t="s">
        <v>3807</v>
      </c>
      <c r="U49" t="s">
        <v>2948</v>
      </c>
      <c r="V49" t="s">
        <v>3552</v>
      </c>
      <c r="W49">
        <f t="shared" si="4"/>
        <v>1095</v>
      </c>
      <c r="X49" t="s">
        <v>3650</v>
      </c>
      <c r="Y49" t="s">
        <v>3656</v>
      </c>
      <c r="Z49" t="s">
        <v>3657</v>
      </c>
      <c r="AH49">
        <v>3</v>
      </c>
    </row>
    <row r="50" spans="1:34" ht="19.2">
      <c r="A50" s="4" t="s">
        <v>6026</v>
      </c>
      <c r="B50" t="s">
        <v>4267</v>
      </c>
      <c r="C50" t="s">
        <v>4268</v>
      </c>
      <c r="D50" t="s">
        <v>4268</v>
      </c>
      <c r="E50" t="s">
        <v>30</v>
      </c>
      <c r="F50" t="s">
        <v>245</v>
      </c>
      <c r="G50">
        <f t="shared" si="0"/>
        <v>0</v>
      </c>
      <c r="H50">
        <f t="shared" si="1"/>
        <v>0</v>
      </c>
      <c r="I50">
        <f t="shared" si="2"/>
        <v>0</v>
      </c>
      <c r="J50">
        <f t="shared" si="3"/>
        <v>1</v>
      </c>
      <c r="K50" t="s">
        <v>4269</v>
      </c>
      <c r="M50" s="2">
        <v>6153968</v>
      </c>
      <c r="N50" s="2">
        <v>769246</v>
      </c>
      <c r="O50" s="2">
        <v>1538492</v>
      </c>
      <c r="P50" s="2">
        <v>1538492</v>
      </c>
      <c r="Q50">
        <v>40</v>
      </c>
      <c r="R50" t="s">
        <v>4270</v>
      </c>
      <c r="S50" t="s">
        <v>4267</v>
      </c>
      <c r="T50">
        <v>3</v>
      </c>
      <c r="U50" t="s">
        <v>4271</v>
      </c>
      <c r="V50" t="s">
        <v>250</v>
      </c>
      <c r="W50">
        <f t="shared" si="4"/>
        <v>129</v>
      </c>
      <c r="AH50">
        <v>1</v>
      </c>
    </row>
    <row r="51" spans="1:34" ht="19.2">
      <c r="A51" s="4" t="s">
        <v>6026</v>
      </c>
      <c r="B51" t="s">
        <v>4595</v>
      </c>
      <c r="C51" t="s">
        <v>4596</v>
      </c>
      <c r="D51" t="s">
        <v>4596</v>
      </c>
      <c r="E51" t="s">
        <v>30</v>
      </c>
      <c r="F51" s="3" t="s">
        <v>245</v>
      </c>
      <c r="G51">
        <f t="shared" si="0"/>
        <v>0</v>
      </c>
      <c r="H51">
        <f t="shared" si="1"/>
        <v>0</v>
      </c>
      <c r="I51">
        <f t="shared" si="2"/>
        <v>0</v>
      </c>
      <c r="J51">
        <f t="shared" si="3"/>
        <v>1</v>
      </c>
      <c r="K51" t="s">
        <v>4597</v>
      </c>
      <c r="L51" t="s">
        <v>4598</v>
      </c>
      <c r="M51" s="2">
        <v>3738940</v>
      </c>
      <c r="N51" s="2">
        <v>3351514</v>
      </c>
      <c r="O51" s="2">
        <v>387426</v>
      </c>
      <c r="P51" s="2">
        <v>7477880</v>
      </c>
      <c r="Q51">
        <v>40</v>
      </c>
      <c r="R51" t="s">
        <v>4599</v>
      </c>
      <c r="S51" t="s">
        <v>4600</v>
      </c>
      <c r="T51">
        <v>25</v>
      </c>
      <c r="U51" t="s">
        <v>339</v>
      </c>
      <c r="V51" t="s">
        <v>141</v>
      </c>
      <c r="W51">
        <f t="shared" si="4"/>
        <v>1217</v>
      </c>
      <c r="X51" t="s">
        <v>4595</v>
      </c>
      <c r="Y51" t="s">
        <v>4601</v>
      </c>
      <c r="Z51" t="s">
        <v>4602</v>
      </c>
      <c r="AA51" t="s">
        <v>4603</v>
      </c>
      <c r="AB51" t="s">
        <v>4604</v>
      </c>
      <c r="AC51" t="s">
        <v>4605</v>
      </c>
      <c r="AD51" t="s">
        <v>4606</v>
      </c>
      <c r="AE51" t="s">
        <v>122</v>
      </c>
      <c r="AF51" t="s">
        <v>4607</v>
      </c>
      <c r="AG51" t="s">
        <v>4608</v>
      </c>
      <c r="AH51">
        <v>10</v>
      </c>
    </row>
    <row r="52" spans="1:34" ht="19.2">
      <c r="A52" s="4" t="s">
        <v>6026</v>
      </c>
      <c r="B52" t="s">
        <v>4636</v>
      </c>
      <c r="C52" t="s">
        <v>4637</v>
      </c>
      <c r="D52" t="s">
        <v>4638</v>
      </c>
      <c r="E52" t="s">
        <v>30</v>
      </c>
      <c r="F52" s="3" t="s">
        <v>245</v>
      </c>
      <c r="G52">
        <f t="shared" si="0"/>
        <v>0</v>
      </c>
      <c r="H52">
        <f t="shared" si="1"/>
        <v>0</v>
      </c>
      <c r="I52">
        <f t="shared" si="2"/>
        <v>0</v>
      </c>
      <c r="J52">
        <f t="shared" si="3"/>
        <v>1</v>
      </c>
      <c r="K52" t="s">
        <v>4639</v>
      </c>
      <c r="L52" t="s">
        <v>4640</v>
      </c>
      <c r="M52" s="2">
        <v>923600</v>
      </c>
      <c r="N52" s="2">
        <v>0</v>
      </c>
      <c r="O52" s="2">
        <v>1921258</v>
      </c>
      <c r="P52" s="2">
        <v>2844858</v>
      </c>
      <c r="Q52">
        <v>40</v>
      </c>
      <c r="R52" t="s">
        <v>4641</v>
      </c>
      <c r="S52" t="s">
        <v>4642</v>
      </c>
      <c r="T52">
        <v>12</v>
      </c>
      <c r="U52" t="s">
        <v>4643</v>
      </c>
      <c r="V52" t="s">
        <v>1922</v>
      </c>
      <c r="W52">
        <f t="shared" si="4"/>
        <v>1375</v>
      </c>
      <c r="X52" t="s">
        <v>4636</v>
      </c>
      <c r="AH52">
        <v>1</v>
      </c>
    </row>
    <row r="53" spans="1:34" ht="19.2">
      <c r="A53" s="4" t="s">
        <v>6026</v>
      </c>
      <c r="B53" t="s">
        <v>3632</v>
      </c>
      <c r="C53" t="s">
        <v>4677</v>
      </c>
      <c r="D53" t="s">
        <v>4678</v>
      </c>
      <c r="E53" t="s">
        <v>30</v>
      </c>
      <c r="F53" s="3" t="s">
        <v>245</v>
      </c>
      <c r="G53">
        <f t="shared" si="0"/>
        <v>0</v>
      </c>
      <c r="H53">
        <f t="shared" si="1"/>
        <v>0</v>
      </c>
      <c r="I53">
        <f t="shared" si="2"/>
        <v>0</v>
      </c>
      <c r="J53">
        <f t="shared" si="3"/>
        <v>1</v>
      </c>
      <c r="K53" t="s">
        <v>4679</v>
      </c>
      <c r="L53" t="s">
        <v>3635</v>
      </c>
      <c r="M53" s="2">
        <v>877139</v>
      </c>
      <c r="N53" s="2">
        <v>113493</v>
      </c>
      <c r="O53" s="2">
        <v>1202215</v>
      </c>
      <c r="P53" s="2">
        <v>2192847</v>
      </c>
      <c r="Q53">
        <v>40</v>
      </c>
      <c r="R53" t="s">
        <v>4680</v>
      </c>
      <c r="S53" t="s">
        <v>4681</v>
      </c>
      <c r="T53">
        <v>63</v>
      </c>
      <c r="U53" t="s">
        <v>3288</v>
      </c>
      <c r="V53" t="s">
        <v>604</v>
      </c>
      <c r="W53">
        <f t="shared" si="4"/>
        <v>1095</v>
      </c>
      <c r="X53" t="s">
        <v>3632</v>
      </c>
      <c r="Y53" t="s">
        <v>4682</v>
      </c>
      <c r="Z53" t="s">
        <v>4683</v>
      </c>
      <c r="AH53">
        <v>3</v>
      </c>
    </row>
    <row r="54" spans="1:34" ht="19.2">
      <c r="A54" s="4" t="s">
        <v>6026</v>
      </c>
      <c r="B54" t="s">
        <v>5054</v>
      </c>
      <c r="C54" t="s">
        <v>5055</v>
      </c>
      <c r="D54" t="s">
        <v>5056</v>
      </c>
      <c r="E54" t="s">
        <v>30</v>
      </c>
      <c r="F54" s="3" t="s">
        <v>245</v>
      </c>
      <c r="G54">
        <f t="shared" si="0"/>
        <v>0</v>
      </c>
      <c r="H54">
        <f t="shared" si="1"/>
        <v>0</v>
      </c>
      <c r="I54">
        <f t="shared" si="2"/>
        <v>0</v>
      </c>
      <c r="J54">
        <f t="shared" si="3"/>
        <v>1</v>
      </c>
      <c r="K54" t="s">
        <v>5057</v>
      </c>
      <c r="L54" t="s">
        <v>5058</v>
      </c>
      <c r="M54" s="2">
        <v>802445</v>
      </c>
      <c r="N54" s="2">
        <v>0</v>
      </c>
      <c r="O54" s="2">
        <v>1203668</v>
      </c>
      <c r="P54" s="2">
        <v>2006113</v>
      </c>
      <c r="Q54">
        <v>40</v>
      </c>
      <c r="R54" t="s">
        <v>5059</v>
      </c>
      <c r="S54" t="s">
        <v>5060</v>
      </c>
      <c r="T54">
        <v>33</v>
      </c>
      <c r="U54" t="s">
        <v>5061</v>
      </c>
      <c r="V54" t="s">
        <v>141</v>
      </c>
      <c r="W54">
        <f t="shared" si="4"/>
        <v>1273</v>
      </c>
      <c r="X54" t="s">
        <v>5054</v>
      </c>
      <c r="Y54" t="s">
        <v>5062</v>
      </c>
      <c r="Z54" t="s">
        <v>5063</v>
      </c>
      <c r="AA54" t="s">
        <v>5064</v>
      </c>
      <c r="AB54" t="s">
        <v>5065</v>
      </c>
      <c r="AC54" t="s">
        <v>5066</v>
      </c>
      <c r="AH54">
        <v>6</v>
      </c>
    </row>
    <row r="55" spans="1:34" ht="19.2">
      <c r="A55" s="4" t="s">
        <v>6026</v>
      </c>
      <c r="B55" t="s">
        <v>5139</v>
      </c>
      <c r="C55" t="s">
        <v>5140</v>
      </c>
      <c r="D55" t="s">
        <v>5141</v>
      </c>
      <c r="E55" t="s">
        <v>30</v>
      </c>
      <c r="F55" s="3" t="s">
        <v>245</v>
      </c>
      <c r="G55">
        <f t="shared" si="0"/>
        <v>0</v>
      </c>
      <c r="H55">
        <f t="shared" si="1"/>
        <v>0</v>
      </c>
      <c r="I55">
        <f t="shared" si="2"/>
        <v>0</v>
      </c>
      <c r="J55">
        <f t="shared" si="3"/>
        <v>1</v>
      </c>
      <c r="K55" t="s">
        <v>939</v>
      </c>
      <c r="L55" t="s">
        <v>5142</v>
      </c>
      <c r="M55" s="2">
        <v>504000</v>
      </c>
      <c r="N55" s="2">
        <v>786000</v>
      </c>
      <c r="O55" s="2">
        <v>1230000</v>
      </c>
      <c r="P55" s="2">
        <v>2520000</v>
      </c>
      <c r="Q55">
        <v>40</v>
      </c>
      <c r="R55" t="s">
        <v>5143</v>
      </c>
      <c r="S55" t="s">
        <v>5144</v>
      </c>
      <c r="T55">
        <v>35</v>
      </c>
      <c r="U55" t="s">
        <v>264</v>
      </c>
      <c r="V55" t="s">
        <v>141</v>
      </c>
      <c r="W55">
        <f t="shared" si="4"/>
        <v>1340</v>
      </c>
      <c r="X55" t="s">
        <v>5139</v>
      </c>
      <c r="Y55" t="s">
        <v>5145</v>
      </c>
      <c r="Z55" t="s">
        <v>5146</v>
      </c>
      <c r="AH55">
        <v>3</v>
      </c>
    </row>
    <row r="56" spans="1:34" ht="19.2">
      <c r="A56" s="4" t="s">
        <v>6026</v>
      </c>
      <c r="B56" t="s">
        <v>5064</v>
      </c>
      <c r="C56" t="s">
        <v>5207</v>
      </c>
      <c r="D56" t="s">
        <v>5208</v>
      </c>
      <c r="E56" t="s">
        <v>30</v>
      </c>
      <c r="F56" s="3" t="s">
        <v>245</v>
      </c>
      <c r="G56">
        <f t="shared" si="0"/>
        <v>0</v>
      </c>
      <c r="H56">
        <f t="shared" si="1"/>
        <v>0</v>
      </c>
      <c r="I56">
        <f t="shared" si="2"/>
        <v>0</v>
      </c>
      <c r="J56">
        <f t="shared" si="3"/>
        <v>1</v>
      </c>
      <c r="K56" t="s">
        <v>5209</v>
      </c>
      <c r="L56" t="s">
        <v>5210</v>
      </c>
      <c r="M56" s="2">
        <v>1012451</v>
      </c>
      <c r="N56" s="2">
        <v>500000</v>
      </c>
      <c r="O56" s="2">
        <v>512451</v>
      </c>
      <c r="P56" s="2">
        <v>2024901</v>
      </c>
      <c r="Q56">
        <v>40</v>
      </c>
      <c r="R56" t="s">
        <v>5211</v>
      </c>
      <c r="S56" t="s">
        <v>5212</v>
      </c>
      <c r="T56">
        <v>21</v>
      </c>
      <c r="U56" t="s">
        <v>5213</v>
      </c>
      <c r="V56" t="s">
        <v>5214</v>
      </c>
      <c r="W56">
        <f t="shared" si="4"/>
        <v>1096</v>
      </c>
      <c r="X56" t="s">
        <v>5215</v>
      </c>
      <c r="AH56">
        <v>1</v>
      </c>
    </row>
    <row r="57" spans="1:34" ht="19.2">
      <c r="A57" s="4" t="s">
        <v>6026</v>
      </c>
      <c r="B57" t="s">
        <v>5327</v>
      </c>
      <c r="C57" t="s">
        <v>5328</v>
      </c>
      <c r="D57" t="s">
        <v>5329</v>
      </c>
      <c r="E57" t="s">
        <v>30</v>
      </c>
      <c r="F57" s="3" t="s">
        <v>245</v>
      </c>
      <c r="G57">
        <f t="shared" si="0"/>
        <v>0</v>
      </c>
      <c r="H57">
        <f t="shared" si="1"/>
        <v>0</v>
      </c>
      <c r="I57">
        <f t="shared" si="2"/>
        <v>0</v>
      </c>
      <c r="J57">
        <f t="shared" si="3"/>
        <v>1</v>
      </c>
      <c r="K57" t="s">
        <v>5330</v>
      </c>
      <c r="L57" t="s">
        <v>5331</v>
      </c>
      <c r="M57" s="2">
        <v>200000</v>
      </c>
      <c r="N57" s="2">
        <v>182315</v>
      </c>
      <c r="O57" s="2">
        <v>50000</v>
      </c>
      <c r="P57" s="2">
        <v>432315</v>
      </c>
      <c r="Q57">
        <v>40</v>
      </c>
      <c r="R57" t="s">
        <v>5332</v>
      </c>
      <c r="S57" t="s">
        <v>5333</v>
      </c>
      <c r="U57" t="s">
        <v>5334</v>
      </c>
      <c r="V57" t="s">
        <v>5335</v>
      </c>
      <c r="W57">
        <f t="shared" si="4"/>
        <v>730</v>
      </c>
      <c r="X57" t="s">
        <v>5327</v>
      </c>
      <c r="Y57" t="s">
        <v>5336</v>
      </c>
      <c r="Z57" t="s">
        <v>5337</v>
      </c>
      <c r="AH57">
        <v>3</v>
      </c>
    </row>
    <row r="58" spans="1:34" ht="19.2">
      <c r="A58" s="4" t="s">
        <v>6026</v>
      </c>
      <c r="B58" t="s">
        <v>5383</v>
      </c>
      <c r="C58" t="s">
        <v>5384</v>
      </c>
      <c r="D58" t="s">
        <v>5384</v>
      </c>
      <c r="E58" t="s">
        <v>30</v>
      </c>
      <c r="F58" s="3" t="s">
        <v>245</v>
      </c>
      <c r="G58">
        <f t="shared" si="0"/>
        <v>0</v>
      </c>
      <c r="H58">
        <f t="shared" si="1"/>
        <v>0</v>
      </c>
      <c r="I58">
        <f t="shared" si="2"/>
        <v>0</v>
      </c>
      <c r="J58">
        <f t="shared" si="3"/>
        <v>1</v>
      </c>
      <c r="K58" t="s">
        <v>5385</v>
      </c>
      <c r="L58" t="s">
        <v>5386</v>
      </c>
      <c r="M58" s="2">
        <v>306766</v>
      </c>
      <c r="N58" s="2">
        <v>313849</v>
      </c>
      <c r="O58" s="2">
        <v>337802</v>
      </c>
      <c r="P58" s="2">
        <v>958416</v>
      </c>
      <c r="Q58">
        <v>40</v>
      </c>
      <c r="R58" t="s">
        <v>5387</v>
      </c>
      <c r="S58" t="s">
        <v>5388</v>
      </c>
      <c r="T58">
        <v>49</v>
      </c>
      <c r="U58" t="s">
        <v>1457</v>
      </c>
      <c r="V58" t="s">
        <v>632</v>
      </c>
      <c r="W58">
        <f t="shared" si="4"/>
        <v>1249</v>
      </c>
      <c r="X58" t="s">
        <v>5389</v>
      </c>
      <c r="Y58" t="s">
        <v>1348</v>
      </c>
      <c r="Z58" t="s">
        <v>5390</v>
      </c>
      <c r="AA58" t="s">
        <v>5383</v>
      </c>
      <c r="AH58">
        <v>4</v>
      </c>
    </row>
    <row r="59" spans="1:34" ht="19.2">
      <c r="A59" s="4" t="s">
        <v>6026</v>
      </c>
      <c r="B59" t="s">
        <v>4714</v>
      </c>
      <c r="C59" t="s">
        <v>5414</v>
      </c>
      <c r="D59" t="s">
        <v>5415</v>
      </c>
      <c r="E59" t="s">
        <v>30</v>
      </c>
      <c r="F59" s="3" t="s">
        <v>245</v>
      </c>
      <c r="G59">
        <f t="shared" si="0"/>
        <v>0</v>
      </c>
      <c r="H59">
        <f t="shared" si="1"/>
        <v>0</v>
      </c>
      <c r="I59">
        <f t="shared" si="2"/>
        <v>0</v>
      </c>
      <c r="J59">
        <f t="shared" si="3"/>
        <v>1</v>
      </c>
      <c r="K59" t="s">
        <v>5416</v>
      </c>
      <c r="L59" t="s">
        <v>5417</v>
      </c>
      <c r="M59" s="2">
        <v>1198466</v>
      </c>
      <c r="N59" s="2">
        <v>1032473</v>
      </c>
      <c r="O59" s="2">
        <v>165992</v>
      </c>
      <c r="P59" s="2">
        <v>2396931</v>
      </c>
      <c r="Q59">
        <v>40</v>
      </c>
      <c r="R59" t="s">
        <v>5418</v>
      </c>
      <c r="S59" t="s">
        <v>5419</v>
      </c>
      <c r="T59">
        <v>9</v>
      </c>
      <c r="U59" t="s">
        <v>1457</v>
      </c>
      <c r="V59" t="s">
        <v>141</v>
      </c>
      <c r="W59">
        <f t="shared" si="4"/>
        <v>2072</v>
      </c>
      <c r="X59" t="s">
        <v>2183</v>
      </c>
      <c r="Y59" t="s">
        <v>5420</v>
      </c>
      <c r="Z59" t="s">
        <v>5421</v>
      </c>
      <c r="AA59" t="s">
        <v>5422</v>
      </c>
      <c r="AB59" t="s">
        <v>4714</v>
      </c>
      <c r="AH59">
        <v>5</v>
      </c>
    </row>
    <row r="60" spans="1:34" ht="19.2">
      <c r="A60" s="4" t="s">
        <v>6026</v>
      </c>
      <c r="B60" t="s">
        <v>5526</v>
      </c>
      <c r="C60" t="s">
        <v>5527</v>
      </c>
      <c r="D60" t="s">
        <v>5528</v>
      </c>
      <c r="E60" t="s">
        <v>30</v>
      </c>
      <c r="F60" s="3" t="s">
        <v>245</v>
      </c>
      <c r="G60">
        <f t="shared" si="0"/>
        <v>0</v>
      </c>
      <c r="H60">
        <f t="shared" si="1"/>
        <v>0</v>
      </c>
      <c r="I60">
        <f t="shared" si="2"/>
        <v>0</v>
      </c>
      <c r="J60">
        <f t="shared" si="3"/>
        <v>1</v>
      </c>
      <c r="K60" t="s">
        <v>5529</v>
      </c>
      <c r="L60" t="s">
        <v>5530</v>
      </c>
      <c r="M60" s="2">
        <v>893200</v>
      </c>
      <c r="N60" s="2">
        <v>599714</v>
      </c>
      <c r="O60" s="2">
        <v>781550</v>
      </c>
      <c r="P60" s="2">
        <v>2274464</v>
      </c>
      <c r="Q60">
        <v>40</v>
      </c>
      <c r="R60" t="s">
        <v>5531</v>
      </c>
      <c r="S60" t="s">
        <v>5532</v>
      </c>
      <c r="T60">
        <v>61</v>
      </c>
      <c r="U60" t="s">
        <v>5533</v>
      </c>
      <c r="V60" t="s">
        <v>340</v>
      </c>
      <c r="W60">
        <f t="shared" si="4"/>
        <v>1164</v>
      </c>
      <c r="X60" t="s">
        <v>5534</v>
      </c>
      <c r="AH60">
        <v>1</v>
      </c>
    </row>
    <row r="61" spans="1:34" ht="19.2">
      <c r="A61" s="4" t="s">
        <v>6026</v>
      </c>
      <c r="B61" t="s">
        <v>1329</v>
      </c>
      <c r="C61" t="s">
        <v>5633</v>
      </c>
      <c r="E61" t="s">
        <v>30</v>
      </c>
      <c r="F61" t="s">
        <v>245</v>
      </c>
      <c r="G61">
        <f t="shared" si="0"/>
        <v>0</v>
      </c>
      <c r="H61">
        <f t="shared" si="1"/>
        <v>0</v>
      </c>
      <c r="I61">
        <f t="shared" si="2"/>
        <v>0</v>
      </c>
      <c r="J61">
        <f t="shared" si="3"/>
        <v>1</v>
      </c>
      <c r="K61" t="s">
        <v>5634</v>
      </c>
      <c r="L61" t="s">
        <v>5635</v>
      </c>
      <c r="M61" s="2">
        <v>20819050</v>
      </c>
      <c r="N61" s="2">
        <v>0</v>
      </c>
      <c r="O61" s="2">
        <v>20819050</v>
      </c>
      <c r="P61" s="2">
        <v>41638100</v>
      </c>
      <c r="Q61">
        <v>40</v>
      </c>
      <c r="R61" t="s">
        <v>1326</v>
      </c>
      <c r="S61" t="s">
        <v>1327</v>
      </c>
      <c r="T61">
        <v>106</v>
      </c>
      <c r="U61" t="s">
        <v>519</v>
      </c>
      <c r="V61" t="s">
        <v>1328</v>
      </c>
      <c r="W61">
        <f t="shared" si="4"/>
        <v>1309</v>
      </c>
      <c r="X61" t="s">
        <v>1329</v>
      </c>
      <c r="AH61">
        <v>1</v>
      </c>
    </row>
    <row r="62" spans="1:34" ht="19.2">
      <c r="A62" s="4" t="s">
        <v>6026</v>
      </c>
      <c r="B62" t="s">
        <v>5676</v>
      </c>
      <c r="C62" t="s">
        <v>5677</v>
      </c>
      <c r="D62" t="s">
        <v>5677</v>
      </c>
      <c r="E62" t="s">
        <v>30</v>
      </c>
      <c r="F62" s="3" t="s">
        <v>245</v>
      </c>
      <c r="G62">
        <f t="shared" si="0"/>
        <v>0</v>
      </c>
      <c r="H62">
        <f t="shared" si="1"/>
        <v>0</v>
      </c>
      <c r="I62">
        <f t="shared" si="2"/>
        <v>0</v>
      </c>
      <c r="J62">
        <f t="shared" si="3"/>
        <v>1</v>
      </c>
      <c r="K62" t="s">
        <v>5678</v>
      </c>
      <c r="L62" t="s">
        <v>5679</v>
      </c>
      <c r="M62" s="2">
        <v>1656693</v>
      </c>
      <c r="N62" s="2">
        <v>849320</v>
      </c>
      <c r="O62" s="2">
        <v>1636436</v>
      </c>
      <c r="P62" s="2">
        <v>4142449</v>
      </c>
      <c r="Q62">
        <v>40</v>
      </c>
      <c r="R62" t="s">
        <v>5680</v>
      </c>
      <c r="S62" t="s">
        <v>5681</v>
      </c>
      <c r="T62">
        <v>1</v>
      </c>
      <c r="U62" t="s">
        <v>264</v>
      </c>
      <c r="V62" t="s">
        <v>141</v>
      </c>
      <c r="W62">
        <f t="shared" si="4"/>
        <v>1340</v>
      </c>
      <c r="X62" t="s">
        <v>5676</v>
      </c>
      <c r="Y62" t="s">
        <v>5682</v>
      </c>
      <c r="Z62" t="s">
        <v>122</v>
      </c>
      <c r="AA62" t="s">
        <v>5318</v>
      </c>
      <c r="AH62">
        <v>4</v>
      </c>
    </row>
    <row r="63" spans="1:34" ht="19.2">
      <c r="A63" s="4" t="s">
        <v>6026</v>
      </c>
      <c r="B63" t="s">
        <v>5758</v>
      </c>
      <c r="C63" t="s">
        <v>5759</v>
      </c>
      <c r="E63" t="s">
        <v>30</v>
      </c>
      <c r="F63" t="s">
        <v>93</v>
      </c>
      <c r="G63">
        <f t="shared" si="0"/>
        <v>1</v>
      </c>
      <c r="H63">
        <f t="shared" si="1"/>
        <v>0</v>
      </c>
      <c r="I63">
        <f t="shared" si="2"/>
        <v>0</v>
      </c>
      <c r="J63">
        <f t="shared" si="3"/>
        <v>0</v>
      </c>
      <c r="K63" t="s">
        <v>5760</v>
      </c>
      <c r="M63" s="2">
        <v>2017050</v>
      </c>
      <c r="N63" s="2">
        <v>0</v>
      </c>
      <c r="O63" s="2">
        <v>3745950</v>
      </c>
      <c r="P63" s="2">
        <v>5763000</v>
      </c>
      <c r="Q63">
        <v>34</v>
      </c>
      <c r="R63" t="s">
        <v>5761</v>
      </c>
      <c r="S63" t="s">
        <v>5762</v>
      </c>
      <c r="T63">
        <v>29</v>
      </c>
      <c r="U63" t="s">
        <v>182</v>
      </c>
      <c r="V63" t="s">
        <v>5763</v>
      </c>
      <c r="W63">
        <f t="shared" si="4"/>
        <v>1205</v>
      </c>
      <c r="X63" t="s">
        <v>5758</v>
      </c>
      <c r="Y63" t="s">
        <v>5764</v>
      </c>
      <c r="AH63">
        <v>2</v>
      </c>
    </row>
    <row r="64" spans="1:34" ht="19.2">
      <c r="A64" s="4" t="s">
        <v>6026</v>
      </c>
      <c r="B64" t="s">
        <v>5817</v>
      </c>
      <c r="C64" t="s">
        <v>5818</v>
      </c>
      <c r="D64" t="s">
        <v>5818</v>
      </c>
      <c r="E64" t="s">
        <v>30</v>
      </c>
      <c r="F64" s="3" t="s">
        <v>245</v>
      </c>
      <c r="G64">
        <f t="shared" si="0"/>
        <v>0</v>
      </c>
      <c r="H64">
        <f t="shared" si="1"/>
        <v>0</v>
      </c>
      <c r="I64">
        <f t="shared" si="2"/>
        <v>0</v>
      </c>
      <c r="J64">
        <f t="shared" si="3"/>
        <v>1</v>
      </c>
      <c r="K64" t="s">
        <v>5819</v>
      </c>
      <c r="M64" s="2">
        <v>0</v>
      </c>
      <c r="N64" s="2">
        <v>0</v>
      </c>
      <c r="O64" s="2">
        <v>0</v>
      </c>
      <c r="P64" s="2">
        <v>4700000</v>
      </c>
      <c r="R64" t="s">
        <v>5820</v>
      </c>
      <c r="U64" t="s">
        <v>5821</v>
      </c>
      <c r="V64" t="s">
        <v>5822</v>
      </c>
      <c r="W64">
        <f t="shared" si="4"/>
        <v>2</v>
      </c>
      <c r="AH64">
        <v>1</v>
      </c>
    </row>
    <row r="65" spans="1:34" ht="19.2">
      <c r="A65" s="4" t="s">
        <v>6026</v>
      </c>
      <c r="B65" s="3" t="s">
        <v>1369</v>
      </c>
      <c r="C65" t="s">
        <v>1370</v>
      </c>
      <c r="D65" t="s">
        <v>1370</v>
      </c>
      <c r="E65" t="s">
        <v>30</v>
      </c>
      <c r="F65" s="3" t="s">
        <v>245</v>
      </c>
      <c r="G65">
        <f t="shared" si="0"/>
        <v>0</v>
      </c>
      <c r="H65">
        <f t="shared" si="1"/>
        <v>0</v>
      </c>
      <c r="I65">
        <f t="shared" si="2"/>
        <v>0</v>
      </c>
      <c r="J65">
        <f t="shared" si="3"/>
        <v>1</v>
      </c>
      <c r="K65" t="s">
        <v>1371</v>
      </c>
      <c r="L65" t="s">
        <v>1372</v>
      </c>
      <c r="M65" s="2">
        <v>3127791</v>
      </c>
      <c r="N65" s="2">
        <v>0</v>
      </c>
      <c r="O65" s="2">
        <v>4691688</v>
      </c>
      <c r="P65" s="2">
        <v>7819479</v>
      </c>
      <c r="Q65">
        <v>40</v>
      </c>
      <c r="U65" t="s">
        <v>977</v>
      </c>
      <c r="V65" t="s">
        <v>1347</v>
      </c>
      <c r="W65">
        <f t="shared" si="4"/>
        <v>1429</v>
      </c>
      <c r="X65" t="s">
        <v>1373</v>
      </c>
      <c r="Y65" t="s">
        <v>1369</v>
      </c>
      <c r="AH65">
        <v>2</v>
      </c>
    </row>
    <row r="66" spans="1:34" ht="19.2">
      <c r="A66" s="4" t="s">
        <v>6026</v>
      </c>
      <c r="B66" t="s">
        <v>1883</v>
      </c>
      <c r="C66" t="s">
        <v>1884</v>
      </c>
      <c r="D66" t="s">
        <v>1885</v>
      </c>
      <c r="E66" t="s">
        <v>30</v>
      </c>
      <c r="F66" s="3" t="s">
        <v>245</v>
      </c>
      <c r="G66">
        <f t="shared" ref="G66:G129" si="5">COUNTIF(F66,"*Samenwerkingsverband Noord-Nederland*")</f>
        <v>0</v>
      </c>
      <c r="H66">
        <f t="shared" ref="H66:H129" si="6">COUNTIF(F66,"*OPZuid*")</f>
        <v>0</v>
      </c>
      <c r="I66">
        <f t="shared" ref="I66:I129" si="7">COUNTIF(F66,"*OP Oost*")</f>
        <v>0</v>
      </c>
      <c r="J66">
        <f t="shared" ref="J66:J129" si="8">COUNTIF(F66,"*Kansen voor West II*")</f>
        <v>1</v>
      </c>
      <c r="K66" t="s">
        <v>1886</v>
      </c>
      <c r="L66" t="s">
        <v>1887</v>
      </c>
      <c r="M66" s="2">
        <v>1000000</v>
      </c>
      <c r="N66" s="2">
        <v>0</v>
      </c>
      <c r="O66" s="2">
        <v>2381406</v>
      </c>
      <c r="P66" s="2">
        <v>3381406</v>
      </c>
      <c r="Q66">
        <v>40</v>
      </c>
      <c r="U66" t="s">
        <v>154</v>
      </c>
      <c r="V66" t="s">
        <v>1888</v>
      </c>
      <c r="W66">
        <f t="shared" ref="W66:W129" si="9">V66-U66</f>
        <v>1522</v>
      </c>
      <c r="X66" t="s">
        <v>1889</v>
      </c>
      <c r="Y66" t="s">
        <v>1890</v>
      </c>
      <c r="AH66">
        <v>2</v>
      </c>
    </row>
    <row r="67" spans="1:34">
      <c r="A67" t="s">
        <v>5988</v>
      </c>
      <c r="B67" t="s">
        <v>82</v>
      </c>
      <c r="C67" t="s">
        <v>83</v>
      </c>
      <c r="D67" t="s">
        <v>84</v>
      </c>
      <c r="E67" t="s">
        <v>30</v>
      </c>
      <c r="F67" t="s">
        <v>31</v>
      </c>
      <c r="G67">
        <f t="shared" si="5"/>
        <v>0</v>
      </c>
      <c r="H67">
        <f t="shared" si="6"/>
        <v>0</v>
      </c>
      <c r="I67">
        <f t="shared" si="7"/>
        <v>1</v>
      </c>
      <c r="J67">
        <f t="shared" si="8"/>
        <v>0</v>
      </c>
      <c r="K67" t="s">
        <v>85</v>
      </c>
      <c r="L67" t="s">
        <v>86</v>
      </c>
      <c r="M67" s="2">
        <v>9700</v>
      </c>
      <c r="N67" s="2">
        <v>9700</v>
      </c>
      <c r="O67" s="2">
        <v>29100</v>
      </c>
      <c r="P67" s="2">
        <v>48500</v>
      </c>
      <c r="Q67">
        <v>34</v>
      </c>
      <c r="R67" s="3" t="s">
        <v>87</v>
      </c>
      <c r="S67" t="s">
        <v>88</v>
      </c>
      <c r="T67">
        <v>63</v>
      </c>
      <c r="U67" t="s">
        <v>89</v>
      </c>
      <c r="V67" t="s">
        <v>90</v>
      </c>
      <c r="W67">
        <f t="shared" si="9"/>
        <v>244</v>
      </c>
      <c r="X67" t="s">
        <v>82</v>
      </c>
      <c r="AH67">
        <v>1</v>
      </c>
    </row>
    <row r="68" spans="1:34">
      <c r="A68" t="s">
        <v>5988</v>
      </c>
      <c r="B68" t="s">
        <v>363</v>
      </c>
      <c r="C68" t="s">
        <v>364</v>
      </c>
      <c r="D68" t="s">
        <v>365</v>
      </c>
      <c r="E68" t="s">
        <v>30</v>
      </c>
      <c r="F68" t="s">
        <v>31</v>
      </c>
      <c r="G68">
        <f t="shared" si="5"/>
        <v>0</v>
      </c>
      <c r="H68">
        <f t="shared" si="6"/>
        <v>0</v>
      </c>
      <c r="I68">
        <f t="shared" si="7"/>
        <v>1</v>
      </c>
      <c r="J68">
        <f t="shared" si="8"/>
        <v>0</v>
      </c>
      <c r="K68" t="s">
        <v>366</v>
      </c>
      <c r="L68" t="s">
        <v>367</v>
      </c>
      <c r="M68" s="2">
        <v>1892</v>
      </c>
      <c r="N68" s="2">
        <v>1359</v>
      </c>
      <c r="O68" s="2">
        <v>3251</v>
      </c>
      <c r="P68" s="2">
        <v>6501</v>
      </c>
      <c r="Q68">
        <v>36</v>
      </c>
      <c r="R68" t="s">
        <v>368</v>
      </c>
      <c r="S68" t="s">
        <v>369</v>
      </c>
      <c r="T68">
        <v>14</v>
      </c>
      <c r="U68" t="s">
        <v>347</v>
      </c>
      <c r="V68" t="s">
        <v>370</v>
      </c>
      <c r="W68">
        <f t="shared" si="9"/>
        <v>391</v>
      </c>
      <c r="X68" t="s">
        <v>363</v>
      </c>
      <c r="AH68">
        <v>1</v>
      </c>
    </row>
    <row r="69" spans="1:34" ht="19.2">
      <c r="A69" s="4" t="s">
        <v>5988</v>
      </c>
      <c r="B69" t="s">
        <v>1542</v>
      </c>
      <c r="C69" t="s">
        <v>1543</v>
      </c>
      <c r="D69" t="s">
        <v>1544</v>
      </c>
      <c r="E69" t="s">
        <v>30</v>
      </c>
      <c r="F69" t="s">
        <v>31</v>
      </c>
      <c r="G69">
        <f t="shared" si="5"/>
        <v>0</v>
      </c>
      <c r="H69">
        <f t="shared" si="6"/>
        <v>0</v>
      </c>
      <c r="I69">
        <f t="shared" si="7"/>
        <v>1</v>
      </c>
      <c r="J69">
        <f t="shared" si="8"/>
        <v>0</v>
      </c>
      <c r="K69" t="s">
        <v>1545</v>
      </c>
      <c r="L69" t="s">
        <v>1546</v>
      </c>
      <c r="M69" s="2">
        <v>4979</v>
      </c>
      <c r="N69" s="2">
        <v>4979</v>
      </c>
      <c r="O69" s="2">
        <v>9958</v>
      </c>
      <c r="P69" s="2">
        <v>19915</v>
      </c>
      <c r="Q69">
        <v>34</v>
      </c>
      <c r="R69" t="s">
        <v>1547</v>
      </c>
      <c r="S69" t="s">
        <v>1548</v>
      </c>
      <c r="T69">
        <v>79</v>
      </c>
      <c r="U69" t="s">
        <v>36</v>
      </c>
      <c r="V69" t="s">
        <v>555</v>
      </c>
      <c r="W69">
        <f t="shared" si="9"/>
        <v>366</v>
      </c>
      <c r="X69" t="s">
        <v>1542</v>
      </c>
      <c r="AH69">
        <v>1</v>
      </c>
    </row>
    <row r="70" spans="1:34" ht="19.2">
      <c r="A70" s="4" t="s">
        <v>5988</v>
      </c>
      <c r="B70" t="s">
        <v>1826</v>
      </c>
      <c r="C70" t="s">
        <v>1827</v>
      </c>
      <c r="D70" t="s">
        <v>1828</v>
      </c>
      <c r="E70" t="s">
        <v>30</v>
      </c>
      <c r="F70" t="s">
        <v>31</v>
      </c>
      <c r="G70">
        <f t="shared" si="5"/>
        <v>0</v>
      </c>
      <c r="H70">
        <f t="shared" si="6"/>
        <v>0</v>
      </c>
      <c r="I70">
        <f t="shared" si="7"/>
        <v>1</v>
      </c>
      <c r="J70">
        <f t="shared" si="8"/>
        <v>0</v>
      </c>
      <c r="K70" t="s">
        <v>1829</v>
      </c>
      <c r="L70" t="s">
        <v>1830</v>
      </c>
      <c r="M70" s="2">
        <v>7286</v>
      </c>
      <c r="N70" s="2">
        <v>0</v>
      </c>
      <c r="O70" s="2">
        <v>10928</v>
      </c>
      <c r="P70" s="2">
        <v>18214</v>
      </c>
      <c r="Q70">
        <v>34</v>
      </c>
      <c r="R70" t="s">
        <v>1831</v>
      </c>
      <c r="S70" t="s">
        <v>1832</v>
      </c>
      <c r="T70">
        <v>42</v>
      </c>
      <c r="U70" t="s">
        <v>54</v>
      </c>
      <c r="V70" t="s">
        <v>1833</v>
      </c>
      <c r="W70">
        <f t="shared" si="9"/>
        <v>365</v>
      </c>
      <c r="X70" t="s">
        <v>1826</v>
      </c>
      <c r="AH70">
        <v>1</v>
      </c>
    </row>
    <row r="71" spans="1:34" ht="19.2">
      <c r="A71" s="4" t="s">
        <v>5988</v>
      </c>
      <c r="B71" t="s">
        <v>2020</v>
      </c>
      <c r="C71" t="s">
        <v>2021</v>
      </c>
      <c r="D71" t="s">
        <v>2022</v>
      </c>
      <c r="E71" t="s">
        <v>30</v>
      </c>
      <c r="F71" t="s">
        <v>31</v>
      </c>
      <c r="G71">
        <f t="shared" si="5"/>
        <v>0</v>
      </c>
      <c r="H71">
        <f t="shared" si="6"/>
        <v>0</v>
      </c>
      <c r="I71">
        <f t="shared" si="7"/>
        <v>1</v>
      </c>
      <c r="J71">
        <f t="shared" si="8"/>
        <v>0</v>
      </c>
      <c r="K71" t="s">
        <v>2023</v>
      </c>
      <c r="L71" t="s">
        <v>2024</v>
      </c>
      <c r="M71" s="2">
        <v>20496</v>
      </c>
      <c r="N71" s="2">
        <v>20496</v>
      </c>
      <c r="O71" s="2">
        <v>61488</v>
      </c>
      <c r="P71" s="2">
        <v>102480</v>
      </c>
      <c r="Q71">
        <v>36</v>
      </c>
      <c r="R71" t="s">
        <v>2025</v>
      </c>
      <c r="S71" t="s">
        <v>2026</v>
      </c>
      <c r="T71">
        <v>15</v>
      </c>
      <c r="U71" t="s">
        <v>205</v>
      </c>
      <c r="V71" t="s">
        <v>90</v>
      </c>
      <c r="W71">
        <f t="shared" si="9"/>
        <v>273</v>
      </c>
      <c r="X71" t="s">
        <v>2020</v>
      </c>
      <c r="AH71">
        <v>1</v>
      </c>
    </row>
    <row r="72" spans="1:34" ht="19.2">
      <c r="A72" s="4" t="s">
        <v>5988</v>
      </c>
      <c r="B72" t="s">
        <v>2819</v>
      </c>
      <c r="C72" t="s">
        <v>2820</v>
      </c>
      <c r="D72" t="s">
        <v>2821</v>
      </c>
      <c r="E72" t="s">
        <v>30</v>
      </c>
      <c r="F72" t="s">
        <v>31</v>
      </c>
      <c r="G72">
        <f t="shared" si="5"/>
        <v>0</v>
      </c>
      <c r="H72">
        <f t="shared" si="6"/>
        <v>0</v>
      </c>
      <c r="I72">
        <f t="shared" si="7"/>
        <v>1</v>
      </c>
      <c r="J72">
        <f t="shared" si="8"/>
        <v>0</v>
      </c>
      <c r="K72" t="s">
        <v>2822</v>
      </c>
      <c r="L72" t="s">
        <v>2823</v>
      </c>
      <c r="M72" s="2">
        <v>29355</v>
      </c>
      <c r="N72" s="2">
        <v>20645</v>
      </c>
      <c r="O72" s="2">
        <v>75825</v>
      </c>
      <c r="P72" s="2">
        <v>125825</v>
      </c>
      <c r="Q72">
        <v>34</v>
      </c>
      <c r="R72" t="s">
        <v>2824</v>
      </c>
      <c r="S72" t="s">
        <v>2825</v>
      </c>
      <c r="T72">
        <v>40</v>
      </c>
      <c r="U72" t="s">
        <v>347</v>
      </c>
      <c r="V72" t="s">
        <v>154</v>
      </c>
      <c r="W72">
        <f t="shared" si="9"/>
        <v>366</v>
      </c>
      <c r="X72" t="s">
        <v>2819</v>
      </c>
      <c r="AH72">
        <v>1</v>
      </c>
    </row>
    <row r="73" spans="1:34" ht="19.2">
      <c r="A73" s="4" t="s">
        <v>5988</v>
      </c>
      <c r="B73" t="s">
        <v>3243</v>
      </c>
      <c r="C73" t="s">
        <v>3244</v>
      </c>
      <c r="D73" t="s">
        <v>3244</v>
      </c>
      <c r="E73" t="s">
        <v>30</v>
      </c>
      <c r="F73" t="s">
        <v>31</v>
      </c>
      <c r="G73">
        <f t="shared" si="5"/>
        <v>0</v>
      </c>
      <c r="H73">
        <f t="shared" si="6"/>
        <v>0</v>
      </c>
      <c r="I73">
        <f t="shared" si="7"/>
        <v>1</v>
      </c>
      <c r="J73">
        <f t="shared" si="8"/>
        <v>0</v>
      </c>
      <c r="K73" t="s">
        <v>3245</v>
      </c>
      <c r="L73" t="s">
        <v>109</v>
      </c>
      <c r="M73" s="2">
        <v>51652</v>
      </c>
      <c r="N73" s="2">
        <v>84698</v>
      </c>
      <c r="O73" s="2">
        <v>298521</v>
      </c>
      <c r="P73" s="2">
        <v>434871</v>
      </c>
      <c r="Q73">
        <v>34</v>
      </c>
      <c r="R73" t="s">
        <v>3246</v>
      </c>
      <c r="S73" t="s">
        <v>3247</v>
      </c>
      <c r="T73">
        <v>22</v>
      </c>
      <c r="U73" t="s">
        <v>1036</v>
      </c>
      <c r="V73" t="s">
        <v>1328</v>
      </c>
      <c r="W73">
        <f t="shared" si="9"/>
        <v>760</v>
      </c>
      <c r="X73" t="s">
        <v>3243</v>
      </c>
      <c r="Y73" t="s">
        <v>3248</v>
      </c>
      <c r="Z73" t="s">
        <v>3249</v>
      </c>
      <c r="AH73">
        <v>3</v>
      </c>
    </row>
    <row r="74" spans="1:34" ht="19.2">
      <c r="A74" s="4" t="s">
        <v>5988</v>
      </c>
      <c r="B74" t="s">
        <v>3414</v>
      </c>
      <c r="C74" t="s">
        <v>3415</v>
      </c>
      <c r="D74" t="s">
        <v>3415</v>
      </c>
      <c r="E74" t="s">
        <v>30</v>
      </c>
      <c r="F74" t="s">
        <v>31</v>
      </c>
      <c r="G74">
        <f t="shared" si="5"/>
        <v>0</v>
      </c>
      <c r="H74">
        <f t="shared" si="6"/>
        <v>0</v>
      </c>
      <c r="I74">
        <f t="shared" si="7"/>
        <v>1</v>
      </c>
      <c r="J74">
        <f t="shared" si="8"/>
        <v>0</v>
      </c>
      <c r="K74" t="s">
        <v>3416</v>
      </c>
      <c r="L74" t="s">
        <v>3417</v>
      </c>
      <c r="M74" s="2">
        <v>16336</v>
      </c>
      <c r="N74" s="2">
        <v>16754</v>
      </c>
      <c r="O74" s="2">
        <v>61453</v>
      </c>
      <c r="P74" s="2">
        <v>94543</v>
      </c>
      <c r="Q74">
        <v>36</v>
      </c>
      <c r="R74" t="s">
        <v>3418</v>
      </c>
      <c r="S74" t="s">
        <v>3419</v>
      </c>
      <c r="T74">
        <v>18</v>
      </c>
      <c r="U74" t="s">
        <v>127</v>
      </c>
      <c r="V74" t="s">
        <v>2215</v>
      </c>
      <c r="W74">
        <f t="shared" si="9"/>
        <v>182</v>
      </c>
      <c r="X74" t="s">
        <v>3414</v>
      </c>
      <c r="AH74">
        <v>1</v>
      </c>
    </row>
    <row r="75" spans="1:34" ht="19.2">
      <c r="A75" s="4" t="s">
        <v>5988</v>
      </c>
      <c r="B75" t="s">
        <v>4062</v>
      </c>
      <c r="C75" t="s">
        <v>4063</v>
      </c>
      <c r="D75" t="s">
        <v>4063</v>
      </c>
      <c r="E75" t="s">
        <v>30</v>
      </c>
      <c r="F75" t="s">
        <v>31</v>
      </c>
      <c r="G75">
        <f t="shared" si="5"/>
        <v>0</v>
      </c>
      <c r="H75">
        <f t="shared" si="6"/>
        <v>0</v>
      </c>
      <c r="I75">
        <f t="shared" si="7"/>
        <v>1</v>
      </c>
      <c r="J75">
        <f t="shared" si="8"/>
        <v>0</v>
      </c>
      <c r="K75" t="s">
        <v>4064</v>
      </c>
      <c r="L75" t="s">
        <v>4065</v>
      </c>
      <c r="M75" s="2">
        <v>18436</v>
      </c>
      <c r="N75" s="2">
        <v>18436</v>
      </c>
      <c r="O75" s="2">
        <v>74259</v>
      </c>
      <c r="P75" s="2">
        <v>111131</v>
      </c>
      <c r="Q75">
        <v>34</v>
      </c>
      <c r="R75" t="s">
        <v>4066</v>
      </c>
      <c r="S75" t="s">
        <v>4067</v>
      </c>
      <c r="T75">
        <v>95</v>
      </c>
      <c r="U75" t="s">
        <v>4068</v>
      </c>
      <c r="V75" t="s">
        <v>886</v>
      </c>
      <c r="W75">
        <f t="shared" si="9"/>
        <v>373</v>
      </c>
      <c r="X75" t="s">
        <v>4062</v>
      </c>
      <c r="AH75">
        <v>1</v>
      </c>
    </row>
    <row r="76" spans="1:34" ht="19.2">
      <c r="A76" s="4" t="s">
        <v>5988</v>
      </c>
      <c r="B76" t="s">
        <v>4392</v>
      </c>
      <c r="C76" t="s">
        <v>4393</v>
      </c>
      <c r="D76" t="s">
        <v>4394</v>
      </c>
      <c r="E76" t="s">
        <v>30</v>
      </c>
      <c r="F76" t="s">
        <v>31</v>
      </c>
      <c r="G76">
        <f t="shared" si="5"/>
        <v>0</v>
      </c>
      <c r="H76">
        <f t="shared" si="6"/>
        <v>0</v>
      </c>
      <c r="I76">
        <f t="shared" si="7"/>
        <v>1</v>
      </c>
      <c r="J76">
        <f t="shared" si="8"/>
        <v>0</v>
      </c>
      <c r="K76" t="s">
        <v>4395</v>
      </c>
      <c r="L76" t="s">
        <v>4396</v>
      </c>
      <c r="M76" s="2">
        <v>2148</v>
      </c>
      <c r="N76" s="2">
        <v>2148</v>
      </c>
      <c r="O76" s="2">
        <v>4296</v>
      </c>
      <c r="P76" s="2">
        <v>8593</v>
      </c>
      <c r="Q76">
        <v>34</v>
      </c>
      <c r="R76" t="s">
        <v>4397</v>
      </c>
      <c r="S76" t="s">
        <v>4067</v>
      </c>
      <c r="T76">
        <v>164</v>
      </c>
      <c r="U76" t="s">
        <v>205</v>
      </c>
      <c r="V76" t="s">
        <v>154</v>
      </c>
      <c r="W76">
        <f t="shared" si="9"/>
        <v>274</v>
      </c>
      <c r="X76" t="s">
        <v>4392</v>
      </c>
      <c r="AH76">
        <v>1</v>
      </c>
    </row>
    <row r="77" spans="1:34" ht="19.2">
      <c r="A77" s="4" t="s">
        <v>5988</v>
      </c>
      <c r="B77" t="s">
        <v>4499</v>
      </c>
      <c r="C77" t="s">
        <v>4500</v>
      </c>
      <c r="D77" t="s">
        <v>4501</v>
      </c>
      <c r="E77" t="s">
        <v>30</v>
      </c>
      <c r="F77" t="s">
        <v>31</v>
      </c>
      <c r="G77">
        <f t="shared" si="5"/>
        <v>0</v>
      </c>
      <c r="H77">
        <f t="shared" si="6"/>
        <v>0</v>
      </c>
      <c r="I77">
        <f t="shared" si="7"/>
        <v>1</v>
      </c>
      <c r="J77">
        <f t="shared" si="8"/>
        <v>0</v>
      </c>
      <c r="K77" t="s">
        <v>4502</v>
      </c>
      <c r="L77" t="s">
        <v>4503</v>
      </c>
      <c r="M77" s="2">
        <v>5622</v>
      </c>
      <c r="N77" s="2">
        <v>4038</v>
      </c>
      <c r="O77" s="2">
        <v>9660</v>
      </c>
      <c r="P77" s="2">
        <v>19320</v>
      </c>
      <c r="Q77">
        <v>36</v>
      </c>
      <c r="R77" t="s">
        <v>4504</v>
      </c>
      <c r="S77" t="s">
        <v>369</v>
      </c>
      <c r="T77">
        <v>14</v>
      </c>
      <c r="U77" t="s">
        <v>347</v>
      </c>
      <c r="V77" t="s">
        <v>3185</v>
      </c>
      <c r="W77">
        <f t="shared" si="9"/>
        <v>259</v>
      </c>
      <c r="X77" t="s">
        <v>4499</v>
      </c>
      <c r="AH77">
        <v>1</v>
      </c>
    </row>
    <row r="78" spans="1:34" ht="19.2">
      <c r="A78" s="4" t="s">
        <v>5988</v>
      </c>
      <c r="B78" t="s">
        <v>4644</v>
      </c>
      <c r="C78" t="s">
        <v>4645</v>
      </c>
      <c r="D78" t="s">
        <v>4645</v>
      </c>
      <c r="E78" t="s">
        <v>30</v>
      </c>
      <c r="F78" t="s">
        <v>31</v>
      </c>
      <c r="G78">
        <f t="shared" si="5"/>
        <v>0</v>
      </c>
      <c r="H78">
        <f t="shared" si="6"/>
        <v>0</v>
      </c>
      <c r="I78">
        <f t="shared" si="7"/>
        <v>1</v>
      </c>
      <c r="J78">
        <f t="shared" si="8"/>
        <v>0</v>
      </c>
      <c r="K78" t="s">
        <v>4646</v>
      </c>
      <c r="L78" t="s">
        <v>4647</v>
      </c>
      <c r="M78" s="2">
        <v>203914</v>
      </c>
      <c r="N78" s="2">
        <v>67859</v>
      </c>
      <c r="O78" s="2">
        <v>271774</v>
      </c>
      <c r="P78" s="2">
        <v>543547</v>
      </c>
      <c r="Q78">
        <v>36</v>
      </c>
      <c r="R78" t="s">
        <v>4648</v>
      </c>
      <c r="S78" t="s">
        <v>4649</v>
      </c>
      <c r="T78">
        <v>40</v>
      </c>
      <c r="U78" t="s">
        <v>128</v>
      </c>
      <c r="V78" t="s">
        <v>4650</v>
      </c>
      <c r="W78">
        <f t="shared" si="9"/>
        <v>1399</v>
      </c>
      <c r="X78" t="s">
        <v>4644</v>
      </c>
      <c r="Y78" t="s">
        <v>4651</v>
      </c>
      <c r="AH78">
        <v>2</v>
      </c>
    </row>
    <row r="79" spans="1:34" ht="19.2">
      <c r="A79" s="4" t="s">
        <v>5988</v>
      </c>
      <c r="B79" t="s">
        <v>5123</v>
      </c>
      <c r="C79" t="s">
        <v>5124</v>
      </c>
      <c r="D79" t="s">
        <v>5125</v>
      </c>
      <c r="E79" t="s">
        <v>30</v>
      </c>
      <c r="F79" t="s">
        <v>31</v>
      </c>
      <c r="G79">
        <f t="shared" si="5"/>
        <v>0</v>
      </c>
      <c r="H79">
        <f t="shared" si="6"/>
        <v>0</v>
      </c>
      <c r="I79">
        <f t="shared" si="7"/>
        <v>1</v>
      </c>
      <c r="J79">
        <f t="shared" si="8"/>
        <v>0</v>
      </c>
      <c r="K79" t="s">
        <v>5126</v>
      </c>
      <c r="M79" s="2">
        <v>661505</v>
      </c>
      <c r="N79" s="2">
        <v>255378</v>
      </c>
      <c r="O79" s="2">
        <v>1375324</v>
      </c>
      <c r="P79" s="2">
        <v>2292207</v>
      </c>
      <c r="Q79">
        <v>34</v>
      </c>
      <c r="R79" t="s">
        <v>5127</v>
      </c>
      <c r="S79" t="s">
        <v>5128</v>
      </c>
      <c r="T79">
        <v>105</v>
      </c>
      <c r="U79" t="s">
        <v>977</v>
      </c>
      <c r="V79" t="s">
        <v>159</v>
      </c>
      <c r="W79">
        <f t="shared" si="9"/>
        <v>1125</v>
      </c>
      <c r="X79" t="s">
        <v>5123</v>
      </c>
      <c r="Y79" t="s">
        <v>5129</v>
      </c>
      <c r="Z79" t="s">
        <v>5130</v>
      </c>
      <c r="AA79" t="s">
        <v>622</v>
      </c>
      <c r="AB79" t="s">
        <v>5131</v>
      </c>
      <c r="AH79">
        <v>5</v>
      </c>
    </row>
    <row r="80" spans="1:34" ht="19.2">
      <c r="A80" s="4" t="s">
        <v>5988</v>
      </c>
      <c r="B80" t="s">
        <v>5132</v>
      </c>
      <c r="C80" t="s">
        <v>5133</v>
      </c>
      <c r="D80" t="s">
        <v>5134</v>
      </c>
      <c r="E80" t="s">
        <v>30</v>
      </c>
      <c r="F80" s="3" t="s">
        <v>31</v>
      </c>
      <c r="G80">
        <f t="shared" si="5"/>
        <v>0</v>
      </c>
      <c r="H80">
        <f t="shared" si="6"/>
        <v>0</v>
      </c>
      <c r="I80">
        <f t="shared" si="7"/>
        <v>1</v>
      </c>
      <c r="J80">
        <f t="shared" si="8"/>
        <v>0</v>
      </c>
      <c r="K80" t="s">
        <v>5135</v>
      </c>
      <c r="M80" s="2">
        <v>455760</v>
      </c>
      <c r="N80" s="2">
        <v>419240</v>
      </c>
      <c r="O80" s="2">
        <v>0</v>
      </c>
      <c r="P80" s="2">
        <v>875000</v>
      </c>
      <c r="Q80">
        <v>52</v>
      </c>
      <c r="R80" t="s">
        <v>5136</v>
      </c>
      <c r="U80" t="s">
        <v>5137</v>
      </c>
      <c r="V80" t="s">
        <v>5138</v>
      </c>
      <c r="W80">
        <f t="shared" si="9"/>
        <v>361</v>
      </c>
      <c r="AH80">
        <v>1</v>
      </c>
    </row>
    <row r="81" spans="1:34" ht="19.2">
      <c r="A81" s="4" t="s">
        <v>5988</v>
      </c>
      <c r="B81" t="s">
        <v>5194</v>
      </c>
      <c r="C81" t="s">
        <v>5195</v>
      </c>
      <c r="D81" t="s">
        <v>5195</v>
      </c>
      <c r="E81" t="s">
        <v>30</v>
      </c>
      <c r="F81" t="s">
        <v>31</v>
      </c>
      <c r="G81">
        <f t="shared" si="5"/>
        <v>0</v>
      </c>
      <c r="H81">
        <f t="shared" si="6"/>
        <v>0</v>
      </c>
      <c r="I81">
        <f t="shared" si="7"/>
        <v>1</v>
      </c>
      <c r="J81">
        <f t="shared" si="8"/>
        <v>0</v>
      </c>
      <c r="K81" t="s">
        <v>5196</v>
      </c>
      <c r="L81" t="s">
        <v>5197</v>
      </c>
      <c r="M81" s="2">
        <v>72838</v>
      </c>
      <c r="N81" s="2">
        <v>72838</v>
      </c>
      <c r="O81" s="2">
        <v>270540</v>
      </c>
      <c r="P81" s="2">
        <v>416216</v>
      </c>
      <c r="Q81">
        <v>34</v>
      </c>
      <c r="R81" t="s">
        <v>87</v>
      </c>
      <c r="U81" t="s">
        <v>1062</v>
      </c>
      <c r="V81" t="s">
        <v>4764</v>
      </c>
      <c r="W81">
        <f t="shared" si="9"/>
        <v>822</v>
      </c>
      <c r="X81" t="s">
        <v>5194</v>
      </c>
      <c r="Y81" t="s">
        <v>5198</v>
      </c>
      <c r="Z81" t="s">
        <v>5199</v>
      </c>
      <c r="AA81" t="s">
        <v>5200</v>
      </c>
      <c r="AH81">
        <v>4</v>
      </c>
    </row>
    <row r="82" spans="1:34" ht="19.2">
      <c r="A82" s="4" t="s">
        <v>6013</v>
      </c>
      <c r="C82" t="s">
        <v>466</v>
      </c>
      <c r="E82" t="s">
        <v>30</v>
      </c>
      <c r="F82" t="s">
        <v>31</v>
      </c>
      <c r="G82">
        <f t="shared" si="5"/>
        <v>0</v>
      </c>
      <c r="H82">
        <f t="shared" si="6"/>
        <v>0</v>
      </c>
      <c r="I82">
        <f t="shared" si="7"/>
        <v>1</v>
      </c>
      <c r="J82">
        <f t="shared" si="8"/>
        <v>0</v>
      </c>
      <c r="K82" t="s">
        <v>467</v>
      </c>
      <c r="M82" s="2">
        <v>655849</v>
      </c>
      <c r="N82" s="2">
        <v>0</v>
      </c>
      <c r="O82" s="2">
        <v>658154</v>
      </c>
      <c r="P82" s="2">
        <v>1314003</v>
      </c>
      <c r="R82" t="s">
        <v>468</v>
      </c>
      <c r="S82" t="s">
        <v>469</v>
      </c>
      <c r="T82">
        <v>73</v>
      </c>
      <c r="U82" t="s">
        <v>470</v>
      </c>
      <c r="V82" t="s">
        <v>471</v>
      </c>
      <c r="W82">
        <f t="shared" si="9"/>
        <v>517</v>
      </c>
      <c r="AH82">
        <v>1</v>
      </c>
    </row>
    <row r="83" spans="1:34" ht="19.2">
      <c r="A83" s="4" t="s">
        <v>6013</v>
      </c>
      <c r="B83" t="s">
        <v>796</v>
      </c>
      <c r="C83" t="s">
        <v>797</v>
      </c>
      <c r="D83" t="s">
        <v>797</v>
      </c>
      <c r="E83" t="s">
        <v>30</v>
      </c>
      <c r="F83" t="s">
        <v>31</v>
      </c>
      <c r="G83">
        <f t="shared" si="5"/>
        <v>0</v>
      </c>
      <c r="H83">
        <f t="shared" si="6"/>
        <v>0</v>
      </c>
      <c r="I83">
        <f t="shared" si="7"/>
        <v>1</v>
      </c>
      <c r="J83">
        <f t="shared" si="8"/>
        <v>0</v>
      </c>
      <c r="K83" t="s">
        <v>798</v>
      </c>
      <c r="L83" t="s">
        <v>799</v>
      </c>
      <c r="M83" s="2">
        <v>25000</v>
      </c>
      <c r="N83" s="2">
        <v>25000</v>
      </c>
      <c r="O83" s="2">
        <v>75000</v>
      </c>
      <c r="P83" s="2">
        <v>125000</v>
      </c>
      <c r="Q83">
        <v>34</v>
      </c>
      <c r="R83" t="s">
        <v>800</v>
      </c>
      <c r="S83" t="s">
        <v>801</v>
      </c>
      <c r="T83">
        <v>15</v>
      </c>
      <c r="U83" t="s">
        <v>802</v>
      </c>
      <c r="V83" t="s">
        <v>803</v>
      </c>
      <c r="W83">
        <f t="shared" si="9"/>
        <v>150</v>
      </c>
      <c r="X83" t="s">
        <v>796</v>
      </c>
      <c r="AH83">
        <v>1</v>
      </c>
    </row>
    <row r="84" spans="1:34" ht="19.2">
      <c r="A84" s="4" t="s">
        <v>6013</v>
      </c>
      <c r="B84" t="s">
        <v>1383</v>
      </c>
      <c r="C84" t="s">
        <v>1384</v>
      </c>
      <c r="D84" t="s">
        <v>1385</v>
      </c>
      <c r="E84" t="s">
        <v>30</v>
      </c>
      <c r="F84" t="s">
        <v>31</v>
      </c>
      <c r="G84">
        <f t="shared" si="5"/>
        <v>0</v>
      </c>
      <c r="H84">
        <f t="shared" si="6"/>
        <v>0</v>
      </c>
      <c r="I84">
        <f t="shared" si="7"/>
        <v>1</v>
      </c>
      <c r="J84">
        <f t="shared" si="8"/>
        <v>0</v>
      </c>
      <c r="K84" t="s">
        <v>1386</v>
      </c>
      <c r="L84" t="s">
        <v>1387</v>
      </c>
      <c r="M84" s="2">
        <v>23846</v>
      </c>
      <c r="N84" s="2">
        <v>23846</v>
      </c>
      <c r="O84" s="2">
        <v>71539</v>
      </c>
      <c r="P84" s="2">
        <v>119231</v>
      </c>
      <c r="Q84">
        <v>34</v>
      </c>
      <c r="R84" t="s">
        <v>1388</v>
      </c>
      <c r="U84" t="s">
        <v>1389</v>
      </c>
      <c r="V84" t="s">
        <v>803</v>
      </c>
      <c r="W84">
        <f t="shared" si="9"/>
        <v>226</v>
      </c>
      <c r="X84" t="s">
        <v>1383</v>
      </c>
      <c r="AH84">
        <v>1</v>
      </c>
    </row>
    <row r="85" spans="1:34" ht="19.2">
      <c r="A85" s="4" t="s">
        <v>6013</v>
      </c>
      <c r="B85" t="s">
        <v>1401</v>
      </c>
      <c r="C85" t="s">
        <v>1402</v>
      </c>
      <c r="D85" t="s">
        <v>1403</v>
      </c>
      <c r="E85" t="s">
        <v>30</v>
      </c>
      <c r="F85" t="s">
        <v>31</v>
      </c>
      <c r="G85">
        <f t="shared" si="5"/>
        <v>0</v>
      </c>
      <c r="H85">
        <f t="shared" si="6"/>
        <v>0</v>
      </c>
      <c r="I85">
        <f t="shared" si="7"/>
        <v>1</v>
      </c>
      <c r="J85">
        <f t="shared" si="8"/>
        <v>0</v>
      </c>
      <c r="K85" t="s">
        <v>1404</v>
      </c>
      <c r="L85" t="s">
        <v>1405</v>
      </c>
      <c r="M85" s="2">
        <v>203916</v>
      </c>
      <c r="N85" s="2">
        <v>197391</v>
      </c>
      <c r="O85" s="2">
        <v>286061</v>
      </c>
      <c r="P85" s="2">
        <v>687367</v>
      </c>
      <c r="Q85">
        <v>34</v>
      </c>
      <c r="R85" t="s">
        <v>1406</v>
      </c>
      <c r="S85" t="s">
        <v>1407</v>
      </c>
      <c r="T85">
        <v>139</v>
      </c>
      <c r="U85" t="s">
        <v>44</v>
      </c>
      <c r="V85" t="s">
        <v>141</v>
      </c>
      <c r="W85">
        <f t="shared" si="9"/>
        <v>1095</v>
      </c>
      <c r="X85" t="s">
        <v>1401</v>
      </c>
      <c r="Y85" t="s">
        <v>1408</v>
      </c>
      <c r="Z85" t="s">
        <v>593</v>
      </c>
      <c r="AA85" t="s">
        <v>1409</v>
      </c>
      <c r="AB85" t="s">
        <v>1151</v>
      </c>
      <c r="AC85" t="s">
        <v>1410</v>
      </c>
      <c r="AD85" t="s">
        <v>1411</v>
      </c>
      <c r="AH85">
        <v>7</v>
      </c>
    </row>
    <row r="86" spans="1:34" ht="19.2">
      <c r="A86" s="4" t="s">
        <v>6013</v>
      </c>
      <c r="B86" t="s">
        <v>1427</v>
      </c>
      <c r="C86" t="s">
        <v>1428</v>
      </c>
      <c r="D86" t="s">
        <v>1429</v>
      </c>
      <c r="E86" t="s">
        <v>30</v>
      </c>
      <c r="F86" t="s">
        <v>31</v>
      </c>
      <c r="G86">
        <f t="shared" si="5"/>
        <v>0</v>
      </c>
      <c r="H86">
        <f t="shared" si="6"/>
        <v>0</v>
      </c>
      <c r="I86">
        <f t="shared" si="7"/>
        <v>1</v>
      </c>
      <c r="J86">
        <f t="shared" si="8"/>
        <v>0</v>
      </c>
      <c r="K86" t="s">
        <v>1430</v>
      </c>
      <c r="L86" t="s">
        <v>1431</v>
      </c>
      <c r="M86" s="2">
        <v>382629</v>
      </c>
      <c r="N86" s="2">
        <v>117371</v>
      </c>
      <c r="O86" s="2">
        <v>514555</v>
      </c>
      <c r="P86" s="2">
        <v>1014555</v>
      </c>
      <c r="Q86">
        <v>34</v>
      </c>
      <c r="R86" t="s">
        <v>1406</v>
      </c>
      <c r="S86" t="s">
        <v>1432</v>
      </c>
      <c r="U86" t="s">
        <v>1433</v>
      </c>
      <c r="V86" t="s">
        <v>141</v>
      </c>
      <c r="W86">
        <f t="shared" si="9"/>
        <v>1081</v>
      </c>
      <c r="X86" t="s">
        <v>1427</v>
      </c>
      <c r="Y86" t="s">
        <v>1434</v>
      </c>
      <c r="AH86">
        <v>2</v>
      </c>
    </row>
    <row r="87" spans="1:34" ht="19.2">
      <c r="A87" s="4" t="s">
        <v>6013</v>
      </c>
      <c r="B87" t="s">
        <v>1590</v>
      </c>
      <c r="C87" t="s">
        <v>1591</v>
      </c>
      <c r="D87" t="s">
        <v>1591</v>
      </c>
      <c r="E87" t="s">
        <v>30</v>
      </c>
      <c r="F87" t="s">
        <v>31</v>
      </c>
      <c r="G87">
        <f t="shared" si="5"/>
        <v>0</v>
      </c>
      <c r="H87">
        <f t="shared" si="6"/>
        <v>0</v>
      </c>
      <c r="I87">
        <f t="shared" si="7"/>
        <v>1</v>
      </c>
      <c r="J87">
        <f t="shared" si="8"/>
        <v>0</v>
      </c>
      <c r="K87" t="s">
        <v>1592</v>
      </c>
      <c r="L87" t="s">
        <v>1593</v>
      </c>
      <c r="M87" s="2">
        <v>282609</v>
      </c>
      <c r="N87" s="2">
        <v>217391</v>
      </c>
      <c r="O87" s="2">
        <v>500000</v>
      </c>
      <c r="P87" s="2">
        <v>1000000</v>
      </c>
      <c r="Q87">
        <v>36</v>
      </c>
      <c r="R87" t="s">
        <v>1594</v>
      </c>
      <c r="S87" t="s">
        <v>1595</v>
      </c>
      <c r="T87">
        <v>28</v>
      </c>
      <c r="U87" t="s">
        <v>322</v>
      </c>
      <c r="V87" t="s">
        <v>663</v>
      </c>
      <c r="W87">
        <f t="shared" si="9"/>
        <v>1368</v>
      </c>
      <c r="X87" t="s">
        <v>622</v>
      </c>
      <c r="Y87" t="s">
        <v>593</v>
      </c>
      <c r="Z87" t="s">
        <v>1590</v>
      </c>
      <c r="AA87" t="s">
        <v>1596</v>
      </c>
      <c r="AB87" t="s">
        <v>1597</v>
      </c>
      <c r="AC87" t="s">
        <v>1598</v>
      </c>
      <c r="AD87" t="s">
        <v>1599</v>
      </c>
      <c r="AE87" t="s">
        <v>1600</v>
      </c>
      <c r="AF87" t="s">
        <v>1601</v>
      </c>
      <c r="AG87" t="s">
        <v>1602</v>
      </c>
      <c r="AH87">
        <v>10</v>
      </c>
    </row>
    <row r="88" spans="1:34" ht="19.2">
      <c r="A88" s="4" t="s">
        <v>6013</v>
      </c>
      <c r="B88" t="s">
        <v>1612</v>
      </c>
      <c r="C88" t="s">
        <v>1613</v>
      </c>
      <c r="D88" t="s">
        <v>1614</v>
      </c>
      <c r="E88" t="s">
        <v>30</v>
      </c>
      <c r="F88" t="s">
        <v>31</v>
      </c>
      <c r="G88">
        <f t="shared" si="5"/>
        <v>0</v>
      </c>
      <c r="H88">
        <f t="shared" si="6"/>
        <v>0</v>
      </c>
      <c r="I88">
        <f t="shared" si="7"/>
        <v>1</v>
      </c>
      <c r="J88">
        <f t="shared" si="8"/>
        <v>0</v>
      </c>
      <c r="K88" t="s">
        <v>1615</v>
      </c>
      <c r="L88" t="s">
        <v>1616</v>
      </c>
      <c r="M88" s="2">
        <v>106379</v>
      </c>
      <c r="N88" s="2">
        <v>59099</v>
      </c>
      <c r="O88" s="2">
        <v>307316</v>
      </c>
      <c r="P88" s="2">
        <v>472794</v>
      </c>
      <c r="Q88">
        <v>36</v>
      </c>
      <c r="R88" t="s">
        <v>1617</v>
      </c>
      <c r="S88" t="s">
        <v>1618</v>
      </c>
      <c r="T88">
        <v>3</v>
      </c>
      <c r="U88" t="s">
        <v>1619</v>
      </c>
      <c r="V88" t="s">
        <v>795</v>
      </c>
      <c r="W88">
        <f t="shared" si="9"/>
        <v>730</v>
      </c>
      <c r="X88" t="s">
        <v>1612</v>
      </c>
      <c r="Y88" t="s">
        <v>1620</v>
      </c>
      <c r="Z88" t="s">
        <v>1621</v>
      </c>
      <c r="AH88">
        <v>3</v>
      </c>
    </row>
    <row r="89" spans="1:34" ht="19.2">
      <c r="A89" s="4" t="s">
        <v>6013</v>
      </c>
      <c r="B89" t="s">
        <v>1710</v>
      </c>
      <c r="C89" t="s">
        <v>1711</v>
      </c>
      <c r="D89" t="s">
        <v>1712</v>
      </c>
      <c r="E89" t="s">
        <v>30</v>
      </c>
      <c r="F89" t="s">
        <v>31</v>
      </c>
      <c r="G89">
        <f t="shared" si="5"/>
        <v>0</v>
      </c>
      <c r="H89">
        <f t="shared" si="6"/>
        <v>0</v>
      </c>
      <c r="I89">
        <f t="shared" si="7"/>
        <v>1</v>
      </c>
      <c r="J89">
        <f t="shared" si="8"/>
        <v>0</v>
      </c>
      <c r="K89" t="s">
        <v>1713</v>
      </c>
      <c r="L89" t="s">
        <v>1714</v>
      </c>
      <c r="M89" s="2">
        <v>237414</v>
      </c>
      <c r="N89" s="2">
        <v>30244</v>
      </c>
      <c r="O89" s="2">
        <v>267658</v>
      </c>
      <c r="P89" s="2">
        <v>535315</v>
      </c>
      <c r="Q89">
        <v>36</v>
      </c>
      <c r="R89" t="s">
        <v>1715</v>
      </c>
      <c r="S89" t="s">
        <v>1716</v>
      </c>
      <c r="T89">
        <v>12</v>
      </c>
      <c r="U89" t="s">
        <v>1433</v>
      </c>
      <c r="V89" t="s">
        <v>1717</v>
      </c>
      <c r="W89">
        <f t="shared" si="9"/>
        <v>730</v>
      </c>
      <c r="X89" t="s">
        <v>1710</v>
      </c>
      <c r="Y89" t="s">
        <v>1718</v>
      </c>
      <c r="Z89" t="s">
        <v>593</v>
      </c>
      <c r="AA89" t="s">
        <v>1719</v>
      </c>
      <c r="AB89" t="s">
        <v>1720</v>
      </c>
      <c r="AC89" t="s">
        <v>1721</v>
      </c>
      <c r="AD89" t="s">
        <v>1722</v>
      </c>
      <c r="AH89">
        <v>7</v>
      </c>
    </row>
    <row r="90" spans="1:34" ht="19.2">
      <c r="A90" s="4" t="s">
        <v>6013</v>
      </c>
      <c r="B90" t="s">
        <v>1760</v>
      </c>
      <c r="C90" t="s">
        <v>1761</v>
      </c>
      <c r="D90" t="s">
        <v>1762</v>
      </c>
      <c r="E90" t="s">
        <v>30</v>
      </c>
      <c r="F90" t="s">
        <v>31</v>
      </c>
      <c r="G90">
        <f t="shared" si="5"/>
        <v>0</v>
      </c>
      <c r="H90">
        <f t="shared" si="6"/>
        <v>0</v>
      </c>
      <c r="I90">
        <f t="shared" si="7"/>
        <v>1</v>
      </c>
      <c r="J90">
        <f t="shared" si="8"/>
        <v>0</v>
      </c>
      <c r="K90" t="s">
        <v>1763</v>
      </c>
      <c r="L90" t="s">
        <v>1764</v>
      </c>
      <c r="M90" s="2">
        <v>9945</v>
      </c>
      <c r="N90" s="2">
        <v>9945</v>
      </c>
      <c r="O90" s="2">
        <v>29835</v>
      </c>
      <c r="P90" s="2">
        <v>49725</v>
      </c>
      <c r="Q90">
        <v>34</v>
      </c>
      <c r="R90" t="s">
        <v>468</v>
      </c>
      <c r="S90" t="s">
        <v>1765</v>
      </c>
      <c r="T90">
        <v>73</v>
      </c>
      <c r="U90" t="s">
        <v>351</v>
      </c>
      <c r="V90" t="s">
        <v>1766</v>
      </c>
      <c r="W90">
        <f t="shared" si="9"/>
        <v>59</v>
      </c>
      <c r="X90" t="s">
        <v>1760</v>
      </c>
      <c r="AH90">
        <v>1</v>
      </c>
    </row>
    <row r="91" spans="1:34" ht="19.2">
      <c r="A91" s="4" t="s">
        <v>6013</v>
      </c>
      <c r="B91" t="s">
        <v>1992</v>
      </c>
      <c r="C91" t="s">
        <v>1993</v>
      </c>
      <c r="D91" t="s">
        <v>1993</v>
      </c>
      <c r="E91" t="s">
        <v>30</v>
      </c>
      <c r="F91" t="s">
        <v>31</v>
      </c>
      <c r="G91">
        <f t="shared" si="5"/>
        <v>0</v>
      </c>
      <c r="H91">
        <f t="shared" si="6"/>
        <v>0</v>
      </c>
      <c r="I91">
        <f t="shared" si="7"/>
        <v>1</v>
      </c>
      <c r="J91">
        <f t="shared" si="8"/>
        <v>0</v>
      </c>
      <c r="K91" t="s">
        <v>1994</v>
      </c>
      <c r="L91" t="s">
        <v>1995</v>
      </c>
      <c r="M91" s="2">
        <v>246024</v>
      </c>
      <c r="N91" s="2">
        <v>82993</v>
      </c>
      <c r="O91" s="2">
        <v>450917</v>
      </c>
      <c r="P91" s="2">
        <v>779934</v>
      </c>
      <c r="Q91">
        <v>36</v>
      </c>
      <c r="R91" t="s">
        <v>1996</v>
      </c>
      <c r="S91" t="s">
        <v>1997</v>
      </c>
      <c r="T91">
        <v>40</v>
      </c>
      <c r="U91" t="s">
        <v>1998</v>
      </c>
      <c r="V91" t="s">
        <v>1328</v>
      </c>
      <c r="W91">
        <f t="shared" si="9"/>
        <v>714</v>
      </c>
      <c r="X91" t="s">
        <v>1999</v>
      </c>
      <c r="Y91" t="s">
        <v>2000</v>
      </c>
      <c r="AH91">
        <v>2</v>
      </c>
    </row>
    <row r="92" spans="1:34" ht="19.2">
      <c r="A92" s="4" t="s">
        <v>6013</v>
      </c>
      <c r="B92" t="s">
        <v>2058</v>
      </c>
      <c r="C92" t="s">
        <v>2059</v>
      </c>
      <c r="D92" t="s">
        <v>2060</v>
      </c>
      <c r="E92" t="s">
        <v>30</v>
      </c>
      <c r="F92" t="s">
        <v>31</v>
      </c>
      <c r="G92">
        <f t="shared" si="5"/>
        <v>0</v>
      </c>
      <c r="H92">
        <f t="shared" si="6"/>
        <v>0</v>
      </c>
      <c r="I92">
        <f t="shared" si="7"/>
        <v>1</v>
      </c>
      <c r="J92">
        <f t="shared" si="8"/>
        <v>0</v>
      </c>
      <c r="K92" t="s">
        <v>2061</v>
      </c>
      <c r="L92" t="s">
        <v>2062</v>
      </c>
      <c r="M92" s="2">
        <v>6320</v>
      </c>
      <c r="N92" s="2">
        <v>0</v>
      </c>
      <c r="O92" s="2">
        <v>13983</v>
      </c>
      <c r="P92" s="2">
        <v>20304</v>
      </c>
      <c r="Q92">
        <v>34</v>
      </c>
      <c r="R92" t="s">
        <v>468</v>
      </c>
      <c r="S92" t="s">
        <v>1765</v>
      </c>
      <c r="T92">
        <v>73</v>
      </c>
      <c r="U92" t="s">
        <v>2063</v>
      </c>
      <c r="V92" t="s">
        <v>520</v>
      </c>
      <c r="W92">
        <f t="shared" si="9"/>
        <v>272</v>
      </c>
      <c r="X92" t="s">
        <v>2058</v>
      </c>
      <c r="AH92">
        <v>1</v>
      </c>
    </row>
    <row r="93" spans="1:34" ht="19.2">
      <c r="A93" s="4" t="s">
        <v>6013</v>
      </c>
      <c r="B93" t="s">
        <v>2201</v>
      </c>
      <c r="C93" t="s">
        <v>2202</v>
      </c>
      <c r="D93" t="s">
        <v>2203</v>
      </c>
      <c r="E93" t="s">
        <v>30</v>
      </c>
      <c r="F93" t="s">
        <v>31</v>
      </c>
      <c r="G93">
        <f t="shared" si="5"/>
        <v>0</v>
      </c>
      <c r="H93">
        <f t="shared" si="6"/>
        <v>0</v>
      </c>
      <c r="I93">
        <f t="shared" si="7"/>
        <v>1</v>
      </c>
      <c r="J93">
        <f t="shared" si="8"/>
        <v>0</v>
      </c>
      <c r="K93" t="s">
        <v>2204</v>
      </c>
      <c r="L93" t="s">
        <v>2205</v>
      </c>
      <c r="M93" s="2">
        <v>25789</v>
      </c>
      <c r="N93" s="2">
        <v>24211</v>
      </c>
      <c r="O93" s="2">
        <v>93000</v>
      </c>
      <c r="P93" s="2">
        <v>143000</v>
      </c>
      <c r="Q93">
        <v>34</v>
      </c>
      <c r="R93" t="s">
        <v>2206</v>
      </c>
      <c r="S93" t="s">
        <v>801</v>
      </c>
      <c r="T93">
        <v>15</v>
      </c>
      <c r="U93" t="s">
        <v>449</v>
      </c>
      <c r="V93" t="s">
        <v>2207</v>
      </c>
      <c r="W93">
        <f t="shared" si="9"/>
        <v>417</v>
      </c>
      <c r="X93" t="s">
        <v>2201</v>
      </c>
      <c r="AH93">
        <v>1</v>
      </c>
    </row>
    <row r="94" spans="1:34" ht="19.2">
      <c r="A94" s="4" t="s">
        <v>6013</v>
      </c>
      <c r="B94" t="s">
        <v>2620</v>
      </c>
      <c r="C94" t="s">
        <v>2621</v>
      </c>
      <c r="D94" t="s">
        <v>2621</v>
      </c>
      <c r="E94" t="s">
        <v>30</v>
      </c>
      <c r="F94" t="s">
        <v>31</v>
      </c>
      <c r="G94">
        <f t="shared" si="5"/>
        <v>0</v>
      </c>
      <c r="H94">
        <f t="shared" si="6"/>
        <v>0</v>
      </c>
      <c r="I94">
        <f t="shared" si="7"/>
        <v>1</v>
      </c>
      <c r="J94">
        <f t="shared" si="8"/>
        <v>0</v>
      </c>
      <c r="K94" t="s">
        <v>2622</v>
      </c>
      <c r="L94" t="s">
        <v>2623</v>
      </c>
      <c r="M94" s="2">
        <v>506872</v>
      </c>
      <c r="N94" s="2">
        <v>381373</v>
      </c>
      <c r="O94" s="2">
        <v>305177</v>
      </c>
      <c r="P94" s="2">
        <v>1193422</v>
      </c>
      <c r="Q94">
        <v>36</v>
      </c>
      <c r="R94" t="s">
        <v>2624</v>
      </c>
      <c r="S94" t="s">
        <v>2625</v>
      </c>
      <c r="T94">
        <v>31</v>
      </c>
      <c r="U94" t="s">
        <v>862</v>
      </c>
      <c r="V94" t="s">
        <v>119</v>
      </c>
      <c r="W94">
        <f t="shared" si="9"/>
        <v>972</v>
      </c>
      <c r="X94" t="s">
        <v>2620</v>
      </c>
      <c r="Y94" t="s">
        <v>2626</v>
      </c>
      <c r="Z94" t="s">
        <v>2627</v>
      </c>
      <c r="AA94" t="s">
        <v>2628</v>
      </c>
      <c r="AB94" t="s">
        <v>2629</v>
      </c>
      <c r="AC94" t="s">
        <v>2630</v>
      </c>
      <c r="AH94">
        <v>6</v>
      </c>
    </row>
    <row r="95" spans="1:34" ht="19.2">
      <c r="A95" s="4" t="s">
        <v>6013</v>
      </c>
      <c r="B95" t="s">
        <v>3037</v>
      </c>
      <c r="C95" t="s">
        <v>3038</v>
      </c>
      <c r="D95" t="s">
        <v>3038</v>
      </c>
      <c r="E95" t="s">
        <v>30</v>
      </c>
      <c r="F95" t="s">
        <v>31</v>
      </c>
      <c r="G95">
        <f t="shared" si="5"/>
        <v>0</v>
      </c>
      <c r="H95">
        <f t="shared" si="6"/>
        <v>0</v>
      </c>
      <c r="I95">
        <f t="shared" si="7"/>
        <v>1</v>
      </c>
      <c r="J95">
        <f t="shared" si="8"/>
        <v>0</v>
      </c>
      <c r="K95" t="s">
        <v>3039</v>
      </c>
      <c r="L95" t="s">
        <v>3040</v>
      </c>
      <c r="M95" s="2">
        <v>2420</v>
      </c>
      <c r="N95" s="2">
        <v>2482</v>
      </c>
      <c r="O95" s="2">
        <v>9499</v>
      </c>
      <c r="P95" s="2">
        <v>14400</v>
      </c>
      <c r="Q95">
        <v>36</v>
      </c>
      <c r="R95" t="s">
        <v>468</v>
      </c>
      <c r="S95" t="s">
        <v>1765</v>
      </c>
      <c r="T95">
        <v>73</v>
      </c>
      <c r="U95" t="s">
        <v>2780</v>
      </c>
      <c r="V95" t="s">
        <v>3041</v>
      </c>
      <c r="W95">
        <f t="shared" si="9"/>
        <v>364</v>
      </c>
      <c r="X95" t="s">
        <v>3037</v>
      </c>
      <c r="AH95">
        <v>1</v>
      </c>
    </row>
    <row r="96" spans="1:34" ht="19.2">
      <c r="A96" s="4" t="s">
        <v>6013</v>
      </c>
      <c r="B96" t="s">
        <v>1710</v>
      </c>
      <c r="C96" t="s">
        <v>3181</v>
      </c>
      <c r="D96" t="s">
        <v>3181</v>
      </c>
      <c r="E96" t="s">
        <v>30</v>
      </c>
      <c r="F96" t="s">
        <v>31</v>
      </c>
      <c r="G96">
        <f t="shared" si="5"/>
        <v>0</v>
      </c>
      <c r="H96">
        <f t="shared" si="6"/>
        <v>0</v>
      </c>
      <c r="I96">
        <f t="shared" si="7"/>
        <v>1</v>
      </c>
      <c r="J96">
        <f t="shared" si="8"/>
        <v>0</v>
      </c>
      <c r="K96" t="s">
        <v>3182</v>
      </c>
      <c r="L96" t="s">
        <v>3183</v>
      </c>
      <c r="M96" s="2">
        <v>40603</v>
      </c>
      <c r="N96" s="2">
        <v>40603</v>
      </c>
      <c r="O96" s="2">
        <v>150811</v>
      </c>
      <c r="P96" s="2">
        <v>232018</v>
      </c>
      <c r="Q96">
        <v>36</v>
      </c>
      <c r="S96" s="3" t="s">
        <v>3184</v>
      </c>
      <c r="T96">
        <v>12</v>
      </c>
      <c r="U96" t="s">
        <v>3185</v>
      </c>
      <c r="V96" t="s">
        <v>3186</v>
      </c>
      <c r="W96">
        <f t="shared" si="9"/>
        <v>426</v>
      </c>
      <c r="X96" t="s">
        <v>1710</v>
      </c>
      <c r="Y96" t="s">
        <v>3187</v>
      </c>
      <c r="AH96">
        <v>2</v>
      </c>
    </row>
    <row r="97" spans="1:34" ht="19.2">
      <c r="A97" s="4" t="s">
        <v>6013</v>
      </c>
      <c r="B97" t="s">
        <v>3363</v>
      </c>
      <c r="C97" t="s">
        <v>3364</v>
      </c>
      <c r="D97" t="s">
        <v>3365</v>
      </c>
      <c r="E97" t="s">
        <v>30</v>
      </c>
      <c r="F97" t="s">
        <v>31</v>
      </c>
      <c r="G97">
        <f t="shared" si="5"/>
        <v>0</v>
      </c>
      <c r="H97">
        <f t="shared" si="6"/>
        <v>0</v>
      </c>
      <c r="I97">
        <f t="shared" si="7"/>
        <v>1</v>
      </c>
      <c r="J97">
        <f t="shared" si="8"/>
        <v>0</v>
      </c>
      <c r="K97" t="s">
        <v>3366</v>
      </c>
      <c r="L97" t="s">
        <v>3367</v>
      </c>
      <c r="M97" s="2">
        <v>25789</v>
      </c>
      <c r="N97" s="2">
        <v>24211</v>
      </c>
      <c r="O97" s="2">
        <v>111596</v>
      </c>
      <c r="P97" s="2">
        <v>161596</v>
      </c>
      <c r="Q97">
        <v>34</v>
      </c>
      <c r="R97" t="s">
        <v>468</v>
      </c>
      <c r="S97" t="s">
        <v>1765</v>
      </c>
      <c r="T97">
        <v>73</v>
      </c>
      <c r="U97" t="s">
        <v>1570</v>
      </c>
      <c r="V97" t="s">
        <v>2781</v>
      </c>
      <c r="W97">
        <f t="shared" si="9"/>
        <v>275</v>
      </c>
      <c r="X97" t="s">
        <v>3363</v>
      </c>
      <c r="AH97">
        <v>1</v>
      </c>
    </row>
    <row r="98" spans="1:34" ht="19.2">
      <c r="A98" s="4" t="s">
        <v>6013</v>
      </c>
      <c r="B98" t="s">
        <v>3538</v>
      </c>
      <c r="C98" t="s">
        <v>3539</v>
      </c>
      <c r="D98" t="s">
        <v>3539</v>
      </c>
      <c r="E98" t="s">
        <v>30</v>
      </c>
      <c r="F98" t="s">
        <v>31</v>
      </c>
      <c r="G98">
        <f t="shared" si="5"/>
        <v>0</v>
      </c>
      <c r="H98">
        <f t="shared" si="6"/>
        <v>0</v>
      </c>
      <c r="I98">
        <f t="shared" si="7"/>
        <v>1</v>
      </c>
      <c r="J98">
        <f t="shared" si="8"/>
        <v>0</v>
      </c>
      <c r="K98" t="s">
        <v>3540</v>
      </c>
      <c r="L98" t="s">
        <v>3541</v>
      </c>
      <c r="M98" s="2">
        <v>325081</v>
      </c>
      <c r="N98" s="2">
        <v>81980</v>
      </c>
      <c r="O98" s="2">
        <v>668890</v>
      </c>
      <c r="P98" s="2">
        <v>1075951</v>
      </c>
      <c r="Q98">
        <v>36</v>
      </c>
      <c r="R98" t="s">
        <v>468</v>
      </c>
      <c r="S98" t="s">
        <v>1765</v>
      </c>
      <c r="U98" t="s">
        <v>1982</v>
      </c>
      <c r="V98" t="s">
        <v>3542</v>
      </c>
      <c r="W98">
        <f t="shared" si="9"/>
        <v>730</v>
      </c>
      <c r="X98" t="s">
        <v>3538</v>
      </c>
      <c r="Y98" t="s">
        <v>3543</v>
      </c>
      <c r="Z98" t="s">
        <v>3544</v>
      </c>
      <c r="AA98" t="s">
        <v>3545</v>
      </c>
      <c r="AH98">
        <v>4</v>
      </c>
    </row>
    <row r="99" spans="1:34" ht="19.2">
      <c r="A99" s="4" t="s">
        <v>6013</v>
      </c>
      <c r="B99" t="s">
        <v>3671</v>
      </c>
      <c r="C99" t="s">
        <v>3672</v>
      </c>
      <c r="D99" t="s">
        <v>3672</v>
      </c>
      <c r="E99" t="s">
        <v>30</v>
      </c>
      <c r="F99" t="s">
        <v>31</v>
      </c>
      <c r="G99">
        <f t="shared" si="5"/>
        <v>0</v>
      </c>
      <c r="H99">
        <f t="shared" si="6"/>
        <v>0</v>
      </c>
      <c r="I99">
        <f t="shared" si="7"/>
        <v>1</v>
      </c>
      <c r="J99">
        <f t="shared" si="8"/>
        <v>0</v>
      </c>
      <c r="K99" t="s">
        <v>3673</v>
      </c>
      <c r="L99" t="s">
        <v>3674</v>
      </c>
      <c r="M99" s="2">
        <v>4349</v>
      </c>
      <c r="N99" s="2">
        <v>3060</v>
      </c>
      <c r="O99" s="2">
        <v>7409</v>
      </c>
      <c r="P99" s="2">
        <v>14819</v>
      </c>
      <c r="Q99">
        <v>34</v>
      </c>
      <c r="R99" t="s">
        <v>3675</v>
      </c>
      <c r="S99" t="s">
        <v>3676</v>
      </c>
      <c r="T99">
        <v>147</v>
      </c>
      <c r="U99" t="s">
        <v>3677</v>
      </c>
      <c r="V99" t="s">
        <v>803</v>
      </c>
      <c r="W99">
        <f t="shared" si="9"/>
        <v>317</v>
      </c>
      <c r="X99" t="s">
        <v>3671</v>
      </c>
      <c r="AH99">
        <v>1</v>
      </c>
    </row>
    <row r="100" spans="1:34" ht="19.2">
      <c r="A100" s="4" t="s">
        <v>6013</v>
      </c>
      <c r="B100" t="s">
        <v>3744</v>
      </c>
      <c r="C100" t="s">
        <v>3745</v>
      </c>
      <c r="D100" t="s">
        <v>3745</v>
      </c>
      <c r="E100" t="s">
        <v>30</v>
      </c>
      <c r="F100" t="s">
        <v>31</v>
      </c>
      <c r="G100">
        <f t="shared" si="5"/>
        <v>0</v>
      </c>
      <c r="H100">
        <f t="shared" si="6"/>
        <v>0</v>
      </c>
      <c r="I100">
        <f t="shared" si="7"/>
        <v>1</v>
      </c>
      <c r="J100">
        <f t="shared" si="8"/>
        <v>0</v>
      </c>
      <c r="K100" t="s">
        <v>3746</v>
      </c>
      <c r="L100" t="s">
        <v>3747</v>
      </c>
      <c r="M100" s="2">
        <v>358078</v>
      </c>
      <c r="N100" s="2">
        <v>367260</v>
      </c>
      <c r="O100" s="2">
        <v>449579</v>
      </c>
      <c r="P100" s="2">
        <v>1174918</v>
      </c>
      <c r="Q100">
        <v>36</v>
      </c>
      <c r="R100" t="s">
        <v>3748</v>
      </c>
      <c r="S100" t="s">
        <v>3749</v>
      </c>
      <c r="T100">
        <v>310</v>
      </c>
      <c r="U100" t="s">
        <v>330</v>
      </c>
      <c r="V100" t="s">
        <v>377</v>
      </c>
      <c r="W100">
        <f t="shared" si="9"/>
        <v>1460</v>
      </c>
      <c r="X100" t="s">
        <v>2124</v>
      </c>
      <c r="Y100" t="s">
        <v>3744</v>
      </c>
      <c r="Z100" t="s">
        <v>3750</v>
      </c>
      <c r="AH100">
        <v>3</v>
      </c>
    </row>
    <row r="101" spans="1:34" ht="19.2">
      <c r="A101" s="4" t="s">
        <v>6013</v>
      </c>
      <c r="B101" t="s">
        <v>4105</v>
      </c>
      <c r="C101" t="s">
        <v>4106</v>
      </c>
      <c r="D101" t="s">
        <v>4106</v>
      </c>
      <c r="E101" t="s">
        <v>30</v>
      </c>
      <c r="F101" t="s">
        <v>31</v>
      </c>
      <c r="G101">
        <f t="shared" si="5"/>
        <v>0</v>
      </c>
      <c r="H101">
        <f t="shared" si="6"/>
        <v>0</v>
      </c>
      <c r="I101">
        <f t="shared" si="7"/>
        <v>1</v>
      </c>
      <c r="J101">
        <f t="shared" si="8"/>
        <v>0</v>
      </c>
      <c r="K101" t="s">
        <v>4107</v>
      </c>
      <c r="L101" t="s">
        <v>4108</v>
      </c>
      <c r="M101" s="2">
        <v>4244</v>
      </c>
      <c r="N101" s="2">
        <v>3047</v>
      </c>
      <c r="O101" s="2">
        <v>7291</v>
      </c>
      <c r="P101" s="2">
        <v>14581</v>
      </c>
      <c r="Q101">
        <v>36</v>
      </c>
      <c r="R101" t="s">
        <v>4109</v>
      </c>
      <c r="S101" t="s">
        <v>3749</v>
      </c>
      <c r="T101">
        <v>310</v>
      </c>
      <c r="U101" t="s">
        <v>1705</v>
      </c>
      <c r="V101" t="s">
        <v>528</v>
      </c>
      <c r="W101">
        <f t="shared" si="9"/>
        <v>486</v>
      </c>
      <c r="X101" t="s">
        <v>4105</v>
      </c>
      <c r="AH101">
        <v>1</v>
      </c>
    </row>
    <row r="102" spans="1:34" ht="19.2">
      <c r="A102" s="4" t="s">
        <v>6013</v>
      </c>
      <c r="B102" t="s">
        <v>4542</v>
      </c>
      <c r="C102" t="s">
        <v>4543</v>
      </c>
      <c r="D102" t="s">
        <v>4544</v>
      </c>
      <c r="E102" t="s">
        <v>30</v>
      </c>
      <c r="F102" t="s">
        <v>31</v>
      </c>
      <c r="G102">
        <f t="shared" si="5"/>
        <v>0</v>
      </c>
      <c r="H102">
        <f t="shared" si="6"/>
        <v>0</v>
      </c>
      <c r="I102">
        <f t="shared" si="7"/>
        <v>1</v>
      </c>
      <c r="J102">
        <f t="shared" si="8"/>
        <v>0</v>
      </c>
      <c r="K102" t="s">
        <v>4545</v>
      </c>
      <c r="L102" t="s">
        <v>109</v>
      </c>
      <c r="M102" s="2">
        <v>10000</v>
      </c>
      <c r="N102" s="2">
        <v>10000</v>
      </c>
      <c r="O102" s="2">
        <v>30000</v>
      </c>
      <c r="P102" s="2">
        <v>50000</v>
      </c>
      <c r="Q102">
        <v>34</v>
      </c>
      <c r="R102" t="s">
        <v>468</v>
      </c>
      <c r="S102" t="s">
        <v>1765</v>
      </c>
      <c r="T102">
        <v>73</v>
      </c>
      <c r="U102" t="s">
        <v>36</v>
      </c>
      <c r="V102" t="s">
        <v>528</v>
      </c>
      <c r="W102">
        <f t="shared" si="9"/>
        <v>365</v>
      </c>
      <c r="X102" t="s">
        <v>4542</v>
      </c>
      <c r="AH102">
        <v>1</v>
      </c>
    </row>
    <row r="103" spans="1:34" ht="19.2">
      <c r="A103" s="4" t="s">
        <v>6013</v>
      </c>
      <c r="B103" t="s">
        <v>1760</v>
      </c>
      <c r="C103" t="s">
        <v>4707</v>
      </c>
      <c r="D103" t="s">
        <v>4707</v>
      </c>
      <c r="E103" t="s">
        <v>30</v>
      </c>
      <c r="F103" t="s">
        <v>31</v>
      </c>
      <c r="G103">
        <f t="shared" si="5"/>
        <v>0</v>
      </c>
      <c r="H103">
        <f t="shared" si="6"/>
        <v>0</v>
      </c>
      <c r="I103">
        <f t="shared" si="7"/>
        <v>1</v>
      </c>
      <c r="J103">
        <f t="shared" si="8"/>
        <v>0</v>
      </c>
      <c r="K103" t="s">
        <v>4708</v>
      </c>
      <c r="L103" t="s">
        <v>1764</v>
      </c>
      <c r="M103" s="2">
        <v>7348</v>
      </c>
      <c r="N103" s="2">
        <v>5277</v>
      </c>
      <c r="O103" s="2">
        <v>12625</v>
      </c>
      <c r="P103" s="2">
        <v>25250</v>
      </c>
      <c r="Q103">
        <v>36</v>
      </c>
      <c r="R103" t="s">
        <v>468</v>
      </c>
      <c r="S103" t="s">
        <v>4709</v>
      </c>
      <c r="T103">
        <v>73</v>
      </c>
      <c r="U103" t="s">
        <v>519</v>
      </c>
      <c r="V103" t="s">
        <v>4710</v>
      </c>
      <c r="W103">
        <f t="shared" si="9"/>
        <v>60</v>
      </c>
      <c r="X103" t="s">
        <v>1760</v>
      </c>
      <c r="AH103">
        <v>1</v>
      </c>
    </row>
    <row r="104" spans="1:34" ht="19.2">
      <c r="A104" s="4" t="s">
        <v>6013</v>
      </c>
      <c r="B104" t="s">
        <v>4982</v>
      </c>
      <c r="C104" t="s">
        <v>4983</v>
      </c>
      <c r="D104" t="s">
        <v>4983</v>
      </c>
      <c r="E104" t="s">
        <v>30</v>
      </c>
      <c r="F104" t="s">
        <v>31</v>
      </c>
      <c r="G104">
        <f t="shared" si="5"/>
        <v>0</v>
      </c>
      <c r="H104">
        <f t="shared" si="6"/>
        <v>0</v>
      </c>
      <c r="I104">
        <f t="shared" si="7"/>
        <v>1</v>
      </c>
      <c r="J104">
        <f t="shared" si="8"/>
        <v>0</v>
      </c>
      <c r="K104" t="s">
        <v>4984</v>
      </c>
      <c r="L104" t="s">
        <v>4985</v>
      </c>
      <c r="M104" s="2">
        <v>10000</v>
      </c>
      <c r="N104" s="2">
        <v>0</v>
      </c>
      <c r="O104" s="2">
        <v>12500</v>
      </c>
      <c r="P104" s="2">
        <v>22500</v>
      </c>
      <c r="Q104">
        <v>34</v>
      </c>
      <c r="R104" t="s">
        <v>4986</v>
      </c>
      <c r="S104" t="s">
        <v>189</v>
      </c>
      <c r="T104">
        <v>8</v>
      </c>
      <c r="U104" t="s">
        <v>134</v>
      </c>
      <c r="V104" t="s">
        <v>242</v>
      </c>
      <c r="W104">
        <f t="shared" si="9"/>
        <v>183</v>
      </c>
      <c r="X104" t="s">
        <v>4982</v>
      </c>
      <c r="AH104">
        <v>1</v>
      </c>
    </row>
    <row r="105" spans="1:34" ht="19.2">
      <c r="A105" s="4" t="s">
        <v>6013</v>
      </c>
      <c r="B105" t="s">
        <v>5029</v>
      </c>
      <c r="C105" t="s">
        <v>5030</v>
      </c>
      <c r="D105" t="s">
        <v>5031</v>
      </c>
      <c r="E105" t="s">
        <v>30</v>
      </c>
      <c r="F105" t="s">
        <v>31</v>
      </c>
      <c r="G105">
        <f t="shared" si="5"/>
        <v>0</v>
      </c>
      <c r="H105">
        <f t="shared" si="6"/>
        <v>0</v>
      </c>
      <c r="I105">
        <f t="shared" si="7"/>
        <v>1</v>
      </c>
      <c r="J105">
        <f t="shared" si="8"/>
        <v>0</v>
      </c>
      <c r="K105" t="s">
        <v>5032</v>
      </c>
      <c r="L105" t="s">
        <v>5033</v>
      </c>
      <c r="M105" s="2">
        <v>29355</v>
      </c>
      <c r="N105" s="2">
        <v>20645</v>
      </c>
      <c r="O105" s="2">
        <v>77441</v>
      </c>
      <c r="P105" s="2">
        <v>127441</v>
      </c>
      <c r="Q105">
        <v>34</v>
      </c>
      <c r="R105" t="s">
        <v>5034</v>
      </c>
      <c r="S105" t="s">
        <v>5035</v>
      </c>
      <c r="T105">
        <v>27</v>
      </c>
      <c r="U105" t="s">
        <v>347</v>
      </c>
      <c r="V105" t="s">
        <v>3016</v>
      </c>
      <c r="W105">
        <f t="shared" si="9"/>
        <v>183</v>
      </c>
      <c r="X105" t="s">
        <v>5029</v>
      </c>
      <c r="AH105">
        <v>1</v>
      </c>
    </row>
    <row r="106" spans="1:34" ht="19.2">
      <c r="A106" s="4" t="s">
        <v>6013</v>
      </c>
      <c r="B106" t="s">
        <v>5371</v>
      </c>
      <c r="C106" t="s">
        <v>5372</v>
      </c>
      <c r="D106" t="s">
        <v>5372</v>
      </c>
      <c r="E106" t="s">
        <v>30</v>
      </c>
      <c r="F106" t="s">
        <v>31</v>
      </c>
      <c r="G106">
        <f t="shared" si="5"/>
        <v>0</v>
      </c>
      <c r="H106">
        <f t="shared" si="6"/>
        <v>0</v>
      </c>
      <c r="I106">
        <f t="shared" si="7"/>
        <v>1</v>
      </c>
      <c r="J106">
        <f t="shared" si="8"/>
        <v>0</v>
      </c>
      <c r="K106" t="s">
        <v>5373</v>
      </c>
      <c r="L106" t="s">
        <v>5374</v>
      </c>
      <c r="M106" s="2">
        <v>120523</v>
      </c>
      <c r="N106" s="2">
        <v>66957</v>
      </c>
      <c r="O106" s="2">
        <v>348178</v>
      </c>
      <c r="P106" s="2">
        <v>535659</v>
      </c>
      <c r="Q106">
        <v>36</v>
      </c>
      <c r="R106" t="s">
        <v>1617</v>
      </c>
      <c r="S106" t="s">
        <v>1618</v>
      </c>
      <c r="T106">
        <v>3</v>
      </c>
      <c r="U106" t="s">
        <v>44</v>
      </c>
      <c r="V106" t="s">
        <v>45</v>
      </c>
      <c r="W106">
        <f t="shared" si="9"/>
        <v>729</v>
      </c>
      <c r="X106" t="s">
        <v>5371</v>
      </c>
      <c r="Y106" t="s">
        <v>5375</v>
      </c>
      <c r="Z106" t="s">
        <v>5376</v>
      </c>
      <c r="AH106">
        <v>3</v>
      </c>
    </row>
    <row r="107" spans="1:34" ht="19.2">
      <c r="A107" s="4" t="s">
        <v>6013</v>
      </c>
      <c r="B107" t="s">
        <v>5885</v>
      </c>
      <c r="C107" t="s">
        <v>5886</v>
      </c>
      <c r="D107" t="s">
        <v>5887</v>
      </c>
      <c r="E107" t="s">
        <v>30</v>
      </c>
      <c r="F107" t="s">
        <v>31</v>
      </c>
      <c r="G107">
        <f t="shared" si="5"/>
        <v>0</v>
      </c>
      <c r="H107">
        <f t="shared" si="6"/>
        <v>0</v>
      </c>
      <c r="I107">
        <f t="shared" si="7"/>
        <v>1</v>
      </c>
      <c r="J107">
        <f t="shared" si="8"/>
        <v>0</v>
      </c>
      <c r="K107" t="s">
        <v>5888</v>
      </c>
      <c r="L107" t="s">
        <v>5889</v>
      </c>
      <c r="M107" s="2">
        <v>280206</v>
      </c>
      <c r="N107" s="2">
        <v>53057</v>
      </c>
      <c r="O107" s="2">
        <v>618916</v>
      </c>
      <c r="P107" s="2">
        <v>952179</v>
      </c>
      <c r="Q107">
        <v>34</v>
      </c>
      <c r="R107" t="s">
        <v>468</v>
      </c>
      <c r="S107" t="s">
        <v>5890</v>
      </c>
      <c r="U107" t="s">
        <v>803</v>
      </c>
      <c r="V107" t="s">
        <v>1627</v>
      </c>
      <c r="W107">
        <f t="shared" si="9"/>
        <v>943</v>
      </c>
      <c r="X107" t="s">
        <v>5885</v>
      </c>
      <c r="Y107" t="s">
        <v>5891</v>
      </c>
      <c r="Z107" t="s">
        <v>5892</v>
      </c>
      <c r="AA107" t="s">
        <v>5893</v>
      </c>
      <c r="AB107" t="s">
        <v>5894</v>
      </c>
      <c r="AH107">
        <v>5</v>
      </c>
    </row>
    <row r="108" spans="1:34" ht="19.2">
      <c r="A108" s="4" t="s">
        <v>6013</v>
      </c>
      <c r="B108" t="s">
        <v>5941</v>
      </c>
      <c r="C108" t="s">
        <v>5942</v>
      </c>
      <c r="D108" t="s">
        <v>5943</v>
      </c>
      <c r="E108" t="s">
        <v>30</v>
      </c>
      <c r="F108" t="s">
        <v>31</v>
      </c>
      <c r="G108">
        <f t="shared" si="5"/>
        <v>0</v>
      </c>
      <c r="H108">
        <f t="shared" si="6"/>
        <v>0</v>
      </c>
      <c r="I108">
        <f t="shared" si="7"/>
        <v>1</v>
      </c>
      <c r="J108">
        <f t="shared" si="8"/>
        <v>0</v>
      </c>
      <c r="K108" t="s">
        <v>5944</v>
      </c>
      <c r="L108" t="s">
        <v>5945</v>
      </c>
      <c r="M108" s="2">
        <v>25000</v>
      </c>
      <c r="N108" s="2">
        <v>25000</v>
      </c>
      <c r="O108" s="2">
        <v>77440</v>
      </c>
      <c r="P108" s="2">
        <v>127440</v>
      </c>
      <c r="Q108">
        <v>34</v>
      </c>
      <c r="R108" t="s">
        <v>4986</v>
      </c>
      <c r="S108" t="s">
        <v>189</v>
      </c>
      <c r="T108">
        <v>8</v>
      </c>
      <c r="U108" t="s">
        <v>134</v>
      </c>
      <c r="V108" t="s">
        <v>803</v>
      </c>
      <c r="W108">
        <f t="shared" si="9"/>
        <v>152</v>
      </c>
      <c r="X108" t="s">
        <v>5941</v>
      </c>
      <c r="AH108">
        <v>1</v>
      </c>
    </row>
    <row r="109" spans="1:34" ht="19.2">
      <c r="A109" s="4" t="s">
        <v>6022</v>
      </c>
      <c r="B109" t="s">
        <v>701</v>
      </c>
      <c r="C109" t="s">
        <v>702</v>
      </c>
      <c r="D109" t="s">
        <v>702</v>
      </c>
      <c r="E109" t="s">
        <v>30</v>
      </c>
      <c r="F109" t="s">
        <v>93</v>
      </c>
      <c r="G109">
        <f t="shared" si="5"/>
        <v>1</v>
      </c>
      <c r="H109">
        <f t="shared" si="6"/>
        <v>0</v>
      </c>
      <c r="I109">
        <f t="shared" si="7"/>
        <v>0</v>
      </c>
      <c r="J109">
        <f t="shared" si="8"/>
        <v>0</v>
      </c>
      <c r="K109" t="s">
        <v>703</v>
      </c>
      <c r="M109" s="2">
        <v>166036</v>
      </c>
      <c r="N109" s="2">
        <v>304834</v>
      </c>
      <c r="O109" s="2">
        <v>82584</v>
      </c>
      <c r="P109" s="2">
        <v>553454</v>
      </c>
      <c r="Q109">
        <v>38</v>
      </c>
      <c r="R109" t="s">
        <v>704</v>
      </c>
      <c r="S109" t="s">
        <v>705</v>
      </c>
      <c r="T109">
        <v>9</v>
      </c>
      <c r="U109" t="s">
        <v>205</v>
      </c>
      <c r="V109" t="s">
        <v>706</v>
      </c>
      <c r="W109">
        <f t="shared" si="9"/>
        <v>1229</v>
      </c>
      <c r="X109" t="s">
        <v>707</v>
      </c>
      <c r="Y109" t="s">
        <v>708</v>
      </c>
      <c r="Z109" t="s">
        <v>701</v>
      </c>
      <c r="AA109" t="s">
        <v>709</v>
      </c>
      <c r="AH109">
        <v>4</v>
      </c>
    </row>
    <row r="110" spans="1:34" ht="19.2">
      <c r="A110" s="4" t="s">
        <v>6022</v>
      </c>
      <c r="B110" t="s">
        <v>1937</v>
      </c>
      <c r="C110" t="s">
        <v>3465</v>
      </c>
      <c r="D110" t="s">
        <v>3465</v>
      </c>
      <c r="E110" t="s">
        <v>30</v>
      </c>
      <c r="F110" t="s">
        <v>93</v>
      </c>
      <c r="G110">
        <f t="shared" si="5"/>
        <v>1</v>
      </c>
      <c r="H110">
        <f t="shared" si="6"/>
        <v>0</v>
      </c>
      <c r="I110">
        <f t="shared" si="7"/>
        <v>0</v>
      </c>
      <c r="J110">
        <f t="shared" si="8"/>
        <v>0</v>
      </c>
      <c r="K110" t="s">
        <v>3466</v>
      </c>
      <c r="M110" s="2">
        <v>4000000</v>
      </c>
      <c r="N110" s="2">
        <v>2000000</v>
      </c>
      <c r="O110" s="2">
        <v>6746667</v>
      </c>
      <c r="P110" s="2">
        <v>12746667</v>
      </c>
      <c r="Q110">
        <v>38</v>
      </c>
      <c r="R110" t="s">
        <v>3467</v>
      </c>
      <c r="S110" t="s">
        <v>3468</v>
      </c>
      <c r="T110">
        <v>1</v>
      </c>
      <c r="U110" t="s">
        <v>662</v>
      </c>
      <c r="V110" t="s">
        <v>604</v>
      </c>
      <c r="W110">
        <f t="shared" si="9"/>
        <v>2481</v>
      </c>
      <c r="X110" t="s">
        <v>1937</v>
      </c>
      <c r="Y110" t="s">
        <v>2904</v>
      </c>
      <c r="AH110">
        <v>2</v>
      </c>
    </row>
    <row r="111" spans="1:34" ht="19.2">
      <c r="A111" s="4" t="s">
        <v>6049</v>
      </c>
      <c r="B111" t="s">
        <v>1260</v>
      </c>
      <c r="C111" t="s">
        <v>1261</v>
      </c>
      <c r="D111" t="s">
        <v>1261</v>
      </c>
      <c r="E111" t="s">
        <v>30</v>
      </c>
      <c r="F111" t="s">
        <v>31</v>
      </c>
      <c r="G111">
        <f t="shared" si="5"/>
        <v>0</v>
      </c>
      <c r="H111">
        <f t="shared" si="6"/>
        <v>0</v>
      </c>
      <c r="I111">
        <f t="shared" si="7"/>
        <v>1</v>
      </c>
      <c r="J111">
        <f t="shared" si="8"/>
        <v>0</v>
      </c>
      <c r="K111" t="s">
        <v>1262</v>
      </c>
      <c r="L111" t="s">
        <v>1263</v>
      </c>
      <c r="M111" s="2">
        <v>65157</v>
      </c>
      <c r="N111" s="2">
        <v>21077</v>
      </c>
      <c r="O111" s="2">
        <v>160149</v>
      </c>
      <c r="P111" s="2">
        <v>246383</v>
      </c>
      <c r="Q111">
        <v>34</v>
      </c>
      <c r="R111" t="s">
        <v>1264</v>
      </c>
      <c r="S111" t="s">
        <v>1265</v>
      </c>
      <c r="T111">
        <v>1</v>
      </c>
      <c r="U111" t="s">
        <v>322</v>
      </c>
      <c r="V111" t="s">
        <v>80</v>
      </c>
      <c r="W111">
        <f t="shared" si="9"/>
        <v>1095</v>
      </c>
      <c r="X111" t="s">
        <v>1260</v>
      </c>
      <c r="Y111" t="s">
        <v>1266</v>
      </c>
      <c r="AH111">
        <v>2</v>
      </c>
    </row>
    <row r="112" spans="1:34" ht="19.2">
      <c r="A112" s="4" t="s">
        <v>6049</v>
      </c>
      <c r="B112" t="s">
        <v>1495</v>
      </c>
      <c r="C112" t="s">
        <v>1496</v>
      </c>
      <c r="D112" t="s">
        <v>1497</v>
      </c>
      <c r="E112" t="s">
        <v>30</v>
      </c>
      <c r="F112" t="s">
        <v>31</v>
      </c>
      <c r="G112">
        <f t="shared" si="5"/>
        <v>0</v>
      </c>
      <c r="H112">
        <f t="shared" si="6"/>
        <v>0</v>
      </c>
      <c r="I112">
        <f t="shared" si="7"/>
        <v>1</v>
      </c>
      <c r="J112">
        <f t="shared" si="8"/>
        <v>0</v>
      </c>
      <c r="K112" t="s">
        <v>1498</v>
      </c>
      <c r="L112" t="s">
        <v>1499</v>
      </c>
      <c r="M112" s="2">
        <v>17740</v>
      </c>
      <c r="N112" s="2">
        <v>16654</v>
      </c>
      <c r="O112" s="2">
        <v>66202</v>
      </c>
      <c r="P112" s="2">
        <v>100596</v>
      </c>
      <c r="Q112">
        <v>34</v>
      </c>
      <c r="R112" t="s">
        <v>1500</v>
      </c>
      <c r="S112" t="s">
        <v>1501</v>
      </c>
      <c r="T112">
        <v>45</v>
      </c>
      <c r="U112" t="s">
        <v>154</v>
      </c>
      <c r="V112" t="s">
        <v>1502</v>
      </c>
      <c r="W112">
        <f t="shared" si="9"/>
        <v>364</v>
      </c>
      <c r="X112" t="s">
        <v>1495</v>
      </c>
      <c r="AH112">
        <v>1</v>
      </c>
    </row>
    <row r="113" spans="1:34" ht="19.2">
      <c r="A113" s="4" t="s">
        <v>6049</v>
      </c>
      <c r="B113" t="s">
        <v>1260</v>
      </c>
      <c r="C113" t="s">
        <v>1692</v>
      </c>
      <c r="D113" t="s">
        <v>1692</v>
      </c>
      <c r="E113" t="s">
        <v>30</v>
      </c>
      <c r="F113" t="s">
        <v>31</v>
      </c>
      <c r="G113">
        <f t="shared" si="5"/>
        <v>0</v>
      </c>
      <c r="H113">
        <f t="shared" si="6"/>
        <v>0</v>
      </c>
      <c r="I113">
        <f t="shared" si="7"/>
        <v>1</v>
      </c>
      <c r="J113">
        <f t="shared" si="8"/>
        <v>0</v>
      </c>
      <c r="K113" t="s">
        <v>1693</v>
      </c>
      <c r="L113" t="s">
        <v>1694</v>
      </c>
      <c r="M113" s="2">
        <v>80894</v>
      </c>
      <c r="N113" s="2">
        <v>80894</v>
      </c>
      <c r="O113" s="2">
        <v>300463</v>
      </c>
      <c r="P113" s="2">
        <v>462250</v>
      </c>
      <c r="Q113">
        <v>35</v>
      </c>
      <c r="R113" t="s">
        <v>1695</v>
      </c>
      <c r="S113" t="s">
        <v>1696</v>
      </c>
      <c r="U113" t="s">
        <v>1697</v>
      </c>
      <c r="V113" t="s">
        <v>1698</v>
      </c>
      <c r="W113">
        <f t="shared" si="9"/>
        <v>498</v>
      </c>
      <c r="X113" t="s">
        <v>1260</v>
      </c>
      <c r="Y113" t="s">
        <v>1699</v>
      </c>
      <c r="AH113">
        <v>2</v>
      </c>
    </row>
    <row r="114" spans="1:34" ht="19.2">
      <c r="A114" s="4" t="s">
        <v>6049</v>
      </c>
      <c r="B114" t="s">
        <v>2989</v>
      </c>
      <c r="C114" t="s">
        <v>2990</v>
      </c>
      <c r="D114" t="s">
        <v>2991</v>
      </c>
      <c r="E114" t="s">
        <v>30</v>
      </c>
      <c r="F114" t="s">
        <v>31</v>
      </c>
      <c r="G114">
        <f t="shared" si="5"/>
        <v>0</v>
      </c>
      <c r="H114">
        <f t="shared" si="6"/>
        <v>0</v>
      </c>
      <c r="I114">
        <f t="shared" si="7"/>
        <v>1</v>
      </c>
      <c r="J114">
        <f t="shared" si="8"/>
        <v>0</v>
      </c>
      <c r="K114" t="s">
        <v>2992</v>
      </c>
      <c r="L114" t="s">
        <v>2993</v>
      </c>
      <c r="M114" s="2">
        <v>16043</v>
      </c>
      <c r="N114" s="2">
        <v>16043</v>
      </c>
      <c r="O114" s="2">
        <v>66481</v>
      </c>
      <c r="P114" s="2">
        <v>98566</v>
      </c>
      <c r="Q114">
        <v>36</v>
      </c>
      <c r="R114" t="s">
        <v>2994</v>
      </c>
      <c r="S114" t="s">
        <v>2995</v>
      </c>
      <c r="T114">
        <v>65</v>
      </c>
      <c r="U114" t="s">
        <v>885</v>
      </c>
      <c r="V114" t="s">
        <v>803</v>
      </c>
      <c r="W114">
        <f t="shared" si="9"/>
        <v>225</v>
      </c>
      <c r="X114" t="s">
        <v>2989</v>
      </c>
      <c r="AH114">
        <v>1</v>
      </c>
    </row>
    <row r="115" spans="1:34" ht="19.2">
      <c r="A115" s="4" t="s">
        <v>6049</v>
      </c>
      <c r="B115" t="s">
        <v>5878</v>
      </c>
      <c r="C115" t="s">
        <v>5879</v>
      </c>
      <c r="D115" t="s">
        <v>5880</v>
      </c>
      <c r="E115" t="s">
        <v>30</v>
      </c>
      <c r="F115" t="s">
        <v>31</v>
      </c>
      <c r="G115">
        <f t="shared" si="5"/>
        <v>0</v>
      </c>
      <c r="H115">
        <f t="shared" si="6"/>
        <v>0</v>
      </c>
      <c r="I115">
        <f t="shared" si="7"/>
        <v>1</v>
      </c>
      <c r="J115">
        <f t="shared" si="8"/>
        <v>0</v>
      </c>
      <c r="K115" t="s">
        <v>5881</v>
      </c>
      <c r="L115" t="s">
        <v>5882</v>
      </c>
      <c r="M115" s="2">
        <v>12399</v>
      </c>
      <c r="N115" s="2">
        <v>11640</v>
      </c>
      <c r="O115" s="2">
        <v>47204</v>
      </c>
      <c r="P115" s="2">
        <v>71242</v>
      </c>
      <c r="Q115">
        <v>34</v>
      </c>
      <c r="R115" t="s">
        <v>5883</v>
      </c>
      <c r="S115" t="s">
        <v>5884</v>
      </c>
      <c r="T115">
        <v>4</v>
      </c>
      <c r="U115" t="s">
        <v>1175</v>
      </c>
      <c r="V115" t="s">
        <v>1582</v>
      </c>
      <c r="W115">
        <f t="shared" si="9"/>
        <v>303</v>
      </c>
      <c r="X115" t="s">
        <v>5878</v>
      </c>
      <c r="AH115">
        <v>1</v>
      </c>
    </row>
    <row r="116" spans="1:34" ht="19.2">
      <c r="A116" s="4" t="s">
        <v>6112</v>
      </c>
      <c r="B116" t="s">
        <v>3751</v>
      </c>
      <c r="C116" t="s">
        <v>3752</v>
      </c>
      <c r="E116" t="s">
        <v>30</v>
      </c>
      <c r="F116" s="3" t="s">
        <v>138</v>
      </c>
      <c r="G116">
        <f t="shared" si="5"/>
        <v>0</v>
      </c>
      <c r="H116">
        <f t="shared" si="6"/>
        <v>1</v>
      </c>
      <c r="I116">
        <f t="shared" si="7"/>
        <v>0</v>
      </c>
      <c r="J116">
        <f t="shared" si="8"/>
        <v>0</v>
      </c>
      <c r="K116" t="s">
        <v>3753</v>
      </c>
      <c r="M116" s="2">
        <v>0</v>
      </c>
      <c r="N116" s="2">
        <v>4000</v>
      </c>
      <c r="O116" s="2">
        <v>2325</v>
      </c>
      <c r="P116" s="2">
        <v>6325</v>
      </c>
      <c r="R116" t="s">
        <v>3754</v>
      </c>
      <c r="S116" t="s">
        <v>3755</v>
      </c>
      <c r="T116">
        <v>9</v>
      </c>
      <c r="U116" t="s">
        <v>3756</v>
      </c>
      <c r="V116" t="s">
        <v>173</v>
      </c>
      <c r="W116">
        <f t="shared" si="9"/>
        <v>242</v>
      </c>
      <c r="X116" t="s">
        <v>3751</v>
      </c>
      <c r="AH116">
        <v>1</v>
      </c>
    </row>
    <row r="117" spans="1:34" ht="19.2">
      <c r="A117" s="4" t="s">
        <v>6058</v>
      </c>
      <c r="B117" t="s">
        <v>1622</v>
      </c>
      <c r="C117" t="s">
        <v>1623</v>
      </c>
      <c r="E117" t="s">
        <v>30</v>
      </c>
      <c r="F117" t="s">
        <v>138</v>
      </c>
      <c r="G117">
        <f t="shared" si="5"/>
        <v>0</v>
      </c>
      <c r="H117">
        <f t="shared" si="6"/>
        <v>1</v>
      </c>
      <c r="I117">
        <f t="shared" si="7"/>
        <v>0</v>
      </c>
      <c r="J117">
        <f t="shared" si="8"/>
        <v>0</v>
      </c>
      <c r="K117" t="s">
        <v>1624</v>
      </c>
      <c r="M117" s="2">
        <v>183456</v>
      </c>
      <c r="N117" s="2">
        <v>275628</v>
      </c>
      <c r="O117" s="2">
        <v>65391</v>
      </c>
      <c r="P117" s="2">
        <v>524475</v>
      </c>
      <c r="R117" t="s">
        <v>1625</v>
      </c>
      <c r="S117" t="s">
        <v>1626</v>
      </c>
      <c r="T117">
        <v>1</v>
      </c>
      <c r="U117" t="s">
        <v>351</v>
      </c>
      <c r="V117" t="s">
        <v>1627</v>
      </c>
      <c r="W117">
        <f t="shared" si="9"/>
        <v>1064</v>
      </c>
      <c r="X117" t="s">
        <v>1622</v>
      </c>
      <c r="Y117" t="s">
        <v>1628</v>
      </c>
      <c r="Z117" t="s">
        <v>1629</v>
      </c>
      <c r="AA117" t="s">
        <v>1630</v>
      </c>
      <c r="AH117">
        <v>4</v>
      </c>
    </row>
    <row r="118" spans="1:34" ht="19.2">
      <c r="A118" s="4" t="s">
        <v>6082</v>
      </c>
      <c r="B118" t="s">
        <v>2498</v>
      </c>
      <c r="C118" t="s">
        <v>2499</v>
      </c>
      <c r="D118" t="s">
        <v>2500</v>
      </c>
      <c r="E118" t="s">
        <v>30</v>
      </c>
      <c r="F118" t="s">
        <v>31</v>
      </c>
      <c r="G118">
        <f t="shared" si="5"/>
        <v>0</v>
      </c>
      <c r="H118">
        <f t="shared" si="6"/>
        <v>0</v>
      </c>
      <c r="I118">
        <f t="shared" si="7"/>
        <v>1</v>
      </c>
      <c r="J118">
        <f t="shared" si="8"/>
        <v>0</v>
      </c>
      <c r="K118" t="s">
        <v>2501</v>
      </c>
      <c r="L118" t="s">
        <v>2502</v>
      </c>
      <c r="M118" s="2">
        <v>1333</v>
      </c>
      <c r="N118" s="2">
        <v>1333</v>
      </c>
      <c r="O118" s="2">
        <v>4000</v>
      </c>
      <c r="P118" s="2">
        <v>6667</v>
      </c>
      <c r="Q118">
        <v>34</v>
      </c>
      <c r="R118" t="s">
        <v>2503</v>
      </c>
      <c r="S118" t="s">
        <v>2504</v>
      </c>
      <c r="T118">
        <v>7</v>
      </c>
      <c r="U118" t="s">
        <v>2505</v>
      </c>
      <c r="V118" t="s">
        <v>449</v>
      </c>
      <c r="W118">
        <f t="shared" si="9"/>
        <v>238</v>
      </c>
      <c r="X118" t="s">
        <v>2498</v>
      </c>
      <c r="AH118">
        <v>1</v>
      </c>
    </row>
    <row r="119" spans="1:34" ht="19.2">
      <c r="A119" s="4" t="s">
        <v>6082</v>
      </c>
      <c r="B119" t="s">
        <v>3895</v>
      </c>
      <c r="C119" t="s">
        <v>3896</v>
      </c>
      <c r="D119" t="s">
        <v>3896</v>
      </c>
      <c r="E119" t="s">
        <v>30</v>
      </c>
      <c r="F119" t="s">
        <v>31</v>
      </c>
      <c r="G119">
        <f t="shared" si="5"/>
        <v>0</v>
      </c>
      <c r="H119">
        <f t="shared" si="6"/>
        <v>0</v>
      </c>
      <c r="I119">
        <f t="shared" si="7"/>
        <v>1</v>
      </c>
      <c r="J119">
        <f t="shared" si="8"/>
        <v>0</v>
      </c>
      <c r="K119" t="s">
        <v>3897</v>
      </c>
      <c r="L119" t="s">
        <v>3898</v>
      </c>
      <c r="M119" s="2">
        <v>9464</v>
      </c>
      <c r="N119" s="2">
        <v>9464</v>
      </c>
      <c r="O119" s="2">
        <v>28392</v>
      </c>
      <c r="P119" s="2">
        <v>47320</v>
      </c>
      <c r="Q119">
        <v>34</v>
      </c>
      <c r="R119" t="s">
        <v>3899</v>
      </c>
      <c r="S119" t="s">
        <v>3900</v>
      </c>
      <c r="T119">
        <v>2</v>
      </c>
      <c r="U119" t="s">
        <v>351</v>
      </c>
      <c r="V119" t="s">
        <v>555</v>
      </c>
      <c r="W119">
        <f t="shared" si="9"/>
        <v>304</v>
      </c>
      <c r="X119" t="s">
        <v>3895</v>
      </c>
      <c r="AH119">
        <v>1</v>
      </c>
    </row>
    <row r="120" spans="1:34" ht="19.2">
      <c r="A120" s="4" t="s">
        <v>6082</v>
      </c>
      <c r="B120" t="s">
        <v>4617</v>
      </c>
      <c r="C120" t="s">
        <v>4618</v>
      </c>
      <c r="D120" t="s">
        <v>4619</v>
      </c>
      <c r="E120" t="s">
        <v>30</v>
      </c>
      <c r="F120" t="s">
        <v>31</v>
      </c>
      <c r="G120">
        <f t="shared" si="5"/>
        <v>0</v>
      </c>
      <c r="H120">
        <f t="shared" si="6"/>
        <v>0</v>
      </c>
      <c r="I120">
        <f t="shared" si="7"/>
        <v>1</v>
      </c>
      <c r="J120">
        <f t="shared" si="8"/>
        <v>0</v>
      </c>
      <c r="K120" t="s">
        <v>4620</v>
      </c>
      <c r="L120" t="s">
        <v>4621</v>
      </c>
      <c r="M120" s="2">
        <v>12128</v>
      </c>
      <c r="N120" s="2">
        <v>8533</v>
      </c>
      <c r="O120" s="2">
        <v>22459</v>
      </c>
      <c r="P120" s="2">
        <v>43121</v>
      </c>
      <c r="Q120">
        <v>34</v>
      </c>
      <c r="R120" t="s">
        <v>4622</v>
      </c>
      <c r="S120" t="s">
        <v>4623</v>
      </c>
      <c r="T120">
        <v>11</v>
      </c>
      <c r="U120" t="s">
        <v>347</v>
      </c>
      <c r="V120" t="s">
        <v>1099</v>
      </c>
      <c r="W120">
        <f t="shared" si="9"/>
        <v>519</v>
      </c>
      <c r="X120" t="s">
        <v>4617</v>
      </c>
      <c r="AH120">
        <v>1</v>
      </c>
    </row>
    <row r="121" spans="1:34" ht="19.2">
      <c r="A121" s="4" t="s">
        <v>6088</v>
      </c>
      <c r="B121" t="s">
        <v>2654</v>
      </c>
      <c r="C121" t="s">
        <v>2655</v>
      </c>
      <c r="E121" t="s">
        <v>30</v>
      </c>
      <c r="F121" t="s">
        <v>138</v>
      </c>
      <c r="G121">
        <f t="shared" si="5"/>
        <v>0</v>
      </c>
      <c r="H121">
        <f t="shared" si="6"/>
        <v>1</v>
      </c>
      <c r="I121">
        <f t="shared" si="7"/>
        <v>0</v>
      </c>
      <c r="J121">
        <f t="shared" si="8"/>
        <v>0</v>
      </c>
      <c r="K121" t="s">
        <v>2656</v>
      </c>
      <c r="M121" s="2">
        <v>250000</v>
      </c>
      <c r="N121" s="2">
        <v>0</v>
      </c>
      <c r="O121" s="2">
        <v>757927</v>
      </c>
      <c r="P121" s="2">
        <v>1007927</v>
      </c>
      <c r="R121" t="s">
        <v>2657</v>
      </c>
      <c r="S121" t="s">
        <v>2658</v>
      </c>
      <c r="T121">
        <v>4</v>
      </c>
      <c r="U121" t="s">
        <v>376</v>
      </c>
      <c r="V121" t="s">
        <v>45</v>
      </c>
      <c r="W121">
        <f t="shared" si="9"/>
        <v>913</v>
      </c>
      <c r="X121" t="s">
        <v>2654</v>
      </c>
      <c r="AH121">
        <v>1</v>
      </c>
    </row>
    <row r="122" spans="1:34" ht="19.2">
      <c r="A122" s="4" t="s">
        <v>6070</v>
      </c>
      <c r="B122" t="s">
        <v>2064</v>
      </c>
      <c r="C122" t="s">
        <v>2065</v>
      </c>
      <c r="D122" t="s">
        <v>2066</v>
      </c>
      <c r="E122" t="s">
        <v>30</v>
      </c>
      <c r="F122" t="s">
        <v>31</v>
      </c>
      <c r="G122">
        <f t="shared" si="5"/>
        <v>0</v>
      </c>
      <c r="H122">
        <f t="shared" si="6"/>
        <v>0</v>
      </c>
      <c r="I122">
        <f t="shared" si="7"/>
        <v>1</v>
      </c>
      <c r="J122">
        <f t="shared" si="8"/>
        <v>0</v>
      </c>
      <c r="K122" t="s">
        <v>2067</v>
      </c>
      <c r="L122" t="s">
        <v>2068</v>
      </c>
      <c r="M122" s="2">
        <v>15254</v>
      </c>
      <c r="N122" s="2">
        <v>10732</v>
      </c>
      <c r="O122" s="2">
        <v>47854</v>
      </c>
      <c r="P122" s="2">
        <v>73840</v>
      </c>
      <c r="Q122">
        <v>34</v>
      </c>
      <c r="R122" t="s">
        <v>2069</v>
      </c>
      <c r="S122" t="s">
        <v>2070</v>
      </c>
      <c r="T122">
        <v>8</v>
      </c>
      <c r="U122" t="s">
        <v>347</v>
      </c>
      <c r="V122" t="s">
        <v>37</v>
      </c>
      <c r="W122">
        <f t="shared" si="9"/>
        <v>396</v>
      </c>
      <c r="X122" t="s">
        <v>2064</v>
      </c>
      <c r="AH122">
        <v>1</v>
      </c>
    </row>
    <row r="123" spans="1:34" ht="19.2">
      <c r="A123" s="4" t="s">
        <v>6070</v>
      </c>
      <c r="B123" t="s">
        <v>3888</v>
      </c>
      <c r="C123" t="s">
        <v>3889</v>
      </c>
      <c r="D123" t="s">
        <v>3890</v>
      </c>
      <c r="E123" t="s">
        <v>30</v>
      </c>
      <c r="F123" t="s">
        <v>31</v>
      </c>
      <c r="G123">
        <f t="shared" si="5"/>
        <v>0</v>
      </c>
      <c r="H123">
        <f t="shared" si="6"/>
        <v>0</v>
      </c>
      <c r="I123">
        <f t="shared" si="7"/>
        <v>1</v>
      </c>
      <c r="J123">
        <f t="shared" si="8"/>
        <v>0</v>
      </c>
      <c r="K123" t="s">
        <v>3891</v>
      </c>
      <c r="L123" t="s">
        <v>3892</v>
      </c>
      <c r="M123" s="2">
        <v>793504</v>
      </c>
      <c r="N123" s="2">
        <v>157828</v>
      </c>
      <c r="O123" s="2">
        <v>1426997</v>
      </c>
      <c r="P123" s="2">
        <v>2378329</v>
      </c>
      <c r="Q123">
        <v>34</v>
      </c>
      <c r="R123" t="s">
        <v>3893</v>
      </c>
      <c r="S123" t="s">
        <v>3894</v>
      </c>
      <c r="T123">
        <v>49</v>
      </c>
      <c r="U123" t="s">
        <v>79</v>
      </c>
      <c r="V123" t="s">
        <v>1290</v>
      </c>
      <c r="W123">
        <f t="shared" si="9"/>
        <v>1461</v>
      </c>
      <c r="X123" t="s">
        <v>3888</v>
      </c>
      <c r="Y123" t="s">
        <v>971</v>
      </c>
      <c r="AH123">
        <v>2</v>
      </c>
    </row>
    <row r="124" spans="1:34" ht="19.2">
      <c r="A124" s="4" t="s">
        <v>6070</v>
      </c>
      <c r="B124" t="s">
        <v>4398</v>
      </c>
      <c r="C124" t="s">
        <v>4399</v>
      </c>
      <c r="D124" t="s">
        <v>4399</v>
      </c>
      <c r="E124" t="s">
        <v>30</v>
      </c>
      <c r="F124" t="s">
        <v>31</v>
      </c>
      <c r="G124">
        <f t="shared" si="5"/>
        <v>0</v>
      </c>
      <c r="H124">
        <f t="shared" si="6"/>
        <v>0</v>
      </c>
      <c r="I124">
        <f t="shared" si="7"/>
        <v>1</v>
      </c>
      <c r="J124">
        <f t="shared" si="8"/>
        <v>0</v>
      </c>
      <c r="K124" t="s">
        <v>4400</v>
      </c>
      <c r="L124" t="s">
        <v>4401</v>
      </c>
      <c r="M124" s="2">
        <v>50000</v>
      </c>
      <c r="N124" s="2">
        <v>0</v>
      </c>
      <c r="O124" s="2">
        <v>75460</v>
      </c>
      <c r="P124" s="2">
        <v>125460</v>
      </c>
      <c r="Q124">
        <v>34</v>
      </c>
      <c r="R124" t="s">
        <v>4402</v>
      </c>
      <c r="S124" t="s">
        <v>4403</v>
      </c>
      <c r="T124">
        <v>1</v>
      </c>
      <c r="U124" t="s">
        <v>36</v>
      </c>
      <c r="V124" t="s">
        <v>111</v>
      </c>
      <c r="W124">
        <f t="shared" si="9"/>
        <v>335</v>
      </c>
      <c r="X124" t="s">
        <v>4398</v>
      </c>
      <c r="AH124">
        <v>1</v>
      </c>
    </row>
    <row r="125" spans="1:34" ht="19.2">
      <c r="A125" s="4" t="s">
        <v>6070</v>
      </c>
      <c r="B125" t="s">
        <v>5001</v>
      </c>
      <c r="C125" t="s">
        <v>5002</v>
      </c>
      <c r="D125" t="s">
        <v>5003</v>
      </c>
      <c r="E125" t="s">
        <v>30</v>
      </c>
      <c r="F125" t="s">
        <v>31</v>
      </c>
      <c r="G125">
        <f t="shared" si="5"/>
        <v>0</v>
      </c>
      <c r="H125">
        <f t="shared" si="6"/>
        <v>0</v>
      </c>
      <c r="I125">
        <f t="shared" si="7"/>
        <v>1</v>
      </c>
      <c r="J125">
        <f t="shared" si="8"/>
        <v>0</v>
      </c>
      <c r="K125" t="s">
        <v>5004</v>
      </c>
      <c r="L125" t="s">
        <v>5005</v>
      </c>
      <c r="M125" s="2">
        <v>29355</v>
      </c>
      <c r="N125" s="2">
        <v>20645</v>
      </c>
      <c r="O125" s="2">
        <v>59200</v>
      </c>
      <c r="P125" s="2">
        <v>109200</v>
      </c>
      <c r="Q125">
        <v>34</v>
      </c>
      <c r="R125" t="s">
        <v>5006</v>
      </c>
      <c r="U125" t="s">
        <v>519</v>
      </c>
      <c r="V125" t="s">
        <v>154</v>
      </c>
      <c r="W125">
        <f t="shared" si="9"/>
        <v>335</v>
      </c>
      <c r="X125" t="s">
        <v>5001</v>
      </c>
      <c r="AH125">
        <v>1</v>
      </c>
    </row>
    <row r="126" spans="1:34" ht="19.2">
      <c r="A126" s="4" t="s">
        <v>6109</v>
      </c>
      <c r="B126" t="s">
        <v>3420</v>
      </c>
      <c r="C126" t="s">
        <v>3421</v>
      </c>
      <c r="D126" t="s">
        <v>3422</v>
      </c>
      <c r="E126" t="s">
        <v>30</v>
      </c>
      <c r="F126" t="s">
        <v>245</v>
      </c>
      <c r="G126">
        <f t="shared" si="5"/>
        <v>0</v>
      </c>
      <c r="H126">
        <f t="shared" si="6"/>
        <v>0</v>
      </c>
      <c r="I126">
        <f t="shared" si="7"/>
        <v>0</v>
      </c>
      <c r="J126">
        <f t="shared" si="8"/>
        <v>1</v>
      </c>
      <c r="K126" t="s">
        <v>3423</v>
      </c>
      <c r="L126" t="s">
        <v>3424</v>
      </c>
      <c r="M126" s="2">
        <v>311502</v>
      </c>
      <c r="N126" s="2">
        <v>691502</v>
      </c>
      <c r="O126" s="2">
        <v>1055811</v>
      </c>
      <c r="P126" s="2">
        <v>2058816</v>
      </c>
      <c r="Q126">
        <v>40</v>
      </c>
      <c r="R126" t="s">
        <v>3425</v>
      </c>
      <c r="S126" t="s">
        <v>3426</v>
      </c>
      <c r="T126">
        <v>23</v>
      </c>
      <c r="U126" t="s">
        <v>264</v>
      </c>
      <c r="V126" t="s">
        <v>604</v>
      </c>
      <c r="W126">
        <f t="shared" si="9"/>
        <v>2070</v>
      </c>
      <c r="X126" t="s">
        <v>3427</v>
      </c>
      <c r="Y126" t="s">
        <v>3428</v>
      </c>
      <c r="Z126" t="s">
        <v>3429</v>
      </c>
      <c r="AA126" t="s">
        <v>3430</v>
      </c>
      <c r="AB126" t="s">
        <v>3431</v>
      </c>
      <c r="AC126" t="s">
        <v>3432</v>
      </c>
      <c r="AD126" t="s">
        <v>3433</v>
      </c>
      <c r="AE126" t="s">
        <v>3434</v>
      </c>
      <c r="AF126" t="s">
        <v>3435</v>
      </c>
      <c r="AG126" t="s">
        <v>1851</v>
      </c>
      <c r="AH126">
        <v>10</v>
      </c>
    </row>
    <row r="127" spans="1:34" ht="19.2">
      <c r="A127" s="4" t="s">
        <v>6109</v>
      </c>
      <c r="B127" t="s">
        <v>3420</v>
      </c>
      <c r="C127" t="s">
        <v>5117</v>
      </c>
      <c r="D127" t="s">
        <v>3422</v>
      </c>
      <c r="E127" t="s">
        <v>30</v>
      </c>
      <c r="F127" s="3" t="s">
        <v>245</v>
      </c>
      <c r="G127">
        <f t="shared" si="5"/>
        <v>0</v>
      </c>
      <c r="H127">
        <f t="shared" si="6"/>
        <v>0</v>
      </c>
      <c r="I127">
        <f t="shared" si="7"/>
        <v>0</v>
      </c>
      <c r="J127">
        <f t="shared" si="8"/>
        <v>1</v>
      </c>
      <c r="K127" t="s">
        <v>5118</v>
      </c>
      <c r="L127" t="s">
        <v>3424</v>
      </c>
      <c r="M127" s="2">
        <v>311503</v>
      </c>
      <c r="N127" s="2">
        <v>691503</v>
      </c>
      <c r="O127" s="2">
        <v>1055811</v>
      </c>
      <c r="P127" s="2">
        <v>2058816</v>
      </c>
      <c r="Q127">
        <v>40</v>
      </c>
      <c r="R127" t="s">
        <v>3425</v>
      </c>
      <c r="S127" t="s">
        <v>3426</v>
      </c>
      <c r="T127">
        <v>23</v>
      </c>
      <c r="U127" t="s">
        <v>264</v>
      </c>
      <c r="V127" t="s">
        <v>604</v>
      </c>
      <c r="W127">
        <f t="shared" si="9"/>
        <v>2070</v>
      </c>
      <c r="X127" t="s">
        <v>3427</v>
      </c>
      <c r="Y127" t="s">
        <v>3428</v>
      </c>
      <c r="Z127" t="s">
        <v>3430</v>
      </c>
      <c r="AA127" t="s">
        <v>3431</v>
      </c>
      <c r="AB127" t="s">
        <v>3432</v>
      </c>
      <c r="AC127" t="s">
        <v>3433</v>
      </c>
      <c r="AD127" t="s">
        <v>3434</v>
      </c>
      <c r="AE127" t="s">
        <v>3435</v>
      </c>
      <c r="AF127" t="s">
        <v>1851</v>
      </c>
      <c r="AG127" t="s">
        <v>5119</v>
      </c>
      <c r="AH127">
        <v>10</v>
      </c>
    </row>
    <row r="128" spans="1:34">
      <c r="A128" t="s">
        <v>5992</v>
      </c>
      <c r="B128" t="s">
        <v>184</v>
      </c>
      <c r="C128" t="s">
        <v>185</v>
      </c>
      <c r="D128" t="s">
        <v>186</v>
      </c>
      <c r="E128" t="s">
        <v>30</v>
      </c>
      <c r="F128" t="s">
        <v>31</v>
      </c>
      <c r="G128">
        <f t="shared" si="5"/>
        <v>0</v>
      </c>
      <c r="H128">
        <f t="shared" si="6"/>
        <v>0</v>
      </c>
      <c r="I128">
        <f t="shared" si="7"/>
        <v>1</v>
      </c>
      <c r="J128">
        <f t="shared" si="8"/>
        <v>0</v>
      </c>
      <c r="K128" t="s">
        <v>187</v>
      </c>
      <c r="L128" t="s">
        <v>109</v>
      </c>
      <c r="M128" s="2">
        <v>7018</v>
      </c>
      <c r="N128" s="2">
        <v>6499</v>
      </c>
      <c r="O128" s="2">
        <v>25801</v>
      </c>
      <c r="P128" s="2">
        <v>39318</v>
      </c>
      <c r="Q128">
        <v>34</v>
      </c>
      <c r="R128" t="s">
        <v>188</v>
      </c>
      <c r="S128" t="s">
        <v>189</v>
      </c>
      <c r="T128">
        <v>6</v>
      </c>
      <c r="U128" t="s">
        <v>154</v>
      </c>
      <c r="V128" t="s">
        <v>190</v>
      </c>
      <c r="W128">
        <f t="shared" si="9"/>
        <v>305</v>
      </c>
      <c r="X128" t="s">
        <v>184</v>
      </c>
      <c r="AH128">
        <v>1</v>
      </c>
    </row>
    <row r="129" spans="1:34" ht="19.2">
      <c r="A129" s="4" t="s">
        <v>5992</v>
      </c>
      <c r="B129" t="s">
        <v>626</v>
      </c>
      <c r="C129" t="s">
        <v>627</v>
      </c>
      <c r="E129" t="s">
        <v>30</v>
      </c>
      <c r="F129" t="s">
        <v>31</v>
      </c>
      <c r="G129">
        <f t="shared" si="5"/>
        <v>0</v>
      </c>
      <c r="H129">
        <f t="shared" si="6"/>
        <v>0</v>
      </c>
      <c r="I129">
        <f t="shared" si="7"/>
        <v>1</v>
      </c>
      <c r="J129">
        <f t="shared" si="8"/>
        <v>0</v>
      </c>
      <c r="K129" t="s">
        <v>628</v>
      </c>
      <c r="M129" s="2">
        <v>33830</v>
      </c>
      <c r="N129" s="2">
        <v>33830</v>
      </c>
      <c r="O129" s="2">
        <v>138105</v>
      </c>
      <c r="P129" s="2">
        <v>205765</v>
      </c>
      <c r="Q129">
        <v>34</v>
      </c>
      <c r="R129" t="s">
        <v>629</v>
      </c>
      <c r="S129" t="s">
        <v>630</v>
      </c>
      <c r="T129">
        <v>3</v>
      </c>
      <c r="U129" t="s">
        <v>631</v>
      </c>
      <c r="V129" t="s">
        <v>632</v>
      </c>
      <c r="W129">
        <f t="shared" si="9"/>
        <v>388</v>
      </c>
      <c r="X129" t="s">
        <v>626</v>
      </c>
      <c r="Y129" t="s">
        <v>633</v>
      </c>
      <c r="AH129">
        <v>2</v>
      </c>
    </row>
    <row r="130" spans="1:34" ht="19.2">
      <c r="A130" s="4" t="s">
        <v>5992</v>
      </c>
      <c r="B130" t="s">
        <v>1789</v>
      </c>
      <c r="C130" t="s">
        <v>1790</v>
      </c>
      <c r="D130" t="s">
        <v>1790</v>
      </c>
      <c r="E130" t="s">
        <v>30</v>
      </c>
      <c r="F130" s="3" t="s">
        <v>31</v>
      </c>
      <c r="G130">
        <f t="shared" ref="G130:G193" si="10">COUNTIF(F130,"*Samenwerkingsverband Noord-Nederland*")</f>
        <v>0</v>
      </c>
      <c r="H130">
        <f t="shared" ref="H130:H193" si="11">COUNTIF(F130,"*OPZuid*")</f>
        <v>0</v>
      </c>
      <c r="I130">
        <f t="shared" ref="I130:I193" si="12">COUNTIF(F130,"*OP Oost*")</f>
        <v>1</v>
      </c>
      <c r="J130">
        <f t="shared" ref="J130:J193" si="13">COUNTIF(F130,"*Kansen voor West II*")</f>
        <v>0</v>
      </c>
      <c r="K130" t="s">
        <v>1791</v>
      </c>
      <c r="M130" s="2">
        <v>225436</v>
      </c>
      <c r="N130" s="2">
        <v>263816</v>
      </c>
      <c r="O130" s="2">
        <v>489252</v>
      </c>
      <c r="P130" s="2">
        <v>978504</v>
      </c>
      <c r="Q130">
        <v>23</v>
      </c>
      <c r="R130" t="s">
        <v>1792</v>
      </c>
      <c r="U130" t="s">
        <v>1793</v>
      </c>
      <c r="V130" t="s">
        <v>250</v>
      </c>
      <c r="W130">
        <f t="shared" ref="W130:W193" si="14">V130-U130</f>
        <v>517</v>
      </c>
      <c r="AH130">
        <v>1</v>
      </c>
    </row>
    <row r="131" spans="1:34" ht="19.2">
      <c r="A131" s="4" t="s">
        <v>5992</v>
      </c>
      <c r="B131" t="s">
        <v>3450</v>
      </c>
      <c r="C131" t="s">
        <v>3451</v>
      </c>
      <c r="D131" t="s">
        <v>3452</v>
      </c>
      <c r="E131" t="s">
        <v>30</v>
      </c>
      <c r="F131" t="s">
        <v>31</v>
      </c>
      <c r="G131">
        <f t="shared" si="10"/>
        <v>0</v>
      </c>
      <c r="H131">
        <f t="shared" si="11"/>
        <v>0</v>
      </c>
      <c r="I131">
        <f t="shared" si="12"/>
        <v>1</v>
      </c>
      <c r="J131">
        <f t="shared" si="13"/>
        <v>0</v>
      </c>
      <c r="K131" t="s">
        <v>3453</v>
      </c>
      <c r="L131" t="s">
        <v>3454</v>
      </c>
      <c r="M131" s="2">
        <v>23003</v>
      </c>
      <c r="N131" s="2">
        <v>21299</v>
      </c>
      <c r="O131" s="2">
        <v>100784</v>
      </c>
      <c r="P131" s="2">
        <v>145085</v>
      </c>
      <c r="Q131">
        <v>34</v>
      </c>
      <c r="R131" t="s">
        <v>3455</v>
      </c>
      <c r="S131" t="s">
        <v>3456</v>
      </c>
      <c r="T131">
        <v>80</v>
      </c>
      <c r="U131" t="s">
        <v>3457</v>
      </c>
      <c r="V131" t="s">
        <v>3458</v>
      </c>
      <c r="W131">
        <f t="shared" si="14"/>
        <v>76</v>
      </c>
      <c r="X131" t="s">
        <v>3450</v>
      </c>
      <c r="AH131">
        <v>1</v>
      </c>
    </row>
    <row r="132" spans="1:34" ht="19.2">
      <c r="A132" s="4" t="s">
        <v>5992</v>
      </c>
      <c r="B132" t="s">
        <v>3526</v>
      </c>
      <c r="C132" t="s">
        <v>3527</v>
      </c>
      <c r="D132" t="s">
        <v>3527</v>
      </c>
      <c r="E132" t="s">
        <v>30</v>
      </c>
      <c r="F132" t="s">
        <v>31</v>
      </c>
      <c r="G132">
        <f t="shared" si="10"/>
        <v>0</v>
      </c>
      <c r="H132">
        <f t="shared" si="11"/>
        <v>0</v>
      </c>
      <c r="I132">
        <f t="shared" si="12"/>
        <v>1</v>
      </c>
      <c r="J132">
        <f t="shared" si="13"/>
        <v>0</v>
      </c>
      <c r="K132" t="s">
        <v>3528</v>
      </c>
      <c r="L132" t="s">
        <v>109</v>
      </c>
      <c r="M132" s="2">
        <v>7301</v>
      </c>
      <c r="N132" s="2">
        <v>7449</v>
      </c>
      <c r="O132" s="2">
        <v>14750</v>
      </c>
      <c r="P132" s="2">
        <v>29500</v>
      </c>
      <c r="Q132">
        <v>34</v>
      </c>
      <c r="R132" t="s">
        <v>3529</v>
      </c>
      <c r="S132" t="s">
        <v>3530</v>
      </c>
      <c r="T132">
        <v>36</v>
      </c>
      <c r="U132" t="s">
        <v>519</v>
      </c>
      <c r="V132" t="s">
        <v>803</v>
      </c>
      <c r="W132">
        <f t="shared" si="14"/>
        <v>274</v>
      </c>
      <c r="X132" t="s">
        <v>3526</v>
      </c>
      <c r="AH132">
        <v>1</v>
      </c>
    </row>
    <row r="133" spans="1:34" ht="19.2">
      <c r="A133" s="4" t="s">
        <v>5992</v>
      </c>
      <c r="B133" t="s">
        <v>3963</v>
      </c>
      <c r="C133" t="s">
        <v>3964</v>
      </c>
      <c r="D133" t="s">
        <v>3965</v>
      </c>
      <c r="E133" t="s">
        <v>30</v>
      </c>
      <c r="F133" t="s">
        <v>31</v>
      </c>
      <c r="G133">
        <f t="shared" si="10"/>
        <v>0</v>
      </c>
      <c r="H133">
        <f t="shared" si="11"/>
        <v>0</v>
      </c>
      <c r="I133">
        <f t="shared" si="12"/>
        <v>1</v>
      </c>
      <c r="J133">
        <f t="shared" si="13"/>
        <v>0</v>
      </c>
      <c r="K133" t="s">
        <v>3966</v>
      </c>
      <c r="L133" t="s">
        <v>3967</v>
      </c>
      <c r="M133" s="2">
        <v>8062</v>
      </c>
      <c r="N133" s="2">
        <v>8062</v>
      </c>
      <c r="O133" s="2">
        <v>25797</v>
      </c>
      <c r="P133" s="2">
        <v>41921</v>
      </c>
      <c r="Q133">
        <v>34</v>
      </c>
      <c r="R133" t="s">
        <v>3968</v>
      </c>
      <c r="S133" t="s">
        <v>630</v>
      </c>
      <c r="T133">
        <v>3</v>
      </c>
      <c r="U133" t="s">
        <v>205</v>
      </c>
      <c r="V133" t="s">
        <v>111</v>
      </c>
      <c r="W133">
        <f t="shared" si="14"/>
        <v>365</v>
      </c>
      <c r="X133" t="s">
        <v>3963</v>
      </c>
      <c r="AH133">
        <v>1</v>
      </c>
    </row>
    <row r="134" spans="1:34" ht="19.2">
      <c r="A134" s="4" t="s">
        <v>5992</v>
      </c>
      <c r="B134" t="s">
        <v>3526</v>
      </c>
      <c r="C134" t="s">
        <v>5120</v>
      </c>
      <c r="D134" t="s">
        <v>5121</v>
      </c>
      <c r="E134" t="s">
        <v>30</v>
      </c>
      <c r="F134" t="s">
        <v>31</v>
      </c>
      <c r="G134">
        <f t="shared" si="10"/>
        <v>0</v>
      </c>
      <c r="H134">
        <f t="shared" si="11"/>
        <v>0</v>
      </c>
      <c r="I134">
        <f t="shared" si="12"/>
        <v>1</v>
      </c>
      <c r="J134">
        <f t="shared" si="13"/>
        <v>0</v>
      </c>
      <c r="K134" t="s">
        <v>5122</v>
      </c>
      <c r="L134" t="s">
        <v>109</v>
      </c>
      <c r="M134" s="2">
        <v>14848</v>
      </c>
      <c r="N134" s="2">
        <v>15152</v>
      </c>
      <c r="O134" s="2">
        <v>30000</v>
      </c>
      <c r="P134" s="2">
        <v>60000</v>
      </c>
      <c r="Q134">
        <v>34</v>
      </c>
      <c r="R134" t="s">
        <v>3529</v>
      </c>
      <c r="S134" t="s">
        <v>3530</v>
      </c>
      <c r="T134">
        <v>36</v>
      </c>
      <c r="U134" t="s">
        <v>519</v>
      </c>
      <c r="V134" t="s">
        <v>803</v>
      </c>
      <c r="W134">
        <f t="shared" si="14"/>
        <v>274</v>
      </c>
      <c r="X134" t="s">
        <v>3526</v>
      </c>
      <c r="AH134">
        <v>1</v>
      </c>
    </row>
    <row r="135" spans="1:34" ht="19.2">
      <c r="A135" s="4" t="s">
        <v>5992</v>
      </c>
      <c r="B135" t="s">
        <v>5456</v>
      </c>
      <c r="C135" t="s">
        <v>5457</v>
      </c>
      <c r="D135" t="s">
        <v>5457</v>
      </c>
      <c r="E135" t="s">
        <v>30</v>
      </c>
      <c r="F135" t="s">
        <v>31</v>
      </c>
      <c r="G135">
        <f t="shared" si="10"/>
        <v>0</v>
      </c>
      <c r="H135">
        <f t="shared" si="11"/>
        <v>0</v>
      </c>
      <c r="I135">
        <f t="shared" si="12"/>
        <v>1</v>
      </c>
      <c r="J135">
        <f t="shared" si="13"/>
        <v>0</v>
      </c>
      <c r="K135" t="s">
        <v>3453</v>
      </c>
      <c r="L135" t="s">
        <v>5458</v>
      </c>
      <c r="M135" s="2">
        <v>27261</v>
      </c>
      <c r="N135" s="2">
        <v>20770</v>
      </c>
      <c r="O135" s="2">
        <v>48115</v>
      </c>
      <c r="P135" s="2">
        <v>96145</v>
      </c>
      <c r="Q135">
        <v>36</v>
      </c>
      <c r="R135" t="s">
        <v>3455</v>
      </c>
      <c r="U135" t="s">
        <v>456</v>
      </c>
      <c r="V135" t="s">
        <v>5459</v>
      </c>
      <c r="W135">
        <f t="shared" si="14"/>
        <v>133</v>
      </c>
      <c r="X135" t="s">
        <v>5456</v>
      </c>
      <c r="AH135">
        <v>1</v>
      </c>
    </row>
    <row r="136" spans="1:34" ht="19.2">
      <c r="A136" s="4" t="s">
        <v>6133</v>
      </c>
      <c r="B136" t="s">
        <v>4663</v>
      </c>
      <c r="C136" t="s">
        <v>4664</v>
      </c>
      <c r="E136" t="s">
        <v>30</v>
      </c>
      <c r="F136" t="s">
        <v>138</v>
      </c>
      <c r="G136">
        <f t="shared" si="10"/>
        <v>0</v>
      </c>
      <c r="H136">
        <f t="shared" si="11"/>
        <v>1</v>
      </c>
      <c r="I136">
        <f t="shared" si="12"/>
        <v>0</v>
      </c>
      <c r="J136">
        <f t="shared" si="13"/>
        <v>0</v>
      </c>
      <c r="K136" t="s">
        <v>4665</v>
      </c>
      <c r="M136" s="2">
        <v>182897</v>
      </c>
      <c r="N136" s="2">
        <v>212960</v>
      </c>
      <c r="O136" s="2">
        <v>126705</v>
      </c>
      <c r="P136" s="2">
        <v>522562</v>
      </c>
      <c r="R136" t="s">
        <v>4666</v>
      </c>
      <c r="S136" t="s">
        <v>4667</v>
      </c>
      <c r="T136">
        <v>4</v>
      </c>
      <c r="U136" t="s">
        <v>264</v>
      </c>
      <c r="V136" t="s">
        <v>4668</v>
      </c>
      <c r="W136">
        <f t="shared" si="14"/>
        <v>1033</v>
      </c>
      <c r="X136" t="s">
        <v>4663</v>
      </c>
      <c r="Y136" t="s">
        <v>4669</v>
      </c>
      <c r="Z136" t="s">
        <v>4670</v>
      </c>
      <c r="AA136" t="s">
        <v>4671</v>
      </c>
      <c r="AH136">
        <v>4</v>
      </c>
    </row>
    <row r="137" spans="1:34" ht="19.2">
      <c r="A137" s="4" t="s">
        <v>6062</v>
      </c>
      <c r="B137" t="s">
        <v>1805</v>
      </c>
      <c r="C137" t="s">
        <v>1806</v>
      </c>
      <c r="D137" t="s">
        <v>1807</v>
      </c>
      <c r="E137" t="s">
        <v>30</v>
      </c>
      <c r="F137" s="3" t="s">
        <v>138</v>
      </c>
      <c r="G137">
        <f t="shared" si="10"/>
        <v>0</v>
      </c>
      <c r="H137">
        <f t="shared" si="11"/>
        <v>1</v>
      </c>
      <c r="I137">
        <f t="shared" si="12"/>
        <v>0</v>
      </c>
      <c r="J137">
        <f t="shared" si="13"/>
        <v>0</v>
      </c>
      <c r="K137" t="s">
        <v>1808</v>
      </c>
      <c r="L137" t="s">
        <v>1809</v>
      </c>
      <c r="M137" s="2">
        <v>798532</v>
      </c>
      <c r="N137" s="2">
        <v>1030544</v>
      </c>
      <c r="O137" s="2">
        <v>832699</v>
      </c>
      <c r="P137" s="2">
        <v>2661775</v>
      </c>
      <c r="Q137">
        <v>40</v>
      </c>
      <c r="R137" t="s">
        <v>1810</v>
      </c>
      <c r="S137" t="s">
        <v>1811</v>
      </c>
      <c r="T137">
        <v>13</v>
      </c>
      <c r="U137" t="s">
        <v>1812</v>
      </c>
      <c r="V137" t="s">
        <v>119</v>
      </c>
      <c r="W137">
        <f t="shared" si="14"/>
        <v>1896</v>
      </c>
      <c r="X137" t="s">
        <v>1805</v>
      </c>
      <c r="Y137" t="s">
        <v>1813</v>
      </c>
      <c r="Z137" t="s">
        <v>1814</v>
      </c>
      <c r="AA137" t="s">
        <v>1815</v>
      </c>
      <c r="AB137" t="s">
        <v>1816</v>
      </c>
      <c r="AC137" t="s">
        <v>1817</v>
      </c>
      <c r="AD137" t="s">
        <v>1818</v>
      </c>
      <c r="AE137" t="s">
        <v>1819</v>
      </c>
      <c r="AF137" t="s">
        <v>1820</v>
      </c>
      <c r="AH137">
        <v>9</v>
      </c>
    </row>
    <row r="138" spans="1:34" ht="19.2">
      <c r="A138" s="4" t="s">
        <v>6062</v>
      </c>
      <c r="B138" t="s">
        <v>3374</v>
      </c>
      <c r="C138" t="s">
        <v>3375</v>
      </c>
      <c r="E138" t="s">
        <v>30</v>
      </c>
      <c r="F138" t="s">
        <v>138</v>
      </c>
      <c r="G138">
        <f t="shared" si="10"/>
        <v>0</v>
      </c>
      <c r="H138">
        <f t="shared" si="11"/>
        <v>1</v>
      </c>
      <c r="I138">
        <f t="shared" si="12"/>
        <v>0</v>
      </c>
      <c r="J138">
        <f t="shared" si="13"/>
        <v>0</v>
      </c>
      <c r="K138" t="s">
        <v>3376</v>
      </c>
      <c r="M138" s="2">
        <v>582121</v>
      </c>
      <c r="N138" s="2">
        <v>0</v>
      </c>
      <c r="O138" s="2">
        <v>1116053</v>
      </c>
      <c r="P138" s="2">
        <v>1698174</v>
      </c>
      <c r="R138" t="s">
        <v>3377</v>
      </c>
      <c r="S138" t="s">
        <v>3378</v>
      </c>
      <c r="T138">
        <v>1</v>
      </c>
      <c r="U138" t="s">
        <v>3379</v>
      </c>
      <c r="V138" t="s">
        <v>296</v>
      </c>
      <c r="W138">
        <f t="shared" si="14"/>
        <v>1192</v>
      </c>
      <c r="X138" t="s">
        <v>3374</v>
      </c>
      <c r="Y138" t="s">
        <v>3380</v>
      </c>
      <c r="AH138">
        <v>2</v>
      </c>
    </row>
    <row r="139" spans="1:34" ht="19.2">
      <c r="A139" s="4" t="s">
        <v>6062</v>
      </c>
      <c r="B139" t="s">
        <v>4272</v>
      </c>
      <c r="C139" t="s">
        <v>4273</v>
      </c>
      <c r="E139" t="s">
        <v>30</v>
      </c>
      <c r="F139" t="s">
        <v>138</v>
      </c>
      <c r="G139">
        <f t="shared" si="10"/>
        <v>0</v>
      </c>
      <c r="H139">
        <f t="shared" si="11"/>
        <v>1</v>
      </c>
      <c r="I139">
        <f t="shared" si="12"/>
        <v>0</v>
      </c>
      <c r="J139">
        <f t="shared" si="13"/>
        <v>0</v>
      </c>
      <c r="K139" t="s">
        <v>4274</v>
      </c>
      <c r="M139" s="2">
        <v>1084539</v>
      </c>
      <c r="N139" s="2">
        <v>761302</v>
      </c>
      <c r="O139" s="2">
        <v>1252839</v>
      </c>
      <c r="P139" s="2">
        <v>3098680</v>
      </c>
      <c r="R139" t="s">
        <v>4275</v>
      </c>
      <c r="U139" t="s">
        <v>847</v>
      </c>
      <c r="V139" t="s">
        <v>588</v>
      </c>
      <c r="W139">
        <f t="shared" si="14"/>
        <v>1643</v>
      </c>
      <c r="X139" t="s">
        <v>4272</v>
      </c>
      <c r="Y139" t="s">
        <v>122</v>
      </c>
      <c r="Z139" t="s">
        <v>540</v>
      </c>
      <c r="AA139" t="s">
        <v>4276</v>
      </c>
      <c r="AB139" t="s">
        <v>4277</v>
      </c>
      <c r="AH139">
        <v>5</v>
      </c>
    </row>
    <row r="140" spans="1:34" ht="19.2">
      <c r="A140" s="4" t="s">
        <v>6062</v>
      </c>
      <c r="B140" t="s">
        <v>4349</v>
      </c>
      <c r="C140" t="s">
        <v>4350</v>
      </c>
      <c r="E140" t="s">
        <v>30</v>
      </c>
      <c r="F140" t="s">
        <v>138</v>
      </c>
      <c r="G140">
        <f t="shared" si="10"/>
        <v>0</v>
      </c>
      <c r="H140">
        <f t="shared" si="11"/>
        <v>1</v>
      </c>
      <c r="I140">
        <f t="shared" si="12"/>
        <v>0</v>
      </c>
      <c r="J140">
        <f t="shared" si="13"/>
        <v>0</v>
      </c>
      <c r="K140" t="s">
        <v>1444</v>
      </c>
      <c r="M140" s="2">
        <v>594971</v>
      </c>
      <c r="N140" s="2">
        <v>574881</v>
      </c>
      <c r="O140" s="2">
        <v>1044351</v>
      </c>
      <c r="P140" s="2">
        <v>2214203</v>
      </c>
      <c r="R140" t="s">
        <v>4351</v>
      </c>
      <c r="U140" t="s">
        <v>1447</v>
      </c>
      <c r="V140" t="s">
        <v>4352</v>
      </c>
      <c r="W140">
        <f t="shared" si="14"/>
        <v>1096</v>
      </c>
      <c r="AH140">
        <v>1</v>
      </c>
    </row>
    <row r="141" spans="1:34" ht="19.2">
      <c r="A141" s="4" t="s">
        <v>6062</v>
      </c>
      <c r="B141" t="s">
        <v>1805</v>
      </c>
      <c r="C141" t="s">
        <v>4856</v>
      </c>
      <c r="E141" t="s">
        <v>30</v>
      </c>
      <c r="F141" t="s">
        <v>138</v>
      </c>
      <c r="G141">
        <f t="shared" si="10"/>
        <v>0</v>
      </c>
      <c r="H141">
        <f t="shared" si="11"/>
        <v>1</v>
      </c>
      <c r="I141">
        <f t="shared" si="12"/>
        <v>0</v>
      </c>
      <c r="J141">
        <f t="shared" si="13"/>
        <v>0</v>
      </c>
      <c r="K141" t="s">
        <v>4857</v>
      </c>
      <c r="M141" s="2">
        <v>2089128</v>
      </c>
      <c r="N141" s="2">
        <v>6081771</v>
      </c>
      <c r="O141" s="2">
        <v>3766973</v>
      </c>
      <c r="P141" s="2">
        <v>11937872</v>
      </c>
      <c r="R141" t="s">
        <v>4858</v>
      </c>
      <c r="U141" t="s">
        <v>390</v>
      </c>
      <c r="V141" t="s">
        <v>119</v>
      </c>
      <c r="W141">
        <f t="shared" si="14"/>
        <v>1887</v>
      </c>
      <c r="X141" t="s">
        <v>1805</v>
      </c>
      <c r="Y141" t="s">
        <v>4859</v>
      </c>
      <c r="Z141" t="s">
        <v>4860</v>
      </c>
      <c r="AA141" t="s">
        <v>4861</v>
      </c>
      <c r="AB141" t="s">
        <v>4862</v>
      </c>
      <c r="AC141" t="s">
        <v>4863</v>
      </c>
      <c r="AD141" t="s">
        <v>4864</v>
      </c>
      <c r="AE141" t="s">
        <v>4865</v>
      </c>
      <c r="AH141">
        <v>8</v>
      </c>
    </row>
    <row r="142" spans="1:34" ht="19.2">
      <c r="A142" s="4" t="s">
        <v>6062</v>
      </c>
      <c r="B142" t="s">
        <v>5928</v>
      </c>
      <c r="C142" t="s">
        <v>5929</v>
      </c>
      <c r="E142" t="s">
        <v>30</v>
      </c>
      <c r="F142" t="s">
        <v>138</v>
      </c>
      <c r="G142">
        <f t="shared" si="10"/>
        <v>0</v>
      </c>
      <c r="H142">
        <f t="shared" si="11"/>
        <v>1</v>
      </c>
      <c r="I142">
        <f t="shared" si="12"/>
        <v>0</v>
      </c>
      <c r="J142">
        <f t="shared" si="13"/>
        <v>0</v>
      </c>
      <c r="K142" t="s">
        <v>5930</v>
      </c>
      <c r="M142" s="2">
        <v>322604</v>
      </c>
      <c r="N142" s="2">
        <v>0</v>
      </c>
      <c r="O142" s="2">
        <v>711280</v>
      </c>
      <c r="P142" s="2">
        <v>1033884</v>
      </c>
      <c r="R142" t="s">
        <v>5931</v>
      </c>
      <c r="S142" t="s">
        <v>5932</v>
      </c>
      <c r="T142">
        <v>7073</v>
      </c>
      <c r="U142" t="s">
        <v>205</v>
      </c>
      <c r="V142" t="s">
        <v>1161</v>
      </c>
      <c r="W142">
        <f t="shared" si="14"/>
        <v>822</v>
      </c>
      <c r="X142" t="s">
        <v>5928</v>
      </c>
      <c r="Y142" t="s">
        <v>5933</v>
      </c>
      <c r="AH142">
        <v>2</v>
      </c>
    </row>
    <row r="143" spans="1:34" ht="19.2">
      <c r="A143" s="4" t="s">
        <v>6099</v>
      </c>
      <c r="B143" t="s">
        <v>3119</v>
      </c>
      <c r="C143" t="s">
        <v>3120</v>
      </c>
      <c r="D143" t="s">
        <v>3120</v>
      </c>
      <c r="E143" t="s">
        <v>30</v>
      </c>
      <c r="F143" t="s">
        <v>245</v>
      </c>
      <c r="G143">
        <f t="shared" si="10"/>
        <v>0</v>
      </c>
      <c r="H143">
        <f t="shared" si="11"/>
        <v>0</v>
      </c>
      <c r="I143">
        <f t="shared" si="12"/>
        <v>0</v>
      </c>
      <c r="J143">
        <f t="shared" si="13"/>
        <v>1</v>
      </c>
      <c r="K143" t="s">
        <v>3121</v>
      </c>
      <c r="M143" s="2">
        <v>750000</v>
      </c>
      <c r="N143" s="2">
        <v>0</v>
      </c>
      <c r="O143" s="2">
        <v>1127494</v>
      </c>
      <c r="P143" s="2">
        <v>1877494</v>
      </c>
      <c r="Q143">
        <v>40</v>
      </c>
      <c r="R143" t="s">
        <v>3122</v>
      </c>
      <c r="S143" t="s">
        <v>3123</v>
      </c>
      <c r="T143">
        <v>5</v>
      </c>
      <c r="U143" t="s">
        <v>3124</v>
      </c>
      <c r="V143" t="s">
        <v>250</v>
      </c>
      <c r="W143">
        <f t="shared" si="14"/>
        <v>384</v>
      </c>
      <c r="AH143">
        <v>1</v>
      </c>
    </row>
    <row r="144" spans="1:34" ht="19.2">
      <c r="A144" s="4" t="s">
        <v>6115</v>
      </c>
      <c r="B144" t="s">
        <v>3969</v>
      </c>
      <c r="C144" t="s">
        <v>3970</v>
      </c>
      <c r="D144" t="s">
        <v>3971</v>
      </c>
      <c r="E144" t="s">
        <v>30</v>
      </c>
      <c r="F144" t="s">
        <v>31</v>
      </c>
      <c r="G144">
        <f t="shared" si="10"/>
        <v>0</v>
      </c>
      <c r="H144">
        <f t="shared" si="11"/>
        <v>0</v>
      </c>
      <c r="I144">
        <f t="shared" si="12"/>
        <v>1</v>
      </c>
      <c r="J144">
        <f t="shared" si="13"/>
        <v>0</v>
      </c>
      <c r="K144" t="s">
        <v>3972</v>
      </c>
      <c r="L144" t="s">
        <v>3973</v>
      </c>
      <c r="M144" s="2">
        <v>218295</v>
      </c>
      <c r="N144" s="2">
        <v>69185</v>
      </c>
      <c r="O144" s="2">
        <v>704741</v>
      </c>
      <c r="P144" s="2">
        <v>992222</v>
      </c>
      <c r="Q144">
        <v>34</v>
      </c>
      <c r="R144" t="s">
        <v>3974</v>
      </c>
      <c r="S144" t="s">
        <v>527</v>
      </c>
      <c r="T144">
        <v>500</v>
      </c>
      <c r="U144" t="s">
        <v>1462</v>
      </c>
      <c r="V144" t="s">
        <v>3975</v>
      </c>
      <c r="W144">
        <f t="shared" si="14"/>
        <v>987</v>
      </c>
      <c r="X144" t="s">
        <v>3969</v>
      </c>
      <c r="Y144" t="s">
        <v>3976</v>
      </c>
      <c r="Z144" t="s">
        <v>3977</v>
      </c>
      <c r="AH144">
        <v>3</v>
      </c>
    </row>
    <row r="145" spans="1:34" ht="19.2">
      <c r="A145" s="4" t="s">
        <v>6103</v>
      </c>
      <c r="B145" t="s">
        <v>3216</v>
      </c>
      <c r="C145" t="s">
        <v>3217</v>
      </c>
      <c r="D145" t="s">
        <v>3217</v>
      </c>
      <c r="E145" t="s">
        <v>30</v>
      </c>
      <c r="F145" t="s">
        <v>31</v>
      </c>
      <c r="G145">
        <f t="shared" si="10"/>
        <v>0</v>
      </c>
      <c r="H145">
        <f t="shared" si="11"/>
        <v>0</v>
      </c>
      <c r="I145">
        <f t="shared" si="12"/>
        <v>1</v>
      </c>
      <c r="J145">
        <f t="shared" si="13"/>
        <v>0</v>
      </c>
      <c r="K145" t="s">
        <v>3218</v>
      </c>
      <c r="L145" t="s">
        <v>3219</v>
      </c>
      <c r="M145" s="2">
        <v>465458</v>
      </c>
      <c r="N145" s="2">
        <v>681102</v>
      </c>
      <c r="O145" s="2">
        <v>1719840</v>
      </c>
      <c r="P145" s="2">
        <v>2866400</v>
      </c>
      <c r="Q145">
        <v>34</v>
      </c>
      <c r="R145" t="s">
        <v>3220</v>
      </c>
      <c r="S145" t="s">
        <v>3221</v>
      </c>
      <c r="T145">
        <v>16</v>
      </c>
      <c r="U145" t="s">
        <v>322</v>
      </c>
      <c r="V145" t="s">
        <v>45</v>
      </c>
      <c r="W145">
        <f t="shared" si="14"/>
        <v>1460</v>
      </c>
      <c r="X145" t="s">
        <v>3216</v>
      </c>
      <c r="Y145" t="s">
        <v>3222</v>
      </c>
      <c r="Z145" t="s">
        <v>3223</v>
      </c>
      <c r="AA145" t="s">
        <v>3224</v>
      </c>
      <c r="AB145" t="s">
        <v>3225</v>
      </c>
      <c r="AH145">
        <v>5</v>
      </c>
    </row>
    <row r="146" spans="1:34" ht="19.2">
      <c r="A146" s="4" t="s">
        <v>6103</v>
      </c>
      <c r="B146" t="s">
        <v>4522</v>
      </c>
      <c r="C146" t="s">
        <v>4523</v>
      </c>
      <c r="D146" t="s">
        <v>4524</v>
      </c>
      <c r="E146" t="s">
        <v>30</v>
      </c>
      <c r="F146" s="3" t="s">
        <v>31</v>
      </c>
      <c r="G146">
        <f t="shared" si="10"/>
        <v>0</v>
      </c>
      <c r="H146">
        <f t="shared" si="11"/>
        <v>0</v>
      </c>
      <c r="I146">
        <f t="shared" si="12"/>
        <v>1</v>
      </c>
      <c r="J146">
        <f t="shared" si="13"/>
        <v>0</v>
      </c>
      <c r="K146" t="s">
        <v>4525</v>
      </c>
      <c r="M146" s="2">
        <v>200000</v>
      </c>
      <c r="N146" s="2">
        <v>1074770</v>
      </c>
      <c r="O146" s="2">
        <v>0</v>
      </c>
      <c r="P146" s="2">
        <v>1274770</v>
      </c>
      <c r="Q146">
        <v>16</v>
      </c>
      <c r="R146" t="s">
        <v>4526</v>
      </c>
      <c r="U146" t="s">
        <v>1793</v>
      </c>
      <c r="V146" t="s">
        <v>4527</v>
      </c>
      <c r="W146">
        <f t="shared" si="14"/>
        <v>364</v>
      </c>
      <c r="AH146">
        <v>1</v>
      </c>
    </row>
    <row r="147" spans="1:34" ht="19.2">
      <c r="A147" s="4" t="s">
        <v>6103</v>
      </c>
      <c r="B147" t="s">
        <v>5238</v>
      </c>
      <c r="C147" t="s">
        <v>5239</v>
      </c>
      <c r="D147" t="s">
        <v>5240</v>
      </c>
      <c r="E147" t="s">
        <v>30</v>
      </c>
      <c r="F147" t="s">
        <v>31</v>
      </c>
      <c r="G147">
        <f t="shared" si="10"/>
        <v>0</v>
      </c>
      <c r="H147">
        <f t="shared" si="11"/>
        <v>0</v>
      </c>
      <c r="I147">
        <f t="shared" si="12"/>
        <v>1</v>
      </c>
      <c r="J147">
        <f t="shared" si="13"/>
        <v>0</v>
      </c>
      <c r="K147" t="s">
        <v>5241</v>
      </c>
      <c r="L147" t="s">
        <v>5242</v>
      </c>
      <c r="M147" s="2">
        <v>4040</v>
      </c>
      <c r="N147" s="2">
        <v>4040</v>
      </c>
      <c r="O147" s="2">
        <v>12205</v>
      </c>
      <c r="P147" s="2">
        <v>20285</v>
      </c>
      <c r="Q147">
        <v>34</v>
      </c>
      <c r="R147" t="s">
        <v>5243</v>
      </c>
      <c r="S147" t="s">
        <v>5244</v>
      </c>
      <c r="T147">
        <v>9</v>
      </c>
      <c r="U147" t="s">
        <v>36</v>
      </c>
      <c r="V147" t="s">
        <v>803</v>
      </c>
      <c r="W147">
        <f t="shared" si="14"/>
        <v>183</v>
      </c>
      <c r="X147" t="s">
        <v>5238</v>
      </c>
      <c r="AH147">
        <v>1</v>
      </c>
    </row>
    <row r="148" spans="1:34" ht="19.2">
      <c r="A148" s="4" t="s">
        <v>6103</v>
      </c>
      <c r="B148" t="s">
        <v>5284</v>
      </c>
      <c r="C148" t="s">
        <v>5285</v>
      </c>
      <c r="D148" t="s">
        <v>5285</v>
      </c>
      <c r="E148" t="s">
        <v>30</v>
      </c>
      <c r="F148" t="s">
        <v>31</v>
      </c>
      <c r="G148">
        <f t="shared" si="10"/>
        <v>0</v>
      </c>
      <c r="H148">
        <f t="shared" si="11"/>
        <v>0</v>
      </c>
      <c r="I148">
        <f t="shared" si="12"/>
        <v>1</v>
      </c>
      <c r="J148">
        <f t="shared" si="13"/>
        <v>0</v>
      </c>
      <c r="K148" t="s">
        <v>5286</v>
      </c>
      <c r="L148" t="s">
        <v>5287</v>
      </c>
      <c r="M148" s="2">
        <v>29113</v>
      </c>
      <c r="N148" s="2">
        <v>47738</v>
      </c>
      <c r="O148" s="2">
        <v>147439</v>
      </c>
      <c r="P148" s="2">
        <v>224290</v>
      </c>
      <c r="Q148">
        <v>34</v>
      </c>
      <c r="R148" t="s">
        <v>5288</v>
      </c>
      <c r="S148" t="s">
        <v>5289</v>
      </c>
      <c r="T148">
        <v>63</v>
      </c>
      <c r="U148" t="s">
        <v>79</v>
      </c>
      <c r="V148" t="s">
        <v>565</v>
      </c>
      <c r="W148">
        <f t="shared" si="14"/>
        <v>729</v>
      </c>
      <c r="X148" t="s">
        <v>5284</v>
      </c>
      <c r="Y148" t="s">
        <v>5290</v>
      </c>
      <c r="AH148">
        <v>2</v>
      </c>
    </row>
    <row r="149" spans="1:34">
      <c r="A149" s="3" t="s">
        <v>6004</v>
      </c>
      <c r="B149" t="s">
        <v>176</v>
      </c>
      <c r="C149" t="s">
        <v>177</v>
      </c>
      <c r="E149" t="s">
        <v>30</v>
      </c>
      <c r="F149" t="s">
        <v>93</v>
      </c>
      <c r="G149">
        <f t="shared" si="10"/>
        <v>1</v>
      </c>
      <c r="H149">
        <f t="shared" si="11"/>
        <v>0</v>
      </c>
      <c r="I149">
        <f t="shared" si="12"/>
        <v>0</v>
      </c>
      <c r="J149">
        <f t="shared" si="13"/>
        <v>0</v>
      </c>
      <c r="K149" t="s">
        <v>178</v>
      </c>
      <c r="M149" s="2">
        <v>51638</v>
      </c>
      <c r="N149" s="2">
        <v>30983</v>
      </c>
      <c r="O149" s="2">
        <v>153439</v>
      </c>
      <c r="P149" s="2">
        <v>236060</v>
      </c>
      <c r="Q149">
        <v>38</v>
      </c>
      <c r="R149" t="s">
        <v>179</v>
      </c>
      <c r="S149" t="s">
        <v>180</v>
      </c>
      <c r="T149">
        <v>116</v>
      </c>
      <c r="U149" t="s">
        <v>181</v>
      </c>
      <c r="V149" t="s">
        <v>182</v>
      </c>
      <c r="W149">
        <f t="shared" si="14"/>
        <v>730</v>
      </c>
      <c r="X149" t="s">
        <v>176</v>
      </c>
      <c r="Y149" t="s">
        <v>183</v>
      </c>
      <c r="AH149">
        <v>2</v>
      </c>
    </row>
    <row r="150" spans="1:34" ht="19.2">
      <c r="A150" s="4" t="s">
        <v>6004</v>
      </c>
      <c r="B150" t="s">
        <v>2414</v>
      </c>
      <c r="C150" t="s">
        <v>2415</v>
      </c>
      <c r="E150" t="s">
        <v>30</v>
      </c>
      <c r="F150" t="s">
        <v>93</v>
      </c>
      <c r="G150">
        <f t="shared" si="10"/>
        <v>1</v>
      </c>
      <c r="H150">
        <f t="shared" si="11"/>
        <v>0</v>
      </c>
      <c r="I150">
        <f t="shared" si="12"/>
        <v>0</v>
      </c>
      <c r="J150">
        <f t="shared" si="13"/>
        <v>0</v>
      </c>
      <c r="K150" t="s">
        <v>2416</v>
      </c>
      <c r="M150" s="2">
        <v>317851</v>
      </c>
      <c r="N150" s="2">
        <v>80000</v>
      </c>
      <c r="O150" s="2">
        <v>510295</v>
      </c>
      <c r="P150" s="2">
        <v>908147</v>
      </c>
      <c r="Q150">
        <v>34</v>
      </c>
      <c r="R150" t="s">
        <v>2417</v>
      </c>
      <c r="S150" t="s">
        <v>2418</v>
      </c>
      <c r="T150">
        <v>18</v>
      </c>
      <c r="U150" t="s">
        <v>360</v>
      </c>
      <c r="V150" t="s">
        <v>1364</v>
      </c>
      <c r="W150">
        <f t="shared" si="14"/>
        <v>730</v>
      </c>
      <c r="X150" t="s">
        <v>2414</v>
      </c>
      <c r="Y150" t="s">
        <v>2419</v>
      </c>
      <c r="Z150" t="s">
        <v>2420</v>
      </c>
      <c r="AA150" t="s">
        <v>2421</v>
      </c>
      <c r="AB150" t="s">
        <v>2422</v>
      </c>
      <c r="AH150">
        <v>5</v>
      </c>
    </row>
    <row r="151" spans="1:34" ht="19.2">
      <c r="A151" s="4" t="s">
        <v>6084</v>
      </c>
      <c r="B151" t="s">
        <v>2565</v>
      </c>
      <c r="C151" t="s">
        <v>2566</v>
      </c>
      <c r="D151" t="s">
        <v>2566</v>
      </c>
      <c r="E151" t="s">
        <v>30</v>
      </c>
      <c r="F151" t="s">
        <v>31</v>
      </c>
      <c r="G151">
        <f t="shared" si="10"/>
        <v>0</v>
      </c>
      <c r="H151">
        <f t="shared" si="11"/>
        <v>0</v>
      </c>
      <c r="I151">
        <f t="shared" si="12"/>
        <v>1</v>
      </c>
      <c r="J151">
        <f t="shared" si="13"/>
        <v>0</v>
      </c>
      <c r="K151" t="s">
        <v>2567</v>
      </c>
      <c r="L151" t="s">
        <v>2568</v>
      </c>
      <c r="M151" s="2">
        <v>426880</v>
      </c>
      <c r="N151" s="2">
        <v>273011</v>
      </c>
      <c r="O151" s="2">
        <v>756682</v>
      </c>
      <c r="P151" s="2">
        <v>1456573</v>
      </c>
      <c r="Q151">
        <v>36</v>
      </c>
      <c r="R151" t="s">
        <v>2569</v>
      </c>
      <c r="S151" t="s">
        <v>2570</v>
      </c>
      <c r="T151">
        <v>11</v>
      </c>
      <c r="U151" t="s">
        <v>360</v>
      </c>
      <c r="V151" t="s">
        <v>1198</v>
      </c>
      <c r="W151">
        <f t="shared" si="14"/>
        <v>1095</v>
      </c>
      <c r="X151" t="s">
        <v>1845</v>
      </c>
      <c r="Y151" t="s">
        <v>2571</v>
      </c>
      <c r="Z151" t="s">
        <v>2572</v>
      </c>
      <c r="AA151" t="s">
        <v>2573</v>
      </c>
      <c r="AB151" t="s">
        <v>622</v>
      </c>
      <c r="AC151" t="s">
        <v>2574</v>
      </c>
      <c r="AD151" t="s">
        <v>2565</v>
      </c>
      <c r="AE151" t="s">
        <v>2575</v>
      </c>
      <c r="AH151">
        <v>8</v>
      </c>
    </row>
    <row r="152" spans="1:34" ht="19.2">
      <c r="A152" s="4" t="s">
        <v>6147</v>
      </c>
      <c r="B152" t="s">
        <v>5683</v>
      </c>
      <c r="C152" t="s">
        <v>5684</v>
      </c>
      <c r="D152" t="s">
        <v>5685</v>
      </c>
      <c r="E152" t="s">
        <v>30</v>
      </c>
      <c r="F152" t="s">
        <v>31</v>
      </c>
      <c r="G152">
        <f t="shared" si="10"/>
        <v>0</v>
      </c>
      <c r="H152">
        <f t="shared" si="11"/>
        <v>0</v>
      </c>
      <c r="I152">
        <f t="shared" si="12"/>
        <v>1</v>
      </c>
      <c r="J152">
        <f t="shared" si="13"/>
        <v>0</v>
      </c>
      <c r="K152" t="s">
        <v>5686</v>
      </c>
      <c r="L152" t="s">
        <v>5687</v>
      </c>
      <c r="M152" s="2">
        <v>5524</v>
      </c>
      <c r="N152" s="2">
        <v>5115</v>
      </c>
      <c r="O152" s="2">
        <v>19757</v>
      </c>
      <c r="P152" s="2">
        <v>30395</v>
      </c>
      <c r="Q152">
        <v>34</v>
      </c>
      <c r="R152" t="s">
        <v>5688</v>
      </c>
      <c r="S152" t="s">
        <v>5689</v>
      </c>
      <c r="T152">
        <v>31</v>
      </c>
      <c r="U152" t="s">
        <v>1638</v>
      </c>
      <c r="V152" t="s">
        <v>5690</v>
      </c>
      <c r="W152">
        <f t="shared" si="14"/>
        <v>410</v>
      </c>
      <c r="X152" t="s">
        <v>5683</v>
      </c>
      <c r="AH152">
        <v>1</v>
      </c>
    </row>
    <row r="153" spans="1:34" ht="19.2">
      <c r="A153" s="4" t="s">
        <v>6126</v>
      </c>
      <c r="B153" t="s">
        <v>4318</v>
      </c>
      <c r="C153" t="s">
        <v>4319</v>
      </c>
      <c r="E153" t="s">
        <v>30</v>
      </c>
      <c r="F153" t="s">
        <v>93</v>
      </c>
      <c r="G153">
        <f t="shared" si="10"/>
        <v>1</v>
      </c>
      <c r="H153">
        <f t="shared" si="11"/>
        <v>0</v>
      </c>
      <c r="I153">
        <f t="shared" si="12"/>
        <v>0</v>
      </c>
      <c r="J153">
        <f t="shared" si="13"/>
        <v>0</v>
      </c>
      <c r="K153" t="s">
        <v>4320</v>
      </c>
      <c r="M153" s="2">
        <v>458041</v>
      </c>
      <c r="N153" s="2">
        <v>1832164</v>
      </c>
      <c r="O153" s="2">
        <v>2290205</v>
      </c>
      <c r="P153" s="2">
        <v>4580410</v>
      </c>
      <c r="Q153">
        <v>38</v>
      </c>
      <c r="R153" t="s">
        <v>4321</v>
      </c>
      <c r="S153" t="s">
        <v>4322</v>
      </c>
      <c r="T153">
        <v>24</v>
      </c>
      <c r="U153" t="s">
        <v>44</v>
      </c>
      <c r="V153" t="s">
        <v>141</v>
      </c>
      <c r="W153">
        <f t="shared" si="14"/>
        <v>1095</v>
      </c>
      <c r="AH153">
        <v>1</v>
      </c>
    </row>
    <row r="154" spans="1:34" ht="19.2">
      <c r="A154" s="4" t="s">
        <v>6038</v>
      </c>
      <c r="B154" t="s">
        <v>122</v>
      </c>
      <c r="C154" t="s">
        <v>983</v>
      </c>
      <c r="D154" t="s">
        <v>983</v>
      </c>
      <c r="E154" t="s">
        <v>30</v>
      </c>
      <c r="F154" s="3" t="s">
        <v>245</v>
      </c>
      <c r="G154">
        <f t="shared" si="10"/>
        <v>0</v>
      </c>
      <c r="H154">
        <f t="shared" si="11"/>
        <v>0</v>
      </c>
      <c r="I154">
        <f t="shared" si="12"/>
        <v>0</v>
      </c>
      <c r="J154">
        <f t="shared" si="13"/>
        <v>1</v>
      </c>
      <c r="K154" t="s">
        <v>984</v>
      </c>
      <c r="L154" t="s">
        <v>985</v>
      </c>
      <c r="M154" s="2">
        <v>633411</v>
      </c>
      <c r="N154" s="2">
        <v>853920</v>
      </c>
      <c r="O154" s="2">
        <v>676000</v>
      </c>
      <c r="P154" s="2">
        <v>2163331</v>
      </c>
      <c r="Q154">
        <v>40</v>
      </c>
      <c r="R154" t="s">
        <v>986</v>
      </c>
      <c r="U154" t="s">
        <v>519</v>
      </c>
      <c r="V154" t="s">
        <v>663</v>
      </c>
      <c r="W154">
        <f t="shared" si="14"/>
        <v>1643</v>
      </c>
      <c r="X154" t="s">
        <v>122</v>
      </c>
      <c r="Y154" t="s">
        <v>987</v>
      </c>
      <c r="Z154" t="s">
        <v>988</v>
      </c>
      <c r="AA154" t="s">
        <v>989</v>
      </c>
      <c r="AH154">
        <v>4</v>
      </c>
    </row>
    <row r="155" spans="1:34" ht="19.2">
      <c r="A155" s="4" t="s">
        <v>6038</v>
      </c>
      <c r="B155" t="s">
        <v>121</v>
      </c>
      <c r="C155" t="s">
        <v>1510</v>
      </c>
      <c r="D155" t="s">
        <v>1510</v>
      </c>
      <c r="E155" t="s">
        <v>30</v>
      </c>
      <c r="F155" s="3" t="s">
        <v>245</v>
      </c>
      <c r="G155">
        <f t="shared" si="10"/>
        <v>0</v>
      </c>
      <c r="H155">
        <f t="shared" si="11"/>
        <v>0</v>
      </c>
      <c r="I155">
        <f t="shared" si="12"/>
        <v>0</v>
      </c>
      <c r="J155">
        <f t="shared" si="13"/>
        <v>1</v>
      </c>
      <c r="K155" t="s">
        <v>1511</v>
      </c>
      <c r="L155" t="s">
        <v>1512</v>
      </c>
      <c r="M155" s="2">
        <v>1541178</v>
      </c>
      <c r="N155" s="2">
        <v>2940711</v>
      </c>
      <c r="O155" s="2">
        <v>2567760</v>
      </c>
      <c r="P155" s="2">
        <v>7049648</v>
      </c>
      <c r="Q155">
        <v>40</v>
      </c>
      <c r="R155" t="s">
        <v>1513</v>
      </c>
      <c r="S155" t="s">
        <v>1514</v>
      </c>
      <c r="U155" t="s">
        <v>1515</v>
      </c>
      <c r="V155" t="s">
        <v>1516</v>
      </c>
      <c r="W155">
        <f t="shared" si="14"/>
        <v>1718</v>
      </c>
      <c r="X155" t="s">
        <v>121</v>
      </c>
      <c r="Y155" t="s">
        <v>1517</v>
      </c>
      <c r="Z155" t="s">
        <v>1518</v>
      </c>
      <c r="AA155" t="s">
        <v>1519</v>
      </c>
      <c r="AB155" t="s">
        <v>1520</v>
      </c>
      <c r="AC155" t="s">
        <v>1521</v>
      </c>
      <c r="AD155" t="s">
        <v>1522</v>
      </c>
      <c r="AE155" t="s">
        <v>1523</v>
      </c>
      <c r="AF155" t="s">
        <v>1350</v>
      </c>
      <c r="AG155" t="s">
        <v>1524</v>
      </c>
      <c r="AH155">
        <v>10</v>
      </c>
    </row>
    <row r="156" spans="1:34" ht="19.2">
      <c r="A156" s="4" t="s">
        <v>6038</v>
      </c>
      <c r="B156" t="s">
        <v>2221</v>
      </c>
      <c r="C156" t="s">
        <v>2222</v>
      </c>
      <c r="D156" t="s">
        <v>2223</v>
      </c>
      <c r="E156" t="s">
        <v>30</v>
      </c>
      <c r="F156" s="3" t="s">
        <v>245</v>
      </c>
      <c r="G156">
        <f t="shared" si="10"/>
        <v>0</v>
      </c>
      <c r="H156">
        <f t="shared" si="11"/>
        <v>0</v>
      </c>
      <c r="I156">
        <f t="shared" si="12"/>
        <v>0</v>
      </c>
      <c r="J156">
        <f t="shared" si="13"/>
        <v>1</v>
      </c>
      <c r="K156" t="s">
        <v>2224</v>
      </c>
      <c r="L156" t="s">
        <v>1344</v>
      </c>
      <c r="M156" s="2">
        <v>10000</v>
      </c>
      <c r="N156" s="2">
        <v>0</v>
      </c>
      <c r="O156" s="2">
        <v>10000</v>
      </c>
      <c r="P156" s="2">
        <v>20000</v>
      </c>
      <c r="Q156">
        <v>40</v>
      </c>
      <c r="R156" t="s">
        <v>2225</v>
      </c>
      <c r="S156" t="s">
        <v>2226</v>
      </c>
      <c r="T156">
        <v>97</v>
      </c>
      <c r="U156" t="s">
        <v>2227</v>
      </c>
      <c r="V156" t="s">
        <v>2228</v>
      </c>
      <c r="W156">
        <f t="shared" si="14"/>
        <v>145</v>
      </c>
      <c r="X156" t="s">
        <v>2221</v>
      </c>
      <c r="AH156">
        <v>1</v>
      </c>
    </row>
    <row r="157" spans="1:34" ht="19.2">
      <c r="A157" s="4" t="s">
        <v>6038</v>
      </c>
      <c r="B157" t="s">
        <v>121</v>
      </c>
      <c r="C157" t="s">
        <v>3250</v>
      </c>
      <c r="D157" t="s">
        <v>3251</v>
      </c>
      <c r="E157" t="s">
        <v>30</v>
      </c>
      <c r="F157" s="3" t="s">
        <v>245</v>
      </c>
      <c r="G157">
        <f t="shared" si="10"/>
        <v>0</v>
      </c>
      <c r="H157">
        <f t="shared" si="11"/>
        <v>0</v>
      </c>
      <c r="I157">
        <f t="shared" si="12"/>
        <v>0</v>
      </c>
      <c r="J157">
        <f t="shared" si="13"/>
        <v>1</v>
      </c>
      <c r="K157" t="s">
        <v>3252</v>
      </c>
      <c r="L157" t="s">
        <v>3253</v>
      </c>
      <c r="M157" s="2">
        <v>1726134</v>
      </c>
      <c r="N157" s="2">
        <v>1100872</v>
      </c>
      <c r="O157" s="2">
        <v>1488329</v>
      </c>
      <c r="P157" s="2">
        <v>4315335</v>
      </c>
      <c r="Q157">
        <v>40</v>
      </c>
      <c r="R157" t="s">
        <v>3254</v>
      </c>
      <c r="S157" t="s">
        <v>1514</v>
      </c>
      <c r="U157" t="s">
        <v>3029</v>
      </c>
      <c r="V157" t="s">
        <v>506</v>
      </c>
      <c r="W157">
        <f t="shared" si="14"/>
        <v>1491</v>
      </c>
      <c r="X157" t="s">
        <v>121</v>
      </c>
      <c r="Y157" t="s">
        <v>3255</v>
      </c>
      <c r="Z157" t="s">
        <v>122</v>
      </c>
      <c r="AA157" t="s">
        <v>3256</v>
      </c>
      <c r="AB157" t="s">
        <v>3257</v>
      </c>
      <c r="AC157" t="s">
        <v>3258</v>
      </c>
      <c r="AD157" t="s">
        <v>3259</v>
      </c>
      <c r="AH157">
        <v>7</v>
      </c>
    </row>
    <row r="158" spans="1:34" ht="19.2">
      <c r="A158" s="4" t="s">
        <v>6038</v>
      </c>
      <c r="B158" t="s">
        <v>121</v>
      </c>
      <c r="C158" t="s">
        <v>4776</v>
      </c>
      <c r="D158" t="s">
        <v>4777</v>
      </c>
      <c r="E158" t="s">
        <v>30</v>
      </c>
      <c r="F158" s="3" t="s">
        <v>245</v>
      </c>
      <c r="G158">
        <f t="shared" si="10"/>
        <v>0</v>
      </c>
      <c r="H158">
        <f t="shared" si="11"/>
        <v>0</v>
      </c>
      <c r="I158">
        <f t="shared" si="12"/>
        <v>0</v>
      </c>
      <c r="J158">
        <f t="shared" si="13"/>
        <v>1</v>
      </c>
      <c r="K158" t="s">
        <v>4778</v>
      </c>
      <c r="L158" t="s">
        <v>4779</v>
      </c>
      <c r="M158" s="2">
        <v>700000</v>
      </c>
      <c r="N158" s="2">
        <v>3203839</v>
      </c>
      <c r="O158" s="2">
        <v>64000</v>
      </c>
      <c r="P158" s="2">
        <v>3967839</v>
      </c>
      <c r="Q158">
        <v>40</v>
      </c>
      <c r="R158" t="s">
        <v>4780</v>
      </c>
      <c r="S158" t="s">
        <v>4781</v>
      </c>
      <c r="T158">
        <v>1</v>
      </c>
      <c r="U158" t="s">
        <v>519</v>
      </c>
      <c r="V158" t="s">
        <v>119</v>
      </c>
      <c r="W158">
        <f t="shared" si="14"/>
        <v>1917</v>
      </c>
      <c r="X158" t="s">
        <v>121</v>
      </c>
      <c r="Y158" t="s">
        <v>2799</v>
      </c>
      <c r="AH158">
        <v>2</v>
      </c>
    </row>
    <row r="159" spans="1:34" ht="19.2">
      <c r="A159" s="4" t="s">
        <v>6038</v>
      </c>
      <c r="B159" t="s">
        <v>121</v>
      </c>
      <c r="C159" t="s">
        <v>4878</v>
      </c>
      <c r="D159" t="s">
        <v>4878</v>
      </c>
      <c r="E159" t="s">
        <v>30</v>
      </c>
      <c r="F159" s="3" t="s">
        <v>245</v>
      </c>
      <c r="G159">
        <f t="shared" si="10"/>
        <v>0</v>
      </c>
      <c r="H159">
        <f t="shared" si="11"/>
        <v>0</v>
      </c>
      <c r="I159">
        <f t="shared" si="12"/>
        <v>0</v>
      </c>
      <c r="J159">
        <f t="shared" si="13"/>
        <v>1</v>
      </c>
      <c r="K159" t="s">
        <v>4879</v>
      </c>
      <c r="L159" t="s">
        <v>4880</v>
      </c>
      <c r="M159" s="2">
        <v>2418512</v>
      </c>
      <c r="N159" s="2">
        <v>4843850</v>
      </c>
      <c r="O159" s="2">
        <v>5377225</v>
      </c>
      <c r="P159" s="2">
        <v>12639587</v>
      </c>
      <c r="Q159">
        <v>40</v>
      </c>
      <c r="R159" t="s">
        <v>1513</v>
      </c>
      <c r="S159" t="s">
        <v>1514</v>
      </c>
      <c r="U159" t="s">
        <v>2151</v>
      </c>
      <c r="V159" t="s">
        <v>4881</v>
      </c>
      <c r="W159">
        <f t="shared" si="14"/>
        <v>1980</v>
      </c>
      <c r="X159" t="s">
        <v>121</v>
      </c>
      <c r="Y159" t="s">
        <v>4882</v>
      </c>
      <c r="Z159" t="s">
        <v>4883</v>
      </c>
      <c r="AA159" t="s">
        <v>4884</v>
      </c>
      <c r="AB159" t="s">
        <v>122</v>
      </c>
      <c r="AC159" t="s">
        <v>4885</v>
      </c>
      <c r="AD159" t="s">
        <v>4886</v>
      </c>
      <c r="AE159" t="s">
        <v>4887</v>
      </c>
      <c r="AF159" t="s">
        <v>4888</v>
      </c>
      <c r="AH159">
        <v>9</v>
      </c>
    </row>
    <row r="160" spans="1:34" ht="19.2">
      <c r="A160" s="4" t="s">
        <v>6038</v>
      </c>
      <c r="B160" t="s">
        <v>5047</v>
      </c>
      <c r="C160" t="s">
        <v>5048</v>
      </c>
      <c r="D160" t="s">
        <v>5049</v>
      </c>
      <c r="E160" t="s">
        <v>30</v>
      </c>
      <c r="F160" s="3" t="s">
        <v>245</v>
      </c>
      <c r="G160">
        <f t="shared" si="10"/>
        <v>0</v>
      </c>
      <c r="H160">
        <f t="shared" si="11"/>
        <v>0</v>
      </c>
      <c r="I160">
        <f t="shared" si="12"/>
        <v>0</v>
      </c>
      <c r="J160">
        <f t="shared" si="13"/>
        <v>1</v>
      </c>
      <c r="K160" t="s">
        <v>5050</v>
      </c>
      <c r="L160" t="s">
        <v>5051</v>
      </c>
      <c r="M160" s="2">
        <v>1664116</v>
      </c>
      <c r="N160" s="2">
        <v>4400436</v>
      </c>
      <c r="O160" s="2">
        <v>2284121</v>
      </c>
      <c r="P160" s="2">
        <v>8348673</v>
      </c>
      <c r="Q160">
        <v>40</v>
      </c>
      <c r="R160" t="s">
        <v>5052</v>
      </c>
      <c r="S160" t="s">
        <v>5053</v>
      </c>
      <c r="T160">
        <v>4</v>
      </c>
      <c r="U160" t="s">
        <v>519</v>
      </c>
      <c r="V160" t="s">
        <v>604</v>
      </c>
      <c r="W160">
        <f t="shared" si="14"/>
        <v>2831</v>
      </c>
      <c r="X160" t="s">
        <v>5047</v>
      </c>
      <c r="Y160" t="s">
        <v>121</v>
      </c>
      <c r="AH160">
        <v>2</v>
      </c>
    </row>
    <row r="161" spans="1:34" ht="19.2">
      <c r="A161" s="4" t="s">
        <v>6042</v>
      </c>
      <c r="B161" t="s">
        <v>1038</v>
      </c>
      <c r="C161" t="s">
        <v>1039</v>
      </c>
      <c r="D161" t="s">
        <v>1040</v>
      </c>
      <c r="E161" t="s">
        <v>30</v>
      </c>
      <c r="F161" s="3" t="s">
        <v>245</v>
      </c>
      <c r="G161">
        <f t="shared" si="10"/>
        <v>0</v>
      </c>
      <c r="H161">
        <f t="shared" si="11"/>
        <v>0</v>
      </c>
      <c r="I161">
        <f t="shared" si="12"/>
        <v>0</v>
      </c>
      <c r="J161">
        <f t="shared" si="13"/>
        <v>1</v>
      </c>
      <c r="K161" t="s">
        <v>1041</v>
      </c>
      <c r="L161" t="s">
        <v>1042</v>
      </c>
      <c r="M161" s="2">
        <v>584543</v>
      </c>
      <c r="N161" s="2">
        <v>739963</v>
      </c>
      <c r="O161" s="2">
        <v>597364</v>
      </c>
      <c r="P161" s="2">
        <v>1921870</v>
      </c>
      <c r="Q161">
        <v>40</v>
      </c>
      <c r="R161" t="s">
        <v>1043</v>
      </c>
      <c r="S161" t="s">
        <v>1044</v>
      </c>
      <c r="T161">
        <v>27</v>
      </c>
      <c r="U161" t="s">
        <v>519</v>
      </c>
      <c r="V161" t="s">
        <v>1045</v>
      </c>
      <c r="W161">
        <f t="shared" si="14"/>
        <v>2192</v>
      </c>
      <c r="X161" t="s">
        <v>1038</v>
      </c>
      <c r="Y161" t="s">
        <v>1046</v>
      </c>
      <c r="Z161" t="s">
        <v>1047</v>
      </c>
      <c r="AA161" t="s">
        <v>1048</v>
      </c>
      <c r="AB161" t="s">
        <v>1049</v>
      </c>
      <c r="AC161" t="s">
        <v>1050</v>
      </c>
      <c r="AD161" t="s">
        <v>1051</v>
      </c>
      <c r="AE161" t="s">
        <v>1052</v>
      </c>
      <c r="AF161" t="s">
        <v>1053</v>
      </c>
      <c r="AG161" t="s">
        <v>1054</v>
      </c>
      <c r="AH161">
        <v>10</v>
      </c>
    </row>
    <row r="162" spans="1:34" ht="19.2">
      <c r="A162" s="4" t="s">
        <v>6042</v>
      </c>
      <c r="B162" t="s">
        <v>1038</v>
      </c>
      <c r="C162" t="s">
        <v>1039</v>
      </c>
      <c r="D162" t="s">
        <v>1039</v>
      </c>
      <c r="E162" t="s">
        <v>30</v>
      </c>
      <c r="F162" t="s">
        <v>245</v>
      </c>
      <c r="G162">
        <f t="shared" si="10"/>
        <v>0</v>
      </c>
      <c r="H162">
        <f t="shared" si="11"/>
        <v>0</v>
      </c>
      <c r="I162">
        <f t="shared" si="12"/>
        <v>0</v>
      </c>
      <c r="J162">
        <f t="shared" si="13"/>
        <v>1</v>
      </c>
      <c r="K162" t="s">
        <v>3491</v>
      </c>
      <c r="L162" t="s">
        <v>3492</v>
      </c>
      <c r="M162" s="2">
        <v>576775</v>
      </c>
      <c r="N162" s="2">
        <v>0</v>
      </c>
      <c r="O162" s="2">
        <v>1345095</v>
      </c>
      <c r="P162" s="2">
        <v>1921870</v>
      </c>
      <c r="Q162">
        <v>30</v>
      </c>
      <c r="R162" t="s">
        <v>3493</v>
      </c>
      <c r="S162" t="s">
        <v>3494</v>
      </c>
      <c r="T162">
        <v>1</v>
      </c>
      <c r="U162" t="s">
        <v>3495</v>
      </c>
      <c r="V162" t="s">
        <v>3496</v>
      </c>
      <c r="W162">
        <f t="shared" si="14"/>
        <v>1126</v>
      </c>
      <c r="X162" t="s">
        <v>3497</v>
      </c>
      <c r="Y162" t="s">
        <v>1047</v>
      </c>
      <c r="Z162" t="s">
        <v>1048</v>
      </c>
      <c r="AA162" t="s">
        <v>1049</v>
      </c>
      <c r="AB162" t="s">
        <v>1050</v>
      </c>
      <c r="AC162" t="s">
        <v>1051</v>
      </c>
      <c r="AD162" t="s">
        <v>3498</v>
      </c>
      <c r="AE162" t="s">
        <v>1052</v>
      </c>
      <c r="AF162" t="s">
        <v>1053</v>
      </c>
      <c r="AH162">
        <v>9</v>
      </c>
    </row>
    <row r="163" spans="1:34" ht="19.2">
      <c r="A163" s="4" t="s">
        <v>6096</v>
      </c>
      <c r="B163" t="s">
        <v>2950</v>
      </c>
      <c r="C163" t="s">
        <v>2951</v>
      </c>
      <c r="E163" t="s">
        <v>30</v>
      </c>
      <c r="F163" t="s">
        <v>138</v>
      </c>
      <c r="G163">
        <f t="shared" si="10"/>
        <v>0</v>
      </c>
      <c r="H163">
        <f t="shared" si="11"/>
        <v>1</v>
      </c>
      <c r="I163">
        <f t="shared" si="12"/>
        <v>0</v>
      </c>
      <c r="J163">
        <f t="shared" si="13"/>
        <v>0</v>
      </c>
      <c r="K163" t="s">
        <v>2952</v>
      </c>
      <c r="M163" s="2">
        <v>247000</v>
      </c>
      <c r="N163" s="2">
        <v>0</v>
      </c>
      <c r="O163" s="2">
        <v>788721</v>
      </c>
      <c r="P163" s="2">
        <v>1035721</v>
      </c>
      <c r="R163" t="s">
        <v>2953</v>
      </c>
      <c r="S163" t="s">
        <v>2954</v>
      </c>
      <c r="T163">
        <v>7</v>
      </c>
      <c r="U163" t="s">
        <v>339</v>
      </c>
      <c r="V163" t="s">
        <v>1463</v>
      </c>
      <c r="W163">
        <f t="shared" si="14"/>
        <v>667</v>
      </c>
      <c r="X163" t="s">
        <v>2950</v>
      </c>
      <c r="AH163">
        <v>1</v>
      </c>
    </row>
    <row r="164" spans="1:34">
      <c r="A164" t="s">
        <v>5995</v>
      </c>
      <c r="B164" t="s">
        <v>235</v>
      </c>
      <c r="C164" t="s">
        <v>236</v>
      </c>
      <c r="D164" t="s">
        <v>237</v>
      </c>
      <c r="E164" t="s">
        <v>30</v>
      </c>
      <c r="F164" t="s">
        <v>31</v>
      </c>
      <c r="G164">
        <f t="shared" si="10"/>
        <v>0</v>
      </c>
      <c r="H164">
        <f t="shared" si="11"/>
        <v>0</v>
      </c>
      <c r="I164">
        <f t="shared" si="12"/>
        <v>1</v>
      </c>
      <c r="J164">
        <f t="shared" si="13"/>
        <v>0</v>
      </c>
      <c r="K164" t="s">
        <v>238</v>
      </c>
      <c r="L164" t="s">
        <v>239</v>
      </c>
      <c r="M164" s="2">
        <v>26250</v>
      </c>
      <c r="N164" s="2">
        <v>23750</v>
      </c>
      <c r="O164" s="2">
        <v>76500</v>
      </c>
      <c r="P164" s="2">
        <v>126500</v>
      </c>
      <c r="Q164">
        <v>34</v>
      </c>
      <c r="R164" t="s">
        <v>240</v>
      </c>
      <c r="S164" t="s">
        <v>241</v>
      </c>
      <c r="T164">
        <v>16</v>
      </c>
      <c r="U164" t="s">
        <v>36</v>
      </c>
      <c r="V164" t="s">
        <v>242</v>
      </c>
      <c r="W164">
        <f t="shared" si="14"/>
        <v>214</v>
      </c>
      <c r="X164" t="s">
        <v>235</v>
      </c>
      <c r="AH164">
        <v>1</v>
      </c>
    </row>
    <row r="165" spans="1:34" ht="19.2">
      <c r="A165" s="4" t="s">
        <v>5995</v>
      </c>
      <c r="B165" t="s">
        <v>612</v>
      </c>
      <c r="C165" t="s">
        <v>613</v>
      </c>
      <c r="D165" t="s">
        <v>613</v>
      </c>
      <c r="E165" t="s">
        <v>30</v>
      </c>
      <c r="F165" t="s">
        <v>31</v>
      </c>
      <c r="G165">
        <f t="shared" si="10"/>
        <v>0</v>
      </c>
      <c r="H165">
        <f t="shared" si="11"/>
        <v>0</v>
      </c>
      <c r="I165">
        <f t="shared" si="12"/>
        <v>1</v>
      </c>
      <c r="J165">
        <f t="shared" si="13"/>
        <v>0</v>
      </c>
      <c r="K165" t="s">
        <v>614</v>
      </c>
      <c r="L165" t="s">
        <v>615</v>
      </c>
      <c r="M165" s="2">
        <v>1075209</v>
      </c>
      <c r="N165" s="2">
        <v>446204</v>
      </c>
      <c r="O165" s="2">
        <v>1178524</v>
      </c>
      <c r="P165" s="2">
        <v>2699937</v>
      </c>
      <c r="Q165">
        <v>34</v>
      </c>
      <c r="R165" t="s">
        <v>616</v>
      </c>
      <c r="S165" t="s">
        <v>617</v>
      </c>
      <c r="T165">
        <v>18</v>
      </c>
      <c r="U165" t="s">
        <v>206</v>
      </c>
      <c r="V165" t="s">
        <v>141</v>
      </c>
      <c r="W165">
        <f t="shared" si="14"/>
        <v>1309</v>
      </c>
      <c r="X165" t="s">
        <v>618</v>
      </c>
      <c r="Y165" t="s">
        <v>612</v>
      </c>
      <c r="Z165" t="s">
        <v>619</v>
      </c>
      <c r="AA165" t="s">
        <v>620</v>
      </c>
      <c r="AB165" t="s">
        <v>621</v>
      </c>
      <c r="AC165" t="s">
        <v>622</v>
      </c>
      <c r="AD165" t="s">
        <v>623</v>
      </c>
      <c r="AE165" t="s">
        <v>624</v>
      </c>
      <c r="AF165" t="s">
        <v>625</v>
      </c>
      <c r="AH165">
        <v>9</v>
      </c>
    </row>
    <row r="166" spans="1:34" ht="19.2">
      <c r="A166" s="4" t="s">
        <v>5995</v>
      </c>
      <c r="B166" t="s">
        <v>1123</v>
      </c>
      <c r="C166" t="s">
        <v>1124</v>
      </c>
      <c r="D166" t="s">
        <v>1125</v>
      </c>
      <c r="E166" t="s">
        <v>30</v>
      </c>
      <c r="F166" t="s">
        <v>31</v>
      </c>
      <c r="G166">
        <f t="shared" si="10"/>
        <v>0</v>
      </c>
      <c r="H166">
        <f t="shared" si="11"/>
        <v>0</v>
      </c>
      <c r="I166">
        <f t="shared" si="12"/>
        <v>1</v>
      </c>
      <c r="J166">
        <f t="shared" si="13"/>
        <v>0</v>
      </c>
      <c r="K166" t="s">
        <v>1126</v>
      </c>
      <c r="L166" t="s">
        <v>109</v>
      </c>
      <c r="M166" s="2">
        <v>2123</v>
      </c>
      <c r="N166" s="2">
        <v>2123</v>
      </c>
      <c r="O166" s="2">
        <v>6369</v>
      </c>
      <c r="P166" s="2">
        <v>10614</v>
      </c>
      <c r="Q166">
        <v>34</v>
      </c>
      <c r="R166" t="s">
        <v>1127</v>
      </c>
      <c r="S166" t="s">
        <v>1128</v>
      </c>
      <c r="U166" t="s">
        <v>36</v>
      </c>
      <c r="V166" t="s">
        <v>1129</v>
      </c>
      <c r="W166">
        <f t="shared" si="14"/>
        <v>472</v>
      </c>
      <c r="X166" t="s">
        <v>1123</v>
      </c>
      <c r="AH166">
        <v>1</v>
      </c>
    </row>
    <row r="167" spans="1:34" ht="19.2">
      <c r="A167" s="4" t="s">
        <v>5995</v>
      </c>
      <c r="B167" t="s">
        <v>2089</v>
      </c>
      <c r="C167" t="s">
        <v>2090</v>
      </c>
      <c r="D167" t="s">
        <v>2090</v>
      </c>
      <c r="E167" t="s">
        <v>30</v>
      </c>
      <c r="F167" t="s">
        <v>31</v>
      </c>
      <c r="G167">
        <f t="shared" si="10"/>
        <v>0</v>
      </c>
      <c r="H167">
        <f t="shared" si="11"/>
        <v>0</v>
      </c>
      <c r="I167">
        <f t="shared" si="12"/>
        <v>1</v>
      </c>
      <c r="J167">
        <f t="shared" si="13"/>
        <v>0</v>
      </c>
      <c r="K167" t="s">
        <v>2091</v>
      </c>
      <c r="L167" t="s">
        <v>2092</v>
      </c>
      <c r="M167" s="2">
        <v>6491</v>
      </c>
      <c r="N167" s="2">
        <v>6491</v>
      </c>
      <c r="O167" s="2">
        <v>19472</v>
      </c>
      <c r="P167" s="2">
        <v>32454</v>
      </c>
      <c r="Q167">
        <v>36</v>
      </c>
      <c r="R167" t="s">
        <v>2093</v>
      </c>
      <c r="S167" t="s">
        <v>2094</v>
      </c>
      <c r="T167">
        <v>24</v>
      </c>
      <c r="U167" t="s">
        <v>322</v>
      </c>
      <c r="V167" t="s">
        <v>190</v>
      </c>
      <c r="W167">
        <f t="shared" si="14"/>
        <v>365</v>
      </c>
      <c r="X167" t="s">
        <v>2089</v>
      </c>
      <c r="AH167">
        <v>1</v>
      </c>
    </row>
    <row r="168" spans="1:34" ht="19.2">
      <c r="A168" s="4" t="s">
        <v>5995</v>
      </c>
      <c r="B168" t="s">
        <v>4303</v>
      </c>
      <c r="C168" t="s">
        <v>4304</v>
      </c>
      <c r="D168" t="s">
        <v>4305</v>
      </c>
      <c r="E168" t="s">
        <v>30</v>
      </c>
      <c r="F168" t="s">
        <v>31</v>
      </c>
      <c r="G168">
        <f t="shared" si="10"/>
        <v>0</v>
      </c>
      <c r="H168">
        <f t="shared" si="11"/>
        <v>0</v>
      </c>
      <c r="I168">
        <f t="shared" si="12"/>
        <v>1</v>
      </c>
      <c r="J168">
        <f t="shared" si="13"/>
        <v>0</v>
      </c>
      <c r="K168" t="s">
        <v>4306</v>
      </c>
      <c r="L168" t="s">
        <v>4307</v>
      </c>
      <c r="M168" s="2">
        <v>12915</v>
      </c>
      <c r="N168" s="2">
        <v>11685</v>
      </c>
      <c r="O168" s="2">
        <v>37641</v>
      </c>
      <c r="P168" s="2">
        <v>62241</v>
      </c>
      <c r="Q168">
        <v>34</v>
      </c>
      <c r="R168" t="s">
        <v>4308</v>
      </c>
      <c r="S168" t="s">
        <v>4309</v>
      </c>
      <c r="T168">
        <v>18</v>
      </c>
      <c r="U168" t="s">
        <v>351</v>
      </c>
      <c r="V168" t="s">
        <v>4310</v>
      </c>
      <c r="W168">
        <f t="shared" si="14"/>
        <v>202</v>
      </c>
      <c r="X168" t="s">
        <v>4303</v>
      </c>
      <c r="AH168">
        <v>1</v>
      </c>
    </row>
    <row r="169" spans="1:34" ht="19.2">
      <c r="A169" s="4" t="s">
        <v>5995</v>
      </c>
      <c r="B169" t="s">
        <v>5566</v>
      </c>
      <c r="C169" t="s">
        <v>5567</v>
      </c>
      <c r="D169" t="s">
        <v>5568</v>
      </c>
      <c r="E169" t="s">
        <v>30</v>
      </c>
      <c r="F169" t="s">
        <v>31</v>
      </c>
      <c r="G169">
        <f t="shared" si="10"/>
        <v>0</v>
      </c>
      <c r="H169">
        <f t="shared" si="11"/>
        <v>0</v>
      </c>
      <c r="I169">
        <f t="shared" si="12"/>
        <v>1</v>
      </c>
      <c r="J169">
        <f t="shared" si="13"/>
        <v>0</v>
      </c>
      <c r="K169" t="s">
        <v>5569</v>
      </c>
      <c r="L169" t="s">
        <v>5570</v>
      </c>
      <c r="M169" s="2">
        <v>44196</v>
      </c>
      <c r="N169" s="2">
        <v>121196</v>
      </c>
      <c r="O169" s="2">
        <v>373522</v>
      </c>
      <c r="P169" s="2">
        <v>538915</v>
      </c>
      <c r="Q169">
        <v>34</v>
      </c>
      <c r="R169" t="s">
        <v>5571</v>
      </c>
      <c r="S169" t="s">
        <v>4309</v>
      </c>
      <c r="T169">
        <v>12</v>
      </c>
      <c r="U169" t="s">
        <v>5572</v>
      </c>
      <c r="V169" t="s">
        <v>1502</v>
      </c>
      <c r="W169">
        <f t="shared" si="14"/>
        <v>453</v>
      </c>
      <c r="X169" t="s">
        <v>5566</v>
      </c>
      <c r="Y169" t="s">
        <v>5573</v>
      </c>
      <c r="AH169">
        <v>2</v>
      </c>
    </row>
    <row r="170" spans="1:34" ht="19.2">
      <c r="A170" s="4" t="s">
        <v>5995</v>
      </c>
      <c r="B170" t="s">
        <v>5701</v>
      </c>
      <c r="C170" t="s">
        <v>5702</v>
      </c>
      <c r="D170" t="s">
        <v>5703</v>
      </c>
      <c r="E170" t="s">
        <v>30</v>
      </c>
      <c r="F170" t="s">
        <v>31</v>
      </c>
      <c r="G170">
        <f t="shared" si="10"/>
        <v>0</v>
      </c>
      <c r="H170">
        <f t="shared" si="11"/>
        <v>0</v>
      </c>
      <c r="I170">
        <f t="shared" si="12"/>
        <v>1</v>
      </c>
      <c r="J170">
        <f t="shared" si="13"/>
        <v>0</v>
      </c>
      <c r="K170" t="s">
        <v>5704</v>
      </c>
      <c r="L170" t="s">
        <v>5705</v>
      </c>
      <c r="M170" s="2">
        <v>172390</v>
      </c>
      <c r="N170" s="2">
        <v>140005</v>
      </c>
      <c r="O170" s="2">
        <v>620892</v>
      </c>
      <c r="P170" s="2">
        <v>933286</v>
      </c>
      <c r="Q170">
        <v>34</v>
      </c>
      <c r="R170" t="s">
        <v>5706</v>
      </c>
      <c r="S170" t="s">
        <v>5707</v>
      </c>
      <c r="T170">
        <v>21</v>
      </c>
      <c r="U170" t="s">
        <v>5708</v>
      </c>
      <c r="V170" t="s">
        <v>1477</v>
      </c>
      <c r="W170">
        <f t="shared" si="14"/>
        <v>655</v>
      </c>
      <c r="X170" t="s">
        <v>5701</v>
      </c>
      <c r="Y170" t="s">
        <v>5709</v>
      </c>
      <c r="Z170" t="s">
        <v>5710</v>
      </c>
      <c r="AA170" t="s">
        <v>5711</v>
      </c>
      <c r="AB170" t="s">
        <v>5712</v>
      </c>
      <c r="AH170">
        <v>5</v>
      </c>
    </row>
    <row r="171" spans="1:34" ht="19.2">
      <c r="A171" s="4" t="s">
        <v>6075</v>
      </c>
      <c r="B171" t="s">
        <v>2184</v>
      </c>
      <c r="C171" t="s">
        <v>2185</v>
      </c>
      <c r="D171" t="s">
        <v>2186</v>
      </c>
      <c r="E171" t="s">
        <v>30</v>
      </c>
      <c r="F171" s="3" t="s">
        <v>245</v>
      </c>
      <c r="G171">
        <f t="shared" si="10"/>
        <v>0</v>
      </c>
      <c r="H171">
        <f t="shared" si="11"/>
        <v>0</v>
      </c>
      <c r="I171">
        <f t="shared" si="12"/>
        <v>0</v>
      </c>
      <c r="J171">
        <f t="shared" si="13"/>
        <v>1</v>
      </c>
      <c r="K171" t="s">
        <v>2187</v>
      </c>
      <c r="L171" t="s">
        <v>2188</v>
      </c>
      <c r="M171" s="2">
        <v>444340</v>
      </c>
      <c r="N171" s="2">
        <v>1292325</v>
      </c>
      <c r="O171" s="2">
        <v>485035</v>
      </c>
      <c r="P171" s="2">
        <v>2221700</v>
      </c>
      <c r="Q171">
        <v>40</v>
      </c>
      <c r="R171" t="s">
        <v>2189</v>
      </c>
      <c r="S171" t="s">
        <v>2190</v>
      </c>
      <c r="T171">
        <v>5</v>
      </c>
      <c r="U171" t="s">
        <v>2191</v>
      </c>
      <c r="V171" t="s">
        <v>45</v>
      </c>
      <c r="W171">
        <f t="shared" si="14"/>
        <v>1477</v>
      </c>
      <c r="X171" t="s">
        <v>2184</v>
      </c>
      <c r="Y171" t="s">
        <v>2192</v>
      </c>
      <c r="Z171" t="s">
        <v>2193</v>
      </c>
      <c r="AA171" t="s">
        <v>2194</v>
      </c>
      <c r="AB171" t="s">
        <v>2195</v>
      </c>
      <c r="AC171" t="s">
        <v>2196</v>
      </c>
      <c r="AD171" t="s">
        <v>2197</v>
      </c>
      <c r="AE171" t="s">
        <v>2198</v>
      </c>
      <c r="AF171" t="s">
        <v>2199</v>
      </c>
      <c r="AG171" t="s">
        <v>2200</v>
      </c>
      <c r="AH171">
        <v>10</v>
      </c>
    </row>
    <row r="172" spans="1:34" ht="19.2">
      <c r="A172" s="4" t="s">
        <v>6075</v>
      </c>
      <c r="B172" t="s">
        <v>2184</v>
      </c>
      <c r="C172" t="s">
        <v>4278</v>
      </c>
      <c r="D172" t="s">
        <v>4279</v>
      </c>
      <c r="E172" t="s">
        <v>30</v>
      </c>
      <c r="F172" t="s">
        <v>245</v>
      </c>
      <c r="G172">
        <f t="shared" si="10"/>
        <v>0</v>
      </c>
      <c r="H172">
        <f t="shared" si="11"/>
        <v>0</v>
      </c>
      <c r="I172">
        <f t="shared" si="12"/>
        <v>0</v>
      </c>
      <c r="J172">
        <f t="shared" si="13"/>
        <v>1</v>
      </c>
      <c r="K172" t="s">
        <v>4280</v>
      </c>
      <c r="L172" t="s">
        <v>4281</v>
      </c>
      <c r="M172" s="2">
        <v>444340</v>
      </c>
      <c r="N172" s="2">
        <v>444340</v>
      </c>
      <c r="O172" s="2">
        <v>1333020</v>
      </c>
      <c r="P172" s="2">
        <v>2221700</v>
      </c>
      <c r="Q172">
        <v>20</v>
      </c>
      <c r="R172" t="s">
        <v>2189</v>
      </c>
      <c r="S172" t="s">
        <v>4282</v>
      </c>
      <c r="T172">
        <v>5</v>
      </c>
      <c r="U172" t="s">
        <v>1003</v>
      </c>
      <c r="V172" t="s">
        <v>4283</v>
      </c>
      <c r="W172">
        <f t="shared" si="14"/>
        <v>1094</v>
      </c>
      <c r="X172" t="s">
        <v>4284</v>
      </c>
      <c r="Y172" t="s">
        <v>2193</v>
      </c>
      <c r="Z172" t="s">
        <v>2194</v>
      </c>
      <c r="AA172" t="s">
        <v>2200</v>
      </c>
      <c r="AB172" t="s">
        <v>2195</v>
      </c>
      <c r="AC172" t="s">
        <v>2196</v>
      </c>
      <c r="AD172" t="s">
        <v>2197</v>
      </c>
      <c r="AE172" t="s">
        <v>4285</v>
      </c>
      <c r="AF172" t="s">
        <v>2198</v>
      </c>
      <c r="AH172">
        <v>9</v>
      </c>
    </row>
    <row r="173" spans="1:34">
      <c r="A173" s="3" t="s">
        <v>6007</v>
      </c>
      <c r="B173" t="s">
        <v>341</v>
      </c>
      <c r="C173" t="s">
        <v>342</v>
      </c>
      <c r="D173" t="s">
        <v>342</v>
      </c>
      <c r="E173" t="s">
        <v>30</v>
      </c>
      <c r="F173" t="s">
        <v>31</v>
      </c>
      <c r="G173">
        <f t="shared" si="10"/>
        <v>0</v>
      </c>
      <c r="H173">
        <f t="shared" si="11"/>
        <v>0</v>
      </c>
      <c r="I173">
        <f t="shared" si="12"/>
        <v>1</v>
      </c>
      <c r="J173">
        <f t="shared" si="13"/>
        <v>0</v>
      </c>
      <c r="K173" t="s">
        <v>343</v>
      </c>
      <c r="L173" t="s">
        <v>344</v>
      </c>
      <c r="M173" s="2">
        <v>12448</v>
      </c>
      <c r="N173" s="2">
        <v>12702</v>
      </c>
      <c r="O173" s="2">
        <v>25150</v>
      </c>
      <c r="P173" s="2">
        <v>50300</v>
      </c>
      <c r="Q173">
        <v>34</v>
      </c>
      <c r="R173" t="s">
        <v>345</v>
      </c>
      <c r="S173" t="s">
        <v>346</v>
      </c>
      <c r="T173">
        <v>28</v>
      </c>
      <c r="U173" t="s">
        <v>347</v>
      </c>
      <c r="V173" t="s">
        <v>154</v>
      </c>
      <c r="W173">
        <f t="shared" si="14"/>
        <v>366</v>
      </c>
      <c r="X173" t="s">
        <v>341</v>
      </c>
      <c r="AH173">
        <v>1</v>
      </c>
    </row>
    <row r="174" spans="1:34" ht="19.2">
      <c r="A174" s="4" t="s">
        <v>6007</v>
      </c>
      <c r="B174" t="s">
        <v>1503</v>
      </c>
      <c r="C174" t="s">
        <v>1504</v>
      </c>
      <c r="D174" t="s">
        <v>1505</v>
      </c>
      <c r="E174" t="s">
        <v>30</v>
      </c>
      <c r="F174" t="s">
        <v>31</v>
      </c>
      <c r="G174">
        <f t="shared" si="10"/>
        <v>0</v>
      </c>
      <c r="H174">
        <f t="shared" si="11"/>
        <v>0</v>
      </c>
      <c r="I174">
        <f t="shared" si="12"/>
        <v>1</v>
      </c>
      <c r="J174">
        <f t="shared" si="13"/>
        <v>0</v>
      </c>
      <c r="K174" t="s">
        <v>1506</v>
      </c>
      <c r="L174" t="s">
        <v>1507</v>
      </c>
      <c r="M174" s="2">
        <v>7400</v>
      </c>
      <c r="N174" s="2">
        <v>7400</v>
      </c>
      <c r="O174" s="2">
        <v>23215</v>
      </c>
      <c r="P174" s="2">
        <v>38015</v>
      </c>
      <c r="Q174">
        <v>34</v>
      </c>
      <c r="R174" t="s">
        <v>1508</v>
      </c>
      <c r="S174" t="s">
        <v>1509</v>
      </c>
      <c r="T174">
        <v>118</v>
      </c>
      <c r="U174" t="s">
        <v>351</v>
      </c>
      <c r="V174" t="s">
        <v>352</v>
      </c>
      <c r="W174">
        <f t="shared" si="14"/>
        <v>365</v>
      </c>
      <c r="X174" t="s">
        <v>1503</v>
      </c>
      <c r="AH174">
        <v>1</v>
      </c>
    </row>
    <row r="175" spans="1:34" ht="19.2">
      <c r="A175" s="4" t="s">
        <v>6007</v>
      </c>
      <c r="B175" t="s">
        <v>1767</v>
      </c>
      <c r="C175" t="s">
        <v>1768</v>
      </c>
      <c r="D175" t="s">
        <v>1769</v>
      </c>
      <c r="E175" t="s">
        <v>30</v>
      </c>
      <c r="F175" t="s">
        <v>31</v>
      </c>
      <c r="G175">
        <f t="shared" si="10"/>
        <v>0</v>
      </c>
      <c r="H175">
        <f t="shared" si="11"/>
        <v>0</v>
      </c>
      <c r="I175">
        <f t="shared" si="12"/>
        <v>1</v>
      </c>
      <c r="J175">
        <f t="shared" si="13"/>
        <v>0</v>
      </c>
      <c r="K175" t="s">
        <v>1770</v>
      </c>
      <c r="L175" t="s">
        <v>1771</v>
      </c>
      <c r="M175" s="2">
        <v>77223</v>
      </c>
      <c r="N175" s="2">
        <v>77223</v>
      </c>
      <c r="O175" s="2">
        <v>286828</v>
      </c>
      <c r="P175" s="2">
        <v>441275</v>
      </c>
      <c r="Q175">
        <v>34</v>
      </c>
      <c r="R175" t="s">
        <v>1772</v>
      </c>
      <c r="S175" t="s">
        <v>1773</v>
      </c>
      <c r="T175">
        <v>10</v>
      </c>
      <c r="U175" t="s">
        <v>134</v>
      </c>
      <c r="V175" t="s">
        <v>1774</v>
      </c>
      <c r="W175">
        <f t="shared" si="14"/>
        <v>957</v>
      </c>
      <c r="X175" t="s">
        <v>1767</v>
      </c>
      <c r="Y175" t="s">
        <v>1775</v>
      </c>
      <c r="AH175">
        <v>2</v>
      </c>
    </row>
    <row r="176" spans="1:34" ht="19.2">
      <c r="A176" s="4" t="s">
        <v>6007</v>
      </c>
      <c r="B176" t="s">
        <v>2479</v>
      </c>
      <c r="C176" t="s">
        <v>2480</v>
      </c>
      <c r="D176" t="s">
        <v>2481</v>
      </c>
      <c r="E176" t="s">
        <v>30</v>
      </c>
      <c r="F176" t="s">
        <v>31</v>
      </c>
      <c r="G176">
        <f t="shared" si="10"/>
        <v>0</v>
      </c>
      <c r="H176">
        <f t="shared" si="11"/>
        <v>0</v>
      </c>
      <c r="I176">
        <f t="shared" si="12"/>
        <v>1</v>
      </c>
      <c r="J176">
        <f t="shared" si="13"/>
        <v>0</v>
      </c>
      <c r="K176" t="s">
        <v>2482</v>
      </c>
      <c r="L176" t="s">
        <v>2483</v>
      </c>
      <c r="M176" s="2">
        <v>17472</v>
      </c>
      <c r="N176" s="2">
        <v>17828</v>
      </c>
      <c r="O176" s="2">
        <v>35300</v>
      </c>
      <c r="P176" s="2">
        <v>70600</v>
      </c>
      <c r="Q176">
        <v>34</v>
      </c>
      <c r="R176" t="s">
        <v>2484</v>
      </c>
      <c r="S176" t="s">
        <v>2485</v>
      </c>
      <c r="T176">
        <v>56</v>
      </c>
      <c r="U176" t="s">
        <v>1661</v>
      </c>
      <c r="V176" t="s">
        <v>528</v>
      </c>
      <c r="W176">
        <f t="shared" si="14"/>
        <v>493</v>
      </c>
      <c r="X176" t="s">
        <v>2479</v>
      </c>
      <c r="AH176">
        <v>1</v>
      </c>
    </row>
    <row r="177" spans="1:34" ht="19.2">
      <c r="A177" s="4" t="s">
        <v>6007</v>
      </c>
      <c r="B177" t="s">
        <v>3852</v>
      </c>
      <c r="C177" t="s">
        <v>3853</v>
      </c>
      <c r="D177" t="s">
        <v>3854</v>
      </c>
      <c r="E177" t="s">
        <v>30</v>
      </c>
      <c r="F177" t="s">
        <v>31</v>
      </c>
      <c r="G177">
        <f t="shared" si="10"/>
        <v>0</v>
      </c>
      <c r="H177">
        <f t="shared" si="11"/>
        <v>0</v>
      </c>
      <c r="I177">
        <f t="shared" si="12"/>
        <v>1</v>
      </c>
      <c r="J177">
        <f t="shared" si="13"/>
        <v>0</v>
      </c>
      <c r="K177" t="s">
        <v>3855</v>
      </c>
      <c r="L177" t="s">
        <v>109</v>
      </c>
      <c r="M177" s="2">
        <v>5727</v>
      </c>
      <c r="N177" s="2">
        <v>5181</v>
      </c>
      <c r="O177" s="2">
        <v>22916</v>
      </c>
      <c r="P177" s="2">
        <v>33824</v>
      </c>
      <c r="Q177">
        <v>34</v>
      </c>
      <c r="R177" t="s">
        <v>3856</v>
      </c>
      <c r="S177" t="s">
        <v>1509</v>
      </c>
      <c r="T177">
        <v>51</v>
      </c>
      <c r="U177" t="s">
        <v>36</v>
      </c>
      <c r="V177" t="s">
        <v>803</v>
      </c>
      <c r="W177">
        <f t="shared" si="14"/>
        <v>183</v>
      </c>
      <c r="X177" t="s">
        <v>3852</v>
      </c>
      <c r="AH177">
        <v>1</v>
      </c>
    </row>
    <row r="178" spans="1:34" ht="19.2">
      <c r="A178" s="4" t="s">
        <v>6007</v>
      </c>
      <c r="B178" t="s">
        <v>3901</v>
      </c>
      <c r="C178" t="s">
        <v>3902</v>
      </c>
      <c r="D178" t="s">
        <v>3903</v>
      </c>
      <c r="E178" t="s">
        <v>30</v>
      </c>
      <c r="F178" t="s">
        <v>31</v>
      </c>
      <c r="G178">
        <f t="shared" si="10"/>
        <v>0</v>
      </c>
      <c r="H178">
        <f t="shared" si="11"/>
        <v>0</v>
      </c>
      <c r="I178">
        <f t="shared" si="12"/>
        <v>1</v>
      </c>
      <c r="J178">
        <f t="shared" si="13"/>
        <v>0</v>
      </c>
      <c r="K178" t="s">
        <v>3904</v>
      </c>
      <c r="L178" t="s">
        <v>3905</v>
      </c>
      <c r="M178" s="2">
        <v>96630</v>
      </c>
      <c r="N178" s="2">
        <v>96630</v>
      </c>
      <c r="O178" s="2">
        <v>630532</v>
      </c>
      <c r="P178" s="2">
        <v>823793</v>
      </c>
      <c r="Q178">
        <v>34</v>
      </c>
      <c r="R178" t="s">
        <v>3906</v>
      </c>
      <c r="S178" t="s">
        <v>3907</v>
      </c>
      <c r="T178">
        <v>13</v>
      </c>
      <c r="U178" t="s">
        <v>205</v>
      </c>
      <c r="V178" t="s">
        <v>3908</v>
      </c>
      <c r="W178">
        <f t="shared" si="14"/>
        <v>730</v>
      </c>
      <c r="X178" t="s">
        <v>3901</v>
      </c>
      <c r="Y178" t="s">
        <v>3909</v>
      </c>
      <c r="AH178">
        <v>2</v>
      </c>
    </row>
    <row r="179" spans="1:34" ht="19.2">
      <c r="A179" s="4" t="s">
        <v>6007</v>
      </c>
      <c r="B179" t="s">
        <v>4021</v>
      </c>
      <c r="C179" t="s">
        <v>4022</v>
      </c>
      <c r="D179" t="s">
        <v>4022</v>
      </c>
      <c r="E179" t="s">
        <v>30</v>
      </c>
      <c r="F179" t="s">
        <v>31</v>
      </c>
      <c r="G179">
        <f t="shared" si="10"/>
        <v>0</v>
      </c>
      <c r="H179">
        <f t="shared" si="11"/>
        <v>0</v>
      </c>
      <c r="I179">
        <f t="shared" si="12"/>
        <v>1</v>
      </c>
      <c r="J179">
        <f t="shared" si="13"/>
        <v>0</v>
      </c>
      <c r="K179" t="s">
        <v>4023</v>
      </c>
      <c r="L179" t="s">
        <v>4024</v>
      </c>
      <c r="M179" s="2">
        <v>9262</v>
      </c>
      <c r="N179" s="2">
        <v>9262</v>
      </c>
      <c r="O179" s="2">
        <v>27786</v>
      </c>
      <c r="P179" s="2">
        <v>46310</v>
      </c>
      <c r="Q179">
        <v>34</v>
      </c>
      <c r="R179" t="s">
        <v>345</v>
      </c>
      <c r="S179" t="s">
        <v>346</v>
      </c>
      <c r="T179">
        <v>28</v>
      </c>
      <c r="U179" t="s">
        <v>36</v>
      </c>
      <c r="V179" t="s">
        <v>449</v>
      </c>
      <c r="W179">
        <f t="shared" si="14"/>
        <v>275</v>
      </c>
      <c r="X179" t="s">
        <v>4021</v>
      </c>
      <c r="AH179">
        <v>1</v>
      </c>
    </row>
    <row r="180" spans="1:34" ht="19.2">
      <c r="A180" s="4" t="s">
        <v>6030</v>
      </c>
      <c r="B180" t="s">
        <v>841</v>
      </c>
      <c r="C180" t="s">
        <v>842</v>
      </c>
      <c r="D180" t="s">
        <v>842</v>
      </c>
      <c r="E180" t="s">
        <v>30</v>
      </c>
      <c r="F180" t="s">
        <v>31</v>
      </c>
      <c r="G180">
        <f t="shared" si="10"/>
        <v>0</v>
      </c>
      <c r="H180">
        <f t="shared" si="11"/>
        <v>0</v>
      </c>
      <c r="I180">
        <f t="shared" si="12"/>
        <v>1</v>
      </c>
      <c r="J180">
        <f t="shared" si="13"/>
        <v>0</v>
      </c>
      <c r="K180" t="s">
        <v>843</v>
      </c>
      <c r="L180" t="s">
        <v>844</v>
      </c>
      <c r="M180" s="2">
        <v>5989</v>
      </c>
      <c r="N180" s="2">
        <v>6142</v>
      </c>
      <c r="O180" s="2">
        <v>22530</v>
      </c>
      <c r="P180" s="2">
        <v>34661</v>
      </c>
      <c r="Q180">
        <v>36</v>
      </c>
      <c r="R180" t="s">
        <v>845</v>
      </c>
      <c r="S180" t="s">
        <v>846</v>
      </c>
      <c r="T180">
        <v>4</v>
      </c>
      <c r="U180" t="s">
        <v>847</v>
      </c>
      <c r="V180" t="s">
        <v>848</v>
      </c>
      <c r="W180">
        <f t="shared" si="14"/>
        <v>466</v>
      </c>
      <c r="X180" t="s">
        <v>841</v>
      </c>
      <c r="AH180">
        <v>1</v>
      </c>
    </row>
    <row r="181" spans="1:34" ht="19.2">
      <c r="A181" s="4" t="s">
        <v>6030</v>
      </c>
      <c r="B181" t="s">
        <v>2558</v>
      </c>
      <c r="C181" t="s">
        <v>2559</v>
      </c>
      <c r="D181" t="s">
        <v>2560</v>
      </c>
      <c r="E181" t="s">
        <v>30</v>
      </c>
      <c r="F181" t="s">
        <v>31</v>
      </c>
      <c r="G181">
        <f t="shared" si="10"/>
        <v>0</v>
      </c>
      <c r="H181">
        <f t="shared" si="11"/>
        <v>0</v>
      </c>
      <c r="I181">
        <f t="shared" si="12"/>
        <v>1</v>
      </c>
      <c r="J181">
        <f t="shared" si="13"/>
        <v>0</v>
      </c>
      <c r="K181" t="s">
        <v>2561</v>
      </c>
      <c r="M181" s="2">
        <v>24958</v>
      </c>
      <c r="N181" s="2">
        <v>23430</v>
      </c>
      <c r="O181" s="2">
        <v>101613</v>
      </c>
      <c r="P181" s="2">
        <v>150000</v>
      </c>
      <c r="Q181">
        <v>34</v>
      </c>
      <c r="R181" t="s">
        <v>2562</v>
      </c>
      <c r="S181" t="s">
        <v>2563</v>
      </c>
      <c r="T181">
        <v>104</v>
      </c>
      <c r="U181" t="s">
        <v>1175</v>
      </c>
      <c r="V181" t="s">
        <v>2564</v>
      </c>
      <c r="W181">
        <f t="shared" si="14"/>
        <v>380</v>
      </c>
      <c r="X181" t="s">
        <v>2558</v>
      </c>
      <c r="AH181">
        <v>1</v>
      </c>
    </row>
    <row r="182" spans="1:34" ht="19.2">
      <c r="A182" s="4" t="s">
        <v>6030</v>
      </c>
      <c r="B182" t="s">
        <v>3595</v>
      </c>
      <c r="C182" t="s">
        <v>3596</v>
      </c>
      <c r="D182" t="s">
        <v>3597</v>
      </c>
      <c r="E182" t="s">
        <v>30</v>
      </c>
      <c r="F182" t="s">
        <v>31</v>
      </c>
      <c r="G182">
        <f t="shared" si="10"/>
        <v>0</v>
      </c>
      <c r="H182">
        <f t="shared" si="11"/>
        <v>0</v>
      </c>
      <c r="I182">
        <f t="shared" si="12"/>
        <v>1</v>
      </c>
      <c r="J182">
        <f t="shared" si="13"/>
        <v>0</v>
      </c>
      <c r="K182" t="s">
        <v>3598</v>
      </c>
      <c r="L182" t="s">
        <v>3599</v>
      </c>
      <c r="M182" s="2">
        <v>5619</v>
      </c>
      <c r="N182" s="2">
        <v>5275</v>
      </c>
      <c r="O182" s="2">
        <v>20231</v>
      </c>
      <c r="P182" s="2">
        <v>31125</v>
      </c>
      <c r="Q182">
        <v>34</v>
      </c>
      <c r="R182" t="s">
        <v>3600</v>
      </c>
      <c r="S182" t="s">
        <v>3601</v>
      </c>
      <c r="T182">
        <v>2</v>
      </c>
      <c r="U182" t="s">
        <v>3602</v>
      </c>
      <c r="V182" t="s">
        <v>330</v>
      </c>
      <c r="W182">
        <f t="shared" si="14"/>
        <v>359</v>
      </c>
      <c r="X182" t="s">
        <v>3595</v>
      </c>
      <c r="AH182">
        <v>1</v>
      </c>
    </row>
    <row r="183" spans="1:34" ht="19.2">
      <c r="A183" s="4" t="s">
        <v>6030</v>
      </c>
      <c r="B183" t="s">
        <v>3678</v>
      </c>
      <c r="C183" t="s">
        <v>3679</v>
      </c>
      <c r="D183" t="s">
        <v>3679</v>
      </c>
      <c r="E183" t="s">
        <v>30</v>
      </c>
      <c r="F183" t="s">
        <v>31</v>
      </c>
      <c r="G183">
        <f t="shared" si="10"/>
        <v>0</v>
      </c>
      <c r="H183">
        <f t="shared" si="11"/>
        <v>0</v>
      </c>
      <c r="I183">
        <f t="shared" si="12"/>
        <v>1</v>
      </c>
      <c r="J183">
        <f t="shared" si="13"/>
        <v>0</v>
      </c>
      <c r="K183" t="s">
        <v>3680</v>
      </c>
      <c r="L183" t="s">
        <v>3681</v>
      </c>
      <c r="M183" s="2">
        <v>28828</v>
      </c>
      <c r="N183" s="2">
        <v>47271</v>
      </c>
      <c r="O183" s="2">
        <v>141327</v>
      </c>
      <c r="P183" s="2">
        <v>217426</v>
      </c>
      <c r="Q183">
        <v>36</v>
      </c>
      <c r="R183" t="s">
        <v>845</v>
      </c>
      <c r="S183" t="s">
        <v>846</v>
      </c>
      <c r="T183">
        <v>3</v>
      </c>
      <c r="U183" t="s">
        <v>1036</v>
      </c>
      <c r="V183" t="s">
        <v>632</v>
      </c>
      <c r="W183">
        <f t="shared" si="14"/>
        <v>729</v>
      </c>
      <c r="X183" t="s">
        <v>3678</v>
      </c>
      <c r="Y183" t="s">
        <v>3682</v>
      </c>
      <c r="Z183" t="s">
        <v>3683</v>
      </c>
      <c r="AH183">
        <v>3</v>
      </c>
    </row>
    <row r="184" spans="1:34" ht="19.2">
      <c r="A184" s="4" t="s">
        <v>6030</v>
      </c>
      <c r="B184" t="s">
        <v>5321</v>
      </c>
      <c r="C184" t="s">
        <v>5322</v>
      </c>
      <c r="D184" t="s">
        <v>5323</v>
      </c>
      <c r="E184" t="s">
        <v>30</v>
      </c>
      <c r="F184" t="s">
        <v>31</v>
      </c>
      <c r="G184">
        <f t="shared" si="10"/>
        <v>0</v>
      </c>
      <c r="H184">
        <f t="shared" si="11"/>
        <v>0</v>
      </c>
      <c r="I184">
        <f t="shared" si="12"/>
        <v>1</v>
      </c>
      <c r="J184">
        <f t="shared" si="13"/>
        <v>0</v>
      </c>
      <c r="K184" t="s">
        <v>5324</v>
      </c>
      <c r="L184" t="s">
        <v>5325</v>
      </c>
      <c r="M184" s="2">
        <v>24000</v>
      </c>
      <c r="N184" s="2">
        <v>24000</v>
      </c>
      <c r="O184" s="2">
        <v>114556</v>
      </c>
      <c r="P184" s="2">
        <v>162556</v>
      </c>
      <c r="Q184">
        <v>36</v>
      </c>
      <c r="R184" t="s">
        <v>5326</v>
      </c>
      <c r="U184" t="s">
        <v>205</v>
      </c>
      <c r="V184" t="s">
        <v>1175</v>
      </c>
      <c r="W184">
        <f t="shared" si="14"/>
        <v>366</v>
      </c>
      <c r="X184" t="s">
        <v>5321</v>
      </c>
      <c r="AH184">
        <v>1</v>
      </c>
    </row>
    <row r="185" spans="1:34" ht="19.2">
      <c r="A185" s="4" t="s">
        <v>6030</v>
      </c>
      <c r="B185" t="s">
        <v>841</v>
      </c>
      <c r="C185" t="s">
        <v>5663</v>
      </c>
      <c r="D185" t="s">
        <v>5664</v>
      </c>
      <c r="E185" t="s">
        <v>30</v>
      </c>
      <c r="F185" t="s">
        <v>31</v>
      </c>
      <c r="G185">
        <f t="shared" si="10"/>
        <v>0</v>
      </c>
      <c r="H185">
        <f t="shared" si="11"/>
        <v>0</v>
      </c>
      <c r="I185">
        <f t="shared" si="12"/>
        <v>1</v>
      </c>
      <c r="J185">
        <f t="shared" si="13"/>
        <v>0</v>
      </c>
      <c r="K185" t="s">
        <v>5665</v>
      </c>
      <c r="L185" t="s">
        <v>5666</v>
      </c>
      <c r="M185" s="2">
        <v>187811</v>
      </c>
      <c r="N185" s="2">
        <v>88137</v>
      </c>
      <c r="O185" s="2">
        <v>295506</v>
      </c>
      <c r="P185" s="2">
        <v>571454</v>
      </c>
      <c r="Q185">
        <v>36</v>
      </c>
      <c r="R185" t="s">
        <v>5667</v>
      </c>
      <c r="S185" t="s">
        <v>846</v>
      </c>
      <c r="T185">
        <v>4</v>
      </c>
      <c r="U185" t="s">
        <v>763</v>
      </c>
      <c r="V185" t="s">
        <v>4764</v>
      </c>
      <c r="W185">
        <f t="shared" si="14"/>
        <v>1004</v>
      </c>
      <c r="X185" t="s">
        <v>841</v>
      </c>
      <c r="Y185" t="s">
        <v>5668</v>
      </c>
      <c r="Z185" t="s">
        <v>5669</v>
      </c>
      <c r="AA185" t="s">
        <v>5670</v>
      </c>
      <c r="AH185">
        <v>4</v>
      </c>
    </row>
    <row r="186" spans="1:34" ht="19.2">
      <c r="A186" s="4" t="s">
        <v>6030</v>
      </c>
      <c r="B186" t="s">
        <v>5772</v>
      </c>
      <c r="C186" t="s">
        <v>5773</v>
      </c>
      <c r="D186" t="s">
        <v>5774</v>
      </c>
      <c r="E186" t="s">
        <v>30</v>
      </c>
      <c r="F186" t="s">
        <v>31</v>
      </c>
      <c r="G186">
        <f t="shared" si="10"/>
        <v>0</v>
      </c>
      <c r="H186">
        <f t="shared" si="11"/>
        <v>0</v>
      </c>
      <c r="I186">
        <f t="shared" si="12"/>
        <v>1</v>
      </c>
      <c r="J186">
        <f t="shared" si="13"/>
        <v>0</v>
      </c>
      <c r="K186" t="s">
        <v>5775</v>
      </c>
      <c r="L186" t="s">
        <v>109</v>
      </c>
      <c r="M186" s="2">
        <v>46704</v>
      </c>
      <c r="N186" s="2">
        <v>15755</v>
      </c>
      <c r="O186" s="2">
        <v>41639</v>
      </c>
      <c r="P186" s="2">
        <v>104098</v>
      </c>
      <c r="Q186">
        <v>36</v>
      </c>
      <c r="R186" t="s">
        <v>5776</v>
      </c>
      <c r="U186" t="s">
        <v>5777</v>
      </c>
      <c r="V186" t="s">
        <v>45</v>
      </c>
      <c r="W186">
        <f t="shared" si="14"/>
        <v>1141</v>
      </c>
      <c r="X186" t="s">
        <v>5778</v>
      </c>
      <c r="Y186" t="s">
        <v>5779</v>
      </c>
      <c r="Z186" t="s">
        <v>593</v>
      </c>
      <c r="AA186" t="s">
        <v>5780</v>
      </c>
      <c r="AH186">
        <v>4</v>
      </c>
    </row>
    <row r="187" spans="1:34" ht="19.2">
      <c r="A187" s="4" t="s">
        <v>6045</v>
      </c>
      <c r="B187" t="s">
        <v>1130</v>
      </c>
      <c r="C187" t="s">
        <v>1131</v>
      </c>
      <c r="D187" t="s">
        <v>1132</v>
      </c>
      <c r="E187" t="s">
        <v>30</v>
      </c>
      <c r="F187" s="3" t="s">
        <v>245</v>
      </c>
      <c r="G187">
        <f t="shared" si="10"/>
        <v>0</v>
      </c>
      <c r="H187">
        <f t="shared" si="11"/>
        <v>0</v>
      </c>
      <c r="I187">
        <f t="shared" si="12"/>
        <v>0</v>
      </c>
      <c r="J187">
        <f t="shared" si="13"/>
        <v>1</v>
      </c>
      <c r="K187" t="s">
        <v>1133</v>
      </c>
      <c r="L187" t="s">
        <v>1134</v>
      </c>
      <c r="M187" s="2">
        <v>1047139</v>
      </c>
      <c r="N187" s="2">
        <v>648496</v>
      </c>
      <c r="O187" s="2">
        <v>922213</v>
      </c>
      <c r="P187" s="2">
        <v>2617848</v>
      </c>
      <c r="Q187">
        <v>40</v>
      </c>
      <c r="R187" t="s">
        <v>1135</v>
      </c>
      <c r="S187" t="s">
        <v>1136</v>
      </c>
      <c r="T187">
        <v>100</v>
      </c>
      <c r="U187" t="s">
        <v>519</v>
      </c>
      <c r="V187" t="s">
        <v>331</v>
      </c>
      <c r="W187">
        <f t="shared" si="14"/>
        <v>1826</v>
      </c>
      <c r="X187" t="s">
        <v>1130</v>
      </c>
      <c r="Y187" t="s">
        <v>1137</v>
      </c>
      <c r="Z187" t="s">
        <v>1138</v>
      </c>
      <c r="AA187" t="s">
        <v>1139</v>
      </c>
      <c r="AB187" t="s">
        <v>1140</v>
      </c>
      <c r="AH187">
        <v>5</v>
      </c>
    </row>
    <row r="188" spans="1:34" ht="19.2">
      <c r="A188" s="4" t="s">
        <v>6045</v>
      </c>
      <c r="B188" t="s">
        <v>1834</v>
      </c>
      <c r="C188" t="s">
        <v>1835</v>
      </c>
      <c r="D188" t="s">
        <v>1836</v>
      </c>
      <c r="E188" t="s">
        <v>30</v>
      </c>
      <c r="F188" t="s">
        <v>245</v>
      </c>
      <c r="G188">
        <f t="shared" si="10"/>
        <v>0</v>
      </c>
      <c r="H188">
        <f t="shared" si="11"/>
        <v>0</v>
      </c>
      <c r="I188">
        <f t="shared" si="12"/>
        <v>0</v>
      </c>
      <c r="J188">
        <f t="shared" si="13"/>
        <v>1</v>
      </c>
      <c r="K188" t="s">
        <v>1837</v>
      </c>
      <c r="L188" t="s">
        <v>1838</v>
      </c>
      <c r="M188" s="2">
        <v>1500000</v>
      </c>
      <c r="N188" s="2"/>
      <c r="O188" s="2">
        <v>460000</v>
      </c>
      <c r="P188" s="2">
        <v>2600000</v>
      </c>
      <c r="R188" t="s">
        <v>1839</v>
      </c>
      <c r="S188" t="s">
        <v>1840</v>
      </c>
      <c r="T188">
        <v>100</v>
      </c>
      <c r="U188" t="s">
        <v>1841</v>
      </c>
      <c r="V188" t="s">
        <v>1842</v>
      </c>
      <c r="W188">
        <f t="shared" si="14"/>
        <v>1095</v>
      </c>
      <c r="X188" t="s">
        <v>1137</v>
      </c>
      <c r="Y188" t="s">
        <v>1138</v>
      </c>
      <c r="Z188" t="s">
        <v>1843</v>
      </c>
      <c r="AA188" t="s">
        <v>1844</v>
      </c>
      <c r="AH188">
        <v>4</v>
      </c>
    </row>
    <row r="189" spans="1:34" ht="19.2">
      <c r="A189" s="4" t="s">
        <v>6045</v>
      </c>
      <c r="B189" t="s">
        <v>1130</v>
      </c>
      <c r="C189" t="s">
        <v>2018</v>
      </c>
      <c r="E189" t="s">
        <v>30</v>
      </c>
      <c r="F189" t="s">
        <v>245</v>
      </c>
      <c r="G189">
        <f t="shared" si="10"/>
        <v>0</v>
      </c>
      <c r="H189">
        <f t="shared" si="11"/>
        <v>0</v>
      </c>
      <c r="I189">
        <f t="shared" si="12"/>
        <v>0</v>
      </c>
      <c r="J189">
        <f t="shared" si="13"/>
        <v>1</v>
      </c>
      <c r="K189" t="s">
        <v>2019</v>
      </c>
      <c r="M189" s="2">
        <v>1047139</v>
      </c>
      <c r="N189" s="2">
        <v>648496</v>
      </c>
      <c r="O189" s="2">
        <v>922213</v>
      </c>
      <c r="P189" s="2">
        <v>2617848</v>
      </c>
      <c r="Q189">
        <v>40</v>
      </c>
      <c r="R189" t="s">
        <v>1135</v>
      </c>
      <c r="S189" t="s">
        <v>1136</v>
      </c>
      <c r="T189">
        <v>100</v>
      </c>
      <c r="U189" t="s">
        <v>519</v>
      </c>
      <c r="V189" t="s">
        <v>45</v>
      </c>
      <c r="W189">
        <f t="shared" si="14"/>
        <v>1735</v>
      </c>
      <c r="X189" t="s">
        <v>1130</v>
      </c>
      <c r="Y189" t="s">
        <v>1137</v>
      </c>
      <c r="Z189" t="s">
        <v>1138</v>
      </c>
      <c r="AA189" t="s">
        <v>1139</v>
      </c>
      <c r="AB189" t="s">
        <v>1140</v>
      </c>
      <c r="AH189">
        <v>5</v>
      </c>
    </row>
    <row r="190" spans="1:34" s="14" customFormat="1" ht="19.2">
      <c r="A190" s="12" t="s">
        <v>6101</v>
      </c>
      <c r="B190" s="14" t="s">
        <v>3156</v>
      </c>
      <c r="C190" s="14" t="s">
        <v>3157</v>
      </c>
      <c r="E190" s="14" t="s">
        <v>30</v>
      </c>
      <c r="F190" s="14" t="s">
        <v>138</v>
      </c>
      <c r="G190" s="14">
        <f t="shared" si="10"/>
        <v>0</v>
      </c>
      <c r="H190" s="14">
        <f t="shared" si="11"/>
        <v>1</v>
      </c>
      <c r="I190" s="14">
        <f t="shared" si="12"/>
        <v>0</v>
      </c>
      <c r="J190" s="14">
        <f t="shared" si="13"/>
        <v>0</v>
      </c>
      <c r="K190" s="14" t="s">
        <v>3158</v>
      </c>
      <c r="M190" s="15">
        <f>P190-O190</f>
        <v>138371</v>
      </c>
      <c r="N190" s="15"/>
      <c r="O190" s="15">
        <v>256974</v>
      </c>
      <c r="P190" s="15">
        <v>395345</v>
      </c>
      <c r="R190" s="14" t="s">
        <v>3159</v>
      </c>
      <c r="S190" s="14" t="s">
        <v>3160</v>
      </c>
      <c r="T190" s="14">
        <v>22</v>
      </c>
      <c r="U190" s="14" t="s">
        <v>90</v>
      </c>
      <c r="V190" s="14" t="s">
        <v>1463</v>
      </c>
      <c r="W190" s="14">
        <f t="shared" si="14"/>
        <v>1217</v>
      </c>
      <c r="X190" s="14" t="s">
        <v>3156</v>
      </c>
      <c r="AH190" s="14">
        <v>1</v>
      </c>
    </row>
    <row r="191" spans="1:34" ht="19.2">
      <c r="A191" s="4" t="s">
        <v>6116</v>
      </c>
      <c r="B191" t="s">
        <v>4000</v>
      </c>
      <c r="C191" t="s">
        <v>4001</v>
      </c>
      <c r="D191" t="s">
        <v>4001</v>
      </c>
      <c r="E191" t="s">
        <v>30</v>
      </c>
      <c r="F191" s="3" t="s">
        <v>93</v>
      </c>
      <c r="G191">
        <f t="shared" si="10"/>
        <v>1</v>
      </c>
      <c r="H191">
        <f t="shared" si="11"/>
        <v>0</v>
      </c>
      <c r="I191">
        <f t="shared" si="12"/>
        <v>0</v>
      </c>
      <c r="J191">
        <f t="shared" si="13"/>
        <v>0</v>
      </c>
      <c r="K191" t="s">
        <v>4002</v>
      </c>
      <c r="L191" t="s">
        <v>4003</v>
      </c>
      <c r="M191" s="2">
        <v>1782277</v>
      </c>
      <c r="N191" s="2">
        <v>1025554</v>
      </c>
      <c r="O191" s="2">
        <v>2535898</v>
      </c>
      <c r="P191" s="2">
        <v>5343728</v>
      </c>
      <c r="Q191">
        <v>40</v>
      </c>
      <c r="R191" t="s">
        <v>4004</v>
      </c>
      <c r="S191" t="s">
        <v>4005</v>
      </c>
      <c r="T191">
        <v>4</v>
      </c>
      <c r="U191" t="s">
        <v>4006</v>
      </c>
      <c r="V191" t="s">
        <v>1922</v>
      </c>
      <c r="W191">
        <f t="shared" si="14"/>
        <v>1343</v>
      </c>
      <c r="X191" t="s">
        <v>4000</v>
      </c>
      <c r="Y191" t="s">
        <v>4007</v>
      </c>
      <c r="Z191" t="s">
        <v>4008</v>
      </c>
      <c r="AA191" t="s">
        <v>589</v>
      </c>
      <c r="AB191" t="s">
        <v>4009</v>
      </c>
      <c r="AC191" t="s">
        <v>4010</v>
      </c>
      <c r="AD191" t="s">
        <v>4011</v>
      </c>
      <c r="AE191" t="s">
        <v>3117</v>
      </c>
      <c r="AH191">
        <v>8</v>
      </c>
    </row>
    <row r="192" spans="1:34" ht="19.2">
      <c r="A192" s="4" t="s">
        <v>6077</v>
      </c>
      <c r="B192" t="s">
        <v>2236</v>
      </c>
      <c r="C192" t="s">
        <v>2237</v>
      </c>
      <c r="D192" t="s">
        <v>2237</v>
      </c>
      <c r="E192" t="s">
        <v>30</v>
      </c>
      <c r="F192" t="s">
        <v>31</v>
      </c>
      <c r="G192">
        <f t="shared" si="10"/>
        <v>0</v>
      </c>
      <c r="H192">
        <f t="shared" si="11"/>
        <v>0</v>
      </c>
      <c r="I192">
        <f t="shared" si="12"/>
        <v>1</v>
      </c>
      <c r="J192">
        <f t="shared" si="13"/>
        <v>0</v>
      </c>
      <c r="K192" t="s">
        <v>2238</v>
      </c>
      <c r="L192" t="s">
        <v>2239</v>
      </c>
      <c r="M192" s="2">
        <v>1209031</v>
      </c>
      <c r="N192" s="2">
        <v>366714</v>
      </c>
      <c r="O192" s="2">
        <v>2046971</v>
      </c>
      <c r="P192" s="2">
        <v>3622716</v>
      </c>
      <c r="Q192">
        <v>36</v>
      </c>
      <c r="R192" t="s">
        <v>2240</v>
      </c>
      <c r="S192" t="s">
        <v>2241</v>
      </c>
      <c r="T192">
        <v>16</v>
      </c>
      <c r="U192" t="s">
        <v>1897</v>
      </c>
      <c r="V192" t="s">
        <v>159</v>
      </c>
      <c r="W192">
        <f t="shared" si="14"/>
        <v>1003</v>
      </c>
      <c r="X192" t="s">
        <v>2236</v>
      </c>
      <c r="Y192" t="s">
        <v>2242</v>
      </c>
      <c r="Z192" t="s">
        <v>1612</v>
      </c>
      <c r="AA192" t="s">
        <v>2243</v>
      </c>
      <c r="AB192" t="s">
        <v>2244</v>
      </c>
      <c r="AC192" t="s">
        <v>2245</v>
      </c>
      <c r="AH192">
        <v>6</v>
      </c>
    </row>
    <row r="193" spans="1:34" ht="19.2">
      <c r="A193" s="4" t="s">
        <v>6077</v>
      </c>
      <c r="B193" t="s">
        <v>3924</v>
      </c>
      <c r="C193" t="s">
        <v>3925</v>
      </c>
      <c r="D193" t="s">
        <v>3925</v>
      </c>
      <c r="E193" t="s">
        <v>30</v>
      </c>
      <c r="F193" t="s">
        <v>31</v>
      </c>
      <c r="G193">
        <f t="shared" si="10"/>
        <v>0</v>
      </c>
      <c r="H193">
        <f t="shared" si="11"/>
        <v>0</v>
      </c>
      <c r="I193">
        <f t="shared" si="12"/>
        <v>1</v>
      </c>
      <c r="J193">
        <f t="shared" si="13"/>
        <v>0</v>
      </c>
      <c r="K193" t="s">
        <v>3926</v>
      </c>
      <c r="L193" t="s">
        <v>3927</v>
      </c>
      <c r="M193" s="2">
        <v>3688</v>
      </c>
      <c r="N193" s="2">
        <v>3688</v>
      </c>
      <c r="O193" s="2">
        <v>11063</v>
      </c>
      <c r="P193" s="2">
        <v>18438</v>
      </c>
      <c r="Q193">
        <v>36</v>
      </c>
      <c r="R193" t="s">
        <v>2240</v>
      </c>
      <c r="S193" t="s">
        <v>3928</v>
      </c>
      <c r="T193">
        <v>37</v>
      </c>
      <c r="U193" t="s">
        <v>205</v>
      </c>
      <c r="V193" t="s">
        <v>352</v>
      </c>
      <c r="W193">
        <f t="shared" si="14"/>
        <v>457</v>
      </c>
      <c r="X193" t="s">
        <v>3924</v>
      </c>
      <c r="AH193">
        <v>1</v>
      </c>
    </row>
    <row r="194" spans="1:34">
      <c r="A194" s="3" t="s">
        <v>6008</v>
      </c>
      <c r="B194" t="s">
        <v>353</v>
      </c>
      <c r="C194" t="s">
        <v>354</v>
      </c>
      <c r="D194" t="s">
        <v>355</v>
      </c>
      <c r="E194" t="s">
        <v>30</v>
      </c>
      <c r="F194" t="s">
        <v>31</v>
      </c>
      <c r="G194">
        <f t="shared" ref="G194:G257" si="15">COUNTIF(F194,"*Samenwerkingsverband Noord-Nederland*")</f>
        <v>0</v>
      </c>
      <c r="H194">
        <f t="shared" ref="H194:H257" si="16">COUNTIF(F194,"*OPZuid*")</f>
        <v>0</v>
      </c>
      <c r="I194">
        <f t="shared" ref="I194:I257" si="17">COUNTIF(F194,"*OP Oost*")</f>
        <v>1</v>
      </c>
      <c r="J194">
        <f t="shared" ref="J194:J257" si="18">COUNTIF(F194,"*Kansen voor West II*")</f>
        <v>0</v>
      </c>
      <c r="K194" t="s">
        <v>356</v>
      </c>
      <c r="L194" t="s">
        <v>357</v>
      </c>
      <c r="M194" s="2">
        <v>550597</v>
      </c>
      <c r="N194" s="2">
        <v>74481</v>
      </c>
      <c r="O194" s="2">
        <v>937617</v>
      </c>
      <c r="P194" s="2">
        <v>1562696</v>
      </c>
      <c r="Q194">
        <v>34</v>
      </c>
      <c r="R194" t="s">
        <v>358</v>
      </c>
      <c r="S194" t="s">
        <v>359</v>
      </c>
      <c r="U194" t="s">
        <v>360</v>
      </c>
      <c r="V194" t="s">
        <v>296</v>
      </c>
      <c r="W194">
        <f t="shared" ref="W194:W257" si="19">V194-U194</f>
        <v>760</v>
      </c>
      <c r="X194" t="s">
        <v>353</v>
      </c>
      <c r="Y194" t="s">
        <v>361</v>
      </c>
      <c r="Z194" t="s">
        <v>362</v>
      </c>
      <c r="AH194">
        <v>3</v>
      </c>
    </row>
    <row r="195" spans="1:34" ht="19.2">
      <c r="A195" s="4" t="s">
        <v>6008</v>
      </c>
      <c r="B195" t="s">
        <v>940</v>
      </c>
      <c r="C195" t="s">
        <v>941</v>
      </c>
      <c r="D195" t="s">
        <v>942</v>
      </c>
      <c r="E195" t="s">
        <v>30</v>
      </c>
      <c r="F195" t="s">
        <v>31</v>
      </c>
      <c r="G195">
        <f t="shared" si="15"/>
        <v>0</v>
      </c>
      <c r="H195">
        <f t="shared" si="16"/>
        <v>0</v>
      </c>
      <c r="I195">
        <f t="shared" si="17"/>
        <v>1</v>
      </c>
      <c r="J195">
        <f t="shared" si="18"/>
        <v>0</v>
      </c>
      <c r="K195" t="s">
        <v>943</v>
      </c>
      <c r="L195" t="s">
        <v>944</v>
      </c>
      <c r="M195" s="2">
        <v>29104</v>
      </c>
      <c r="N195" s="2">
        <v>20896</v>
      </c>
      <c r="O195" s="2">
        <v>50000</v>
      </c>
      <c r="P195" s="2">
        <v>100000</v>
      </c>
      <c r="Q195">
        <v>36</v>
      </c>
      <c r="R195" t="s">
        <v>945</v>
      </c>
      <c r="S195" t="s">
        <v>946</v>
      </c>
      <c r="T195">
        <v>1</v>
      </c>
      <c r="U195" t="s">
        <v>519</v>
      </c>
      <c r="V195" t="s">
        <v>37</v>
      </c>
      <c r="W195">
        <f t="shared" si="19"/>
        <v>365</v>
      </c>
      <c r="X195" t="s">
        <v>940</v>
      </c>
      <c r="AH195">
        <v>1</v>
      </c>
    </row>
    <row r="196" spans="1:34" ht="19.2">
      <c r="A196" s="4" t="s">
        <v>6008</v>
      </c>
      <c r="B196" t="s">
        <v>1055</v>
      </c>
      <c r="C196" t="s">
        <v>1056</v>
      </c>
      <c r="D196" t="s">
        <v>1057</v>
      </c>
      <c r="E196" t="s">
        <v>30</v>
      </c>
      <c r="F196" t="s">
        <v>31</v>
      </c>
      <c r="G196">
        <f t="shared" si="15"/>
        <v>0</v>
      </c>
      <c r="H196">
        <f t="shared" si="16"/>
        <v>0</v>
      </c>
      <c r="I196">
        <f t="shared" si="17"/>
        <v>1</v>
      </c>
      <c r="J196">
        <f t="shared" si="18"/>
        <v>0</v>
      </c>
      <c r="K196" t="s">
        <v>1058</v>
      </c>
      <c r="L196" t="s">
        <v>1059</v>
      </c>
      <c r="M196" s="2">
        <v>209807</v>
      </c>
      <c r="N196" s="2">
        <v>52452</v>
      </c>
      <c r="O196" s="2">
        <v>393389</v>
      </c>
      <c r="P196" s="2">
        <v>655648</v>
      </c>
      <c r="Q196">
        <v>36</v>
      </c>
      <c r="R196" t="s">
        <v>1060</v>
      </c>
      <c r="S196" t="s">
        <v>1061</v>
      </c>
      <c r="T196">
        <v>12</v>
      </c>
      <c r="U196" t="s">
        <v>1062</v>
      </c>
      <c r="V196" t="s">
        <v>795</v>
      </c>
      <c r="W196">
        <f t="shared" si="19"/>
        <v>699</v>
      </c>
      <c r="X196" t="s">
        <v>1055</v>
      </c>
      <c r="Y196" t="s">
        <v>1063</v>
      </c>
      <c r="Z196" t="s">
        <v>1064</v>
      </c>
      <c r="AH196">
        <v>3</v>
      </c>
    </row>
    <row r="197" spans="1:34" ht="19.2">
      <c r="A197" s="4" t="s">
        <v>6008</v>
      </c>
      <c r="B197" t="s">
        <v>2114</v>
      </c>
      <c r="C197" t="s">
        <v>2115</v>
      </c>
      <c r="D197" t="s">
        <v>2116</v>
      </c>
      <c r="E197" t="s">
        <v>30</v>
      </c>
      <c r="F197" t="s">
        <v>31</v>
      </c>
      <c r="G197">
        <f t="shared" si="15"/>
        <v>0</v>
      </c>
      <c r="H197">
        <f t="shared" si="16"/>
        <v>0</v>
      </c>
      <c r="I197">
        <f t="shared" si="17"/>
        <v>1</v>
      </c>
      <c r="J197">
        <f t="shared" si="18"/>
        <v>0</v>
      </c>
      <c r="K197" t="s">
        <v>2117</v>
      </c>
      <c r="L197" t="s">
        <v>2118</v>
      </c>
      <c r="M197" s="2">
        <v>55414</v>
      </c>
      <c r="N197" s="2">
        <v>11411</v>
      </c>
      <c r="O197" s="2">
        <v>100237</v>
      </c>
      <c r="P197" s="2">
        <v>167061</v>
      </c>
      <c r="Q197">
        <v>36</v>
      </c>
      <c r="R197" t="s">
        <v>2119</v>
      </c>
      <c r="S197" t="s">
        <v>2120</v>
      </c>
      <c r="T197">
        <v>46</v>
      </c>
      <c r="U197" t="s">
        <v>322</v>
      </c>
      <c r="V197" t="s">
        <v>45</v>
      </c>
      <c r="W197">
        <f t="shared" si="19"/>
        <v>1460</v>
      </c>
      <c r="X197" t="s">
        <v>2114</v>
      </c>
      <c r="Y197" t="s">
        <v>2121</v>
      </c>
      <c r="Z197" t="s">
        <v>2122</v>
      </c>
      <c r="AA197" t="s">
        <v>2123</v>
      </c>
      <c r="AB197" t="s">
        <v>2124</v>
      </c>
      <c r="AC197" t="s">
        <v>2125</v>
      </c>
      <c r="AH197">
        <v>6</v>
      </c>
    </row>
    <row r="198" spans="1:34" ht="19.2">
      <c r="A198" s="4" t="s">
        <v>6008</v>
      </c>
      <c r="B198" t="s">
        <v>2443</v>
      </c>
      <c r="C198" t="s">
        <v>2444</v>
      </c>
      <c r="D198" t="s">
        <v>2445</v>
      </c>
      <c r="E198" t="s">
        <v>30</v>
      </c>
      <c r="F198" t="s">
        <v>31</v>
      </c>
      <c r="G198">
        <f t="shared" si="15"/>
        <v>0</v>
      </c>
      <c r="H198">
        <f t="shared" si="16"/>
        <v>0</v>
      </c>
      <c r="I198">
        <f t="shared" si="17"/>
        <v>1</v>
      </c>
      <c r="J198">
        <f t="shared" si="18"/>
        <v>0</v>
      </c>
      <c r="K198" t="s">
        <v>2446</v>
      </c>
      <c r="L198" t="s">
        <v>2447</v>
      </c>
      <c r="M198" s="2">
        <v>23485</v>
      </c>
      <c r="N198" s="2">
        <v>23485</v>
      </c>
      <c r="O198" s="2">
        <v>131419</v>
      </c>
      <c r="P198" s="2">
        <v>178389</v>
      </c>
      <c r="Q198">
        <v>34</v>
      </c>
      <c r="R198" t="s">
        <v>2448</v>
      </c>
      <c r="S198" t="s">
        <v>2449</v>
      </c>
      <c r="T198">
        <v>42</v>
      </c>
      <c r="U198" t="s">
        <v>134</v>
      </c>
      <c r="V198" t="s">
        <v>2450</v>
      </c>
      <c r="W198">
        <f t="shared" si="19"/>
        <v>365</v>
      </c>
      <c r="X198" t="s">
        <v>2443</v>
      </c>
      <c r="AH198">
        <v>1</v>
      </c>
    </row>
    <row r="199" spans="1:34" ht="19.2">
      <c r="A199" s="4" t="s">
        <v>6008</v>
      </c>
      <c r="B199" t="s">
        <v>3049</v>
      </c>
      <c r="C199" t="s">
        <v>3050</v>
      </c>
      <c r="D199" t="s">
        <v>3050</v>
      </c>
      <c r="E199" t="s">
        <v>30</v>
      </c>
      <c r="F199" t="s">
        <v>31</v>
      </c>
      <c r="G199">
        <f t="shared" si="15"/>
        <v>0</v>
      </c>
      <c r="H199">
        <f t="shared" si="16"/>
        <v>0</v>
      </c>
      <c r="I199">
        <f t="shared" si="17"/>
        <v>1</v>
      </c>
      <c r="J199">
        <f t="shared" si="18"/>
        <v>0</v>
      </c>
      <c r="K199" t="s">
        <v>3051</v>
      </c>
      <c r="L199" t="s">
        <v>3052</v>
      </c>
      <c r="M199" s="2">
        <v>65574</v>
      </c>
      <c r="N199" s="2">
        <v>65574</v>
      </c>
      <c r="O199" s="2">
        <v>270085</v>
      </c>
      <c r="P199" s="2">
        <v>401232</v>
      </c>
      <c r="Q199">
        <v>34</v>
      </c>
      <c r="R199" t="s">
        <v>3053</v>
      </c>
      <c r="S199" t="s">
        <v>3054</v>
      </c>
      <c r="T199">
        <v>6</v>
      </c>
      <c r="U199" t="s">
        <v>54</v>
      </c>
      <c r="V199" t="s">
        <v>3055</v>
      </c>
      <c r="W199">
        <f t="shared" si="19"/>
        <v>796</v>
      </c>
      <c r="X199" t="s">
        <v>3049</v>
      </c>
      <c r="Y199" t="s">
        <v>3056</v>
      </c>
      <c r="AH199">
        <v>2</v>
      </c>
    </row>
    <row r="200" spans="1:34" ht="19.2">
      <c r="A200" s="4" t="s">
        <v>6008</v>
      </c>
      <c r="B200" t="s">
        <v>3436</v>
      </c>
      <c r="C200" t="s">
        <v>3437</v>
      </c>
      <c r="D200" t="s">
        <v>3437</v>
      </c>
      <c r="E200" t="s">
        <v>30</v>
      </c>
      <c r="F200" t="s">
        <v>31</v>
      </c>
      <c r="G200">
        <f t="shared" si="15"/>
        <v>0</v>
      </c>
      <c r="H200">
        <f t="shared" si="16"/>
        <v>0</v>
      </c>
      <c r="I200">
        <f t="shared" si="17"/>
        <v>1</v>
      </c>
      <c r="J200">
        <f t="shared" si="18"/>
        <v>0</v>
      </c>
      <c r="K200" t="s">
        <v>3438</v>
      </c>
      <c r="L200" t="s">
        <v>3439</v>
      </c>
      <c r="M200" s="2">
        <v>29204</v>
      </c>
      <c r="N200" s="2">
        <v>20547</v>
      </c>
      <c r="O200" s="2">
        <v>50249</v>
      </c>
      <c r="P200" s="2">
        <v>100000</v>
      </c>
      <c r="Q200">
        <v>34</v>
      </c>
      <c r="R200" t="s">
        <v>3440</v>
      </c>
      <c r="S200" t="s">
        <v>3441</v>
      </c>
      <c r="T200">
        <v>17</v>
      </c>
      <c r="U200" t="s">
        <v>347</v>
      </c>
      <c r="V200" t="s">
        <v>803</v>
      </c>
      <c r="W200">
        <f t="shared" si="19"/>
        <v>305</v>
      </c>
      <c r="X200" t="s">
        <v>3436</v>
      </c>
      <c r="AH200">
        <v>1</v>
      </c>
    </row>
    <row r="201" spans="1:34" ht="19.2">
      <c r="A201" s="4" t="s">
        <v>6008</v>
      </c>
      <c r="B201" t="s">
        <v>3603</v>
      </c>
      <c r="C201" t="s">
        <v>3604</v>
      </c>
      <c r="D201" t="s">
        <v>3604</v>
      </c>
      <c r="E201" t="s">
        <v>30</v>
      </c>
      <c r="F201" t="s">
        <v>31</v>
      </c>
      <c r="G201">
        <f t="shared" si="15"/>
        <v>0</v>
      </c>
      <c r="H201">
        <f t="shared" si="16"/>
        <v>0</v>
      </c>
      <c r="I201">
        <f t="shared" si="17"/>
        <v>1</v>
      </c>
      <c r="J201">
        <f t="shared" si="18"/>
        <v>0</v>
      </c>
      <c r="K201" t="s">
        <v>3605</v>
      </c>
      <c r="L201" t="s">
        <v>3606</v>
      </c>
      <c r="M201" s="2">
        <v>591011</v>
      </c>
      <c r="N201" s="2">
        <v>902624</v>
      </c>
      <c r="O201" s="2">
        <v>2240453</v>
      </c>
      <c r="P201" s="2">
        <v>3734088</v>
      </c>
      <c r="Q201">
        <v>34</v>
      </c>
      <c r="R201" t="s">
        <v>3607</v>
      </c>
      <c r="S201" t="s">
        <v>3608</v>
      </c>
      <c r="T201">
        <v>2</v>
      </c>
      <c r="U201" t="s">
        <v>1998</v>
      </c>
      <c r="V201" t="s">
        <v>45</v>
      </c>
      <c r="W201">
        <f t="shared" si="19"/>
        <v>1140</v>
      </c>
      <c r="X201" t="s">
        <v>3603</v>
      </c>
      <c r="Y201" t="s">
        <v>3609</v>
      </c>
      <c r="Z201" t="s">
        <v>3610</v>
      </c>
      <c r="AH201">
        <v>3</v>
      </c>
    </row>
    <row r="202" spans="1:34" ht="19.2">
      <c r="A202" s="4" t="s">
        <v>6008</v>
      </c>
      <c r="B202" t="s">
        <v>4311</v>
      </c>
      <c r="C202" t="s">
        <v>4312</v>
      </c>
      <c r="D202" t="s">
        <v>4312</v>
      </c>
      <c r="E202" t="s">
        <v>30</v>
      </c>
      <c r="F202" t="s">
        <v>31</v>
      </c>
      <c r="G202">
        <f t="shared" si="15"/>
        <v>0</v>
      </c>
      <c r="H202">
        <f t="shared" si="16"/>
        <v>0</v>
      </c>
      <c r="I202">
        <f t="shared" si="17"/>
        <v>1</v>
      </c>
      <c r="J202">
        <f t="shared" si="18"/>
        <v>0</v>
      </c>
      <c r="K202" t="s">
        <v>4313</v>
      </c>
      <c r="L202" t="s">
        <v>4314</v>
      </c>
      <c r="M202" s="2">
        <v>541832</v>
      </c>
      <c r="N202" s="2">
        <v>111573</v>
      </c>
      <c r="O202" s="2">
        <v>1158736</v>
      </c>
      <c r="P202" s="2">
        <v>1812141</v>
      </c>
      <c r="Q202">
        <v>34</v>
      </c>
      <c r="R202" t="s">
        <v>3607</v>
      </c>
      <c r="U202" t="s">
        <v>351</v>
      </c>
      <c r="V202" t="s">
        <v>1917</v>
      </c>
      <c r="W202">
        <f t="shared" si="19"/>
        <v>852</v>
      </c>
      <c r="X202" t="s">
        <v>4311</v>
      </c>
      <c r="Y202" t="s">
        <v>4315</v>
      </c>
      <c r="Z202" t="s">
        <v>4316</v>
      </c>
      <c r="AA202" t="s">
        <v>4317</v>
      </c>
      <c r="AB202" t="s">
        <v>3610</v>
      </c>
      <c r="AH202">
        <v>5</v>
      </c>
    </row>
    <row r="203" spans="1:34" ht="19.2">
      <c r="A203" s="4" t="s">
        <v>6008</v>
      </c>
      <c r="B203" t="s">
        <v>4534</v>
      </c>
      <c r="C203" t="s">
        <v>4535</v>
      </c>
      <c r="D203" t="s">
        <v>4536</v>
      </c>
      <c r="E203" t="s">
        <v>30</v>
      </c>
      <c r="F203" t="s">
        <v>31</v>
      </c>
      <c r="G203">
        <f t="shared" si="15"/>
        <v>0</v>
      </c>
      <c r="H203">
        <f t="shared" si="16"/>
        <v>0</v>
      </c>
      <c r="I203">
        <f t="shared" si="17"/>
        <v>1</v>
      </c>
      <c r="J203">
        <f t="shared" si="18"/>
        <v>0</v>
      </c>
      <c r="K203" t="s">
        <v>4537</v>
      </c>
      <c r="L203" t="s">
        <v>4538</v>
      </c>
      <c r="M203" s="2">
        <v>75725</v>
      </c>
      <c r="N203" s="2">
        <v>124275</v>
      </c>
      <c r="O203" s="2">
        <v>491401</v>
      </c>
      <c r="P203" s="2">
        <v>691401</v>
      </c>
      <c r="Q203">
        <v>34</v>
      </c>
      <c r="R203" t="s">
        <v>4539</v>
      </c>
      <c r="S203" t="s">
        <v>4540</v>
      </c>
      <c r="T203">
        <v>2</v>
      </c>
      <c r="U203" t="s">
        <v>181</v>
      </c>
      <c r="V203" t="s">
        <v>4541</v>
      </c>
      <c r="W203">
        <f t="shared" si="19"/>
        <v>729</v>
      </c>
      <c r="X203" t="s">
        <v>4534</v>
      </c>
      <c r="Y203" t="s">
        <v>1154</v>
      </c>
      <c r="AH203">
        <v>2</v>
      </c>
    </row>
    <row r="204" spans="1:34" ht="19.2">
      <c r="A204" s="4" t="s">
        <v>6141</v>
      </c>
      <c r="B204" t="s">
        <v>5338</v>
      </c>
      <c r="C204" t="s">
        <v>5339</v>
      </c>
      <c r="E204" t="s">
        <v>30</v>
      </c>
      <c r="F204" t="s">
        <v>138</v>
      </c>
      <c r="G204">
        <f t="shared" si="15"/>
        <v>0</v>
      </c>
      <c r="H204">
        <f t="shared" si="16"/>
        <v>1</v>
      </c>
      <c r="I204">
        <f t="shared" si="17"/>
        <v>0</v>
      </c>
      <c r="J204">
        <f t="shared" si="18"/>
        <v>0</v>
      </c>
      <c r="K204" t="s">
        <v>5340</v>
      </c>
      <c r="M204" s="2">
        <v>1012669</v>
      </c>
      <c r="N204" s="2">
        <v>833597</v>
      </c>
      <c r="O204" s="2">
        <v>1047071</v>
      </c>
      <c r="P204" s="2">
        <v>2893337</v>
      </c>
      <c r="R204" t="s">
        <v>5341</v>
      </c>
      <c r="S204" t="s">
        <v>5342</v>
      </c>
      <c r="T204">
        <v>200</v>
      </c>
      <c r="U204" t="s">
        <v>54</v>
      </c>
      <c r="V204" t="s">
        <v>5343</v>
      </c>
      <c r="W204">
        <f t="shared" si="19"/>
        <v>1246</v>
      </c>
      <c r="X204" t="s">
        <v>5338</v>
      </c>
      <c r="Y204" t="s">
        <v>5344</v>
      </c>
      <c r="Z204" t="s">
        <v>5345</v>
      </c>
      <c r="AA204" t="s">
        <v>5346</v>
      </c>
      <c r="AB204" t="s">
        <v>540</v>
      </c>
      <c r="AC204" t="s">
        <v>5347</v>
      </c>
      <c r="AD204" t="s">
        <v>5348</v>
      </c>
      <c r="AE204" t="s">
        <v>5349</v>
      </c>
      <c r="AH204">
        <v>8</v>
      </c>
    </row>
    <row r="205" spans="1:34" ht="19.2">
      <c r="A205" s="4" t="s">
        <v>6141</v>
      </c>
      <c r="B205" t="s">
        <v>5873</v>
      </c>
      <c r="C205" t="s">
        <v>5874</v>
      </c>
      <c r="E205" t="s">
        <v>30</v>
      </c>
      <c r="F205" t="s">
        <v>138</v>
      </c>
      <c r="G205">
        <f t="shared" si="15"/>
        <v>0</v>
      </c>
      <c r="H205">
        <f t="shared" si="16"/>
        <v>1</v>
      </c>
      <c r="I205">
        <f t="shared" si="17"/>
        <v>0</v>
      </c>
      <c r="J205">
        <f t="shared" si="18"/>
        <v>0</v>
      </c>
      <c r="K205" t="s">
        <v>5875</v>
      </c>
      <c r="M205" s="2">
        <v>62794</v>
      </c>
      <c r="N205" s="2"/>
      <c r="O205" s="2">
        <v>192601</v>
      </c>
      <c r="P205" s="2">
        <v>255395</v>
      </c>
      <c r="R205" t="s">
        <v>5876</v>
      </c>
      <c r="S205" t="s">
        <v>5877</v>
      </c>
      <c r="T205">
        <v>12</v>
      </c>
      <c r="U205" t="s">
        <v>376</v>
      </c>
      <c r="V205" t="s">
        <v>1463</v>
      </c>
      <c r="W205">
        <f t="shared" si="19"/>
        <v>729</v>
      </c>
      <c r="X205" t="s">
        <v>5873</v>
      </c>
      <c r="AH205">
        <v>1</v>
      </c>
    </row>
    <row r="206" spans="1:34">
      <c r="A206" t="s">
        <v>6001</v>
      </c>
      <c r="B206" t="s">
        <v>371</v>
      </c>
      <c r="C206" t="s">
        <v>372</v>
      </c>
      <c r="E206" t="s">
        <v>30</v>
      </c>
      <c r="F206" t="s">
        <v>138</v>
      </c>
      <c r="G206">
        <f t="shared" si="15"/>
        <v>0</v>
      </c>
      <c r="H206">
        <f t="shared" si="16"/>
        <v>1</v>
      </c>
      <c r="I206">
        <f t="shared" si="17"/>
        <v>0</v>
      </c>
      <c r="J206">
        <f t="shared" si="18"/>
        <v>0</v>
      </c>
      <c r="K206" t="s">
        <v>373</v>
      </c>
      <c r="M206" s="2">
        <v>198937</v>
      </c>
      <c r="N206" s="2"/>
      <c r="O206" s="2">
        <v>601321</v>
      </c>
      <c r="P206" s="2">
        <v>800258</v>
      </c>
      <c r="R206" t="s">
        <v>374</v>
      </c>
      <c r="S206" t="s">
        <v>375</v>
      </c>
      <c r="T206">
        <v>201</v>
      </c>
      <c r="U206" t="s">
        <v>376</v>
      </c>
      <c r="V206" t="s">
        <v>377</v>
      </c>
      <c r="W206">
        <f t="shared" si="19"/>
        <v>1338</v>
      </c>
      <c r="X206" t="s">
        <v>371</v>
      </c>
      <c r="AH206">
        <v>1</v>
      </c>
    </row>
    <row r="207" spans="1:34" ht="19.2">
      <c r="A207" s="4" t="s">
        <v>6001</v>
      </c>
      <c r="B207" t="s">
        <v>385</v>
      </c>
      <c r="C207" t="s">
        <v>386</v>
      </c>
      <c r="E207" t="s">
        <v>30</v>
      </c>
      <c r="F207" t="s">
        <v>138</v>
      </c>
      <c r="G207">
        <f t="shared" si="15"/>
        <v>0</v>
      </c>
      <c r="H207">
        <f t="shared" si="16"/>
        <v>1</v>
      </c>
      <c r="I207">
        <f t="shared" si="17"/>
        <v>0</v>
      </c>
      <c r="J207">
        <f t="shared" si="18"/>
        <v>0</v>
      </c>
      <c r="K207" t="s">
        <v>387</v>
      </c>
      <c r="M207" s="2">
        <v>71320</v>
      </c>
      <c r="N207" s="2"/>
      <c r="O207" s="2">
        <v>213960</v>
      </c>
      <c r="P207" s="2">
        <v>285280</v>
      </c>
      <c r="R207" t="s">
        <v>388</v>
      </c>
      <c r="S207" t="s">
        <v>389</v>
      </c>
      <c r="T207">
        <v>5</v>
      </c>
      <c r="U207" t="s">
        <v>390</v>
      </c>
      <c r="V207" t="s">
        <v>55</v>
      </c>
      <c r="W207">
        <f t="shared" si="19"/>
        <v>1157</v>
      </c>
      <c r="X207" t="s">
        <v>385</v>
      </c>
      <c r="AH207">
        <v>1</v>
      </c>
    </row>
    <row r="208" spans="1:34" ht="19.2">
      <c r="A208" s="4" t="s">
        <v>6001</v>
      </c>
      <c r="B208" t="s">
        <v>790</v>
      </c>
      <c r="C208" t="s">
        <v>791</v>
      </c>
      <c r="E208" t="s">
        <v>30</v>
      </c>
      <c r="F208" t="s">
        <v>138</v>
      </c>
      <c r="G208">
        <f t="shared" si="15"/>
        <v>0</v>
      </c>
      <c r="H208">
        <f t="shared" si="16"/>
        <v>1</v>
      </c>
      <c r="I208">
        <f t="shared" si="17"/>
        <v>0</v>
      </c>
      <c r="J208">
        <f t="shared" si="18"/>
        <v>0</v>
      </c>
      <c r="K208" t="s">
        <v>792</v>
      </c>
      <c r="M208" s="2">
        <v>250000</v>
      </c>
      <c r="N208" s="2"/>
      <c r="O208" s="2">
        <v>990653</v>
      </c>
      <c r="P208" s="2">
        <v>1240653</v>
      </c>
      <c r="R208" t="s">
        <v>793</v>
      </c>
      <c r="S208" t="s">
        <v>794</v>
      </c>
      <c r="T208">
        <v>31</v>
      </c>
      <c r="U208" t="s">
        <v>376</v>
      </c>
      <c r="V208" t="s">
        <v>795</v>
      </c>
      <c r="W208">
        <f t="shared" si="19"/>
        <v>973</v>
      </c>
      <c r="X208" t="s">
        <v>790</v>
      </c>
      <c r="AH208">
        <v>1</v>
      </c>
    </row>
    <row r="209" spans="1:34" ht="19.2">
      <c r="A209" s="4" t="s">
        <v>6001</v>
      </c>
      <c r="B209" t="s">
        <v>1267</v>
      </c>
      <c r="C209" t="s">
        <v>1268</v>
      </c>
      <c r="E209" t="s">
        <v>30</v>
      </c>
      <c r="F209" t="s">
        <v>138</v>
      </c>
      <c r="G209">
        <f t="shared" si="15"/>
        <v>0</v>
      </c>
      <c r="H209">
        <f t="shared" si="16"/>
        <v>1</v>
      </c>
      <c r="I209">
        <f t="shared" si="17"/>
        <v>0</v>
      </c>
      <c r="J209">
        <f t="shared" si="18"/>
        <v>0</v>
      </c>
      <c r="K209" t="s">
        <v>1269</v>
      </c>
      <c r="M209" s="2">
        <v>677857</v>
      </c>
      <c r="N209" s="2">
        <v>265925</v>
      </c>
      <c r="O209" s="2">
        <v>992953</v>
      </c>
      <c r="P209" s="2">
        <v>1936735</v>
      </c>
      <c r="R209" t="s">
        <v>1270</v>
      </c>
      <c r="S209" t="s">
        <v>1271</v>
      </c>
      <c r="T209">
        <v>2</v>
      </c>
      <c r="U209" t="s">
        <v>1228</v>
      </c>
      <c r="V209" t="s">
        <v>159</v>
      </c>
      <c r="W209">
        <f t="shared" si="19"/>
        <v>911</v>
      </c>
      <c r="X209" t="s">
        <v>1267</v>
      </c>
      <c r="Y209" t="s">
        <v>1272</v>
      </c>
      <c r="Z209" t="s">
        <v>1273</v>
      </c>
      <c r="AA209" t="s">
        <v>1274</v>
      </c>
      <c r="AH209">
        <v>4</v>
      </c>
    </row>
    <row r="210" spans="1:34" ht="19.2">
      <c r="A210" s="4" t="s">
        <v>6001</v>
      </c>
      <c r="B210" t="s">
        <v>1304</v>
      </c>
      <c r="C210" t="s">
        <v>1305</v>
      </c>
      <c r="E210" t="s">
        <v>30</v>
      </c>
      <c r="F210" t="s">
        <v>138</v>
      </c>
      <c r="G210">
        <f t="shared" si="15"/>
        <v>0</v>
      </c>
      <c r="H210">
        <f t="shared" si="16"/>
        <v>1</v>
      </c>
      <c r="I210">
        <f t="shared" si="17"/>
        <v>0</v>
      </c>
      <c r="J210">
        <f t="shared" si="18"/>
        <v>0</v>
      </c>
      <c r="K210" t="s">
        <v>1306</v>
      </c>
      <c r="M210" s="2">
        <v>98924</v>
      </c>
      <c r="N210" s="2">
        <v>42396</v>
      </c>
      <c r="O210" s="2">
        <v>141321</v>
      </c>
      <c r="P210" s="2">
        <v>282641</v>
      </c>
      <c r="R210" t="s">
        <v>1307</v>
      </c>
      <c r="S210" t="s">
        <v>1308</v>
      </c>
      <c r="T210">
        <v>7</v>
      </c>
      <c r="U210" t="s">
        <v>339</v>
      </c>
      <c r="V210" t="s">
        <v>543</v>
      </c>
      <c r="W210">
        <f t="shared" si="19"/>
        <v>972</v>
      </c>
      <c r="X210" t="s">
        <v>1309</v>
      </c>
      <c r="Y210" t="s">
        <v>1310</v>
      </c>
      <c r="AH210">
        <v>2</v>
      </c>
    </row>
    <row r="211" spans="1:34" ht="19.2">
      <c r="A211" s="4" t="s">
        <v>6001</v>
      </c>
      <c r="B211" t="s">
        <v>540</v>
      </c>
      <c r="C211" t="s">
        <v>1730</v>
      </c>
      <c r="E211" t="s">
        <v>30</v>
      </c>
      <c r="F211" t="s">
        <v>138</v>
      </c>
      <c r="G211">
        <f t="shared" si="15"/>
        <v>0</v>
      </c>
      <c r="H211">
        <f t="shared" si="16"/>
        <v>1</v>
      </c>
      <c r="I211">
        <f t="shared" si="17"/>
        <v>0</v>
      </c>
      <c r="J211">
        <f t="shared" si="18"/>
        <v>0</v>
      </c>
      <c r="K211" t="s">
        <v>1731</v>
      </c>
      <c r="M211" s="2">
        <v>870603</v>
      </c>
      <c r="N211" s="2">
        <v>1241177</v>
      </c>
      <c r="O211" s="2">
        <v>375656</v>
      </c>
      <c r="P211" s="2">
        <v>2487436</v>
      </c>
      <c r="R211" t="s">
        <v>1732</v>
      </c>
      <c r="S211" t="s">
        <v>1733</v>
      </c>
      <c r="T211">
        <v>2</v>
      </c>
      <c r="U211" t="s">
        <v>205</v>
      </c>
      <c r="V211" t="s">
        <v>1734</v>
      </c>
      <c r="W211">
        <f t="shared" si="19"/>
        <v>1643</v>
      </c>
      <c r="X211" t="s">
        <v>540</v>
      </c>
      <c r="Y211" t="s">
        <v>161</v>
      </c>
      <c r="Z211" t="s">
        <v>1735</v>
      </c>
      <c r="AA211" t="s">
        <v>1736</v>
      </c>
      <c r="AB211" t="s">
        <v>166</v>
      </c>
      <c r="AC211" t="s">
        <v>1737</v>
      </c>
      <c r="AD211" t="s">
        <v>1738</v>
      </c>
      <c r="AE211" t="s">
        <v>1739</v>
      </c>
      <c r="AH211">
        <v>8</v>
      </c>
    </row>
    <row r="212" spans="1:34" ht="19.2">
      <c r="A212" s="4" t="s">
        <v>6001</v>
      </c>
      <c r="B212" t="s">
        <v>1870</v>
      </c>
      <c r="C212" t="s">
        <v>1871</v>
      </c>
      <c r="E212" t="s">
        <v>30</v>
      </c>
      <c r="F212" t="s">
        <v>138</v>
      </c>
      <c r="G212">
        <f t="shared" si="15"/>
        <v>0</v>
      </c>
      <c r="H212">
        <f t="shared" si="16"/>
        <v>1</v>
      </c>
      <c r="I212">
        <f t="shared" si="17"/>
        <v>0</v>
      </c>
      <c r="J212">
        <f t="shared" si="18"/>
        <v>0</v>
      </c>
      <c r="K212" t="s">
        <v>1872</v>
      </c>
      <c r="L212" t="s">
        <v>1873</v>
      </c>
      <c r="M212" s="2">
        <v>250000</v>
      </c>
      <c r="N212" s="2"/>
      <c r="O212" s="2">
        <v>861571</v>
      </c>
      <c r="P212" s="2">
        <v>1111571</v>
      </c>
      <c r="Q212">
        <v>35</v>
      </c>
      <c r="R212" t="s">
        <v>1874</v>
      </c>
      <c r="S212" t="s">
        <v>1875</v>
      </c>
      <c r="T212">
        <v>400</v>
      </c>
      <c r="U212" t="s">
        <v>862</v>
      </c>
      <c r="V212" t="s">
        <v>1463</v>
      </c>
      <c r="W212">
        <f t="shared" si="19"/>
        <v>606</v>
      </c>
      <c r="X212" t="s">
        <v>1870</v>
      </c>
      <c r="AH212">
        <v>1</v>
      </c>
    </row>
    <row r="213" spans="1:34" ht="19.2">
      <c r="A213" s="4" t="s">
        <v>6001</v>
      </c>
      <c r="B213" t="s">
        <v>2027</v>
      </c>
      <c r="C213" t="s">
        <v>2028</v>
      </c>
      <c r="E213" t="s">
        <v>30</v>
      </c>
      <c r="F213" s="3" t="s">
        <v>138</v>
      </c>
      <c r="G213">
        <f t="shared" si="15"/>
        <v>0</v>
      </c>
      <c r="H213">
        <f t="shared" si="16"/>
        <v>1</v>
      </c>
      <c r="I213">
        <f t="shared" si="17"/>
        <v>0</v>
      </c>
      <c r="J213">
        <f t="shared" si="18"/>
        <v>0</v>
      </c>
      <c r="K213" t="s">
        <v>2029</v>
      </c>
      <c r="M213" s="2">
        <v>137506</v>
      </c>
      <c r="N213" s="2">
        <v>58931</v>
      </c>
      <c r="O213" s="2">
        <v>196438</v>
      </c>
      <c r="P213" s="2">
        <v>392875</v>
      </c>
      <c r="Q213">
        <v>35</v>
      </c>
      <c r="R213" t="s">
        <v>1874</v>
      </c>
      <c r="S213" t="s">
        <v>1875</v>
      </c>
      <c r="T213">
        <v>400</v>
      </c>
      <c r="U213" t="s">
        <v>339</v>
      </c>
      <c r="V213" t="s">
        <v>1447</v>
      </c>
      <c r="W213">
        <f t="shared" si="19"/>
        <v>730</v>
      </c>
      <c r="X213" t="s">
        <v>2027</v>
      </c>
      <c r="Y213" t="s">
        <v>2030</v>
      </c>
      <c r="AH213">
        <v>2</v>
      </c>
    </row>
    <row r="214" spans="1:34" ht="19.2">
      <c r="A214" s="4" t="s">
        <v>6001</v>
      </c>
      <c r="B214" t="s">
        <v>2031</v>
      </c>
      <c r="C214" t="s">
        <v>2032</v>
      </c>
      <c r="E214" t="s">
        <v>30</v>
      </c>
      <c r="F214" t="s">
        <v>138</v>
      </c>
      <c r="G214">
        <f t="shared" si="15"/>
        <v>0</v>
      </c>
      <c r="H214">
        <f t="shared" si="16"/>
        <v>1</v>
      </c>
      <c r="I214">
        <f t="shared" si="17"/>
        <v>0</v>
      </c>
      <c r="J214">
        <f t="shared" si="18"/>
        <v>0</v>
      </c>
      <c r="K214" t="s">
        <v>2029</v>
      </c>
      <c r="M214" s="2">
        <v>137506</v>
      </c>
      <c r="N214" s="2">
        <v>58931</v>
      </c>
      <c r="O214" s="2">
        <v>196437</v>
      </c>
      <c r="P214" s="2">
        <v>392875</v>
      </c>
      <c r="Q214">
        <v>35</v>
      </c>
      <c r="R214" t="s">
        <v>1874</v>
      </c>
      <c r="S214" t="s">
        <v>2033</v>
      </c>
      <c r="T214">
        <v>400</v>
      </c>
      <c r="U214" t="s">
        <v>339</v>
      </c>
      <c r="V214" t="s">
        <v>1447</v>
      </c>
      <c r="W214">
        <f t="shared" si="19"/>
        <v>730</v>
      </c>
      <c r="X214" t="s">
        <v>2031</v>
      </c>
      <c r="Y214" t="s">
        <v>2030</v>
      </c>
      <c r="AH214">
        <v>2</v>
      </c>
    </row>
    <row r="215" spans="1:34" ht="19.2">
      <c r="A215" s="4" t="s">
        <v>6001</v>
      </c>
      <c r="B215" t="s">
        <v>2169</v>
      </c>
      <c r="C215" t="s">
        <v>2170</v>
      </c>
      <c r="E215" t="s">
        <v>30</v>
      </c>
      <c r="F215" t="s">
        <v>138</v>
      </c>
      <c r="G215">
        <f t="shared" si="15"/>
        <v>0</v>
      </c>
      <c r="H215">
        <f t="shared" si="16"/>
        <v>1</v>
      </c>
      <c r="I215">
        <f t="shared" si="17"/>
        <v>0</v>
      </c>
      <c r="J215">
        <f t="shared" si="18"/>
        <v>0</v>
      </c>
      <c r="K215" t="s">
        <v>2171</v>
      </c>
      <c r="M215" s="2">
        <v>298563</v>
      </c>
      <c r="N215" s="2"/>
      <c r="O215" s="2">
        <v>625146</v>
      </c>
      <c r="P215" s="2">
        <v>923709</v>
      </c>
      <c r="R215" t="s">
        <v>2172</v>
      </c>
      <c r="S215" t="s">
        <v>2173</v>
      </c>
      <c r="T215">
        <v>22</v>
      </c>
      <c r="U215" t="s">
        <v>351</v>
      </c>
      <c r="V215" t="s">
        <v>55</v>
      </c>
      <c r="W215">
        <f t="shared" si="19"/>
        <v>1034</v>
      </c>
      <c r="X215" t="s">
        <v>2169</v>
      </c>
      <c r="Y215" t="s">
        <v>2174</v>
      </c>
      <c r="AH215">
        <v>2</v>
      </c>
    </row>
    <row r="216" spans="1:34" ht="19.2">
      <c r="A216" s="4" t="s">
        <v>6001</v>
      </c>
      <c r="B216" t="s">
        <v>2304</v>
      </c>
      <c r="C216" t="s">
        <v>2305</v>
      </c>
      <c r="D216" t="s">
        <v>2306</v>
      </c>
      <c r="E216" t="s">
        <v>30</v>
      </c>
      <c r="F216" s="3" t="s">
        <v>138</v>
      </c>
      <c r="G216">
        <f t="shared" si="15"/>
        <v>0</v>
      </c>
      <c r="H216">
        <f t="shared" si="16"/>
        <v>1</v>
      </c>
      <c r="I216">
        <f t="shared" si="17"/>
        <v>0</v>
      </c>
      <c r="J216">
        <f t="shared" si="18"/>
        <v>0</v>
      </c>
      <c r="K216" t="s">
        <v>2307</v>
      </c>
      <c r="M216" s="2">
        <v>200000</v>
      </c>
      <c r="N216" s="2">
        <v>373320</v>
      </c>
      <c r="O216" s="2">
        <v>1422290</v>
      </c>
      <c r="P216" s="2">
        <v>1995610</v>
      </c>
      <c r="Q216">
        <v>10</v>
      </c>
      <c r="R216" t="s">
        <v>2308</v>
      </c>
      <c r="U216" t="s">
        <v>2309</v>
      </c>
      <c r="V216" t="s">
        <v>2310</v>
      </c>
      <c r="W216">
        <f t="shared" si="19"/>
        <v>323</v>
      </c>
      <c r="AH216">
        <v>1</v>
      </c>
    </row>
    <row r="217" spans="1:34" ht="19.2">
      <c r="A217" s="4" t="s">
        <v>6001</v>
      </c>
      <c r="B217" t="s">
        <v>1870</v>
      </c>
      <c r="C217" t="s">
        <v>2423</v>
      </c>
      <c r="E217" t="s">
        <v>30</v>
      </c>
      <c r="F217" t="s">
        <v>138</v>
      </c>
      <c r="G217">
        <f t="shared" si="15"/>
        <v>0</v>
      </c>
      <c r="H217">
        <f t="shared" si="16"/>
        <v>1</v>
      </c>
      <c r="I217">
        <f t="shared" si="17"/>
        <v>0</v>
      </c>
      <c r="J217">
        <f t="shared" si="18"/>
        <v>0</v>
      </c>
      <c r="K217" t="s">
        <v>2424</v>
      </c>
      <c r="M217" s="2">
        <v>250000</v>
      </c>
      <c r="N217" s="2"/>
      <c r="O217" s="2">
        <v>1256325</v>
      </c>
      <c r="P217" s="2">
        <v>1506325</v>
      </c>
      <c r="R217" t="s">
        <v>1874</v>
      </c>
      <c r="S217" t="s">
        <v>1875</v>
      </c>
      <c r="T217">
        <v>400</v>
      </c>
      <c r="U217" t="s">
        <v>862</v>
      </c>
      <c r="V217" t="s">
        <v>1463</v>
      </c>
      <c r="W217">
        <f t="shared" si="19"/>
        <v>606</v>
      </c>
      <c r="X217" t="s">
        <v>1870</v>
      </c>
      <c r="AH217">
        <v>1</v>
      </c>
    </row>
    <row r="218" spans="1:34" ht="19.2">
      <c r="A218" s="4" t="s">
        <v>6001</v>
      </c>
      <c r="B218" t="s">
        <v>540</v>
      </c>
      <c r="C218" t="s">
        <v>2521</v>
      </c>
      <c r="E218" t="s">
        <v>30</v>
      </c>
      <c r="F218" t="s">
        <v>138</v>
      </c>
      <c r="G218">
        <f t="shared" si="15"/>
        <v>0</v>
      </c>
      <c r="H218">
        <f t="shared" si="16"/>
        <v>1</v>
      </c>
      <c r="I218">
        <f t="shared" si="17"/>
        <v>0</v>
      </c>
      <c r="J218">
        <f t="shared" si="18"/>
        <v>0</v>
      </c>
      <c r="K218" t="s">
        <v>2522</v>
      </c>
      <c r="M218" s="2">
        <v>2499998</v>
      </c>
      <c r="N218" s="2">
        <v>19232602</v>
      </c>
      <c r="O218" s="2">
        <v>1218415</v>
      </c>
      <c r="P218" s="2">
        <v>22951015</v>
      </c>
      <c r="R218" t="s">
        <v>2523</v>
      </c>
      <c r="S218" t="s">
        <v>2524</v>
      </c>
      <c r="T218">
        <v>5</v>
      </c>
      <c r="U218" t="s">
        <v>330</v>
      </c>
      <c r="V218" t="s">
        <v>377</v>
      </c>
      <c r="W218">
        <f t="shared" si="19"/>
        <v>1460</v>
      </c>
      <c r="X218" t="s">
        <v>540</v>
      </c>
      <c r="Y218" t="s">
        <v>2525</v>
      </c>
      <c r="Z218" t="s">
        <v>2526</v>
      </c>
      <c r="AA218" t="s">
        <v>2527</v>
      </c>
      <c r="AB218" t="s">
        <v>2528</v>
      </c>
      <c r="AC218" t="s">
        <v>2529</v>
      </c>
      <c r="AD218" t="s">
        <v>2530</v>
      </c>
      <c r="AE218" t="s">
        <v>2531</v>
      </c>
      <c r="AH218">
        <v>8</v>
      </c>
    </row>
    <row r="219" spans="1:34" ht="19.2">
      <c r="A219" s="4" t="s">
        <v>6001</v>
      </c>
      <c r="B219" t="s">
        <v>136</v>
      </c>
      <c r="C219" t="s">
        <v>2731</v>
      </c>
      <c r="E219" t="s">
        <v>30</v>
      </c>
      <c r="F219" t="s">
        <v>138</v>
      </c>
      <c r="G219">
        <f t="shared" si="15"/>
        <v>0</v>
      </c>
      <c r="H219">
        <f t="shared" si="16"/>
        <v>1</v>
      </c>
      <c r="I219">
        <f t="shared" si="17"/>
        <v>0</v>
      </c>
      <c r="J219">
        <f t="shared" si="18"/>
        <v>0</v>
      </c>
      <c r="K219" t="s">
        <v>2732</v>
      </c>
      <c r="M219" s="2">
        <v>270954</v>
      </c>
      <c r="N219" s="2">
        <v>534999</v>
      </c>
      <c r="O219" s="2">
        <v>20415</v>
      </c>
      <c r="P219" s="2">
        <v>826368</v>
      </c>
      <c r="R219" t="s">
        <v>2733</v>
      </c>
      <c r="U219" t="s">
        <v>1462</v>
      </c>
      <c r="V219" t="s">
        <v>1328</v>
      </c>
      <c r="W219">
        <f t="shared" si="19"/>
        <v>1065</v>
      </c>
      <c r="X219" t="s">
        <v>2734</v>
      </c>
      <c r="Y219" t="s">
        <v>2735</v>
      </c>
      <c r="Z219" t="s">
        <v>2736</v>
      </c>
      <c r="AA219" t="s">
        <v>2737</v>
      </c>
      <c r="AB219" t="s">
        <v>1450</v>
      </c>
      <c r="AC219" t="s">
        <v>2738</v>
      </c>
      <c r="AD219" t="s">
        <v>2739</v>
      </c>
      <c r="AH219">
        <v>7</v>
      </c>
    </row>
    <row r="220" spans="1:34" ht="19.2">
      <c r="A220" s="4" t="s">
        <v>6001</v>
      </c>
      <c r="B220" t="s">
        <v>3149</v>
      </c>
      <c r="C220" t="s">
        <v>3150</v>
      </c>
      <c r="E220" t="s">
        <v>30</v>
      </c>
      <c r="F220" t="s">
        <v>138</v>
      </c>
      <c r="G220">
        <f t="shared" si="15"/>
        <v>0</v>
      </c>
      <c r="H220">
        <f t="shared" si="16"/>
        <v>1</v>
      </c>
      <c r="I220">
        <f t="shared" si="17"/>
        <v>0</v>
      </c>
      <c r="J220">
        <f t="shared" si="18"/>
        <v>0</v>
      </c>
      <c r="K220" t="s">
        <v>3151</v>
      </c>
      <c r="M220" s="2">
        <v>160060</v>
      </c>
      <c r="N220" s="2"/>
      <c r="O220" s="2">
        <v>297255</v>
      </c>
      <c r="P220" s="2">
        <v>457315</v>
      </c>
      <c r="R220" t="s">
        <v>3152</v>
      </c>
      <c r="S220" t="s">
        <v>3153</v>
      </c>
      <c r="T220">
        <v>23</v>
      </c>
      <c r="U220" t="s">
        <v>390</v>
      </c>
      <c r="V220" t="s">
        <v>190</v>
      </c>
      <c r="W220">
        <f t="shared" si="19"/>
        <v>610</v>
      </c>
      <c r="X220" t="s">
        <v>3154</v>
      </c>
      <c r="Y220" t="s">
        <v>3155</v>
      </c>
      <c r="AH220">
        <v>2</v>
      </c>
    </row>
    <row r="221" spans="1:34" ht="19.2">
      <c r="A221" s="4" t="s">
        <v>6001</v>
      </c>
      <c r="B221" t="s">
        <v>3934</v>
      </c>
      <c r="C221" t="s">
        <v>3935</v>
      </c>
      <c r="E221" t="s">
        <v>30</v>
      </c>
      <c r="F221" t="s">
        <v>138</v>
      </c>
      <c r="G221">
        <f t="shared" si="15"/>
        <v>0</v>
      </c>
      <c r="H221">
        <f t="shared" si="16"/>
        <v>1</v>
      </c>
      <c r="I221">
        <f t="shared" si="17"/>
        <v>0</v>
      </c>
      <c r="J221">
        <f t="shared" si="18"/>
        <v>0</v>
      </c>
      <c r="K221" t="s">
        <v>3936</v>
      </c>
      <c r="M221" s="2">
        <v>250000</v>
      </c>
      <c r="N221" s="2"/>
      <c r="O221" s="2">
        <v>828594</v>
      </c>
      <c r="P221" s="2">
        <v>1078594</v>
      </c>
      <c r="R221" t="s">
        <v>3937</v>
      </c>
      <c r="S221" t="s">
        <v>375</v>
      </c>
      <c r="T221">
        <v>300</v>
      </c>
      <c r="U221" t="s">
        <v>1228</v>
      </c>
      <c r="V221" t="s">
        <v>141</v>
      </c>
      <c r="W221">
        <f t="shared" si="19"/>
        <v>730</v>
      </c>
      <c r="X221" t="s">
        <v>3934</v>
      </c>
      <c r="AH221">
        <v>1</v>
      </c>
    </row>
    <row r="222" spans="1:34" ht="19.2">
      <c r="A222" s="4" t="s">
        <v>6001</v>
      </c>
      <c r="B222" t="s">
        <v>4092</v>
      </c>
      <c r="C222" t="s">
        <v>4093</v>
      </c>
      <c r="E222" t="s">
        <v>30</v>
      </c>
      <c r="F222" t="s">
        <v>138</v>
      </c>
      <c r="G222">
        <f t="shared" si="15"/>
        <v>0</v>
      </c>
      <c r="H222">
        <f t="shared" si="16"/>
        <v>1</v>
      </c>
      <c r="I222">
        <f t="shared" si="17"/>
        <v>0</v>
      </c>
      <c r="J222">
        <f t="shared" si="18"/>
        <v>0</v>
      </c>
      <c r="K222" t="s">
        <v>4094</v>
      </c>
      <c r="M222" s="2">
        <v>1283809</v>
      </c>
      <c r="N222" s="2">
        <v>2020312</v>
      </c>
      <c r="O222" s="2">
        <v>1662147</v>
      </c>
      <c r="P222" s="2">
        <v>4966269</v>
      </c>
      <c r="R222" t="s">
        <v>4095</v>
      </c>
      <c r="S222" t="s">
        <v>4096</v>
      </c>
      <c r="T222">
        <v>3</v>
      </c>
      <c r="U222" t="s">
        <v>264</v>
      </c>
      <c r="V222" t="s">
        <v>4097</v>
      </c>
      <c r="W222">
        <f t="shared" si="19"/>
        <v>1460</v>
      </c>
      <c r="X222" t="s">
        <v>4098</v>
      </c>
      <c r="Y222" t="s">
        <v>1735</v>
      </c>
      <c r="Z222" t="s">
        <v>4099</v>
      </c>
      <c r="AA222" t="s">
        <v>4100</v>
      </c>
      <c r="AB222" t="s">
        <v>4101</v>
      </c>
      <c r="AC222" t="s">
        <v>4102</v>
      </c>
      <c r="AD222" t="s">
        <v>4103</v>
      </c>
      <c r="AE222" t="s">
        <v>4104</v>
      </c>
      <c r="AH222">
        <v>8</v>
      </c>
    </row>
    <row r="223" spans="1:34" ht="19.2">
      <c r="A223" s="4" t="s">
        <v>6001</v>
      </c>
      <c r="B223" t="s">
        <v>4132</v>
      </c>
      <c r="C223" t="s">
        <v>4133</v>
      </c>
      <c r="E223" t="s">
        <v>30</v>
      </c>
      <c r="F223" t="s">
        <v>138</v>
      </c>
      <c r="G223">
        <f t="shared" si="15"/>
        <v>0</v>
      </c>
      <c r="H223">
        <f t="shared" si="16"/>
        <v>1</v>
      </c>
      <c r="I223">
        <f t="shared" si="17"/>
        <v>0</v>
      </c>
      <c r="J223">
        <f t="shared" si="18"/>
        <v>0</v>
      </c>
      <c r="K223" t="s">
        <v>4134</v>
      </c>
      <c r="L223" t="s">
        <v>4135</v>
      </c>
      <c r="M223" s="2">
        <v>1274490</v>
      </c>
      <c r="N223" s="2">
        <v>1223570</v>
      </c>
      <c r="O223" s="2">
        <v>1143340</v>
      </c>
      <c r="P223" s="2">
        <v>3641400</v>
      </c>
      <c r="R223" t="s">
        <v>4136</v>
      </c>
      <c r="S223" t="s">
        <v>4137</v>
      </c>
      <c r="T223">
        <v>96</v>
      </c>
      <c r="U223" t="s">
        <v>4138</v>
      </c>
      <c r="V223" t="s">
        <v>4089</v>
      </c>
      <c r="W223">
        <f t="shared" si="19"/>
        <v>1092</v>
      </c>
      <c r="X223" t="s">
        <v>4132</v>
      </c>
      <c r="Y223" t="s">
        <v>122</v>
      </c>
      <c r="Z223" t="s">
        <v>4139</v>
      </c>
      <c r="AA223" t="s">
        <v>4140</v>
      </c>
      <c r="AB223" t="s">
        <v>4141</v>
      </c>
      <c r="AH223">
        <v>5</v>
      </c>
    </row>
    <row r="224" spans="1:34" ht="19.2">
      <c r="A224" s="4" t="s">
        <v>6001</v>
      </c>
      <c r="B224" t="s">
        <v>4208</v>
      </c>
      <c r="C224" t="s">
        <v>4209</v>
      </c>
      <c r="E224" t="s">
        <v>30</v>
      </c>
      <c r="F224" s="3" t="s">
        <v>138</v>
      </c>
      <c r="G224">
        <f t="shared" si="15"/>
        <v>0</v>
      </c>
      <c r="H224">
        <f t="shared" si="16"/>
        <v>1</v>
      </c>
      <c r="I224">
        <f t="shared" si="17"/>
        <v>0</v>
      </c>
      <c r="J224">
        <f t="shared" si="18"/>
        <v>0</v>
      </c>
      <c r="K224" t="s">
        <v>4210</v>
      </c>
      <c r="M224" s="2">
        <v>4545082</v>
      </c>
      <c r="N224" s="2">
        <v>10872000</v>
      </c>
      <c r="O224" s="2"/>
      <c r="P224" s="2">
        <v>15417082</v>
      </c>
      <c r="R224" t="s">
        <v>4211</v>
      </c>
      <c r="U224" t="s">
        <v>644</v>
      </c>
      <c r="V224" t="s">
        <v>645</v>
      </c>
      <c r="W224">
        <f t="shared" si="19"/>
        <v>3651</v>
      </c>
      <c r="X224" t="s">
        <v>4208</v>
      </c>
      <c r="AH224">
        <v>1</v>
      </c>
    </row>
    <row r="225" spans="1:34" ht="19.2">
      <c r="A225" s="4" t="s">
        <v>6001</v>
      </c>
      <c r="B225" t="s">
        <v>540</v>
      </c>
      <c r="C225" t="s">
        <v>4286</v>
      </c>
      <c r="E225" t="s">
        <v>30</v>
      </c>
      <c r="F225" t="s">
        <v>138</v>
      </c>
      <c r="G225">
        <f t="shared" si="15"/>
        <v>0</v>
      </c>
      <c r="H225">
        <f t="shared" si="16"/>
        <v>1</v>
      </c>
      <c r="I225">
        <f t="shared" si="17"/>
        <v>0</v>
      </c>
      <c r="J225">
        <f t="shared" si="18"/>
        <v>0</v>
      </c>
      <c r="K225" t="s">
        <v>4287</v>
      </c>
      <c r="M225" s="2">
        <v>763633</v>
      </c>
      <c r="N225" s="2">
        <v>1348572</v>
      </c>
      <c r="O225" s="2">
        <v>796873</v>
      </c>
      <c r="P225" s="2">
        <v>2909078</v>
      </c>
      <c r="R225" t="s">
        <v>2523</v>
      </c>
      <c r="S225" t="s">
        <v>2524</v>
      </c>
      <c r="T225">
        <v>5</v>
      </c>
      <c r="U225" t="s">
        <v>154</v>
      </c>
      <c r="V225" t="s">
        <v>784</v>
      </c>
      <c r="W225">
        <f t="shared" si="19"/>
        <v>1552</v>
      </c>
      <c r="AH225">
        <v>1</v>
      </c>
    </row>
    <row r="226" spans="1:34" ht="19.2">
      <c r="A226" s="4" t="s">
        <v>6001</v>
      </c>
      <c r="B226" t="s">
        <v>5233</v>
      </c>
      <c r="C226" t="s">
        <v>5234</v>
      </c>
      <c r="E226" t="s">
        <v>30</v>
      </c>
      <c r="F226" t="s">
        <v>138</v>
      </c>
      <c r="G226">
        <f t="shared" si="15"/>
        <v>0</v>
      </c>
      <c r="H226">
        <f t="shared" si="16"/>
        <v>1</v>
      </c>
      <c r="I226">
        <f t="shared" si="17"/>
        <v>0</v>
      </c>
      <c r="J226">
        <f t="shared" si="18"/>
        <v>0</v>
      </c>
      <c r="K226" t="s">
        <v>5233</v>
      </c>
      <c r="M226" s="2">
        <v>492620</v>
      </c>
      <c r="N226" s="2">
        <v>598936</v>
      </c>
      <c r="O226" s="2">
        <v>315931</v>
      </c>
      <c r="P226" s="2">
        <v>1407487</v>
      </c>
      <c r="U226" t="s">
        <v>449</v>
      </c>
      <c r="V226" t="s">
        <v>45</v>
      </c>
      <c r="W226">
        <f t="shared" si="19"/>
        <v>1369</v>
      </c>
      <c r="X226" t="s">
        <v>5233</v>
      </c>
      <c r="Y226" t="s">
        <v>5235</v>
      </c>
      <c r="Z226" t="s">
        <v>5236</v>
      </c>
      <c r="AA226" t="s">
        <v>5237</v>
      </c>
      <c r="AH226">
        <v>4</v>
      </c>
    </row>
    <row r="227" spans="1:34" ht="15.6">
      <c r="A227" s="7" t="s">
        <v>6001</v>
      </c>
      <c r="B227" t="s">
        <v>5833</v>
      </c>
      <c r="C227" t="s">
        <v>5834</v>
      </c>
      <c r="E227" t="s">
        <v>30</v>
      </c>
      <c r="F227" t="s">
        <v>138</v>
      </c>
      <c r="G227">
        <f t="shared" si="15"/>
        <v>0</v>
      </c>
      <c r="H227">
        <f t="shared" si="16"/>
        <v>1</v>
      </c>
      <c r="I227">
        <f t="shared" si="17"/>
        <v>0</v>
      </c>
      <c r="J227">
        <f t="shared" si="18"/>
        <v>0</v>
      </c>
      <c r="K227" t="s">
        <v>5835</v>
      </c>
      <c r="M227" s="2">
        <v>566585</v>
      </c>
      <c r="N227" s="2">
        <v>565576</v>
      </c>
      <c r="O227" s="2">
        <v>486654</v>
      </c>
      <c r="P227" s="2">
        <v>1618815</v>
      </c>
      <c r="R227" t="s">
        <v>5836</v>
      </c>
      <c r="S227" t="s">
        <v>5837</v>
      </c>
      <c r="T227">
        <v>1</v>
      </c>
      <c r="U227" t="s">
        <v>5838</v>
      </c>
      <c r="V227" t="s">
        <v>5839</v>
      </c>
      <c r="W227">
        <f t="shared" si="19"/>
        <v>1460</v>
      </c>
      <c r="X227" t="s">
        <v>5833</v>
      </c>
      <c r="Y227" t="s">
        <v>5840</v>
      </c>
      <c r="Z227" t="s">
        <v>5841</v>
      </c>
      <c r="AA227" t="s">
        <v>540</v>
      </c>
      <c r="AB227" t="s">
        <v>2050</v>
      </c>
      <c r="AH227">
        <v>5</v>
      </c>
    </row>
    <row r="228" spans="1:34" ht="19.2">
      <c r="A228" s="4" t="s">
        <v>6001</v>
      </c>
      <c r="B228" t="s">
        <v>540</v>
      </c>
      <c r="C228" t="s">
        <v>541</v>
      </c>
      <c r="E228" t="s">
        <v>30</v>
      </c>
      <c r="F228" t="s">
        <v>138</v>
      </c>
      <c r="G228">
        <f t="shared" si="15"/>
        <v>0</v>
      </c>
      <c r="H228">
        <f t="shared" si="16"/>
        <v>1</v>
      </c>
      <c r="I228">
        <f t="shared" si="17"/>
        <v>0</v>
      </c>
      <c r="J228">
        <f t="shared" si="18"/>
        <v>0</v>
      </c>
      <c r="K228" t="s">
        <v>542</v>
      </c>
      <c r="M228" s="2">
        <v>853083</v>
      </c>
      <c r="N228" s="2">
        <v>2754310</v>
      </c>
      <c r="O228" s="2">
        <v>1267368</v>
      </c>
      <c r="P228" s="2">
        <v>4874761</v>
      </c>
      <c r="U228" t="s">
        <v>79</v>
      </c>
      <c r="V228" t="s">
        <v>543</v>
      </c>
      <c r="W228">
        <f t="shared" si="19"/>
        <v>1337</v>
      </c>
      <c r="X228" t="s">
        <v>540</v>
      </c>
      <c r="Y228" t="s">
        <v>544</v>
      </c>
      <c r="Z228" t="s">
        <v>545</v>
      </c>
      <c r="AA228" t="s">
        <v>546</v>
      </c>
      <c r="AB228" t="s">
        <v>547</v>
      </c>
      <c r="AC228" t="s">
        <v>548</v>
      </c>
      <c r="AD228" t="s">
        <v>549</v>
      </c>
      <c r="AH228">
        <v>7</v>
      </c>
    </row>
    <row r="229" spans="1:34" ht="19.2">
      <c r="A229" s="4" t="s">
        <v>6001</v>
      </c>
      <c r="B229" s="3" t="s">
        <v>1919</v>
      </c>
      <c r="C229" t="s">
        <v>1920</v>
      </c>
      <c r="E229" t="s">
        <v>30</v>
      </c>
      <c r="F229" t="s">
        <v>138</v>
      </c>
      <c r="G229">
        <f t="shared" si="15"/>
        <v>0</v>
      </c>
      <c r="H229">
        <f t="shared" si="16"/>
        <v>1</v>
      </c>
      <c r="I229">
        <f t="shared" si="17"/>
        <v>0</v>
      </c>
      <c r="J229">
        <f t="shared" si="18"/>
        <v>0</v>
      </c>
      <c r="K229" t="s">
        <v>1921</v>
      </c>
      <c r="M229" s="2">
        <v>965635</v>
      </c>
      <c r="N229" s="2">
        <v>478042</v>
      </c>
      <c r="O229" s="2">
        <v>1315281</v>
      </c>
      <c r="P229" s="2">
        <v>2758958</v>
      </c>
      <c r="U229" t="s">
        <v>79</v>
      </c>
      <c r="V229" t="s">
        <v>1922</v>
      </c>
      <c r="W229">
        <f t="shared" si="19"/>
        <v>1672</v>
      </c>
      <c r="X229" t="s">
        <v>1919</v>
      </c>
      <c r="Y229" t="s">
        <v>1923</v>
      </c>
      <c r="Z229" t="s">
        <v>1924</v>
      </c>
      <c r="AA229" t="s">
        <v>1925</v>
      </c>
      <c r="AB229" t="s">
        <v>1926</v>
      </c>
      <c r="AC229" t="s">
        <v>1927</v>
      </c>
      <c r="AD229" t="s">
        <v>1928</v>
      </c>
      <c r="AE229" t="s">
        <v>1929</v>
      </c>
      <c r="AH229">
        <v>8</v>
      </c>
    </row>
    <row r="230" spans="1:34">
      <c r="A230" s="3" t="s">
        <v>6001</v>
      </c>
      <c r="B230" t="s">
        <v>122</v>
      </c>
      <c r="C230" t="s">
        <v>4353</v>
      </c>
      <c r="E230" t="s">
        <v>30</v>
      </c>
      <c r="F230" t="s">
        <v>138</v>
      </c>
      <c r="G230">
        <f t="shared" si="15"/>
        <v>0</v>
      </c>
      <c r="H230">
        <f t="shared" si="16"/>
        <v>1</v>
      </c>
      <c r="I230">
        <f t="shared" si="17"/>
        <v>0</v>
      </c>
      <c r="J230">
        <f t="shared" si="18"/>
        <v>0</v>
      </c>
      <c r="M230" s="2">
        <v>525181</v>
      </c>
      <c r="N230" s="2">
        <v>1837134</v>
      </c>
      <c r="O230" s="2">
        <v>638717</v>
      </c>
      <c r="P230" s="2">
        <v>3001032</v>
      </c>
      <c r="U230" t="s">
        <v>449</v>
      </c>
      <c r="V230" t="s">
        <v>196</v>
      </c>
      <c r="W230">
        <f t="shared" si="19"/>
        <v>1247</v>
      </c>
      <c r="AH230">
        <v>1</v>
      </c>
    </row>
    <row r="231" spans="1:34" ht="19.2">
      <c r="A231" s="4" t="s">
        <v>6023</v>
      </c>
      <c r="B231" t="s">
        <v>710</v>
      </c>
      <c r="C231" t="s">
        <v>711</v>
      </c>
      <c r="D231" t="s">
        <v>712</v>
      </c>
      <c r="E231" t="s">
        <v>30</v>
      </c>
      <c r="F231" t="s">
        <v>31</v>
      </c>
      <c r="G231">
        <f t="shared" si="15"/>
        <v>0</v>
      </c>
      <c r="H231">
        <f t="shared" si="16"/>
        <v>0</v>
      </c>
      <c r="I231">
        <f t="shared" si="17"/>
        <v>1</v>
      </c>
      <c r="J231">
        <f t="shared" si="18"/>
        <v>0</v>
      </c>
      <c r="K231" t="s">
        <v>713</v>
      </c>
      <c r="L231" t="s">
        <v>714</v>
      </c>
      <c r="M231" s="2">
        <v>61238</v>
      </c>
      <c r="N231" s="2">
        <v>61238</v>
      </c>
      <c r="O231" s="2">
        <v>227455</v>
      </c>
      <c r="P231" s="2">
        <v>349931</v>
      </c>
      <c r="Q231">
        <v>34</v>
      </c>
      <c r="R231" t="s">
        <v>715</v>
      </c>
      <c r="S231" t="s">
        <v>716</v>
      </c>
      <c r="T231">
        <v>13</v>
      </c>
      <c r="U231" t="s">
        <v>717</v>
      </c>
      <c r="V231" t="s">
        <v>718</v>
      </c>
      <c r="W231">
        <f t="shared" si="19"/>
        <v>748</v>
      </c>
      <c r="X231" t="s">
        <v>710</v>
      </c>
      <c r="Y231" t="s">
        <v>719</v>
      </c>
      <c r="AH231">
        <v>2</v>
      </c>
    </row>
    <row r="232" spans="1:34" ht="19.2">
      <c r="A232" s="4" t="s">
        <v>6023</v>
      </c>
      <c r="B232" t="s">
        <v>1700</v>
      </c>
      <c r="C232" t="s">
        <v>1701</v>
      </c>
      <c r="D232" t="s">
        <v>1702</v>
      </c>
      <c r="E232" t="s">
        <v>30</v>
      </c>
      <c r="F232" t="s">
        <v>31</v>
      </c>
      <c r="G232">
        <f t="shared" si="15"/>
        <v>0</v>
      </c>
      <c r="H232">
        <f t="shared" si="16"/>
        <v>0</v>
      </c>
      <c r="I232">
        <f t="shared" si="17"/>
        <v>1</v>
      </c>
      <c r="J232">
        <f t="shared" si="18"/>
        <v>0</v>
      </c>
      <c r="K232" t="s">
        <v>1703</v>
      </c>
      <c r="L232" t="s">
        <v>1704</v>
      </c>
      <c r="M232" s="2">
        <v>16360</v>
      </c>
      <c r="N232" s="2">
        <v>11511</v>
      </c>
      <c r="O232" s="2">
        <v>55317</v>
      </c>
      <c r="P232" s="2">
        <v>83188</v>
      </c>
      <c r="Q232">
        <v>36</v>
      </c>
      <c r="R232" t="s">
        <v>715</v>
      </c>
      <c r="S232" t="s">
        <v>716</v>
      </c>
      <c r="T232">
        <v>13</v>
      </c>
      <c r="U232" t="s">
        <v>1705</v>
      </c>
      <c r="V232" t="s">
        <v>1161</v>
      </c>
      <c r="W232">
        <f t="shared" si="19"/>
        <v>913</v>
      </c>
      <c r="X232" t="s">
        <v>1700</v>
      </c>
      <c r="AH232">
        <v>1</v>
      </c>
    </row>
    <row r="233" spans="1:34">
      <c r="A233" t="s">
        <v>5991</v>
      </c>
      <c r="B233" t="s">
        <v>167</v>
      </c>
      <c r="C233" t="s">
        <v>168</v>
      </c>
      <c r="E233" t="s">
        <v>30</v>
      </c>
      <c r="F233" t="s">
        <v>93</v>
      </c>
      <c r="G233">
        <f t="shared" si="15"/>
        <v>1</v>
      </c>
      <c r="H233">
        <f t="shared" si="16"/>
        <v>0</v>
      </c>
      <c r="I233">
        <f t="shared" si="17"/>
        <v>0</v>
      </c>
      <c r="J233">
        <f t="shared" si="18"/>
        <v>0</v>
      </c>
      <c r="K233" t="s">
        <v>169</v>
      </c>
      <c r="M233" s="2">
        <v>341610</v>
      </c>
      <c r="N233" s="2">
        <v>204966</v>
      </c>
      <c r="O233" s="2">
        <v>1015071</v>
      </c>
      <c r="P233" s="2">
        <v>1561647</v>
      </c>
      <c r="Q233">
        <v>38</v>
      </c>
      <c r="R233" t="s">
        <v>170</v>
      </c>
      <c r="S233" t="s">
        <v>171</v>
      </c>
      <c r="T233">
        <v>7</v>
      </c>
      <c r="U233" t="s">
        <v>172</v>
      </c>
      <c r="V233" t="s">
        <v>173</v>
      </c>
      <c r="W233">
        <f t="shared" si="19"/>
        <v>666</v>
      </c>
      <c r="X233" t="s">
        <v>167</v>
      </c>
      <c r="Y233" t="s">
        <v>174</v>
      </c>
      <c r="Z233" t="s">
        <v>175</v>
      </c>
      <c r="AH233">
        <v>3</v>
      </c>
    </row>
    <row r="234" spans="1:34" ht="19.2">
      <c r="A234" s="4" t="s">
        <v>5991</v>
      </c>
      <c r="B234" t="s">
        <v>960</v>
      </c>
      <c r="C234" t="s">
        <v>961</v>
      </c>
      <c r="E234" t="s">
        <v>30</v>
      </c>
      <c r="F234" t="s">
        <v>93</v>
      </c>
      <c r="G234">
        <f t="shared" si="15"/>
        <v>1</v>
      </c>
      <c r="H234">
        <f t="shared" si="16"/>
        <v>0</v>
      </c>
      <c r="I234">
        <f t="shared" si="17"/>
        <v>0</v>
      </c>
      <c r="J234">
        <f t="shared" si="18"/>
        <v>0</v>
      </c>
      <c r="K234" t="s">
        <v>962</v>
      </c>
      <c r="M234" s="2">
        <v>1104566</v>
      </c>
      <c r="N234" s="2">
        <v>409937</v>
      </c>
      <c r="O234" s="2">
        <v>1641400</v>
      </c>
      <c r="P234" s="2">
        <v>3155904</v>
      </c>
      <c r="Q234">
        <v>34</v>
      </c>
      <c r="R234" t="s">
        <v>963</v>
      </c>
      <c r="S234" t="s">
        <v>964</v>
      </c>
      <c r="T234">
        <v>17</v>
      </c>
      <c r="U234" t="s">
        <v>965</v>
      </c>
      <c r="V234" t="s">
        <v>141</v>
      </c>
      <c r="W234">
        <f t="shared" si="19"/>
        <v>895</v>
      </c>
      <c r="X234" t="s">
        <v>960</v>
      </c>
      <c r="Y234" t="s">
        <v>966</v>
      </c>
      <c r="Z234" t="s">
        <v>967</v>
      </c>
      <c r="AA234" t="s">
        <v>968</v>
      </c>
      <c r="AB234" t="s">
        <v>969</v>
      </c>
      <c r="AC234" t="s">
        <v>970</v>
      </c>
      <c r="AH234">
        <v>6</v>
      </c>
    </row>
    <row r="235" spans="1:34" ht="19.2">
      <c r="A235" s="4" t="s">
        <v>5991</v>
      </c>
      <c r="B235" t="s">
        <v>1663</v>
      </c>
      <c r="C235" t="s">
        <v>1664</v>
      </c>
      <c r="E235" t="s">
        <v>30</v>
      </c>
      <c r="F235" t="s">
        <v>93</v>
      </c>
      <c r="G235">
        <f t="shared" si="15"/>
        <v>1</v>
      </c>
      <c r="H235">
        <f t="shared" si="16"/>
        <v>0</v>
      </c>
      <c r="I235">
        <f t="shared" si="17"/>
        <v>0</v>
      </c>
      <c r="J235">
        <f t="shared" si="18"/>
        <v>0</v>
      </c>
      <c r="K235" t="s">
        <v>1665</v>
      </c>
      <c r="M235" s="2">
        <v>219358</v>
      </c>
      <c r="N235" s="2"/>
      <c r="O235" s="2">
        <v>329038</v>
      </c>
      <c r="P235" s="2">
        <v>548396</v>
      </c>
      <c r="Q235">
        <v>38</v>
      </c>
      <c r="R235" t="s">
        <v>1666</v>
      </c>
      <c r="S235" t="s">
        <v>1667</v>
      </c>
      <c r="T235">
        <v>68</v>
      </c>
      <c r="U235" t="s">
        <v>1175</v>
      </c>
      <c r="V235" t="s">
        <v>80</v>
      </c>
      <c r="W235">
        <f t="shared" si="19"/>
        <v>943</v>
      </c>
      <c r="X235" t="s">
        <v>1668</v>
      </c>
      <c r="Y235" t="s">
        <v>1669</v>
      </c>
      <c r="Z235" t="s">
        <v>1670</v>
      </c>
      <c r="AA235" t="s">
        <v>1671</v>
      </c>
      <c r="AH235">
        <v>4</v>
      </c>
    </row>
    <row r="236" spans="1:34" ht="19.2">
      <c r="A236" s="4" t="s">
        <v>5991</v>
      </c>
      <c r="B236" t="s">
        <v>2544</v>
      </c>
      <c r="C236" t="s">
        <v>2545</v>
      </c>
      <c r="E236" t="s">
        <v>30</v>
      </c>
      <c r="F236" t="s">
        <v>93</v>
      </c>
      <c r="G236">
        <f t="shared" si="15"/>
        <v>1</v>
      </c>
      <c r="H236">
        <f t="shared" si="16"/>
        <v>0</v>
      </c>
      <c r="I236">
        <f t="shared" si="17"/>
        <v>0</v>
      </c>
      <c r="J236">
        <f t="shared" si="18"/>
        <v>0</v>
      </c>
      <c r="K236" t="s">
        <v>2546</v>
      </c>
      <c r="M236" s="2">
        <v>713790</v>
      </c>
      <c r="N236" s="2">
        <v>75215</v>
      </c>
      <c r="O236" s="2">
        <v>1590295</v>
      </c>
      <c r="P236" s="2">
        <v>2379300</v>
      </c>
      <c r="Q236">
        <v>38</v>
      </c>
      <c r="R236" t="s">
        <v>2547</v>
      </c>
      <c r="S236" t="s">
        <v>2548</v>
      </c>
      <c r="T236">
        <v>9</v>
      </c>
      <c r="U236" t="s">
        <v>172</v>
      </c>
      <c r="V236" t="s">
        <v>565</v>
      </c>
      <c r="W236">
        <f t="shared" si="19"/>
        <v>728</v>
      </c>
      <c r="X236" t="s">
        <v>2549</v>
      </c>
      <c r="Y236" t="s">
        <v>2550</v>
      </c>
      <c r="AH236">
        <v>2</v>
      </c>
    </row>
    <row r="237" spans="1:34" ht="19.2">
      <c r="A237" s="4" t="s">
        <v>5991</v>
      </c>
      <c r="B237" t="s">
        <v>2892</v>
      </c>
      <c r="C237" t="s">
        <v>2893</v>
      </c>
      <c r="E237" t="s">
        <v>30</v>
      </c>
      <c r="F237" t="s">
        <v>93</v>
      </c>
      <c r="G237">
        <f t="shared" si="15"/>
        <v>1</v>
      </c>
      <c r="H237">
        <f t="shared" si="16"/>
        <v>0</v>
      </c>
      <c r="I237">
        <f t="shared" si="17"/>
        <v>0</v>
      </c>
      <c r="J237">
        <f t="shared" si="18"/>
        <v>0</v>
      </c>
      <c r="K237" t="s">
        <v>2894</v>
      </c>
      <c r="M237" s="2">
        <v>124220</v>
      </c>
      <c r="N237" s="2">
        <v>41407</v>
      </c>
      <c r="O237" s="2">
        <v>248440</v>
      </c>
      <c r="P237" s="2">
        <v>414067</v>
      </c>
      <c r="Q237">
        <v>38</v>
      </c>
      <c r="R237" t="s">
        <v>2895</v>
      </c>
      <c r="S237" t="s">
        <v>2896</v>
      </c>
      <c r="T237">
        <v>40</v>
      </c>
      <c r="U237" t="s">
        <v>390</v>
      </c>
      <c r="V237" t="s">
        <v>190</v>
      </c>
      <c r="W237">
        <f t="shared" si="19"/>
        <v>610</v>
      </c>
      <c r="X237" t="s">
        <v>2892</v>
      </c>
      <c r="Y237" t="s">
        <v>2897</v>
      </c>
      <c r="AH237">
        <v>2</v>
      </c>
    </row>
    <row r="238" spans="1:34" ht="19.2">
      <c r="A238" s="4" t="s">
        <v>5991</v>
      </c>
      <c r="B238" t="s">
        <v>3765</v>
      </c>
      <c r="C238" t="s">
        <v>3766</v>
      </c>
      <c r="E238" t="s">
        <v>30</v>
      </c>
      <c r="F238" t="s">
        <v>93</v>
      </c>
      <c r="G238">
        <f t="shared" si="15"/>
        <v>1</v>
      </c>
      <c r="H238">
        <f t="shared" si="16"/>
        <v>0</v>
      </c>
      <c r="I238">
        <f t="shared" si="17"/>
        <v>0</v>
      </c>
      <c r="J238">
        <f t="shared" si="18"/>
        <v>0</v>
      </c>
      <c r="K238" t="s">
        <v>3767</v>
      </c>
      <c r="M238" s="2">
        <v>243642</v>
      </c>
      <c r="N238" s="2"/>
      <c r="O238" s="2">
        <v>568498</v>
      </c>
      <c r="P238" s="2">
        <v>812140</v>
      </c>
      <c r="Q238">
        <v>38</v>
      </c>
      <c r="R238" t="s">
        <v>3768</v>
      </c>
      <c r="S238" t="s">
        <v>3769</v>
      </c>
      <c r="T238">
        <v>8</v>
      </c>
      <c r="U238" t="s">
        <v>36</v>
      </c>
      <c r="V238" t="s">
        <v>3326</v>
      </c>
      <c r="W238">
        <f t="shared" si="19"/>
        <v>1004</v>
      </c>
      <c r="AH238">
        <v>1</v>
      </c>
    </row>
    <row r="239" spans="1:34" ht="19.2">
      <c r="A239" s="4" t="s">
        <v>5991</v>
      </c>
      <c r="B239" t="s">
        <v>4700</v>
      </c>
      <c r="C239" t="s">
        <v>4701</v>
      </c>
      <c r="E239" t="s">
        <v>30</v>
      </c>
      <c r="F239" t="s">
        <v>93</v>
      </c>
      <c r="G239">
        <f t="shared" si="15"/>
        <v>1</v>
      </c>
      <c r="H239">
        <f t="shared" si="16"/>
        <v>0</v>
      </c>
      <c r="I239">
        <f t="shared" si="17"/>
        <v>0</v>
      </c>
      <c r="J239">
        <f t="shared" si="18"/>
        <v>0</v>
      </c>
      <c r="K239" t="s">
        <v>4702</v>
      </c>
      <c r="M239" s="2">
        <v>236227</v>
      </c>
      <c r="N239" s="2">
        <v>78744</v>
      </c>
      <c r="O239" s="2">
        <v>472452</v>
      </c>
      <c r="P239" s="2">
        <v>787423</v>
      </c>
      <c r="Q239">
        <v>38</v>
      </c>
      <c r="R239" t="s">
        <v>4703</v>
      </c>
      <c r="S239" t="s">
        <v>4704</v>
      </c>
      <c r="T239">
        <v>4</v>
      </c>
      <c r="U239" t="s">
        <v>4705</v>
      </c>
      <c r="V239" t="s">
        <v>4706</v>
      </c>
      <c r="W239">
        <f t="shared" si="19"/>
        <v>991</v>
      </c>
      <c r="AH239">
        <v>1</v>
      </c>
    </row>
    <row r="240" spans="1:34" ht="19.2">
      <c r="A240" s="4" t="s">
        <v>6149</v>
      </c>
      <c r="B240" t="s">
        <v>5741</v>
      </c>
      <c r="C240" t="s">
        <v>5742</v>
      </c>
      <c r="D240" t="s">
        <v>5742</v>
      </c>
      <c r="E240" t="s">
        <v>30</v>
      </c>
      <c r="F240" s="3" t="s">
        <v>245</v>
      </c>
      <c r="G240">
        <f t="shared" si="15"/>
        <v>0</v>
      </c>
      <c r="H240">
        <f t="shared" si="16"/>
        <v>0</v>
      </c>
      <c r="I240">
        <f t="shared" si="17"/>
        <v>0</v>
      </c>
      <c r="J240">
        <f t="shared" si="18"/>
        <v>1</v>
      </c>
      <c r="K240" t="s">
        <v>5743</v>
      </c>
      <c r="L240" t="s">
        <v>5744</v>
      </c>
      <c r="M240" s="2">
        <v>836250</v>
      </c>
      <c r="N240" s="2">
        <v>2616701</v>
      </c>
      <c r="O240" s="2">
        <v>2122049</v>
      </c>
      <c r="P240" s="2">
        <v>5575000</v>
      </c>
      <c r="Q240">
        <v>40</v>
      </c>
      <c r="R240" t="s">
        <v>5745</v>
      </c>
      <c r="S240" t="s">
        <v>5746</v>
      </c>
      <c r="T240">
        <v>3</v>
      </c>
      <c r="U240" t="s">
        <v>5747</v>
      </c>
      <c r="V240" t="s">
        <v>5748</v>
      </c>
      <c r="W240">
        <f t="shared" si="19"/>
        <v>1929</v>
      </c>
      <c r="X240" t="s">
        <v>5741</v>
      </c>
      <c r="Y240" t="s">
        <v>5749</v>
      </c>
      <c r="Z240" t="s">
        <v>5750</v>
      </c>
      <c r="AA240" t="s">
        <v>5751</v>
      </c>
      <c r="AB240" t="s">
        <v>5752</v>
      </c>
      <c r="AC240" t="s">
        <v>5753</v>
      </c>
      <c r="AD240" t="s">
        <v>5754</v>
      </c>
      <c r="AE240" t="s">
        <v>5755</v>
      </c>
      <c r="AF240" t="s">
        <v>5756</v>
      </c>
      <c r="AG240" t="s">
        <v>5757</v>
      </c>
      <c r="AH240">
        <v>10</v>
      </c>
    </row>
    <row r="241" spans="1:34">
      <c r="A241" t="s">
        <v>5984</v>
      </c>
      <c r="B241" t="s">
        <v>27</v>
      </c>
      <c r="C241" t="s">
        <v>28</v>
      </c>
      <c r="D241" t="s">
        <v>29</v>
      </c>
      <c r="E241" t="s">
        <v>30</v>
      </c>
      <c r="F241" t="s">
        <v>31</v>
      </c>
      <c r="G241">
        <f t="shared" si="15"/>
        <v>0</v>
      </c>
      <c r="H241">
        <f t="shared" si="16"/>
        <v>0</v>
      </c>
      <c r="I241">
        <f t="shared" si="17"/>
        <v>1</v>
      </c>
      <c r="J241">
        <f t="shared" si="18"/>
        <v>0</v>
      </c>
      <c r="K241" t="s">
        <v>32</v>
      </c>
      <c r="L241" t="s">
        <v>33</v>
      </c>
      <c r="M241" s="2">
        <v>2833</v>
      </c>
      <c r="N241" s="2">
        <v>2833</v>
      </c>
      <c r="O241" s="2">
        <v>5667</v>
      </c>
      <c r="P241" s="2">
        <v>11333</v>
      </c>
      <c r="Q241">
        <v>34</v>
      </c>
      <c r="R241" s="3" t="s">
        <v>34</v>
      </c>
      <c r="S241" t="s">
        <v>35</v>
      </c>
      <c r="U241" t="s">
        <v>36</v>
      </c>
      <c r="V241" t="s">
        <v>37</v>
      </c>
      <c r="W241">
        <f t="shared" si="19"/>
        <v>274</v>
      </c>
      <c r="X241" t="s">
        <v>27</v>
      </c>
      <c r="AH241">
        <v>1</v>
      </c>
    </row>
    <row r="242" spans="1:34">
      <c r="A242" t="s">
        <v>5984</v>
      </c>
      <c r="B242" t="s">
        <v>149</v>
      </c>
      <c r="C242" t="s">
        <v>150</v>
      </c>
      <c r="D242" t="s">
        <v>150</v>
      </c>
      <c r="E242" t="s">
        <v>30</v>
      </c>
      <c r="F242" t="s">
        <v>31</v>
      </c>
      <c r="G242">
        <f t="shared" si="15"/>
        <v>0</v>
      </c>
      <c r="H242">
        <f t="shared" si="16"/>
        <v>0</v>
      </c>
      <c r="I242">
        <f t="shared" si="17"/>
        <v>1</v>
      </c>
      <c r="J242">
        <f t="shared" si="18"/>
        <v>0</v>
      </c>
      <c r="K242" t="s">
        <v>151</v>
      </c>
      <c r="L242" t="s">
        <v>109</v>
      </c>
      <c r="M242" s="2">
        <v>50275</v>
      </c>
      <c r="N242" s="2">
        <v>50275</v>
      </c>
      <c r="O242" s="2">
        <v>186736</v>
      </c>
      <c r="P242" s="2">
        <v>287286</v>
      </c>
      <c r="Q242">
        <v>34</v>
      </c>
      <c r="R242" t="s">
        <v>152</v>
      </c>
      <c r="S242" t="s">
        <v>153</v>
      </c>
      <c r="U242" t="s">
        <v>154</v>
      </c>
      <c r="V242" t="s">
        <v>135</v>
      </c>
      <c r="W242">
        <f t="shared" si="19"/>
        <v>729</v>
      </c>
      <c r="X242" t="s">
        <v>149</v>
      </c>
      <c r="Y242" t="s">
        <v>155</v>
      </c>
      <c r="Z242" t="s">
        <v>156</v>
      </c>
      <c r="AH242">
        <v>3</v>
      </c>
    </row>
    <row r="243" spans="1:34">
      <c r="A243" t="s">
        <v>5984</v>
      </c>
      <c r="B243" t="s">
        <v>306</v>
      </c>
      <c r="C243" t="s">
        <v>307</v>
      </c>
      <c r="D243" t="s">
        <v>308</v>
      </c>
      <c r="E243" t="s">
        <v>30</v>
      </c>
      <c r="F243" t="s">
        <v>31</v>
      </c>
      <c r="G243">
        <f t="shared" si="15"/>
        <v>0</v>
      </c>
      <c r="H243">
        <f t="shared" si="16"/>
        <v>0</v>
      </c>
      <c r="I243">
        <f t="shared" si="17"/>
        <v>1</v>
      </c>
      <c r="J243">
        <f t="shared" si="18"/>
        <v>0</v>
      </c>
      <c r="K243" t="s">
        <v>309</v>
      </c>
      <c r="L243" t="s">
        <v>310</v>
      </c>
      <c r="M243" s="2">
        <v>217793</v>
      </c>
      <c r="N243" s="2">
        <v>68607</v>
      </c>
      <c r="O243" s="2">
        <v>429600</v>
      </c>
      <c r="P243" s="2">
        <v>716000</v>
      </c>
      <c r="Q243">
        <v>34</v>
      </c>
      <c r="R243" t="s">
        <v>311</v>
      </c>
      <c r="S243" t="s">
        <v>312</v>
      </c>
      <c r="T243">
        <v>501</v>
      </c>
      <c r="U243" t="s">
        <v>313</v>
      </c>
      <c r="V243" t="s">
        <v>45</v>
      </c>
      <c r="W243">
        <f t="shared" si="19"/>
        <v>1345</v>
      </c>
      <c r="X243" t="s">
        <v>306</v>
      </c>
      <c r="Y243" t="s">
        <v>314</v>
      </c>
      <c r="AH243">
        <v>2</v>
      </c>
    </row>
    <row r="244" spans="1:34">
      <c r="A244" t="s">
        <v>5984</v>
      </c>
      <c r="B244" t="s">
        <v>149</v>
      </c>
      <c r="C244" t="s">
        <v>348</v>
      </c>
      <c r="D244" t="s">
        <v>348</v>
      </c>
      <c r="E244" t="s">
        <v>30</v>
      </c>
      <c r="F244" t="s">
        <v>31</v>
      </c>
      <c r="G244">
        <f t="shared" si="15"/>
        <v>0</v>
      </c>
      <c r="H244">
        <f t="shared" si="16"/>
        <v>0</v>
      </c>
      <c r="I244">
        <f t="shared" si="17"/>
        <v>1</v>
      </c>
      <c r="J244">
        <f t="shared" si="18"/>
        <v>0</v>
      </c>
      <c r="K244" t="s">
        <v>349</v>
      </c>
      <c r="L244" t="s">
        <v>350</v>
      </c>
      <c r="M244" s="2">
        <v>22661</v>
      </c>
      <c r="N244" s="2">
        <v>20503</v>
      </c>
      <c r="O244" s="2">
        <v>130960</v>
      </c>
      <c r="P244" s="2">
        <v>174124</v>
      </c>
      <c r="Q244">
        <v>34</v>
      </c>
      <c r="R244" t="s">
        <v>152</v>
      </c>
      <c r="S244" t="s">
        <v>153</v>
      </c>
      <c r="U244" t="s">
        <v>351</v>
      </c>
      <c r="V244" t="s">
        <v>352</v>
      </c>
      <c r="W244">
        <f t="shared" si="19"/>
        <v>365</v>
      </c>
      <c r="X244" t="s">
        <v>149</v>
      </c>
      <c r="AH244">
        <v>1</v>
      </c>
    </row>
    <row r="245" spans="1:34">
      <c r="A245" t="s">
        <v>5984</v>
      </c>
      <c r="B245" t="s">
        <v>378</v>
      </c>
      <c r="C245" t="s">
        <v>379</v>
      </c>
      <c r="D245" t="s">
        <v>379</v>
      </c>
      <c r="E245" t="s">
        <v>30</v>
      </c>
      <c r="F245" t="s">
        <v>31</v>
      </c>
      <c r="G245">
        <f t="shared" si="15"/>
        <v>0</v>
      </c>
      <c r="H245">
        <f t="shared" si="16"/>
        <v>0</v>
      </c>
      <c r="I245">
        <f t="shared" si="17"/>
        <v>1</v>
      </c>
      <c r="J245">
        <f t="shared" si="18"/>
        <v>0</v>
      </c>
      <c r="K245" t="s">
        <v>380</v>
      </c>
      <c r="L245" t="s">
        <v>381</v>
      </c>
      <c r="M245" s="2">
        <v>4000</v>
      </c>
      <c r="N245" s="2">
        <v>4000</v>
      </c>
      <c r="O245" s="2">
        <v>12000</v>
      </c>
      <c r="P245" s="2">
        <v>20000</v>
      </c>
      <c r="Q245">
        <v>36</v>
      </c>
      <c r="R245" t="s">
        <v>382</v>
      </c>
      <c r="S245" t="s">
        <v>383</v>
      </c>
      <c r="T245">
        <v>15</v>
      </c>
      <c r="U245" t="s">
        <v>36</v>
      </c>
      <c r="V245" t="s">
        <v>384</v>
      </c>
      <c r="W245">
        <f t="shared" si="19"/>
        <v>345</v>
      </c>
      <c r="X245" t="s">
        <v>378</v>
      </c>
      <c r="AH245">
        <v>1</v>
      </c>
    </row>
    <row r="246" spans="1:34" ht="19.2">
      <c r="A246" s="4" t="s">
        <v>5984</v>
      </c>
      <c r="B246" t="s">
        <v>521</v>
      </c>
      <c r="C246" t="s">
        <v>522</v>
      </c>
      <c r="D246" t="s">
        <v>523</v>
      </c>
      <c r="E246" t="s">
        <v>30</v>
      </c>
      <c r="F246" t="s">
        <v>31</v>
      </c>
      <c r="G246">
        <f t="shared" si="15"/>
        <v>0</v>
      </c>
      <c r="H246">
        <f t="shared" si="16"/>
        <v>0</v>
      </c>
      <c r="I246">
        <f t="shared" si="17"/>
        <v>1</v>
      </c>
      <c r="J246">
        <f t="shared" si="18"/>
        <v>0</v>
      </c>
      <c r="K246" t="s">
        <v>524</v>
      </c>
      <c r="L246" t="s">
        <v>525</v>
      </c>
      <c r="M246" s="2">
        <v>638</v>
      </c>
      <c r="N246" s="2">
        <v>578</v>
      </c>
      <c r="O246" s="2">
        <v>1824</v>
      </c>
      <c r="P246" s="2">
        <v>3040</v>
      </c>
      <c r="Q246">
        <v>34</v>
      </c>
      <c r="R246" t="s">
        <v>526</v>
      </c>
      <c r="S246" t="s">
        <v>527</v>
      </c>
      <c r="T246">
        <v>500</v>
      </c>
      <c r="U246" t="s">
        <v>36</v>
      </c>
      <c r="V246" t="s">
        <v>528</v>
      </c>
      <c r="W246">
        <f t="shared" si="19"/>
        <v>365</v>
      </c>
      <c r="X246" t="s">
        <v>521</v>
      </c>
      <c r="AH246">
        <v>1</v>
      </c>
    </row>
    <row r="247" spans="1:34" ht="19.2">
      <c r="A247" s="4" t="s">
        <v>5984</v>
      </c>
      <c r="B247" t="s">
        <v>566</v>
      </c>
      <c r="C247" t="s">
        <v>567</v>
      </c>
      <c r="D247" t="s">
        <v>567</v>
      </c>
      <c r="E247" t="s">
        <v>30</v>
      </c>
      <c r="F247" t="s">
        <v>31</v>
      </c>
      <c r="G247">
        <f t="shared" si="15"/>
        <v>0</v>
      </c>
      <c r="H247">
        <f t="shared" si="16"/>
        <v>0</v>
      </c>
      <c r="I247">
        <f t="shared" si="17"/>
        <v>1</v>
      </c>
      <c r="J247">
        <f t="shared" si="18"/>
        <v>0</v>
      </c>
      <c r="K247" t="s">
        <v>568</v>
      </c>
      <c r="L247" t="s">
        <v>569</v>
      </c>
      <c r="M247" s="2">
        <v>15281</v>
      </c>
      <c r="N247" s="2">
        <v>5415</v>
      </c>
      <c r="O247" s="2">
        <v>31045</v>
      </c>
      <c r="P247" s="2">
        <v>51742</v>
      </c>
      <c r="Q247">
        <v>34</v>
      </c>
      <c r="R247" t="s">
        <v>570</v>
      </c>
      <c r="S247" t="s">
        <v>571</v>
      </c>
      <c r="T247">
        <v>23</v>
      </c>
      <c r="U247" t="s">
        <v>295</v>
      </c>
      <c r="V247" t="s">
        <v>141</v>
      </c>
      <c r="W247">
        <f t="shared" si="19"/>
        <v>1460</v>
      </c>
      <c r="X247" t="s">
        <v>566</v>
      </c>
      <c r="Y247" t="s">
        <v>572</v>
      </c>
      <c r="AH247">
        <v>2</v>
      </c>
    </row>
    <row r="248" spans="1:34" ht="19.2">
      <c r="A248" s="4" t="s">
        <v>5984</v>
      </c>
      <c r="B248" t="s">
        <v>744</v>
      </c>
      <c r="C248" t="s">
        <v>745</v>
      </c>
      <c r="D248" t="s">
        <v>746</v>
      </c>
      <c r="E248" t="s">
        <v>30</v>
      </c>
      <c r="F248" t="s">
        <v>31</v>
      </c>
      <c r="G248">
        <f t="shared" si="15"/>
        <v>0</v>
      </c>
      <c r="H248">
        <f t="shared" si="16"/>
        <v>0</v>
      </c>
      <c r="I248">
        <f t="shared" si="17"/>
        <v>1</v>
      </c>
      <c r="J248">
        <f t="shared" si="18"/>
        <v>0</v>
      </c>
      <c r="K248" t="s">
        <v>747</v>
      </c>
      <c r="L248" t="s">
        <v>748</v>
      </c>
      <c r="M248" s="2">
        <v>0</v>
      </c>
      <c r="N248" s="2">
        <v>29268</v>
      </c>
      <c r="O248" s="2">
        <v>56608</v>
      </c>
      <c r="P248" s="2">
        <v>85876</v>
      </c>
      <c r="Q248">
        <v>34</v>
      </c>
      <c r="R248" t="s">
        <v>749</v>
      </c>
      <c r="U248" t="s">
        <v>449</v>
      </c>
      <c r="V248" t="s">
        <v>339</v>
      </c>
      <c r="W248">
        <f t="shared" si="19"/>
        <v>518</v>
      </c>
      <c r="X248" t="s">
        <v>744</v>
      </c>
      <c r="AH248">
        <v>1</v>
      </c>
    </row>
    <row r="249" spans="1:34" ht="19.2">
      <c r="A249" s="4" t="s">
        <v>5984</v>
      </c>
      <c r="B249" t="s">
        <v>849</v>
      </c>
      <c r="C249" t="s">
        <v>850</v>
      </c>
      <c r="D249" t="s">
        <v>851</v>
      </c>
      <c r="E249" t="s">
        <v>30</v>
      </c>
      <c r="F249" t="s">
        <v>31</v>
      </c>
      <c r="G249">
        <f t="shared" si="15"/>
        <v>0</v>
      </c>
      <c r="H249">
        <f t="shared" si="16"/>
        <v>0</v>
      </c>
      <c r="I249">
        <f t="shared" si="17"/>
        <v>1</v>
      </c>
      <c r="J249">
        <f t="shared" si="18"/>
        <v>0</v>
      </c>
      <c r="K249" t="s">
        <v>852</v>
      </c>
      <c r="L249" t="s">
        <v>853</v>
      </c>
      <c r="M249" s="2">
        <v>25000</v>
      </c>
      <c r="N249" s="2">
        <v>25000</v>
      </c>
      <c r="O249" s="2">
        <v>75000</v>
      </c>
      <c r="P249" s="2">
        <v>125000</v>
      </c>
      <c r="Q249">
        <v>34</v>
      </c>
      <c r="R249" t="s">
        <v>526</v>
      </c>
      <c r="S249" t="s">
        <v>527</v>
      </c>
      <c r="T249">
        <v>500</v>
      </c>
      <c r="U249" t="s">
        <v>36</v>
      </c>
      <c r="V249" t="s">
        <v>854</v>
      </c>
      <c r="W249">
        <f t="shared" si="19"/>
        <v>426</v>
      </c>
      <c r="X249" t="s">
        <v>849</v>
      </c>
      <c r="AH249">
        <v>1</v>
      </c>
    </row>
    <row r="250" spans="1:34" ht="19.2">
      <c r="A250" s="4" t="s">
        <v>5984</v>
      </c>
      <c r="B250" t="s">
        <v>1114</v>
      </c>
      <c r="C250" t="s">
        <v>1115</v>
      </c>
      <c r="D250" t="s">
        <v>1116</v>
      </c>
      <c r="E250" t="s">
        <v>30</v>
      </c>
      <c r="F250" t="s">
        <v>31</v>
      </c>
      <c r="G250">
        <f t="shared" si="15"/>
        <v>0</v>
      </c>
      <c r="H250">
        <f t="shared" si="16"/>
        <v>0</v>
      </c>
      <c r="I250">
        <f t="shared" si="17"/>
        <v>1</v>
      </c>
      <c r="J250">
        <f t="shared" si="18"/>
        <v>0</v>
      </c>
      <c r="K250" t="s">
        <v>1117</v>
      </c>
      <c r="L250" t="s">
        <v>1118</v>
      </c>
      <c r="M250" s="2">
        <v>368080</v>
      </c>
      <c r="N250" s="2">
        <v>131457</v>
      </c>
      <c r="O250" s="2">
        <v>499538</v>
      </c>
      <c r="P250" s="2">
        <v>999075</v>
      </c>
      <c r="Q250">
        <v>34</v>
      </c>
      <c r="R250" t="s">
        <v>1119</v>
      </c>
      <c r="U250" t="s">
        <v>847</v>
      </c>
      <c r="V250" t="s">
        <v>296</v>
      </c>
      <c r="W250">
        <f t="shared" si="19"/>
        <v>1278</v>
      </c>
      <c r="X250" t="s">
        <v>1114</v>
      </c>
      <c r="Y250" t="s">
        <v>1120</v>
      </c>
      <c r="Z250" t="s">
        <v>1121</v>
      </c>
      <c r="AA250" t="s">
        <v>1122</v>
      </c>
      <c r="AH250">
        <v>4</v>
      </c>
    </row>
    <row r="251" spans="1:34" ht="19.2">
      <c r="A251" s="4" t="s">
        <v>5984</v>
      </c>
      <c r="B251" t="s">
        <v>1180</v>
      </c>
      <c r="C251" t="s">
        <v>1181</v>
      </c>
      <c r="D251" t="s">
        <v>1182</v>
      </c>
      <c r="E251" t="s">
        <v>30</v>
      </c>
      <c r="F251" t="s">
        <v>31</v>
      </c>
      <c r="G251">
        <f t="shared" si="15"/>
        <v>0</v>
      </c>
      <c r="H251">
        <f t="shared" si="16"/>
        <v>0</v>
      </c>
      <c r="I251">
        <f t="shared" si="17"/>
        <v>1</v>
      </c>
      <c r="J251">
        <f t="shared" si="18"/>
        <v>0</v>
      </c>
      <c r="K251" t="s">
        <v>1183</v>
      </c>
      <c r="L251" t="s">
        <v>1184</v>
      </c>
      <c r="M251" s="2">
        <v>14058</v>
      </c>
      <c r="N251" s="2">
        <v>10692</v>
      </c>
      <c r="O251" s="2">
        <v>24750</v>
      </c>
      <c r="P251" s="2">
        <v>49500</v>
      </c>
      <c r="Q251">
        <v>36</v>
      </c>
      <c r="R251" t="s">
        <v>1185</v>
      </c>
      <c r="S251" t="s">
        <v>1186</v>
      </c>
      <c r="U251" t="s">
        <v>347</v>
      </c>
      <c r="V251" t="s">
        <v>90</v>
      </c>
      <c r="W251">
        <f t="shared" si="19"/>
        <v>365</v>
      </c>
      <c r="X251" t="s">
        <v>1180</v>
      </c>
      <c r="AH251">
        <v>1</v>
      </c>
    </row>
    <row r="252" spans="1:34" ht="19.2">
      <c r="A252" s="4" t="s">
        <v>5984</v>
      </c>
      <c r="B252" t="s">
        <v>1299</v>
      </c>
      <c r="C252" t="s">
        <v>1300</v>
      </c>
      <c r="D252" t="s">
        <v>1301</v>
      </c>
      <c r="E252" t="s">
        <v>30</v>
      </c>
      <c r="F252" t="s">
        <v>31</v>
      </c>
      <c r="G252">
        <f t="shared" si="15"/>
        <v>0</v>
      </c>
      <c r="H252">
        <f t="shared" si="16"/>
        <v>0</v>
      </c>
      <c r="I252">
        <f t="shared" si="17"/>
        <v>1</v>
      </c>
      <c r="J252">
        <f t="shared" si="18"/>
        <v>0</v>
      </c>
      <c r="K252" t="s">
        <v>1302</v>
      </c>
      <c r="L252" t="s">
        <v>1303</v>
      </c>
      <c r="M252" s="2">
        <v>5000</v>
      </c>
      <c r="N252" s="2">
        <v>5000</v>
      </c>
      <c r="O252" s="2">
        <v>10000</v>
      </c>
      <c r="P252" s="2">
        <v>20000</v>
      </c>
      <c r="Q252">
        <v>34</v>
      </c>
      <c r="R252" t="s">
        <v>749</v>
      </c>
      <c r="S252" t="s">
        <v>527</v>
      </c>
      <c r="T252">
        <v>500</v>
      </c>
      <c r="U252" t="s">
        <v>205</v>
      </c>
      <c r="V252" t="s">
        <v>457</v>
      </c>
      <c r="W252">
        <f t="shared" si="19"/>
        <v>152</v>
      </c>
      <c r="X252" t="s">
        <v>1299</v>
      </c>
      <c r="AH252">
        <v>1</v>
      </c>
    </row>
    <row r="253" spans="1:34" ht="19.2">
      <c r="A253" s="4" t="s">
        <v>5984</v>
      </c>
      <c r="B253" t="s">
        <v>1151</v>
      </c>
      <c r="C253" t="s">
        <v>1351</v>
      </c>
      <c r="E253" t="s">
        <v>30</v>
      </c>
      <c r="F253" t="s">
        <v>31</v>
      </c>
      <c r="G253">
        <f t="shared" si="15"/>
        <v>0</v>
      </c>
      <c r="H253">
        <f t="shared" si="16"/>
        <v>0</v>
      </c>
      <c r="I253">
        <f t="shared" si="17"/>
        <v>1</v>
      </c>
      <c r="J253">
        <f t="shared" si="18"/>
        <v>0</v>
      </c>
      <c r="K253" t="s">
        <v>1352</v>
      </c>
      <c r="M253" s="2">
        <v>857529</v>
      </c>
      <c r="N253" s="2">
        <v>99713</v>
      </c>
      <c r="O253" s="2">
        <v>1435863</v>
      </c>
      <c r="P253" s="2">
        <v>2393106</v>
      </c>
      <c r="Q253">
        <v>34</v>
      </c>
      <c r="R253" t="s">
        <v>1353</v>
      </c>
      <c r="S253" t="s">
        <v>1354</v>
      </c>
      <c r="T253">
        <v>33</v>
      </c>
      <c r="U253" t="s">
        <v>1355</v>
      </c>
      <c r="V253" t="s">
        <v>296</v>
      </c>
      <c r="W253">
        <f t="shared" si="19"/>
        <v>1093</v>
      </c>
      <c r="X253" t="s">
        <v>1151</v>
      </c>
      <c r="Y253" t="s">
        <v>1356</v>
      </c>
      <c r="Z253" t="s">
        <v>1357</v>
      </c>
      <c r="AA253" t="s">
        <v>1358</v>
      </c>
      <c r="AH253">
        <v>4</v>
      </c>
    </row>
    <row r="254" spans="1:34" ht="19.2">
      <c r="A254" s="4" t="s">
        <v>5984</v>
      </c>
      <c r="B254" t="s">
        <v>1374</v>
      </c>
      <c r="C254" t="s">
        <v>1375</v>
      </c>
      <c r="D254" t="s">
        <v>1375</v>
      </c>
      <c r="E254" t="s">
        <v>30</v>
      </c>
      <c r="F254" t="s">
        <v>31</v>
      </c>
      <c r="G254">
        <f t="shared" si="15"/>
        <v>0</v>
      </c>
      <c r="H254">
        <f t="shared" si="16"/>
        <v>0</v>
      </c>
      <c r="I254">
        <f t="shared" si="17"/>
        <v>1</v>
      </c>
      <c r="J254">
        <f t="shared" si="18"/>
        <v>0</v>
      </c>
      <c r="K254" t="s">
        <v>1376</v>
      </c>
      <c r="L254" t="s">
        <v>1377</v>
      </c>
      <c r="M254" s="2">
        <v>1390909</v>
      </c>
      <c r="N254" s="2">
        <v>778470</v>
      </c>
      <c r="O254" s="2">
        <v>642601</v>
      </c>
      <c r="P254" s="2">
        <v>2811980</v>
      </c>
      <c r="Q254">
        <v>36</v>
      </c>
      <c r="R254" t="s">
        <v>526</v>
      </c>
      <c r="S254" t="s">
        <v>527</v>
      </c>
      <c r="T254">
        <v>500</v>
      </c>
      <c r="U254" t="s">
        <v>330</v>
      </c>
      <c r="V254" t="s">
        <v>1148</v>
      </c>
      <c r="W254">
        <f t="shared" si="19"/>
        <v>1371</v>
      </c>
      <c r="X254" t="s">
        <v>1374</v>
      </c>
      <c r="Y254" t="s">
        <v>1378</v>
      </c>
      <c r="Z254" t="s">
        <v>1379</v>
      </c>
      <c r="AA254" t="s">
        <v>1380</v>
      </c>
      <c r="AB254" t="s">
        <v>1381</v>
      </c>
      <c r="AC254" t="s">
        <v>1382</v>
      </c>
      <c r="AD254" t="s">
        <v>622</v>
      </c>
      <c r="AH254">
        <v>7</v>
      </c>
    </row>
    <row r="255" spans="1:34" ht="19.2">
      <c r="A255" s="4" t="s">
        <v>5984</v>
      </c>
      <c r="B255" t="s">
        <v>1631</v>
      </c>
      <c r="C255" t="s">
        <v>1632</v>
      </c>
      <c r="D255" t="s">
        <v>1633</v>
      </c>
      <c r="E255" t="s">
        <v>30</v>
      </c>
      <c r="F255" t="s">
        <v>31</v>
      </c>
      <c r="G255">
        <f t="shared" si="15"/>
        <v>0</v>
      </c>
      <c r="H255">
        <f t="shared" si="16"/>
        <v>0</v>
      </c>
      <c r="I255">
        <f t="shared" si="17"/>
        <v>1</v>
      </c>
      <c r="J255">
        <f t="shared" si="18"/>
        <v>0</v>
      </c>
      <c r="K255" t="s">
        <v>1634</v>
      </c>
      <c r="L255" t="s">
        <v>1635</v>
      </c>
      <c r="M255" s="2">
        <v>5000</v>
      </c>
      <c r="N255" s="2">
        <v>5000</v>
      </c>
      <c r="O255" s="2">
        <v>10000</v>
      </c>
      <c r="P255" s="2">
        <v>20000</v>
      </c>
      <c r="Q255">
        <v>34</v>
      </c>
      <c r="R255" t="s">
        <v>1636</v>
      </c>
      <c r="S255" t="s">
        <v>1637</v>
      </c>
      <c r="T255">
        <v>52</v>
      </c>
      <c r="U255" t="s">
        <v>205</v>
      </c>
      <c r="V255" t="s">
        <v>1638</v>
      </c>
      <c r="W255">
        <f t="shared" si="19"/>
        <v>334</v>
      </c>
      <c r="X255" t="s">
        <v>1631</v>
      </c>
      <c r="AH255">
        <v>1</v>
      </c>
    </row>
    <row r="256" spans="1:34" ht="19.2">
      <c r="A256" s="4" t="s">
        <v>5984</v>
      </c>
      <c r="B256" t="s">
        <v>1654</v>
      </c>
      <c r="C256" t="s">
        <v>1655</v>
      </c>
      <c r="D256" t="s">
        <v>1656</v>
      </c>
      <c r="E256" t="s">
        <v>30</v>
      </c>
      <c r="F256" t="s">
        <v>31</v>
      </c>
      <c r="G256">
        <f t="shared" si="15"/>
        <v>0</v>
      </c>
      <c r="H256">
        <f t="shared" si="16"/>
        <v>0</v>
      </c>
      <c r="I256">
        <f t="shared" si="17"/>
        <v>1</v>
      </c>
      <c r="J256">
        <f t="shared" si="18"/>
        <v>0</v>
      </c>
      <c r="K256" t="s">
        <v>1657</v>
      </c>
      <c r="L256" t="s">
        <v>1658</v>
      </c>
      <c r="M256" s="2">
        <v>4005</v>
      </c>
      <c r="N256" s="2">
        <v>4087</v>
      </c>
      <c r="O256" s="2">
        <v>8093</v>
      </c>
      <c r="P256" s="2">
        <v>16185</v>
      </c>
      <c r="Q256">
        <v>34</v>
      </c>
      <c r="R256" t="s">
        <v>1659</v>
      </c>
      <c r="S256" t="s">
        <v>1660</v>
      </c>
      <c r="T256">
        <v>10</v>
      </c>
      <c r="U256" t="s">
        <v>1661</v>
      </c>
      <c r="V256" t="s">
        <v>1662</v>
      </c>
      <c r="W256">
        <f t="shared" si="19"/>
        <v>343</v>
      </c>
      <c r="X256" t="s">
        <v>1654</v>
      </c>
      <c r="AH256">
        <v>1</v>
      </c>
    </row>
    <row r="257" spans="1:34" ht="19.2">
      <c r="A257" s="4" t="s">
        <v>5984</v>
      </c>
      <c r="B257" t="s">
        <v>1672</v>
      </c>
      <c r="C257" t="s">
        <v>1673</v>
      </c>
      <c r="E257" t="s">
        <v>30</v>
      </c>
      <c r="F257" t="s">
        <v>31</v>
      </c>
      <c r="G257">
        <f t="shared" si="15"/>
        <v>0</v>
      </c>
      <c r="H257">
        <f t="shared" si="16"/>
        <v>0</v>
      </c>
      <c r="I257">
        <f t="shared" si="17"/>
        <v>1</v>
      </c>
      <c r="J257">
        <f t="shared" si="18"/>
        <v>0</v>
      </c>
      <c r="K257" t="s">
        <v>1674</v>
      </c>
      <c r="M257" s="2">
        <v>267074</v>
      </c>
      <c r="N257" s="2">
        <v>678849</v>
      </c>
      <c r="O257" s="2">
        <v>601864</v>
      </c>
      <c r="P257" s="2">
        <v>1547787</v>
      </c>
      <c r="Q257">
        <v>34</v>
      </c>
      <c r="R257" t="s">
        <v>1675</v>
      </c>
      <c r="S257" t="s">
        <v>1676</v>
      </c>
      <c r="T257">
        <v>20</v>
      </c>
      <c r="U257" t="s">
        <v>862</v>
      </c>
      <c r="V257" t="s">
        <v>700</v>
      </c>
      <c r="W257">
        <f t="shared" si="19"/>
        <v>1095</v>
      </c>
      <c r="X257" t="s">
        <v>1672</v>
      </c>
      <c r="Y257" t="s">
        <v>1677</v>
      </c>
      <c r="Z257" t="s">
        <v>1678</v>
      </c>
      <c r="AA257" t="s">
        <v>622</v>
      </c>
      <c r="AH257">
        <v>4</v>
      </c>
    </row>
    <row r="258" spans="1:34" ht="19.2">
      <c r="A258" s="4" t="s">
        <v>5984</v>
      </c>
      <c r="B258" t="s">
        <v>1845</v>
      </c>
      <c r="C258" t="s">
        <v>1846</v>
      </c>
      <c r="D258" t="s">
        <v>1847</v>
      </c>
      <c r="E258" t="s">
        <v>30</v>
      </c>
      <c r="F258" t="s">
        <v>31</v>
      </c>
      <c r="G258">
        <f t="shared" ref="G258:G321" si="20">COUNTIF(F258,"*Samenwerkingsverband Noord-Nederland*")</f>
        <v>0</v>
      </c>
      <c r="H258">
        <f t="shared" ref="H258:H321" si="21">COUNTIF(F258,"*OPZuid*")</f>
        <v>0</v>
      </c>
      <c r="I258">
        <f t="shared" ref="I258:I321" si="22">COUNTIF(F258,"*OP Oost*")</f>
        <v>1</v>
      </c>
      <c r="J258">
        <f t="shared" ref="J258:J321" si="23">COUNTIF(F258,"*Kansen voor West II*")</f>
        <v>0</v>
      </c>
      <c r="K258" t="s">
        <v>1848</v>
      </c>
      <c r="L258" t="s">
        <v>1849</v>
      </c>
      <c r="M258" s="2">
        <v>280849</v>
      </c>
      <c r="N258" s="2">
        <v>299239</v>
      </c>
      <c r="O258" s="2">
        <v>194913</v>
      </c>
      <c r="P258" s="2">
        <v>775000</v>
      </c>
      <c r="Q258">
        <v>34</v>
      </c>
      <c r="R258" t="s">
        <v>526</v>
      </c>
      <c r="S258" t="s">
        <v>527</v>
      </c>
      <c r="T258">
        <v>500</v>
      </c>
      <c r="U258" t="s">
        <v>847</v>
      </c>
      <c r="V258" t="s">
        <v>296</v>
      </c>
      <c r="W258">
        <f t="shared" ref="W258:W321" si="24">V258-U258</f>
        <v>1278</v>
      </c>
      <c r="X258" t="s">
        <v>1845</v>
      </c>
      <c r="Y258" t="s">
        <v>1850</v>
      </c>
      <c r="Z258" t="s">
        <v>1596</v>
      </c>
      <c r="AA258" t="s">
        <v>622</v>
      </c>
      <c r="AB258" t="s">
        <v>1851</v>
      </c>
      <c r="AC258" t="s">
        <v>1852</v>
      </c>
      <c r="AH258">
        <v>6</v>
      </c>
    </row>
    <row r="259" spans="1:34" ht="19.2">
      <c r="A259" s="4" t="s">
        <v>5984</v>
      </c>
      <c r="B259" t="s">
        <v>1903</v>
      </c>
      <c r="C259" t="s">
        <v>1904</v>
      </c>
      <c r="D259" t="s">
        <v>1904</v>
      </c>
      <c r="E259" t="s">
        <v>30</v>
      </c>
      <c r="F259" t="s">
        <v>31</v>
      </c>
      <c r="G259">
        <f t="shared" si="20"/>
        <v>0</v>
      </c>
      <c r="H259">
        <f t="shared" si="21"/>
        <v>0</v>
      </c>
      <c r="I259">
        <f t="shared" si="22"/>
        <v>1</v>
      </c>
      <c r="J259">
        <f t="shared" si="23"/>
        <v>0</v>
      </c>
      <c r="K259" t="s">
        <v>1905</v>
      </c>
      <c r="L259" t="s">
        <v>1906</v>
      </c>
      <c r="M259" s="2">
        <v>782545</v>
      </c>
      <c r="N259" s="2">
        <v>835738</v>
      </c>
      <c r="O259" s="2">
        <v>1735483</v>
      </c>
      <c r="P259" s="2">
        <v>3353766</v>
      </c>
      <c r="Q259">
        <v>34</v>
      </c>
      <c r="R259" t="s">
        <v>34</v>
      </c>
      <c r="S259" t="s">
        <v>1907</v>
      </c>
      <c r="T259">
        <v>10</v>
      </c>
      <c r="U259" t="s">
        <v>1062</v>
      </c>
      <c r="V259" t="s">
        <v>1908</v>
      </c>
      <c r="W259">
        <f t="shared" si="24"/>
        <v>1187</v>
      </c>
      <c r="X259" t="s">
        <v>1903</v>
      </c>
      <c r="Y259" t="s">
        <v>1909</v>
      </c>
      <c r="Z259" t="s">
        <v>622</v>
      </c>
      <c r="AH259">
        <v>3</v>
      </c>
    </row>
    <row r="260" spans="1:34" ht="19.2">
      <c r="A260" s="4" t="s">
        <v>5984</v>
      </c>
      <c r="B260" t="s">
        <v>2135</v>
      </c>
      <c r="C260" t="s">
        <v>2136</v>
      </c>
      <c r="D260" t="s">
        <v>2136</v>
      </c>
      <c r="E260" t="s">
        <v>30</v>
      </c>
      <c r="F260" t="s">
        <v>31</v>
      </c>
      <c r="G260">
        <f t="shared" si="20"/>
        <v>0</v>
      </c>
      <c r="H260">
        <f t="shared" si="21"/>
        <v>0</v>
      </c>
      <c r="I260">
        <f t="shared" si="22"/>
        <v>1</v>
      </c>
      <c r="J260">
        <f t="shared" si="23"/>
        <v>0</v>
      </c>
      <c r="K260" t="s">
        <v>2137</v>
      </c>
      <c r="L260" t="s">
        <v>2138</v>
      </c>
      <c r="M260" s="2">
        <v>1715</v>
      </c>
      <c r="N260" s="2">
        <v>1750</v>
      </c>
      <c r="O260" s="2">
        <v>8941</v>
      </c>
      <c r="P260" s="2">
        <v>12407</v>
      </c>
      <c r="Q260">
        <v>34</v>
      </c>
      <c r="R260" t="s">
        <v>2139</v>
      </c>
      <c r="S260" t="s">
        <v>2140</v>
      </c>
      <c r="T260">
        <v>1</v>
      </c>
      <c r="U260" t="s">
        <v>36</v>
      </c>
      <c r="V260" t="s">
        <v>264</v>
      </c>
      <c r="W260">
        <f t="shared" si="24"/>
        <v>670</v>
      </c>
      <c r="X260" t="s">
        <v>2135</v>
      </c>
      <c r="AH260">
        <v>1</v>
      </c>
    </row>
    <row r="261" spans="1:34" ht="19.2">
      <c r="A261" s="4" t="s">
        <v>5984</v>
      </c>
      <c r="B261" t="s">
        <v>2161</v>
      </c>
      <c r="C261" t="s">
        <v>2162</v>
      </c>
      <c r="E261" t="s">
        <v>30</v>
      </c>
      <c r="F261" t="s">
        <v>93</v>
      </c>
      <c r="G261">
        <f t="shared" si="20"/>
        <v>1</v>
      </c>
      <c r="H261">
        <f t="shared" si="21"/>
        <v>0</v>
      </c>
      <c r="I261">
        <f t="shared" si="22"/>
        <v>0</v>
      </c>
      <c r="J261">
        <f t="shared" si="23"/>
        <v>0</v>
      </c>
      <c r="K261" t="s">
        <v>2163</v>
      </c>
      <c r="M261" s="2">
        <v>270718</v>
      </c>
      <c r="N261" s="2">
        <v>249520</v>
      </c>
      <c r="O261" s="2">
        <v>409112</v>
      </c>
      <c r="P261" s="2">
        <v>929350</v>
      </c>
      <c r="Q261">
        <v>38</v>
      </c>
      <c r="R261" t="s">
        <v>2164</v>
      </c>
      <c r="S261" t="s">
        <v>2165</v>
      </c>
      <c r="T261">
        <v>25</v>
      </c>
      <c r="U261" t="s">
        <v>351</v>
      </c>
      <c r="V261" t="s">
        <v>2166</v>
      </c>
      <c r="W261">
        <f t="shared" si="24"/>
        <v>1003</v>
      </c>
      <c r="X261" t="s">
        <v>2167</v>
      </c>
      <c r="Y261" t="s">
        <v>2168</v>
      </c>
      <c r="Z261" t="s">
        <v>1990</v>
      </c>
      <c r="AH261">
        <v>3</v>
      </c>
    </row>
    <row r="262" spans="1:34" ht="19.2">
      <c r="A262" s="4" t="s">
        <v>5984</v>
      </c>
      <c r="B262" t="s">
        <v>2321</v>
      </c>
      <c r="C262" t="s">
        <v>2322</v>
      </c>
      <c r="D262" t="s">
        <v>2322</v>
      </c>
      <c r="E262" t="s">
        <v>30</v>
      </c>
      <c r="F262" t="s">
        <v>31</v>
      </c>
      <c r="G262">
        <f t="shared" si="20"/>
        <v>0</v>
      </c>
      <c r="H262">
        <f t="shared" si="21"/>
        <v>0</v>
      </c>
      <c r="I262">
        <f t="shared" si="22"/>
        <v>1</v>
      </c>
      <c r="J262">
        <f t="shared" si="23"/>
        <v>0</v>
      </c>
      <c r="K262" t="s">
        <v>2323</v>
      </c>
      <c r="L262" t="s">
        <v>2324</v>
      </c>
      <c r="M262" s="2">
        <v>469214</v>
      </c>
      <c r="N262" s="2">
        <v>129996</v>
      </c>
      <c r="O262" s="2">
        <v>898816</v>
      </c>
      <c r="P262" s="2">
        <v>1498027</v>
      </c>
      <c r="Q262">
        <v>34</v>
      </c>
      <c r="R262" t="s">
        <v>2325</v>
      </c>
      <c r="S262" t="s">
        <v>2326</v>
      </c>
      <c r="T262">
        <v>30</v>
      </c>
      <c r="U262" t="s">
        <v>977</v>
      </c>
      <c r="V262" t="s">
        <v>2327</v>
      </c>
      <c r="W262">
        <f t="shared" si="24"/>
        <v>1278</v>
      </c>
      <c r="X262" t="s">
        <v>2321</v>
      </c>
      <c r="Y262" t="s">
        <v>2328</v>
      </c>
      <c r="Z262" t="s">
        <v>2329</v>
      </c>
      <c r="AA262" t="s">
        <v>2330</v>
      </c>
      <c r="AB262" t="s">
        <v>2331</v>
      </c>
      <c r="AC262" t="s">
        <v>1596</v>
      </c>
      <c r="AD262" t="s">
        <v>622</v>
      </c>
      <c r="AH262">
        <v>7</v>
      </c>
    </row>
    <row r="263" spans="1:34" ht="19.2">
      <c r="A263" s="4" t="s">
        <v>5984</v>
      </c>
      <c r="B263" t="s">
        <v>2361</v>
      </c>
      <c r="C263" t="s">
        <v>2362</v>
      </c>
      <c r="D263" t="s">
        <v>2362</v>
      </c>
      <c r="E263" t="s">
        <v>30</v>
      </c>
      <c r="F263" t="s">
        <v>31</v>
      </c>
      <c r="G263">
        <f t="shared" si="20"/>
        <v>0</v>
      </c>
      <c r="H263">
        <f t="shared" si="21"/>
        <v>0</v>
      </c>
      <c r="I263">
        <f t="shared" si="22"/>
        <v>1</v>
      </c>
      <c r="J263">
        <f t="shared" si="23"/>
        <v>0</v>
      </c>
      <c r="K263" t="s">
        <v>2363</v>
      </c>
      <c r="L263" t="s">
        <v>2364</v>
      </c>
      <c r="M263" s="2">
        <v>395492</v>
      </c>
      <c r="N263" s="2">
        <v>142981</v>
      </c>
      <c r="O263" s="2">
        <v>460385</v>
      </c>
      <c r="P263" s="2">
        <v>998858</v>
      </c>
      <c r="Q263">
        <v>36</v>
      </c>
      <c r="R263" t="s">
        <v>1659</v>
      </c>
      <c r="S263" t="s">
        <v>1660</v>
      </c>
      <c r="T263">
        <v>10</v>
      </c>
      <c r="U263" t="s">
        <v>1998</v>
      </c>
      <c r="V263" t="s">
        <v>119</v>
      </c>
      <c r="W263">
        <f t="shared" si="24"/>
        <v>1322</v>
      </c>
      <c r="X263" t="s">
        <v>2365</v>
      </c>
      <c r="Y263" t="s">
        <v>2366</v>
      </c>
      <c r="AH263">
        <v>2</v>
      </c>
    </row>
    <row r="264" spans="1:34" ht="19.2">
      <c r="A264" s="4" t="s">
        <v>5984</v>
      </c>
      <c r="B264" t="s">
        <v>2168</v>
      </c>
      <c r="C264" t="s">
        <v>2679</v>
      </c>
      <c r="D264" t="s">
        <v>2680</v>
      </c>
      <c r="E264" t="s">
        <v>30</v>
      </c>
      <c r="F264" t="s">
        <v>31</v>
      </c>
      <c r="G264">
        <f t="shared" si="20"/>
        <v>0</v>
      </c>
      <c r="H264">
        <f t="shared" si="21"/>
        <v>0</v>
      </c>
      <c r="I264">
        <f t="shared" si="22"/>
        <v>1</v>
      </c>
      <c r="J264">
        <f t="shared" si="23"/>
        <v>0</v>
      </c>
      <c r="K264" t="s">
        <v>2681</v>
      </c>
      <c r="L264" t="s">
        <v>2682</v>
      </c>
      <c r="M264" s="2">
        <v>207979</v>
      </c>
      <c r="N264" s="2">
        <v>65515</v>
      </c>
      <c r="O264" s="2">
        <v>524605</v>
      </c>
      <c r="P264" s="2">
        <v>798099</v>
      </c>
      <c r="Q264">
        <v>34</v>
      </c>
      <c r="R264" t="s">
        <v>2164</v>
      </c>
      <c r="S264" t="s">
        <v>2165</v>
      </c>
      <c r="T264">
        <v>25</v>
      </c>
      <c r="U264" t="s">
        <v>449</v>
      </c>
      <c r="V264" t="s">
        <v>632</v>
      </c>
      <c r="W264">
        <f t="shared" si="24"/>
        <v>912</v>
      </c>
      <c r="X264" t="s">
        <v>2168</v>
      </c>
      <c r="Y264" t="s">
        <v>2683</v>
      </c>
      <c r="Z264" t="s">
        <v>2684</v>
      </c>
      <c r="AH264">
        <v>3</v>
      </c>
    </row>
    <row r="265" spans="1:34" ht="19.2">
      <c r="A265" s="4" t="s">
        <v>5984</v>
      </c>
      <c r="B265" t="s">
        <v>2751</v>
      </c>
      <c r="C265" t="s">
        <v>2752</v>
      </c>
      <c r="D265" t="s">
        <v>2753</v>
      </c>
      <c r="E265" t="s">
        <v>30</v>
      </c>
      <c r="F265" t="s">
        <v>31</v>
      </c>
      <c r="G265">
        <f t="shared" si="20"/>
        <v>0</v>
      </c>
      <c r="H265">
        <f t="shared" si="21"/>
        <v>0</v>
      </c>
      <c r="I265">
        <f t="shared" si="22"/>
        <v>1</v>
      </c>
      <c r="J265">
        <f t="shared" si="23"/>
        <v>0</v>
      </c>
      <c r="K265" t="s">
        <v>2754</v>
      </c>
      <c r="L265" t="s">
        <v>2755</v>
      </c>
      <c r="M265" s="2">
        <v>9995</v>
      </c>
      <c r="N265" s="2">
        <v>9255</v>
      </c>
      <c r="O265" s="2">
        <v>39343</v>
      </c>
      <c r="P265" s="2">
        <v>58593</v>
      </c>
      <c r="Q265">
        <v>34</v>
      </c>
      <c r="R265" t="s">
        <v>2756</v>
      </c>
      <c r="S265" t="s">
        <v>2757</v>
      </c>
      <c r="T265">
        <v>4</v>
      </c>
      <c r="U265" t="s">
        <v>1175</v>
      </c>
      <c r="V265" t="s">
        <v>847</v>
      </c>
      <c r="W265">
        <f t="shared" si="24"/>
        <v>304</v>
      </c>
      <c r="X265" t="s">
        <v>2751</v>
      </c>
      <c r="AH265">
        <v>1</v>
      </c>
    </row>
    <row r="266" spans="1:34" ht="19.2">
      <c r="A266" s="4" t="s">
        <v>5984</v>
      </c>
      <c r="B266" t="s">
        <v>2800</v>
      </c>
      <c r="C266" t="s">
        <v>2801</v>
      </c>
      <c r="D266" t="s">
        <v>2801</v>
      </c>
      <c r="E266" t="s">
        <v>30</v>
      </c>
      <c r="F266" t="s">
        <v>31</v>
      </c>
      <c r="G266">
        <f t="shared" si="20"/>
        <v>0</v>
      </c>
      <c r="H266">
        <f t="shared" si="21"/>
        <v>0</v>
      </c>
      <c r="I266">
        <f t="shared" si="22"/>
        <v>1</v>
      </c>
      <c r="J266">
        <f t="shared" si="23"/>
        <v>0</v>
      </c>
      <c r="K266" t="s">
        <v>2802</v>
      </c>
      <c r="L266" t="s">
        <v>2803</v>
      </c>
      <c r="M266" s="2">
        <v>74232</v>
      </c>
      <c r="N266" s="2">
        <v>121824</v>
      </c>
      <c r="O266" s="2">
        <v>364180</v>
      </c>
      <c r="P266" s="2">
        <v>560236</v>
      </c>
      <c r="Q266">
        <v>34</v>
      </c>
      <c r="R266" t="s">
        <v>570</v>
      </c>
      <c r="S266" t="s">
        <v>571</v>
      </c>
      <c r="T266">
        <v>15</v>
      </c>
      <c r="U266" t="s">
        <v>295</v>
      </c>
      <c r="V266" t="s">
        <v>1037</v>
      </c>
      <c r="W266">
        <f t="shared" si="24"/>
        <v>719</v>
      </c>
      <c r="X266" t="s">
        <v>2800</v>
      </c>
      <c r="Y266" t="s">
        <v>2804</v>
      </c>
      <c r="AH266">
        <v>2</v>
      </c>
    </row>
    <row r="267" spans="1:34" ht="19.2">
      <c r="A267" s="4" t="s">
        <v>5984</v>
      </c>
      <c r="B267" t="s">
        <v>2925</v>
      </c>
      <c r="C267" t="s">
        <v>2926</v>
      </c>
      <c r="D267" t="s">
        <v>2927</v>
      </c>
      <c r="E267" t="s">
        <v>30</v>
      </c>
      <c r="F267" t="s">
        <v>31</v>
      </c>
      <c r="G267">
        <f t="shared" si="20"/>
        <v>0</v>
      </c>
      <c r="H267">
        <f t="shared" si="21"/>
        <v>0</v>
      </c>
      <c r="I267">
        <f t="shared" si="22"/>
        <v>1</v>
      </c>
      <c r="J267">
        <f t="shared" si="23"/>
        <v>0</v>
      </c>
      <c r="K267" t="s">
        <v>2928</v>
      </c>
      <c r="L267" t="s">
        <v>2929</v>
      </c>
      <c r="M267" s="2">
        <v>24638</v>
      </c>
      <c r="N267" s="2">
        <v>40465</v>
      </c>
      <c r="O267" s="2">
        <v>120905</v>
      </c>
      <c r="P267" s="2">
        <v>186008</v>
      </c>
      <c r="Q267">
        <v>34</v>
      </c>
      <c r="R267" t="s">
        <v>2930</v>
      </c>
      <c r="S267" t="s">
        <v>2931</v>
      </c>
      <c r="T267">
        <v>25</v>
      </c>
      <c r="U267" t="s">
        <v>1036</v>
      </c>
      <c r="V267" t="s">
        <v>45</v>
      </c>
      <c r="W267">
        <f t="shared" si="24"/>
        <v>1186</v>
      </c>
      <c r="X267" t="s">
        <v>2925</v>
      </c>
      <c r="Y267" t="s">
        <v>2932</v>
      </c>
      <c r="AH267">
        <v>2</v>
      </c>
    </row>
    <row r="268" spans="1:34" ht="19.2">
      <c r="A268" s="4" t="s">
        <v>5984</v>
      </c>
      <c r="B268" t="s">
        <v>2996</v>
      </c>
      <c r="C268" t="s">
        <v>2997</v>
      </c>
      <c r="D268" t="s">
        <v>2998</v>
      </c>
      <c r="E268" t="s">
        <v>30</v>
      </c>
      <c r="F268" t="s">
        <v>31</v>
      </c>
      <c r="G268">
        <f t="shared" si="20"/>
        <v>0</v>
      </c>
      <c r="H268">
        <f t="shared" si="21"/>
        <v>0</v>
      </c>
      <c r="I268">
        <f t="shared" si="22"/>
        <v>1</v>
      </c>
      <c r="J268">
        <f t="shared" si="23"/>
        <v>0</v>
      </c>
      <c r="K268" t="s">
        <v>2999</v>
      </c>
      <c r="L268" t="s">
        <v>3000</v>
      </c>
      <c r="M268" s="2">
        <v>619558</v>
      </c>
      <c r="N268" s="2">
        <v>1467278</v>
      </c>
      <c r="O268" s="2">
        <v>1827953</v>
      </c>
      <c r="P268" s="2">
        <v>3914788</v>
      </c>
      <c r="Q268">
        <v>34</v>
      </c>
      <c r="R268" t="s">
        <v>3001</v>
      </c>
      <c r="S268" t="s">
        <v>3002</v>
      </c>
      <c r="T268">
        <v>5</v>
      </c>
      <c r="U268" t="s">
        <v>322</v>
      </c>
      <c r="V268" t="s">
        <v>141</v>
      </c>
      <c r="W268">
        <f t="shared" si="24"/>
        <v>1826</v>
      </c>
      <c r="X268" t="s">
        <v>2996</v>
      </c>
      <c r="Y268" t="s">
        <v>3003</v>
      </c>
      <c r="Z268" t="s">
        <v>622</v>
      </c>
      <c r="AA268" t="s">
        <v>3004</v>
      </c>
      <c r="AH268">
        <v>4</v>
      </c>
    </row>
    <row r="269" spans="1:34" ht="19.2">
      <c r="A269" s="4" t="s">
        <v>5984</v>
      </c>
      <c r="B269" t="s">
        <v>3031</v>
      </c>
      <c r="C269" t="s">
        <v>3032</v>
      </c>
      <c r="D269" t="s">
        <v>3033</v>
      </c>
      <c r="E269" t="s">
        <v>30</v>
      </c>
      <c r="F269" t="s">
        <v>31</v>
      </c>
      <c r="G269">
        <f t="shared" si="20"/>
        <v>0</v>
      </c>
      <c r="H269">
        <f t="shared" si="21"/>
        <v>0</v>
      </c>
      <c r="I269">
        <f t="shared" si="22"/>
        <v>1</v>
      </c>
      <c r="J269">
        <f t="shared" si="23"/>
        <v>0</v>
      </c>
      <c r="K269" t="s">
        <v>3034</v>
      </c>
      <c r="L269" t="s">
        <v>3035</v>
      </c>
      <c r="M269" s="2">
        <v>1976</v>
      </c>
      <c r="N269" s="2">
        <v>1976</v>
      </c>
      <c r="O269" s="2">
        <v>5928</v>
      </c>
      <c r="P269" s="2">
        <v>9880</v>
      </c>
      <c r="Q269">
        <v>34</v>
      </c>
      <c r="R269" t="s">
        <v>1185</v>
      </c>
      <c r="S269" t="s">
        <v>3036</v>
      </c>
      <c r="T269">
        <v>5</v>
      </c>
      <c r="U269" t="s">
        <v>1979</v>
      </c>
      <c r="V269" t="s">
        <v>803</v>
      </c>
      <c r="W269">
        <f t="shared" si="24"/>
        <v>220</v>
      </c>
      <c r="X269" t="s">
        <v>3031</v>
      </c>
      <c r="AH269">
        <v>1</v>
      </c>
    </row>
    <row r="270" spans="1:34" ht="19.2">
      <c r="A270" s="4" t="s">
        <v>5984</v>
      </c>
      <c r="B270" t="s">
        <v>3297</v>
      </c>
      <c r="C270" t="s">
        <v>3298</v>
      </c>
      <c r="D270" t="s">
        <v>3299</v>
      </c>
      <c r="E270" t="s">
        <v>30</v>
      </c>
      <c r="F270" t="s">
        <v>31</v>
      </c>
      <c r="G270">
        <f t="shared" si="20"/>
        <v>0</v>
      </c>
      <c r="H270">
        <f t="shared" si="21"/>
        <v>0</v>
      </c>
      <c r="I270">
        <f t="shared" si="22"/>
        <v>1</v>
      </c>
      <c r="J270">
        <f t="shared" si="23"/>
        <v>0</v>
      </c>
      <c r="K270" t="s">
        <v>3300</v>
      </c>
      <c r="L270" t="s">
        <v>3301</v>
      </c>
      <c r="M270" s="2">
        <v>4882</v>
      </c>
      <c r="N270" s="2">
        <v>4981</v>
      </c>
      <c r="O270" s="2">
        <v>9863</v>
      </c>
      <c r="P270" s="2">
        <v>19725</v>
      </c>
      <c r="Q270">
        <v>34</v>
      </c>
      <c r="R270" t="s">
        <v>1185</v>
      </c>
      <c r="S270" t="s">
        <v>3302</v>
      </c>
      <c r="T270">
        <v>46</v>
      </c>
      <c r="U270" t="s">
        <v>519</v>
      </c>
      <c r="V270" t="s">
        <v>3303</v>
      </c>
      <c r="W270">
        <f t="shared" si="24"/>
        <v>75</v>
      </c>
      <c r="X270" t="s">
        <v>3297</v>
      </c>
      <c r="AH270">
        <v>1</v>
      </c>
    </row>
    <row r="271" spans="1:34" ht="19.2">
      <c r="A271" s="4" t="s">
        <v>5984</v>
      </c>
      <c r="B271" t="s">
        <v>3531</v>
      </c>
      <c r="C271" t="s">
        <v>3532</v>
      </c>
      <c r="D271" t="s">
        <v>3532</v>
      </c>
      <c r="E271" t="s">
        <v>30</v>
      </c>
      <c r="F271" t="s">
        <v>31</v>
      </c>
      <c r="G271">
        <f t="shared" si="20"/>
        <v>0</v>
      </c>
      <c r="H271">
        <f t="shared" si="21"/>
        <v>0</v>
      </c>
      <c r="I271">
        <f t="shared" si="22"/>
        <v>1</v>
      </c>
      <c r="J271">
        <f t="shared" si="23"/>
        <v>0</v>
      </c>
      <c r="K271" t="s">
        <v>3533</v>
      </c>
      <c r="L271" t="s">
        <v>3534</v>
      </c>
      <c r="M271" s="2">
        <v>442111</v>
      </c>
      <c r="N271" s="2">
        <v>116601</v>
      </c>
      <c r="O271" s="2">
        <v>838067</v>
      </c>
      <c r="P271" s="2">
        <v>1396779</v>
      </c>
      <c r="Q271">
        <v>34</v>
      </c>
      <c r="R271" t="s">
        <v>526</v>
      </c>
      <c r="S271" t="s">
        <v>3535</v>
      </c>
      <c r="U271" t="s">
        <v>717</v>
      </c>
      <c r="V271" t="s">
        <v>141</v>
      </c>
      <c r="W271">
        <f t="shared" si="24"/>
        <v>1886</v>
      </c>
      <c r="X271" t="s">
        <v>3536</v>
      </c>
      <c r="Y271" t="s">
        <v>3531</v>
      </c>
      <c r="Z271" t="s">
        <v>3537</v>
      </c>
      <c r="AH271">
        <v>3</v>
      </c>
    </row>
    <row r="272" spans="1:34" ht="19.2">
      <c r="A272" s="4" t="s">
        <v>5984</v>
      </c>
      <c r="B272" t="s">
        <v>3585</v>
      </c>
      <c r="C272" t="s">
        <v>3586</v>
      </c>
      <c r="D272" t="s">
        <v>3586</v>
      </c>
      <c r="E272" t="s">
        <v>30</v>
      </c>
      <c r="F272" t="s">
        <v>31</v>
      </c>
      <c r="G272">
        <f t="shared" si="20"/>
        <v>0</v>
      </c>
      <c r="H272">
        <f t="shared" si="21"/>
        <v>0</v>
      </c>
      <c r="I272">
        <f t="shared" si="22"/>
        <v>1</v>
      </c>
      <c r="J272">
        <f t="shared" si="23"/>
        <v>0</v>
      </c>
      <c r="K272" t="s">
        <v>3587</v>
      </c>
      <c r="L272" t="s">
        <v>3588</v>
      </c>
      <c r="M272" s="2">
        <v>855306</v>
      </c>
      <c r="N272" s="2">
        <v>1144585</v>
      </c>
      <c r="O272" s="2">
        <v>2231224</v>
      </c>
      <c r="P272" s="2">
        <v>4231116</v>
      </c>
      <c r="Q272">
        <v>34</v>
      </c>
      <c r="R272" t="s">
        <v>3589</v>
      </c>
      <c r="S272" t="s">
        <v>3590</v>
      </c>
      <c r="T272">
        <v>28</v>
      </c>
      <c r="U272" t="s">
        <v>1418</v>
      </c>
      <c r="V272" t="s">
        <v>1784</v>
      </c>
      <c r="W272">
        <f t="shared" si="24"/>
        <v>1095</v>
      </c>
      <c r="X272" t="s">
        <v>3585</v>
      </c>
      <c r="Y272" t="s">
        <v>3591</v>
      </c>
      <c r="Z272" t="s">
        <v>3592</v>
      </c>
      <c r="AA272" t="s">
        <v>2330</v>
      </c>
      <c r="AB272" t="s">
        <v>3593</v>
      </c>
      <c r="AC272" t="s">
        <v>3594</v>
      </c>
      <c r="AH272">
        <v>6</v>
      </c>
    </row>
    <row r="273" spans="1:34" ht="19.2">
      <c r="A273" s="4" t="s">
        <v>5984</v>
      </c>
      <c r="B273" t="s">
        <v>2540</v>
      </c>
      <c r="C273" t="s">
        <v>3611</v>
      </c>
      <c r="D273" t="s">
        <v>3611</v>
      </c>
      <c r="E273" t="s">
        <v>30</v>
      </c>
      <c r="F273" t="s">
        <v>31</v>
      </c>
      <c r="G273">
        <f t="shared" si="20"/>
        <v>0</v>
      </c>
      <c r="H273">
        <f t="shared" si="21"/>
        <v>0</v>
      </c>
      <c r="I273">
        <f t="shared" si="22"/>
        <v>1</v>
      </c>
      <c r="J273">
        <f t="shared" si="23"/>
        <v>0</v>
      </c>
      <c r="K273" t="s">
        <v>3612</v>
      </c>
      <c r="L273" t="s">
        <v>3613</v>
      </c>
      <c r="M273" s="2">
        <v>135134</v>
      </c>
      <c r="N273" s="2">
        <v>135308</v>
      </c>
      <c r="O273" s="2">
        <v>507578</v>
      </c>
      <c r="P273" s="2">
        <v>778020</v>
      </c>
      <c r="Q273">
        <v>34</v>
      </c>
      <c r="R273" t="s">
        <v>2164</v>
      </c>
      <c r="S273" t="s">
        <v>2165</v>
      </c>
      <c r="T273">
        <v>25</v>
      </c>
      <c r="U273" t="s">
        <v>322</v>
      </c>
      <c r="V273" t="s">
        <v>1917</v>
      </c>
      <c r="W273">
        <f t="shared" si="24"/>
        <v>730</v>
      </c>
      <c r="X273" t="s">
        <v>2540</v>
      </c>
      <c r="Y273" t="s">
        <v>3614</v>
      </c>
      <c r="AH273">
        <v>2</v>
      </c>
    </row>
    <row r="274" spans="1:34" ht="19.2">
      <c r="A274" s="4" t="s">
        <v>5984</v>
      </c>
      <c r="B274" t="s">
        <v>3658</v>
      </c>
      <c r="C274" t="s">
        <v>3659</v>
      </c>
      <c r="D274" t="s">
        <v>3660</v>
      </c>
      <c r="E274" t="s">
        <v>30</v>
      </c>
      <c r="F274" t="s">
        <v>31</v>
      </c>
      <c r="G274">
        <f t="shared" si="20"/>
        <v>0</v>
      </c>
      <c r="H274">
        <f t="shared" si="21"/>
        <v>0</v>
      </c>
      <c r="I274">
        <f t="shared" si="22"/>
        <v>1</v>
      </c>
      <c r="J274">
        <f t="shared" si="23"/>
        <v>0</v>
      </c>
      <c r="K274" t="s">
        <v>3661</v>
      </c>
      <c r="L274" t="s">
        <v>3662</v>
      </c>
      <c r="M274" s="2">
        <v>89384</v>
      </c>
      <c r="N274" s="2">
        <v>89384</v>
      </c>
      <c r="O274" s="2">
        <v>332761</v>
      </c>
      <c r="P274" s="2">
        <v>511530</v>
      </c>
      <c r="Q274">
        <v>36</v>
      </c>
      <c r="R274" t="s">
        <v>3663</v>
      </c>
      <c r="S274" t="s">
        <v>3664</v>
      </c>
      <c r="T274">
        <v>3</v>
      </c>
      <c r="U274" t="s">
        <v>44</v>
      </c>
      <c r="V274" t="s">
        <v>45</v>
      </c>
      <c r="W274">
        <f t="shared" si="24"/>
        <v>729</v>
      </c>
      <c r="X274" t="s">
        <v>3658</v>
      </c>
      <c r="Y274" t="s">
        <v>3665</v>
      </c>
      <c r="AH274">
        <v>2</v>
      </c>
    </row>
    <row r="275" spans="1:34" ht="19.2">
      <c r="A275" s="4" t="s">
        <v>5984</v>
      </c>
      <c r="B275" t="s">
        <v>622</v>
      </c>
      <c r="C275" t="s">
        <v>3808</v>
      </c>
      <c r="D275" t="s">
        <v>3809</v>
      </c>
      <c r="E275" t="s">
        <v>30</v>
      </c>
      <c r="F275" t="s">
        <v>31</v>
      </c>
      <c r="G275">
        <f t="shared" si="20"/>
        <v>0</v>
      </c>
      <c r="H275">
        <f t="shared" si="21"/>
        <v>0</v>
      </c>
      <c r="I275">
        <f t="shared" si="22"/>
        <v>1</v>
      </c>
      <c r="J275">
        <f t="shared" si="23"/>
        <v>0</v>
      </c>
      <c r="K275" t="s">
        <v>3810</v>
      </c>
      <c r="L275" t="s">
        <v>3811</v>
      </c>
      <c r="M275" s="2">
        <v>362385</v>
      </c>
      <c r="N275" s="2">
        <v>137615</v>
      </c>
      <c r="O275" s="2">
        <v>2068410</v>
      </c>
      <c r="P275" s="2">
        <v>2568410</v>
      </c>
      <c r="Q275">
        <v>34</v>
      </c>
      <c r="R275" t="s">
        <v>1185</v>
      </c>
      <c r="U275" t="s">
        <v>2282</v>
      </c>
      <c r="V275" t="s">
        <v>159</v>
      </c>
      <c r="W275">
        <f t="shared" si="24"/>
        <v>1731</v>
      </c>
      <c r="X275" t="s">
        <v>622</v>
      </c>
      <c r="Y275" t="s">
        <v>3812</v>
      </c>
      <c r="AH275">
        <v>2</v>
      </c>
    </row>
    <row r="276" spans="1:34" ht="19.2">
      <c r="A276" s="4" t="s">
        <v>5984</v>
      </c>
      <c r="B276" t="s">
        <v>622</v>
      </c>
      <c r="C276" t="s">
        <v>3876</v>
      </c>
      <c r="D276" t="s">
        <v>3877</v>
      </c>
      <c r="E276" t="s">
        <v>30</v>
      </c>
      <c r="F276" t="s">
        <v>31</v>
      </c>
      <c r="G276">
        <f t="shared" si="20"/>
        <v>0</v>
      </c>
      <c r="H276">
        <f t="shared" si="21"/>
        <v>0</v>
      </c>
      <c r="I276">
        <f t="shared" si="22"/>
        <v>1</v>
      </c>
      <c r="J276">
        <f t="shared" si="23"/>
        <v>0</v>
      </c>
      <c r="K276" t="s">
        <v>3878</v>
      </c>
      <c r="L276" t="s">
        <v>3879</v>
      </c>
      <c r="M276" s="2">
        <v>119991</v>
      </c>
      <c r="N276" s="2">
        <v>64161</v>
      </c>
      <c r="O276" s="2">
        <v>276229</v>
      </c>
      <c r="P276" s="2">
        <v>460381</v>
      </c>
      <c r="Q276">
        <v>34</v>
      </c>
      <c r="R276" t="s">
        <v>1185</v>
      </c>
      <c r="S276" t="s">
        <v>3002</v>
      </c>
      <c r="T276">
        <v>5</v>
      </c>
      <c r="U276" t="s">
        <v>322</v>
      </c>
      <c r="V276" t="s">
        <v>663</v>
      </c>
      <c r="W276">
        <f t="shared" si="24"/>
        <v>1368</v>
      </c>
      <c r="X276" t="s">
        <v>622</v>
      </c>
      <c r="Y276" t="s">
        <v>3880</v>
      </c>
      <c r="Z276" t="s">
        <v>3881</v>
      </c>
      <c r="AA276" t="s">
        <v>3882</v>
      </c>
      <c r="AH276">
        <v>4</v>
      </c>
    </row>
    <row r="277" spans="1:34" ht="19.2">
      <c r="A277" s="4" t="s">
        <v>5984</v>
      </c>
      <c r="B277" t="s">
        <v>3910</v>
      </c>
      <c r="C277" t="s">
        <v>3911</v>
      </c>
      <c r="D277" t="s">
        <v>3912</v>
      </c>
      <c r="E277" t="s">
        <v>30</v>
      </c>
      <c r="F277" t="s">
        <v>31</v>
      </c>
      <c r="G277">
        <f t="shared" si="20"/>
        <v>0</v>
      </c>
      <c r="H277">
        <f t="shared" si="21"/>
        <v>0</v>
      </c>
      <c r="I277">
        <f t="shared" si="22"/>
        <v>1</v>
      </c>
      <c r="J277">
        <f t="shared" si="23"/>
        <v>0</v>
      </c>
      <c r="K277" t="s">
        <v>3913</v>
      </c>
      <c r="L277" t="s">
        <v>3914</v>
      </c>
      <c r="M277" s="2">
        <v>393554</v>
      </c>
      <c r="N277" s="2">
        <v>98388</v>
      </c>
      <c r="O277" s="2">
        <v>720549</v>
      </c>
      <c r="P277" s="2">
        <v>1212491</v>
      </c>
      <c r="Q277">
        <v>34</v>
      </c>
      <c r="R277" t="s">
        <v>2325</v>
      </c>
      <c r="S277" t="s">
        <v>2326</v>
      </c>
      <c r="T277">
        <v>30</v>
      </c>
      <c r="U277" t="s">
        <v>55</v>
      </c>
      <c r="V277" t="s">
        <v>159</v>
      </c>
      <c r="W277">
        <f t="shared" si="24"/>
        <v>1095</v>
      </c>
      <c r="X277" t="s">
        <v>3910</v>
      </c>
      <c r="Y277" t="s">
        <v>3915</v>
      </c>
      <c r="Z277" t="s">
        <v>3916</v>
      </c>
      <c r="AA277" t="s">
        <v>3917</v>
      </c>
      <c r="AB277" t="s">
        <v>3918</v>
      </c>
      <c r="AH277">
        <v>5</v>
      </c>
    </row>
    <row r="278" spans="1:34" ht="19.2">
      <c r="A278" s="4" t="s">
        <v>5984</v>
      </c>
      <c r="B278" t="s">
        <v>3929</v>
      </c>
      <c r="C278" t="s">
        <v>3930</v>
      </c>
      <c r="D278" t="s">
        <v>3930</v>
      </c>
      <c r="E278" t="s">
        <v>30</v>
      </c>
      <c r="F278" t="s">
        <v>31</v>
      </c>
      <c r="G278">
        <f t="shared" si="20"/>
        <v>0</v>
      </c>
      <c r="H278">
        <f t="shared" si="21"/>
        <v>0</v>
      </c>
      <c r="I278">
        <f t="shared" si="22"/>
        <v>1</v>
      </c>
      <c r="J278">
        <f t="shared" si="23"/>
        <v>0</v>
      </c>
      <c r="K278" t="s">
        <v>3931</v>
      </c>
      <c r="L278" t="s">
        <v>3932</v>
      </c>
      <c r="M278" s="2">
        <v>14945</v>
      </c>
      <c r="N278" s="2">
        <v>15247</v>
      </c>
      <c r="O278" s="2">
        <v>30192</v>
      </c>
      <c r="P278" s="2">
        <v>60384</v>
      </c>
      <c r="Q278">
        <v>34</v>
      </c>
      <c r="R278" t="s">
        <v>3933</v>
      </c>
      <c r="S278" t="s">
        <v>527</v>
      </c>
      <c r="T278">
        <v>511</v>
      </c>
      <c r="U278" t="s">
        <v>1705</v>
      </c>
      <c r="V278" t="s">
        <v>54</v>
      </c>
      <c r="W278">
        <f t="shared" si="24"/>
        <v>213</v>
      </c>
      <c r="X278" t="s">
        <v>3929</v>
      </c>
      <c r="AH278">
        <v>1</v>
      </c>
    </row>
    <row r="279" spans="1:34" ht="19.2">
      <c r="A279" s="4" t="s">
        <v>5984</v>
      </c>
      <c r="B279" t="s">
        <v>4025</v>
      </c>
      <c r="C279" t="s">
        <v>4026</v>
      </c>
      <c r="D279" t="s">
        <v>4027</v>
      </c>
      <c r="E279" t="s">
        <v>30</v>
      </c>
      <c r="F279" t="s">
        <v>31</v>
      </c>
      <c r="G279">
        <f t="shared" si="20"/>
        <v>0</v>
      </c>
      <c r="H279">
        <f t="shared" si="21"/>
        <v>0</v>
      </c>
      <c r="I279">
        <f t="shared" si="22"/>
        <v>1</v>
      </c>
      <c r="J279">
        <f t="shared" si="23"/>
        <v>0</v>
      </c>
      <c r="K279" t="s">
        <v>4028</v>
      </c>
      <c r="L279" t="s">
        <v>4029</v>
      </c>
      <c r="M279" s="2">
        <v>6721</v>
      </c>
      <c r="N279" s="2">
        <v>6081</v>
      </c>
      <c r="O279" s="2">
        <v>19203</v>
      </c>
      <c r="P279" s="2">
        <v>32005</v>
      </c>
      <c r="Q279">
        <v>34</v>
      </c>
      <c r="R279" t="s">
        <v>4030</v>
      </c>
      <c r="S279" t="s">
        <v>4031</v>
      </c>
      <c r="T279">
        <v>39</v>
      </c>
      <c r="U279" t="s">
        <v>4032</v>
      </c>
      <c r="V279" t="s">
        <v>330</v>
      </c>
      <c r="W279">
        <f t="shared" si="24"/>
        <v>422</v>
      </c>
      <c r="X279" t="s">
        <v>4025</v>
      </c>
      <c r="AH279">
        <v>1</v>
      </c>
    </row>
    <row r="280" spans="1:34" ht="19.2">
      <c r="A280" s="4" t="s">
        <v>5984</v>
      </c>
      <c r="B280" t="s">
        <v>622</v>
      </c>
      <c r="C280" t="s">
        <v>4059</v>
      </c>
      <c r="D280" t="s">
        <v>4059</v>
      </c>
      <c r="E280" t="s">
        <v>30</v>
      </c>
      <c r="F280" t="s">
        <v>31</v>
      </c>
      <c r="G280">
        <f t="shared" si="20"/>
        <v>0</v>
      </c>
      <c r="H280">
        <f t="shared" si="21"/>
        <v>0</v>
      </c>
      <c r="I280">
        <f t="shared" si="22"/>
        <v>1</v>
      </c>
      <c r="J280">
        <f t="shared" si="23"/>
        <v>0</v>
      </c>
      <c r="K280" t="s">
        <v>4060</v>
      </c>
      <c r="L280" t="s">
        <v>4061</v>
      </c>
      <c r="M280" s="2">
        <v>216101</v>
      </c>
      <c r="N280" s="2">
        <v>154358</v>
      </c>
      <c r="O280" s="2"/>
      <c r="P280" s="2">
        <v>370459</v>
      </c>
      <c r="Q280">
        <v>34</v>
      </c>
      <c r="R280" t="s">
        <v>1185</v>
      </c>
      <c r="S280" t="s">
        <v>3002</v>
      </c>
      <c r="T280">
        <v>5</v>
      </c>
      <c r="U280" t="s">
        <v>322</v>
      </c>
      <c r="V280" t="s">
        <v>478</v>
      </c>
      <c r="W280">
        <f t="shared" si="24"/>
        <v>1155</v>
      </c>
      <c r="X280" t="s">
        <v>622</v>
      </c>
      <c r="AH280">
        <v>1</v>
      </c>
    </row>
    <row r="281" spans="1:34" ht="19.2">
      <c r="A281" s="4" t="s">
        <v>5984</v>
      </c>
      <c r="B281" t="s">
        <v>4169</v>
      </c>
      <c r="C281" t="s">
        <v>4170</v>
      </c>
      <c r="D281" t="s">
        <v>4170</v>
      </c>
      <c r="E281" t="s">
        <v>30</v>
      </c>
      <c r="F281" t="s">
        <v>31</v>
      </c>
      <c r="G281">
        <f t="shared" si="20"/>
        <v>0</v>
      </c>
      <c r="H281">
        <f t="shared" si="21"/>
        <v>0</v>
      </c>
      <c r="I281">
        <f t="shared" si="22"/>
        <v>1</v>
      </c>
      <c r="J281">
        <f t="shared" si="23"/>
        <v>0</v>
      </c>
      <c r="K281" t="s">
        <v>4171</v>
      </c>
      <c r="L281" t="s">
        <v>4172</v>
      </c>
      <c r="M281" s="2">
        <v>120531</v>
      </c>
      <c r="N281" s="2">
        <v>86094</v>
      </c>
      <c r="O281" s="2">
        <v>162425</v>
      </c>
      <c r="P281" s="2">
        <v>369050</v>
      </c>
      <c r="Q281">
        <v>34</v>
      </c>
      <c r="R281" t="s">
        <v>4173</v>
      </c>
      <c r="S281" t="s">
        <v>4174</v>
      </c>
      <c r="T281">
        <v>55</v>
      </c>
      <c r="U281" t="s">
        <v>322</v>
      </c>
      <c r="V281" t="s">
        <v>1463</v>
      </c>
      <c r="W281">
        <f t="shared" si="24"/>
        <v>1276</v>
      </c>
      <c r="X281" t="s">
        <v>4169</v>
      </c>
      <c r="Y281" t="s">
        <v>622</v>
      </c>
      <c r="Z281" t="s">
        <v>4175</v>
      </c>
      <c r="AA281" t="s">
        <v>4176</v>
      </c>
      <c r="AB281" t="s">
        <v>4177</v>
      </c>
      <c r="AC281" t="s">
        <v>4178</v>
      </c>
      <c r="AD281" t="s">
        <v>4179</v>
      </c>
      <c r="AE281" t="s">
        <v>4180</v>
      </c>
      <c r="AF281" t="s">
        <v>4181</v>
      </c>
      <c r="AG281" t="s">
        <v>4182</v>
      </c>
      <c r="AH281">
        <v>10</v>
      </c>
    </row>
    <row r="282" spans="1:34" ht="19.2">
      <c r="A282" s="4" t="s">
        <v>5984</v>
      </c>
      <c r="B282" t="s">
        <v>1903</v>
      </c>
      <c r="C282" t="s">
        <v>4232</v>
      </c>
      <c r="D282" t="s">
        <v>4233</v>
      </c>
      <c r="E282" t="s">
        <v>30</v>
      </c>
      <c r="F282" t="s">
        <v>31</v>
      </c>
      <c r="G282">
        <f t="shared" si="20"/>
        <v>0</v>
      </c>
      <c r="H282">
        <f t="shared" si="21"/>
        <v>0</v>
      </c>
      <c r="I282">
        <f t="shared" si="22"/>
        <v>1</v>
      </c>
      <c r="J282">
        <f t="shared" si="23"/>
        <v>0</v>
      </c>
      <c r="K282" t="s">
        <v>4234</v>
      </c>
      <c r="L282" t="s">
        <v>4235</v>
      </c>
      <c r="M282" s="2">
        <v>188521</v>
      </c>
      <c r="N282" s="2">
        <v>638553</v>
      </c>
      <c r="O282" s="2">
        <v>693214</v>
      </c>
      <c r="P282" s="2">
        <v>1520288</v>
      </c>
      <c r="Q282">
        <v>34</v>
      </c>
      <c r="R282" t="s">
        <v>34</v>
      </c>
      <c r="S282" t="s">
        <v>1907</v>
      </c>
      <c r="T282">
        <v>10</v>
      </c>
      <c r="U282" t="s">
        <v>79</v>
      </c>
      <c r="V282" t="s">
        <v>196</v>
      </c>
      <c r="W282">
        <f t="shared" si="24"/>
        <v>1094</v>
      </c>
      <c r="X282" t="s">
        <v>1903</v>
      </c>
      <c r="Y282" t="s">
        <v>4236</v>
      </c>
      <c r="Z282" t="s">
        <v>4237</v>
      </c>
      <c r="AA282" t="s">
        <v>4238</v>
      </c>
      <c r="AB282" t="s">
        <v>4239</v>
      </c>
      <c r="AC282" t="s">
        <v>1573</v>
      </c>
      <c r="AH282">
        <v>6</v>
      </c>
    </row>
    <row r="283" spans="1:34" ht="19.2">
      <c r="A283" s="4" t="s">
        <v>5984</v>
      </c>
      <c r="B283" t="s">
        <v>4441</v>
      </c>
      <c r="C283" t="s">
        <v>4442</v>
      </c>
      <c r="D283" t="s">
        <v>4443</v>
      </c>
      <c r="E283" t="s">
        <v>30</v>
      </c>
      <c r="F283" t="s">
        <v>31</v>
      </c>
      <c r="G283">
        <f t="shared" si="20"/>
        <v>0</v>
      </c>
      <c r="H283">
        <f t="shared" si="21"/>
        <v>0</v>
      </c>
      <c r="I283">
        <f t="shared" si="22"/>
        <v>1</v>
      </c>
      <c r="J283">
        <f t="shared" si="23"/>
        <v>0</v>
      </c>
      <c r="K283" t="s">
        <v>4444</v>
      </c>
      <c r="L283" t="s">
        <v>4445</v>
      </c>
      <c r="M283" s="2">
        <v>23825</v>
      </c>
      <c r="N283" s="2">
        <v>21556</v>
      </c>
      <c r="O283" s="2">
        <v>99455</v>
      </c>
      <c r="P283" s="2">
        <v>144836</v>
      </c>
      <c r="Q283">
        <v>34</v>
      </c>
      <c r="R283" t="s">
        <v>1119</v>
      </c>
      <c r="S283" t="s">
        <v>4446</v>
      </c>
      <c r="T283">
        <v>329</v>
      </c>
      <c r="U283" t="s">
        <v>134</v>
      </c>
      <c r="V283" t="s">
        <v>4447</v>
      </c>
      <c r="W283">
        <f t="shared" si="24"/>
        <v>483</v>
      </c>
      <c r="X283" t="s">
        <v>4441</v>
      </c>
      <c r="AH283">
        <v>1</v>
      </c>
    </row>
    <row r="284" spans="1:34" ht="19.2">
      <c r="A284" s="4" t="s">
        <v>5984</v>
      </c>
      <c r="B284" t="s">
        <v>4459</v>
      </c>
      <c r="C284" t="s">
        <v>4460</v>
      </c>
      <c r="D284" t="s">
        <v>4461</v>
      </c>
      <c r="E284" t="s">
        <v>30</v>
      </c>
      <c r="F284" t="s">
        <v>31</v>
      </c>
      <c r="G284">
        <f t="shared" si="20"/>
        <v>0</v>
      </c>
      <c r="H284">
        <f t="shared" si="21"/>
        <v>0</v>
      </c>
      <c r="I284">
        <f t="shared" si="22"/>
        <v>1</v>
      </c>
      <c r="J284">
        <f t="shared" si="23"/>
        <v>0</v>
      </c>
      <c r="K284" t="s">
        <v>4462</v>
      </c>
      <c r="L284" t="s">
        <v>4463</v>
      </c>
      <c r="M284" s="2">
        <v>6835</v>
      </c>
      <c r="N284" s="2">
        <v>6184</v>
      </c>
      <c r="O284" s="2">
        <v>19529</v>
      </c>
      <c r="P284" s="2">
        <v>32548</v>
      </c>
      <c r="Q284">
        <v>36</v>
      </c>
      <c r="R284" t="s">
        <v>4464</v>
      </c>
      <c r="S284" t="s">
        <v>4465</v>
      </c>
      <c r="T284">
        <v>65</v>
      </c>
      <c r="U284" t="s">
        <v>36</v>
      </c>
      <c r="V284" t="s">
        <v>528</v>
      </c>
      <c r="W284">
        <f t="shared" si="24"/>
        <v>365</v>
      </c>
      <c r="X284" t="s">
        <v>4459</v>
      </c>
      <c r="AH284">
        <v>1</v>
      </c>
    </row>
    <row r="285" spans="1:34" ht="19.2">
      <c r="A285" s="4" t="s">
        <v>5984</v>
      </c>
      <c r="B285" t="s">
        <v>4483</v>
      </c>
      <c r="C285" t="s">
        <v>4484</v>
      </c>
      <c r="D285" t="s">
        <v>4484</v>
      </c>
      <c r="E285" t="s">
        <v>30</v>
      </c>
      <c r="F285" t="s">
        <v>31</v>
      </c>
      <c r="G285">
        <f t="shared" si="20"/>
        <v>0</v>
      </c>
      <c r="H285">
        <f t="shared" si="21"/>
        <v>0</v>
      </c>
      <c r="I285">
        <f t="shared" si="22"/>
        <v>1</v>
      </c>
      <c r="J285">
        <f t="shared" si="23"/>
        <v>0</v>
      </c>
      <c r="K285" t="s">
        <v>4485</v>
      </c>
      <c r="L285" t="s">
        <v>4486</v>
      </c>
      <c r="M285" s="2">
        <v>239588</v>
      </c>
      <c r="N285" s="2">
        <v>171134</v>
      </c>
      <c r="O285" s="2">
        <v>515575</v>
      </c>
      <c r="P285" s="2">
        <v>926297</v>
      </c>
      <c r="Q285">
        <v>34</v>
      </c>
      <c r="R285" t="s">
        <v>4487</v>
      </c>
      <c r="S285" t="s">
        <v>4488</v>
      </c>
      <c r="T285">
        <v>25</v>
      </c>
      <c r="U285" t="s">
        <v>4489</v>
      </c>
      <c r="V285" t="s">
        <v>506</v>
      </c>
      <c r="W285">
        <f t="shared" si="24"/>
        <v>1212</v>
      </c>
      <c r="X285" t="s">
        <v>4490</v>
      </c>
      <c r="Y285" t="s">
        <v>4491</v>
      </c>
      <c r="Z285" t="s">
        <v>4492</v>
      </c>
      <c r="AA285" t="s">
        <v>4493</v>
      </c>
      <c r="AB285" t="s">
        <v>4494</v>
      </c>
      <c r="AC285" t="s">
        <v>622</v>
      </c>
      <c r="AD285" t="s">
        <v>4495</v>
      </c>
      <c r="AE285" t="s">
        <v>4496</v>
      </c>
      <c r="AF285" t="s">
        <v>4497</v>
      </c>
      <c r="AG285" t="s">
        <v>4498</v>
      </c>
      <c r="AH285">
        <v>10</v>
      </c>
    </row>
    <row r="286" spans="1:34" ht="19.2">
      <c r="A286" s="4" t="s">
        <v>5984</v>
      </c>
      <c r="B286" t="s">
        <v>1245</v>
      </c>
      <c r="C286" t="s">
        <v>4553</v>
      </c>
      <c r="D286" t="s">
        <v>4554</v>
      </c>
      <c r="E286" t="s">
        <v>30</v>
      </c>
      <c r="F286" t="s">
        <v>31</v>
      </c>
      <c r="G286">
        <f t="shared" si="20"/>
        <v>0</v>
      </c>
      <c r="H286">
        <f t="shared" si="21"/>
        <v>0</v>
      </c>
      <c r="I286">
        <f t="shared" si="22"/>
        <v>1</v>
      </c>
      <c r="J286">
        <f t="shared" si="23"/>
        <v>0</v>
      </c>
      <c r="K286" t="s">
        <v>4555</v>
      </c>
      <c r="L286" t="s">
        <v>2682</v>
      </c>
      <c r="M286" s="2">
        <v>1103165</v>
      </c>
      <c r="N286" s="2">
        <v>352473</v>
      </c>
      <c r="O286" s="2">
        <v>2183457</v>
      </c>
      <c r="P286" s="2">
        <v>3639095</v>
      </c>
      <c r="Q286">
        <v>34</v>
      </c>
      <c r="R286" t="s">
        <v>4556</v>
      </c>
      <c r="U286" t="s">
        <v>295</v>
      </c>
      <c r="V286" t="s">
        <v>141</v>
      </c>
      <c r="W286">
        <f t="shared" si="24"/>
        <v>1460</v>
      </c>
      <c r="X286" t="s">
        <v>1245</v>
      </c>
      <c r="Y286" t="s">
        <v>4557</v>
      </c>
      <c r="Z286" t="s">
        <v>4558</v>
      </c>
      <c r="AA286" t="s">
        <v>1252</v>
      </c>
      <c r="AB286" t="s">
        <v>622</v>
      </c>
      <c r="AC286" t="s">
        <v>1596</v>
      </c>
      <c r="AH286">
        <v>6</v>
      </c>
    </row>
    <row r="287" spans="1:34" ht="19.2">
      <c r="A287" s="4" t="s">
        <v>5984</v>
      </c>
      <c r="B287" t="s">
        <v>4719</v>
      </c>
      <c r="C287" t="s">
        <v>4720</v>
      </c>
      <c r="D287" t="s">
        <v>4721</v>
      </c>
      <c r="E287" t="s">
        <v>30</v>
      </c>
      <c r="F287" t="s">
        <v>31</v>
      </c>
      <c r="G287">
        <f t="shared" si="20"/>
        <v>0</v>
      </c>
      <c r="H287">
        <f t="shared" si="21"/>
        <v>0</v>
      </c>
      <c r="I287">
        <f t="shared" si="22"/>
        <v>1</v>
      </c>
      <c r="J287">
        <f t="shared" si="23"/>
        <v>0</v>
      </c>
      <c r="K287" t="s">
        <v>4722</v>
      </c>
      <c r="L287" t="s">
        <v>4723</v>
      </c>
      <c r="M287" s="2">
        <v>0</v>
      </c>
      <c r="N287" s="2">
        <v>8514</v>
      </c>
      <c r="O287" s="2">
        <v>8514</v>
      </c>
      <c r="P287" s="2">
        <v>17028</v>
      </c>
      <c r="Q287">
        <v>34</v>
      </c>
      <c r="R287" t="s">
        <v>3933</v>
      </c>
      <c r="S287" t="s">
        <v>4724</v>
      </c>
      <c r="T287">
        <v>64</v>
      </c>
      <c r="U287" t="s">
        <v>456</v>
      </c>
      <c r="V287" t="s">
        <v>4725</v>
      </c>
      <c r="W287">
        <f t="shared" si="24"/>
        <v>273</v>
      </c>
      <c r="X287" t="s">
        <v>4719</v>
      </c>
      <c r="AH287">
        <v>1</v>
      </c>
    </row>
    <row r="288" spans="1:34" ht="19.2">
      <c r="A288" s="4" t="s">
        <v>5984</v>
      </c>
      <c r="B288" t="s">
        <v>2540</v>
      </c>
      <c r="C288" t="s">
        <v>4788</v>
      </c>
      <c r="D288" t="s">
        <v>4789</v>
      </c>
      <c r="E288" t="s">
        <v>30</v>
      </c>
      <c r="F288" t="s">
        <v>31</v>
      </c>
      <c r="G288">
        <f t="shared" si="20"/>
        <v>0</v>
      </c>
      <c r="H288">
        <f t="shared" si="21"/>
        <v>0</v>
      </c>
      <c r="I288">
        <f t="shared" si="22"/>
        <v>1</v>
      </c>
      <c r="J288">
        <f t="shared" si="23"/>
        <v>0</v>
      </c>
      <c r="K288" t="s">
        <v>4790</v>
      </c>
      <c r="L288" t="s">
        <v>4791</v>
      </c>
      <c r="M288" s="2">
        <v>24990</v>
      </c>
      <c r="N288" s="2">
        <v>24990</v>
      </c>
      <c r="O288" s="2">
        <v>79090</v>
      </c>
      <c r="P288" s="2">
        <v>129070</v>
      </c>
      <c r="Q288">
        <v>34</v>
      </c>
      <c r="R288" t="s">
        <v>4792</v>
      </c>
      <c r="U288" t="s">
        <v>205</v>
      </c>
      <c r="V288" t="s">
        <v>111</v>
      </c>
      <c r="W288">
        <f t="shared" si="24"/>
        <v>365</v>
      </c>
      <c r="X288" t="s">
        <v>2540</v>
      </c>
      <c r="AH288">
        <v>1</v>
      </c>
    </row>
    <row r="289" spans="1:34" ht="19.2">
      <c r="A289" s="4" t="s">
        <v>5984</v>
      </c>
      <c r="B289" t="s">
        <v>4829</v>
      </c>
      <c r="C289" t="s">
        <v>4830</v>
      </c>
      <c r="D289" t="s">
        <v>4831</v>
      </c>
      <c r="E289" t="s">
        <v>30</v>
      </c>
      <c r="F289" t="s">
        <v>31</v>
      </c>
      <c r="G289">
        <f t="shared" si="20"/>
        <v>0</v>
      </c>
      <c r="H289">
        <f t="shared" si="21"/>
        <v>0</v>
      </c>
      <c r="I289">
        <f t="shared" si="22"/>
        <v>1</v>
      </c>
      <c r="J289">
        <f t="shared" si="23"/>
        <v>0</v>
      </c>
      <c r="K289" t="s">
        <v>4832</v>
      </c>
      <c r="L289" t="s">
        <v>2682</v>
      </c>
      <c r="M289" s="2">
        <v>71420</v>
      </c>
      <c r="N289" s="2">
        <v>128556</v>
      </c>
      <c r="O289" s="2">
        <v>371385</v>
      </c>
      <c r="P289" s="2">
        <v>571362</v>
      </c>
      <c r="Q289">
        <v>34</v>
      </c>
      <c r="R289" t="s">
        <v>2164</v>
      </c>
      <c r="S289" t="s">
        <v>2165</v>
      </c>
      <c r="T289">
        <v>25</v>
      </c>
      <c r="U289" t="s">
        <v>763</v>
      </c>
      <c r="V289" t="s">
        <v>214</v>
      </c>
      <c r="W289">
        <f t="shared" si="24"/>
        <v>668</v>
      </c>
      <c r="X289" t="s">
        <v>4829</v>
      </c>
      <c r="Y289" t="s">
        <v>4833</v>
      </c>
      <c r="AH289">
        <v>2</v>
      </c>
    </row>
    <row r="290" spans="1:34" ht="19.2">
      <c r="A290" s="4" t="s">
        <v>5984</v>
      </c>
      <c r="B290" t="s">
        <v>4889</v>
      </c>
      <c r="C290" t="s">
        <v>4890</v>
      </c>
      <c r="D290" t="s">
        <v>4891</v>
      </c>
      <c r="E290" t="s">
        <v>30</v>
      </c>
      <c r="F290" t="s">
        <v>31</v>
      </c>
      <c r="G290">
        <f t="shared" si="20"/>
        <v>0</v>
      </c>
      <c r="H290">
        <f t="shared" si="21"/>
        <v>0</v>
      </c>
      <c r="I290">
        <f t="shared" si="22"/>
        <v>1</v>
      </c>
      <c r="J290">
        <f t="shared" si="23"/>
        <v>0</v>
      </c>
      <c r="K290" t="s">
        <v>4892</v>
      </c>
      <c r="L290" t="s">
        <v>4893</v>
      </c>
      <c r="M290" s="2">
        <v>4428</v>
      </c>
      <c r="N290" s="2">
        <v>4007</v>
      </c>
      <c r="O290" s="2">
        <v>12653</v>
      </c>
      <c r="P290" s="2">
        <v>21088</v>
      </c>
      <c r="Q290">
        <v>34</v>
      </c>
      <c r="R290" t="s">
        <v>4894</v>
      </c>
      <c r="U290" t="s">
        <v>351</v>
      </c>
      <c r="V290" t="s">
        <v>528</v>
      </c>
      <c r="W290">
        <f t="shared" si="24"/>
        <v>303</v>
      </c>
      <c r="X290" t="s">
        <v>4889</v>
      </c>
      <c r="AH290">
        <v>1</v>
      </c>
    </row>
    <row r="291" spans="1:34" ht="19.2">
      <c r="A291" s="4" t="s">
        <v>5984</v>
      </c>
      <c r="B291" t="s">
        <v>5072</v>
      </c>
      <c r="C291" t="s">
        <v>5073</v>
      </c>
      <c r="D291" t="s">
        <v>5074</v>
      </c>
      <c r="E291" t="s">
        <v>30</v>
      </c>
      <c r="F291" t="s">
        <v>31</v>
      </c>
      <c r="G291">
        <f t="shared" si="20"/>
        <v>0</v>
      </c>
      <c r="H291">
        <f t="shared" si="21"/>
        <v>0</v>
      </c>
      <c r="I291">
        <f t="shared" si="22"/>
        <v>1</v>
      </c>
      <c r="J291">
        <f t="shared" si="23"/>
        <v>0</v>
      </c>
      <c r="K291" t="s">
        <v>5075</v>
      </c>
      <c r="L291" t="s">
        <v>5076</v>
      </c>
      <c r="M291" s="2">
        <v>12383</v>
      </c>
      <c r="N291" s="2">
        <v>12383</v>
      </c>
      <c r="O291" s="2">
        <v>37150</v>
      </c>
      <c r="P291" s="2">
        <v>61917</v>
      </c>
      <c r="Q291">
        <v>34</v>
      </c>
      <c r="R291" t="s">
        <v>749</v>
      </c>
      <c r="S291" t="s">
        <v>527</v>
      </c>
      <c r="T291">
        <v>500</v>
      </c>
      <c r="U291" t="s">
        <v>351</v>
      </c>
      <c r="V291" t="s">
        <v>5077</v>
      </c>
      <c r="W291">
        <f t="shared" si="24"/>
        <v>533</v>
      </c>
      <c r="X291" t="s">
        <v>5072</v>
      </c>
      <c r="AH291">
        <v>1</v>
      </c>
    </row>
    <row r="292" spans="1:34" ht="19.2">
      <c r="A292" s="4" t="s">
        <v>5984</v>
      </c>
      <c r="B292" t="s">
        <v>5078</v>
      </c>
      <c r="C292" t="s">
        <v>5079</v>
      </c>
      <c r="D292" t="s">
        <v>5079</v>
      </c>
      <c r="E292" t="s">
        <v>30</v>
      </c>
      <c r="F292" t="s">
        <v>31</v>
      </c>
      <c r="G292">
        <f t="shared" si="20"/>
        <v>0</v>
      </c>
      <c r="H292">
        <f t="shared" si="21"/>
        <v>0</v>
      </c>
      <c r="I292">
        <f t="shared" si="22"/>
        <v>1</v>
      </c>
      <c r="J292">
        <f t="shared" si="23"/>
        <v>0</v>
      </c>
      <c r="K292" t="s">
        <v>5080</v>
      </c>
      <c r="L292" t="s">
        <v>5081</v>
      </c>
      <c r="M292" s="2">
        <v>400983</v>
      </c>
      <c r="N292" s="2">
        <v>576855</v>
      </c>
      <c r="O292" s="2">
        <v>1056751</v>
      </c>
      <c r="P292" s="2">
        <v>2034588</v>
      </c>
      <c r="Q292">
        <v>34</v>
      </c>
      <c r="R292" t="s">
        <v>1185</v>
      </c>
      <c r="S292" t="s">
        <v>5082</v>
      </c>
      <c r="U292" t="s">
        <v>1418</v>
      </c>
      <c r="V292" t="s">
        <v>4264</v>
      </c>
      <c r="W292">
        <f t="shared" si="24"/>
        <v>1096</v>
      </c>
      <c r="X292" t="s">
        <v>5078</v>
      </c>
      <c r="Y292" t="s">
        <v>5083</v>
      </c>
      <c r="Z292" t="s">
        <v>5084</v>
      </c>
      <c r="AA292" t="s">
        <v>5085</v>
      </c>
      <c r="AB292" t="s">
        <v>5086</v>
      </c>
      <c r="AC292" t="s">
        <v>5087</v>
      </c>
      <c r="AD292" t="s">
        <v>5088</v>
      </c>
      <c r="AE292" t="s">
        <v>5089</v>
      </c>
      <c r="AF292" t="s">
        <v>5090</v>
      </c>
      <c r="AG292" t="s">
        <v>287</v>
      </c>
      <c r="AH292">
        <v>10</v>
      </c>
    </row>
    <row r="293" spans="1:34" ht="19.2">
      <c r="A293" s="4" t="s">
        <v>5984</v>
      </c>
      <c r="B293" t="s">
        <v>5091</v>
      </c>
      <c r="C293" t="s">
        <v>5092</v>
      </c>
      <c r="D293" t="s">
        <v>5093</v>
      </c>
      <c r="E293" t="s">
        <v>30</v>
      </c>
      <c r="F293" t="s">
        <v>31</v>
      </c>
      <c r="G293">
        <f t="shared" si="20"/>
        <v>0</v>
      </c>
      <c r="H293">
        <f t="shared" si="21"/>
        <v>0</v>
      </c>
      <c r="I293">
        <f t="shared" si="22"/>
        <v>1</v>
      </c>
      <c r="J293">
        <f t="shared" si="23"/>
        <v>0</v>
      </c>
      <c r="K293" t="s">
        <v>5094</v>
      </c>
      <c r="L293" t="s">
        <v>5095</v>
      </c>
      <c r="M293" s="2">
        <v>31291</v>
      </c>
      <c r="N293" s="2">
        <v>31291</v>
      </c>
      <c r="O293" s="2">
        <v>127116</v>
      </c>
      <c r="P293" s="2">
        <v>189698</v>
      </c>
      <c r="Q293">
        <v>34</v>
      </c>
      <c r="R293" t="s">
        <v>5096</v>
      </c>
      <c r="S293" t="s">
        <v>5097</v>
      </c>
      <c r="T293">
        <v>41</v>
      </c>
      <c r="U293" t="s">
        <v>351</v>
      </c>
      <c r="V293" t="s">
        <v>339</v>
      </c>
      <c r="W293">
        <f t="shared" si="24"/>
        <v>731</v>
      </c>
      <c r="X293" t="s">
        <v>5091</v>
      </c>
      <c r="Y293" t="s">
        <v>5098</v>
      </c>
      <c r="Z293" t="s">
        <v>5099</v>
      </c>
      <c r="AH293">
        <v>3</v>
      </c>
    </row>
    <row r="294" spans="1:34" ht="19.2">
      <c r="A294" s="4" t="s">
        <v>5984</v>
      </c>
      <c r="B294" t="s">
        <v>5216</v>
      </c>
      <c r="C294" t="s">
        <v>5217</v>
      </c>
      <c r="D294" t="s">
        <v>5218</v>
      </c>
      <c r="E294" t="s">
        <v>30</v>
      </c>
      <c r="F294" t="s">
        <v>31</v>
      </c>
      <c r="G294">
        <f t="shared" si="20"/>
        <v>0</v>
      </c>
      <c r="H294">
        <f t="shared" si="21"/>
        <v>0</v>
      </c>
      <c r="I294">
        <f t="shared" si="22"/>
        <v>1</v>
      </c>
      <c r="J294">
        <f t="shared" si="23"/>
        <v>0</v>
      </c>
      <c r="K294" t="s">
        <v>5219</v>
      </c>
      <c r="L294" t="s">
        <v>5220</v>
      </c>
      <c r="M294" s="2">
        <v>256851</v>
      </c>
      <c r="N294" s="2">
        <v>48769</v>
      </c>
      <c r="O294" s="2">
        <v>305620</v>
      </c>
      <c r="P294" s="2">
        <v>611240</v>
      </c>
      <c r="Q294">
        <v>36</v>
      </c>
      <c r="R294" t="s">
        <v>5221</v>
      </c>
      <c r="S294" t="s">
        <v>5222</v>
      </c>
      <c r="T294">
        <v>34</v>
      </c>
      <c r="U294" t="s">
        <v>295</v>
      </c>
      <c r="V294" t="s">
        <v>700</v>
      </c>
      <c r="W294">
        <f t="shared" si="24"/>
        <v>1399</v>
      </c>
      <c r="X294" t="s">
        <v>5216</v>
      </c>
      <c r="Y294" t="s">
        <v>5223</v>
      </c>
      <c r="AH294">
        <v>2</v>
      </c>
    </row>
    <row r="295" spans="1:34" ht="19.2">
      <c r="A295" s="4" t="s">
        <v>5984</v>
      </c>
      <c r="B295" t="s">
        <v>2134</v>
      </c>
      <c r="C295" t="s">
        <v>5227</v>
      </c>
      <c r="D295" t="s">
        <v>5228</v>
      </c>
      <c r="E295" t="s">
        <v>30</v>
      </c>
      <c r="F295" t="s">
        <v>31</v>
      </c>
      <c r="G295">
        <f t="shared" si="20"/>
        <v>0</v>
      </c>
      <c r="H295">
        <f t="shared" si="21"/>
        <v>0</v>
      </c>
      <c r="I295">
        <f t="shared" si="22"/>
        <v>1</v>
      </c>
      <c r="J295">
        <f t="shared" si="23"/>
        <v>0</v>
      </c>
      <c r="K295" t="s">
        <v>5229</v>
      </c>
      <c r="L295" t="s">
        <v>5230</v>
      </c>
      <c r="M295" s="2">
        <v>179358</v>
      </c>
      <c r="N295" s="2">
        <v>323826</v>
      </c>
      <c r="O295" s="2">
        <v>214231</v>
      </c>
      <c r="P295" s="2">
        <v>717415</v>
      </c>
      <c r="Q295">
        <v>36</v>
      </c>
      <c r="R295" t="s">
        <v>5231</v>
      </c>
      <c r="S295" t="s">
        <v>5232</v>
      </c>
      <c r="T295">
        <v>10</v>
      </c>
      <c r="U295" t="s">
        <v>44</v>
      </c>
      <c r="V295" t="s">
        <v>141</v>
      </c>
      <c r="W295">
        <f t="shared" si="24"/>
        <v>1095</v>
      </c>
      <c r="X295" t="s">
        <v>2134</v>
      </c>
      <c r="Y295" t="s">
        <v>3118</v>
      </c>
      <c r="AH295">
        <v>2</v>
      </c>
    </row>
    <row r="296" spans="1:34" ht="19.2">
      <c r="A296" s="4" t="s">
        <v>5984</v>
      </c>
      <c r="B296" t="s">
        <v>5245</v>
      </c>
      <c r="C296" t="s">
        <v>5246</v>
      </c>
      <c r="D296" t="s">
        <v>5246</v>
      </c>
      <c r="E296" t="s">
        <v>30</v>
      </c>
      <c r="F296" t="s">
        <v>31</v>
      </c>
      <c r="G296">
        <f t="shared" si="20"/>
        <v>0</v>
      </c>
      <c r="H296">
        <f t="shared" si="21"/>
        <v>0</v>
      </c>
      <c r="I296">
        <f t="shared" si="22"/>
        <v>1</v>
      </c>
      <c r="J296">
        <f t="shared" si="23"/>
        <v>0</v>
      </c>
      <c r="K296" t="s">
        <v>5247</v>
      </c>
      <c r="L296" t="s">
        <v>5248</v>
      </c>
      <c r="M296" s="2">
        <v>8430</v>
      </c>
      <c r="N296" s="2">
        <v>8430</v>
      </c>
      <c r="O296" s="2">
        <v>25290</v>
      </c>
      <c r="P296" s="2">
        <v>42150</v>
      </c>
      <c r="Q296">
        <v>34</v>
      </c>
      <c r="R296" t="s">
        <v>5249</v>
      </c>
      <c r="S296" t="s">
        <v>5250</v>
      </c>
      <c r="T296">
        <v>180</v>
      </c>
      <c r="U296" t="s">
        <v>36</v>
      </c>
      <c r="V296" t="s">
        <v>5251</v>
      </c>
      <c r="W296">
        <f t="shared" si="24"/>
        <v>403</v>
      </c>
      <c r="X296" t="s">
        <v>5245</v>
      </c>
      <c r="AH296">
        <v>1</v>
      </c>
    </row>
    <row r="297" spans="1:34" ht="19.2">
      <c r="A297" s="4" t="s">
        <v>5984</v>
      </c>
      <c r="B297" t="s">
        <v>5252</v>
      </c>
      <c r="C297" t="s">
        <v>5253</v>
      </c>
      <c r="D297" t="s">
        <v>5253</v>
      </c>
      <c r="E297" t="s">
        <v>30</v>
      </c>
      <c r="F297" t="s">
        <v>31</v>
      </c>
      <c r="G297">
        <f t="shared" si="20"/>
        <v>0</v>
      </c>
      <c r="H297">
        <f t="shared" si="21"/>
        <v>0</v>
      </c>
      <c r="I297">
        <f t="shared" si="22"/>
        <v>1</v>
      </c>
      <c r="J297">
        <f t="shared" si="23"/>
        <v>0</v>
      </c>
      <c r="K297" t="s">
        <v>5254</v>
      </c>
      <c r="L297" t="s">
        <v>5255</v>
      </c>
      <c r="M297" s="2">
        <v>195123</v>
      </c>
      <c r="N297" s="2">
        <v>61466</v>
      </c>
      <c r="O297" s="2">
        <v>395723</v>
      </c>
      <c r="P297" s="2">
        <v>652312</v>
      </c>
      <c r="Q297">
        <v>34</v>
      </c>
      <c r="R297" t="s">
        <v>5256</v>
      </c>
      <c r="S297" t="s">
        <v>527</v>
      </c>
      <c r="T297">
        <v>549</v>
      </c>
      <c r="U297" t="s">
        <v>1175</v>
      </c>
      <c r="V297" t="s">
        <v>80</v>
      </c>
      <c r="W297">
        <f t="shared" si="24"/>
        <v>943</v>
      </c>
      <c r="X297" t="s">
        <v>5252</v>
      </c>
      <c r="Y297" t="s">
        <v>5257</v>
      </c>
      <c r="AH297">
        <v>2</v>
      </c>
    </row>
    <row r="298" spans="1:34" ht="19.2">
      <c r="A298" s="4" t="s">
        <v>5984</v>
      </c>
      <c r="B298" t="s">
        <v>1379</v>
      </c>
      <c r="C298" t="s">
        <v>5451</v>
      </c>
      <c r="D298" t="s">
        <v>5451</v>
      </c>
      <c r="E298" t="s">
        <v>30</v>
      </c>
      <c r="F298" t="s">
        <v>31</v>
      </c>
      <c r="G298">
        <f t="shared" si="20"/>
        <v>0</v>
      </c>
      <c r="H298">
        <f t="shared" si="21"/>
        <v>0</v>
      </c>
      <c r="I298">
        <f t="shared" si="22"/>
        <v>1</v>
      </c>
      <c r="J298">
        <f t="shared" si="23"/>
        <v>0</v>
      </c>
      <c r="K298" t="s">
        <v>5452</v>
      </c>
      <c r="L298" t="s">
        <v>5453</v>
      </c>
      <c r="M298" s="2">
        <v>5180</v>
      </c>
      <c r="N298" s="2">
        <v>5180</v>
      </c>
      <c r="O298" s="2">
        <v>15540</v>
      </c>
      <c r="P298" s="2">
        <v>25900</v>
      </c>
      <c r="Q298">
        <v>34</v>
      </c>
      <c r="R298" t="s">
        <v>5454</v>
      </c>
      <c r="S298" t="s">
        <v>5455</v>
      </c>
      <c r="T298">
        <v>62</v>
      </c>
      <c r="U298" t="s">
        <v>351</v>
      </c>
      <c r="V298" t="s">
        <v>37</v>
      </c>
      <c r="W298">
        <f t="shared" si="24"/>
        <v>212</v>
      </c>
      <c r="X298" t="s">
        <v>1379</v>
      </c>
      <c r="AH298">
        <v>1</v>
      </c>
    </row>
    <row r="299" spans="1:34" ht="19.2">
      <c r="A299" s="4" t="s">
        <v>5984</v>
      </c>
      <c r="B299" t="s">
        <v>5460</v>
      </c>
      <c r="C299" t="s">
        <v>5461</v>
      </c>
      <c r="D299" t="s">
        <v>5462</v>
      </c>
      <c r="E299" t="s">
        <v>30</v>
      </c>
      <c r="F299" t="s">
        <v>31</v>
      </c>
      <c r="G299">
        <f t="shared" si="20"/>
        <v>0</v>
      </c>
      <c r="H299">
        <f t="shared" si="21"/>
        <v>0</v>
      </c>
      <c r="I299">
        <f t="shared" si="22"/>
        <v>1</v>
      </c>
      <c r="J299">
        <f t="shared" si="23"/>
        <v>0</v>
      </c>
      <c r="K299" t="s">
        <v>5463</v>
      </c>
      <c r="L299" t="s">
        <v>5464</v>
      </c>
      <c r="M299" s="2">
        <v>887570</v>
      </c>
      <c r="N299" s="2">
        <v>633978</v>
      </c>
      <c r="O299" s="2">
        <v>2057046</v>
      </c>
      <c r="P299" s="2">
        <v>3578594</v>
      </c>
      <c r="Q299">
        <v>34</v>
      </c>
      <c r="R299" t="s">
        <v>4792</v>
      </c>
      <c r="S299" t="s">
        <v>2165</v>
      </c>
      <c r="T299">
        <v>25</v>
      </c>
      <c r="U299" t="s">
        <v>1897</v>
      </c>
      <c r="V299" t="s">
        <v>588</v>
      </c>
      <c r="W299">
        <f t="shared" si="24"/>
        <v>1095</v>
      </c>
      <c r="X299" t="s">
        <v>5460</v>
      </c>
      <c r="Y299" t="s">
        <v>5465</v>
      </c>
      <c r="Z299" t="s">
        <v>2329</v>
      </c>
      <c r="AA299" t="s">
        <v>2331</v>
      </c>
      <c r="AB299" t="s">
        <v>5466</v>
      </c>
      <c r="AC299" t="s">
        <v>1596</v>
      </c>
      <c r="AD299" t="s">
        <v>622</v>
      </c>
      <c r="AH299">
        <v>7</v>
      </c>
    </row>
    <row r="300" spans="1:34" ht="19.2">
      <c r="A300" s="4" t="s">
        <v>5984</v>
      </c>
      <c r="B300" t="s">
        <v>5467</v>
      </c>
      <c r="C300" t="s">
        <v>5468</v>
      </c>
      <c r="D300" t="s">
        <v>5469</v>
      </c>
      <c r="E300" t="s">
        <v>30</v>
      </c>
      <c r="F300" t="s">
        <v>31</v>
      </c>
      <c r="G300">
        <f t="shared" si="20"/>
        <v>0</v>
      </c>
      <c r="H300">
        <f t="shared" si="21"/>
        <v>0</v>
      </c>
      <c r="I300">
        <f t="shared" si="22"/>
        <v>1</v>
      </c>
      <c r="J300">
        <f t="shared" si="23"/>
        <v>0</v>
      </c>
      <c r="K300" t="s">
        <v>5470</v>
      </c>
      <c r="L300" t="s">
        <v>5471</v>
      </c>
      <c r="M300" s="2">
        <v>5000</v>
      </c>
      <c r="N300" s="2">
        <v>5000</v>
      </c>
      <c r="O300" s="2">
        <v>10000</v>
      </c>
      <c r="P300" s="2">
        <v>20000</v>
      </c>
      <c r="Q300">
        <v>34</v>
      </c>
      <c r="R300" t="s">
        <v>5472</v>
      </c>
      <c r="S300" t="s">
        <v>3590</v>
      </c>
      <c r="T300">
        <v>18</v>
      </c>
      <c r="U300" t="s">
        <v>5473</v>
      </c>
      <c r="V300" t="s">
        <v>5474</v>
      </c>
      <c r="W300">
        <f t="shared" si="24"/>
        <v>218</v>
      </c>
      <c r="X300" t="s">
        <v>5467</v>
      </c>
      <c r="AH300">
        <v>1</v>
      </c>
    </row>
    <row r="301" spans="1:34" ht="19.2">
      <c r="A301" s="4" t="s">
        <v>5984</v>
      </c>
      <c r="B301" t="s">
        <v>5497</v>
      </c>
      <c r="C301" t="s">
        <v>5498</v>
      </c>
      <c r="D301" t="s">
        <v>5498</v>
      </c>
      <c r="E301" t="s">
        <v>30</v>
      </c>
      <c r="F301" t="s">
        <v>31</v>
      </c>
      <c r="G301">
        <f t="shared" si="20"/>
        <v>0</v>
      </c>
      <c r="H301">
        <f t="shared" si="21"/>
        <v>0</v>
      </c>
      <c r="I301">
        <f t="shared" si="22"/>
        <v>1</v>
      </c>
      <c r="J301">
        <f t="shared" si="23"/>
        <v>0</v>
      </c>
      <c r="K301" t="s">
        <v>5499</v>
      </c>
      <c r="L301" t="s">
        <v>5500</v>
      </c>
      <c r="M301" s="2">
        <v>2475</v>
      </c>
      <c r="N301" s="2">
        <v>2525</v>
      </c>
      <c r="O301" s="2">
        <v>5000</v>
      </c>
      <c r="P301" s="2">
        <v>10000</v>
      </c>
      <c r="Q301">
        <v>34</v>
      </c>
      <c r="R301" t="s">
        <v>1185</v>
      </c>
      <c r="S301" t="s">
        <v>3002</v>
      </c>
      <c r="T301">
        <v>5</v>
      </c>
      <c r="U301" t="s">
        <v>1705</v>
      </c>
      <c r="V301" t="s">
        <v>351</v>
      </c>
      <c r="W301">
        <f t="shared" si="24"/>
        <v>183</v>
      </c>
      <c r="X301" t="s">
        <v>5497</v>
      </c>
      <c r="AH301">
        <v>1</v>
      </c>
    </row>
    <row r="302" spans="1:34" ht="19.2">
      <c r="A302" s="4" t="s">
        <v>5984</v>
      </c>
      <c r="B302" t="s">
        <v>5628</v>
      </c>
      <c r="C302" t="s">
        <v>5629</v>
      </c>
      <c r="D302" t="s">
        <v>5629</v>
      </c>
      <c r="E302" t="s">
        <v>30</v>
      </c>
      <c r="F302" t="s">
        <v>31</v>
      </c>
      <c r="G302">
        <f t="shared" si="20"/>
        <v>0</v>
      </c>
      <c r="H302">
        <f t="shared" si="21"/>
        <v>0</v>
      </c>
      <c r="I302">
        <f t="shared" si="22"/>
        <v>1</v>
      </c>
      <c r="J302">
        <f t="shared" si="23"/>
        <v>0</v>
      </c>
      <c r="K302" t="s">
        <v>5630</v>
      </c>
      <c r="L302" t="s">
        <v>5631</v>
      </c>
      <c r="M302" s="2">
        <v>39142</v>
      </c>
      <c r="N302" s="2">
        <v>15554</v>
      </c>
      <c r="O302" s="2">
        <v>54696</v>
      </c>
      <c r="P302" s="2">
        <v>109392</v>
      </c>
      <c r="Q302">
        <v>34</v>
      </c>
      <c r="R302" t="s">
        <v>5096</v>
      </c>
      <c r="S302" t="s">
        <v>5097</v>
      </c>
      <c r="T302">
        <v>41</v>
      </c>
      <c r="U302" t="s">
        <v>295</v>
      </c>
      <c r="V302" t="s">
        <v>45</v>
      </c>
      <c r="W302">
        <f t="shared" si="24"/>
        <v>1094</v>
      </c>
      <c r="X302" t="s">
        <v>5628</v>
      </c>
      <c r="Y302" t="s">
        <v>5632</v>
      </c>
      <c r="AH302">
        <v>2</v>
      </c>
    </row>
    <row r="303" spans="1:34" ht="19.2">
      <c r="A303" s="4" t="s">
        <v>5984</v>
      </c>
      <c r="B303" t="s">
        <v>5671</v>
      </c>
      <c r="C303" t="s">
        <v>5672</v>
      </c>
      <c r="D303" t="s">
        <v>5673</v>
      </c>
      <c r="E303" t="s">
        <v>30</v>
      </c>
      <c r="F303" t="s">
        <v>31</v>
      </c>
      <c r="G303">
        <f t="shared" si="20"/>
        <v>0</v>
      </c>
      <c r="H303">
        <f t="shared" si="21"/>
        <v>0</v>
      </c>
      <c r="I303">
        <f t="shared" si="22"/>
        <v>1</v>
      </c>
      <c r="J303">
        <f t="shared" si="23"/>
        <v>0</v>
      </c>
      <c r="K303" t="s">
        <v>5674</v>
      </c>
      <c r="L303" t="s">
        <v>5675</v>
      </c>
      <c r="M303" s="2">
        <v>10129</v>
      </c>
      <c r="N303" s="2">
        <v>10336</v>
      </c>
      <c r="O303" s="2">
        <v>20465</v>
      </c>
      <c r="P303" s="2">
        <v>40931</v>
      </c>
      <c r="Q303">
        <v>34</v>
      </c>
      <c r="R303" t="s">
        <v>4792</v>
      </c>
      <c r="S303" t="s">
        <v>2165</v>
      </c>
      <c r="T303">
        <v>25</v>
      </c>
      <c r="U303" t="s">
        <v>347</v>
      </c>
      <c r="V303" t="s">
        <v>111</v>
      </c>
      <c r="W303">
        <f t="shared" si="24"/>
        <v>457</v>
      </c>
      <c r="X303" t="s">
        <v>5671</v>
      </c>
      <c r="AH303">
        <v>1</v>
      </c>
    </row>
    <row r="304" spans="1:34" ht="19.2">
      <c r="A304" s="4" t="s">
        <v>5984</v>
      </c>
      <c r="B304" t="s">
        <v>5725</v>
      </c>
      <c r="C304" t="s">
        <v>5726</v>
      </c>
      <c r="D304" t="s">
        <v>5727</v>
      </c>
      <c r="E304" t="s">
        <v>30</v>
      </c>
      <c r="F304" t="s">
        <v>31</v>
      </c>
      <c r="G304">
        <f t="shared" si="20"/>
        <v>0</v>
      </c>
      <c r="H304">
        <f t="shared" si="21"/>
        <v>0</v>
      </c>
      <c r="I304">
        <f t="shared" si="22"/>
        <v>1</v>
      </c>
      <c r="J304">
        <f t="shared" si="23"/>
        <v>0</v>
      </c>
      <c r="K304" t="s">
        <v>5728</v>
      </c>
      <c r="L304" t="s">
        <v>5729</v>
      </c>
      <c r="M304" s="2">
        <v>3138</v>
      </c>
      <c r="N304" s="2">
        <v>3138</v>
      </c>
      <c r="O304" s="2">
        <v>16320</v>
      </c>
      <c r="P304" s="2">
        <v>22596</v>
      </c>
      <c r="Q304">
        <v>34</v>
      </c>
      <c r="R304" t="s">
        <v>34</v>
      </c>
      <c r="S304" t="s">
        <v>1907</v>
      </c>
      <c r="T304">
        <v>10</v>
      </c>
      <c r="U304" t="s">
        <v>351</v>
      </c>
      <c r="V304" t="s">
        <v>352</v>
      </c>
      <c r="W304">
        <f t="shared" si="24"/>
        <v>365</v>
      </c>
      <c r="X304" t="s">
        <v>5725</v>
      </c>
      <c r="AH304">
        <v>1</v>
      </c>
    </row>
    <row r="305" spans="1:34" ht="15.6">
      <c r="A305" s="7" t="s">
        <v>5984</v>
      </c>
      <c r="B305" t="s">
        <v>5736</v>
      </c>
      <c r="C305" t="s">
        <v>5737</v>
      </c>
      <c r="D305" t="s">
        <v>5737</v>
      </c>
      <c r="E305" t="s">
        <v>30</v>
      </c>
      <c r="F305" t="s">
        <v>31</v>
      </c>
      <c r="G305">
        <f t="shared" si="20"/>
        <v>0</v>
      </c>
      <c r="H305">
        <f t="shared" si="21"/>
        <v>0</v>
      </c>
      <c r="I305">
        <f t="shared" si="22"/>
        <v>1</v>
      </c>
      <c r="J305">
        <f t="shared" si="23"/>
        <v>0</v>
      </c>
      <c r="K305" t="s">
        <v>5738</v>
      </c>
      <c r="L305" t="s">
        <v>4486</v>
      </c>
      <c r="M305" s="2">
        <v>368367</v>
      </c>
      <c r="N305" s="2">
        <v>453227</v>
      </c>
      <c r="O305" s="2">
        <v>178258</v>
      </c>
      <c r="P305" s="2">
        <v>999852</v>
      </c>
      <c r="Q305">
        <v>34</v>
      </c>
      <c r="R305" t="s">
        <v>526</v>
      </c>
      <c r="S305" t="s">
        <v>527</v>
      </c>
      <c r="T305">
        <v>500</v>
      </c>
      <c r="U305" t="s">
        <v>5739</v>
      </c>
      <c r="V305" t="s">
        <v>141</v>
      </c>
      <c r="W305">
        <f t="shared" si="24"/>
        <v>1064</v>
      </c>
      <c r="X305" t="s">
        <v>622</v>
      </c>
      <c r="Y305" t="s">
        <v>3118</v>
      </c>
      <c r="Z305" t="s">
        <v>5740</v>
      </c>
      <c r="AH305">
        <v>3</v>
      </c>
    </row>
    <row r="306" spans="1:34" ht="19.2">
      <c r="A306" s="4" t="s">
        <v>5984</v>
      </c>
      <c r="B306" t="s">
        <v>2684</v>
      </c>
      <c r="C306" t="s">
        <v>5765</v>
      </c>
      <c r="D306" t="s">
        <v>5766</v>
      </c>
      <c r="E306" t="s">
        <v>30</v>
      </c>
      <c r="F306" t="s">
        <v>31</v>
      </c>
      <c r="G306">
        <f t="shared" si="20"/>
        <v>0</v>
      </c>
      <c r="H306">
        <f t="shared" si="21"/>
        <v>0</v>
      </c>
      <c r="I306">
        <f t="shared" si="22"/>
        <v>1</v>
      </c>
      <c r="J306">
        <f t="shared" si="23"/>
        <v>0</v>
      </c>
      <c r="K306" t="s">
        <v>5767</v>
      </c>
      <c r="L306" t="s">
        <v>5768</v>
      </c>
      <c r="M306" s="2">
        <v>26250</v>
      </c>
      <c r="N306" s="2">
        <v>23750</v>
      </c>
      <c r="O306" s="2">
        <v>185421</v>
      </c>
      <c r="P306" s="2">
        <v>235421</v>
      </c>
      <c r="Q306">
        <v>34</v>
      </c>
      <c r="R306" t="s">
        <v>5769</v>
      </c>
      <c r="S306" t="s">
        <v>5770</v>
      </c>
      <c r="T306">
        <v>251</v>
      </c>
      <c r="U306" t="s">
        <v>5771</v>
      </c>
      <c r="V306" t="s">
        <v>1099</v>
      </c>
      <c r="W306">
        <f t="shared" si="24"/>
        <v>343</v>
      </c>
      <c r="X306" t="s">
        <v>2684</v>
      </c>
      <c r="AH306">
        <v>1</v>
      </c>
    </row>
    <row r="307" spans="1:34" ht="19.2">
      <c r="A307" s="4" t="s">
        <v>5984</v>
      </c>
      <c r="B307" t="s">
        <v>5842</v>
      </c>
      <c r="C307" t="s">
        <v>5843</v>
      </c>
      <c r="D307" t="s">
        <v>5843</v>
      </c>
      <c r="E307" t="s">
        <v>30</v>
      </c>
      <c r="F307" t="s">
        <v>31</v>
      </c>
      <c r="G307">
        <f t="shared" si="20"/>
        <v>0</v>
      </c>
      <c r="H307">
        <f t="shared" si="21"/>
        <v>0</v>
      </c>
      <c r="I307">
        <f t="shared" si="22"/>
        <v>1</v>
      </c>
      <c r="J307">
        <f t="shared" si="23"/>
        <v>0</v>
      </c>
      <c r="K307" t="s">
        <v>5844</v>
      </c>
      <c r="L307" t="s">
        <v>5845</v>
      </c>
      <c r="M307" s="2">
        <v>1987</v>
      </c>
      <c r="N307" s="2">
        <v>1839</v>
      </c>
      <c r="O307" s="2">
        <v>7105</v>
      </c>
      <c r="P307" s="2">
        <v>10931</v>
      </c>
      <c r="Q307">
        <v>34</v>
      </c>
      <c r="R307" t="s">
        <v>5846</v>
      </c>
      <c r="U307" t="s">
        <v>1084</v>
      </c>
      <c r="V307" t="s">
        <v>330</v>
      </c>
      <c r="W307">
        <f t="shared" si="24"/>
        <v>364</v>
      </c>
      <c r="X307" t="s">
        <v>5842</v>
      </c>
      <c r="AH307">
        <v>1</v>
      </c>
    </row>
    <row r="308" spans="1:34" ht="19.2">
      <c r="A308" s="4" t="s">
        <v>5984</v>
      </c>
      <c r="B308" t="s">
        <v>5934</v>
      </c>
      <c r="C308" t="s">
        <v>5935</v>
      </c>
      <c r="D308" t="s">
        <v>5935</v>
      </c>
      <c r="E308" t="s">
        <v>30</v>
      </c>
      <c r="F308" t="s">
        <v>31</v>
      </c>
      <c r="G308">
        <f t="shared" si="20"/>
        <v>0</v>
      </c>
      <c r="H308">
        <f t="shared" si="21"/>
        <v>0</v>
      </c>
      <c r="I308">
        <f t="shared" si="22"/>
        <v>1</v>
      </c>
      <c r="J308">
        <f t="shared" si="23"/>
        <v>0</v>
      </c>
      <c r="K308" t="s">
        <v>5936</v>
      </c>
      <c r="M308" s="2">
        <v>30680</v>
      </c>
      <c r="N308" s="2">
        <v>50389</v>
      </c>
      <c r="O308" s="2">
        <v>155562</v>
      </c>
      <c r="P308" s="2">
        <v>236630</v>
      </c>
      <c r="Q308">
        <v>34</v>
      </c>
      <c r="R308" t="s">
        <v>749</v>
      </c>
      <c r="S308" t="s">
        <v>527</v>
      </c>
      <c r="T308">
        <v>500</v>
      </c>
      <c r="U308" t="s">
        <v>79</v>
      </c>
      <c r="V308" t="s">
        <v>1917</v>
      </c>
      <c r="W308">
        <f t="shared" si="24"/>
        <v>486</v>
      </c>
      <c r="X308" t="s">
        <v>5934</v>
      </c>
      <c r="Y308" t="s">
        <v>5937</v>
      </c>
      <c r="AH308">
        <v>2</v>
      </c>
    </row>
    <row r="309" spans="1:34" ht="19.2">
      <c r="A309" s="4" t="s">
        <v>5984</v>
      </c>
      <c r="B309" s="3" t="s">
        <v>2711</v>
      </c>
      <c r="C309" t="s">
        <v>2712</v>
      </c>
      <c r="D309" t="s">
        <v>2712</v>
      </c>
      <c r="E309" t="s">
        <v>30</v>
      </c>
      <c r="F309" t="s">
        <v>31</v>
      </c>
      <c r="G309">
        <f t="shared" si="20"/>
        <v>0</v>
      </c>
      <c r="H309">
        <f t="shared" si="21"/>
        <v>0</v>
      </c>
      <c r="I309">
        <f t="shared" si="22"/>
        <v>1</v>
      </c>
      <c r="J309">
        <f t="shared" si="23"/>
        <v>0</v>
      </c>
      <c r="K309" t="s">
        <v>2713</v>
      </c>
      <c r="L309" t="s">
        <v>2714</v>
      </c>
      <c r="M309" s="2">
        <v>395432</v>
      </c>
      <c r="N309" s="2">
        <v>604012</v>
      </c>
      <c r="O309" s="2">
        <v>1499167</v>
      </c>
      <c r="P309" s="2">
        <v>2498611</v>
      </c>
      <c r="Q309">
        <v>34</v>
      </c>
      <c r="S309" s="3" t="s">
        <v>2715</v>
      </c>
      <c r="T309">
        <v>209</v>
      </c>
      <c r="U309" t="s">
        <v>1280</v>
      </c>
      <c r="V309" t="s">
        <v>80</v>
      </c>
      <c r="W309">
        <f t="shared" si="24"/>
        <v>1203</v>
      </c>
      <c r="X309" t="s">
        <v>2716</v>
      </c>
      <c r="Y309" t="s">
        <v>2717</v>
      </c>
      <c r="Z309" t="s">
        <v>622</v>
      </c>
      <c r="AA309" t="s">
        <v>2711</v>
      </c>
      <c r="AH309">
        <v>4</v>
      </c>
    </row>
    <row r="310" spans="1:34" ht="19.2">
      <c r="A310" s="4" t="s">
        <v>6015</v>
      </c>
      <c r="B310" t="s">
        <v>513</v>
      </c>
      <c r="C310" t="s">
        <v>514</v>
      </c>
      <c r="D310" t="s">
        <v>515</v>
      </c>
      <c r="E310" t="s">
        <v>30</v>
      </c>
      <c r="F310" t="s">
        <v>31</v>
      </c>
      <c r="G310">
        <f t="shared" si="20"/>
        <v>0</v>
      </c>
      <c r="H310">
        <f t="shared" si="21"/>
        <v>0</v>
      </c>
      <c r="I310">
        <f t="shared" si="22"/>
        <v>1</v>
      </c>
      <c r="J310">
        <f t="shared" si="23"/>
        <v>0</v>
      </c>
      <c r="K310" t="s">
        <v>516</v>
      </c>
      <c r="L310" t="s">
        <v>109</v>
      </c>
      <c r="M310" s="2">
        <v>27376</v>
      </c>
      <c r="N310" s="2">
        <v>19662</v>
      </c>
      <c r="O310" s="2">
        <v>47038</v>
      </c>
      <c r="P310" s="2">
        <v>94077</v>
      </c>
      <c r="Q310">
        <v>36</v>
      </c>
      <c r="R310" t="s">
        <v>517</v>
      </c>
      <c r="S310" t="s">
        <v>518</v>
      </c>
      <c r="T310">
        <v>127</v>
      </c>
      <c r="U310" t="s">
        <v>519</v>
      </c>
      <c r="V310" t="s">
        <v>520</v>
      </c>
      <c r="W310">
        <f t="shared" si="24"/>
        <v>486</v>
      </c>
      <c r="X310" t="s">
        <v>513</v>
      </c>
      <c r="AH310">
        <v>1</v>
      </c>
    </row>
    <row r="311" spans="1:34" ht="19.2">
      <c r="A311" s="4" t="s">
        <v>6015</v>
      </c>
      <c r="B311" t="s">
        <v>1723</v>
      </c>
      <c r="C311" t="s">
        <v>1724</v>
      </c>
      <c r="D311" t="s">
        <v>1725</v>
      </c>
      <c r="E311" t="s">
        <v>30</v>
      </c>
      <c r="F311" t="s">
        <v>31</v>
      </c>
      <c r="G311">
        <f t="shared" si="20"/>
        <v>0</v>
      </c>
      <c r="H311">
        <f t="shared" si="21"/>
        <v>0</v>
      </c>
      <c r="I311">
        <f t="shared" si="22"/>
        <v>1</v>
      </c>
      <c r="J311">
        <f t="shared" si="23"/>
        <v>0</v>
      </c>
      <c r="K311" t="s">
        <v>1726</v>
      </c>
      <c r="L311" t="s">
        <v>1727</v>
      </c>
      <c r="M311" s="2">
        <v>16247</v>
      </c>
      <c r="N311" s="2">
        <v>15253</v>
      </c>
      <c r="O311" s="2">
        <v>70627</v>
      </c>
      <c r="P311" s="2">
        <v>102127</v>
      </c>
      <c r="Q311">
        <v>34</v>
      </c>
      <c r="R311" t="s">
        <v>1728</v>
      </c>
      <c r="S311" t="s">
        <v>1729</v>
      </c>
      <c r="T311">
        <v>109</v>
      </c>
      <c r="U311" t="s">
        <v>154</v>
      </c>
      <c r="V311" t="s">
        <v>1502</v>
      </c>
      <c r="W311">
        <f t="shared" si="24"/>
        <v>364</v>
      </c>
      <c r="X311" t="s">
        <v>1723</v>
      </c>
      <c r="AH311">
        <v>1</v>
      </c>
    </row>
    <row r="312" spans="1:34" ht="19.2">
      <c r="A312" s="4" t="s">
        <v>6069</v>
      </c>
      <c r="B312" t="s">
        <v>2041</v>
      </c>
      <c r="C312" t="s">
        <v>2042</v>
      </c>
      <c r="E312" t="s">
        <v>30</v>
      </c>
      <c r="F312" t="s">
        <v>138</v>
      </c>
      <c r="G312">
        <f t="shared" si="20"/>
        <v>0</v>
      </c>
      <c r="H312">
        <f t="shared" si="21"/>
        <v>1</v>
      </c>
      <c r="I312">
        <f t="shared" si="22"/>
        <v>0</v>
      </c>
      <c r="J312">
        <f t="shared" si="23"/>
        <v>0</v>
      </c>
      <c r="K312" t="s">
        <v>2043</v>
      </c>
      <c r="M312" s="2">
        <v>449304</v>
      </c>
      <c r="N312" s="2">
        <v>271778</v>
      </c>
      <c r="O312" s="2">
        <v>562646</v>
      </c>
      <c r="P312" s="2">
        <v>1283728</v>
      </c>
      <c r="R312" t="s">
        <v>2044</v>
      </c>
      <c r="S312" t="s">
        <v>2045</v>
      </c>
      <c r="T312">
        <v>62</v>
      </c>
      <c r="U312" t="s">
        <v>1897</v>
      </c>
      <c r="V312" t="s">
        <v>588</v>
      </c>
      <c r="W312">
        <f t="shared" si="24"/>
        <v>1095</v>
      </c>
      <c r="X312" t="s">
        <v>2041</v>
      </c>
      <c r="Y312" t="s">
        <v>2046</v>
      </c>
      <c r="Z312" t="s">
        <v>2047</v>
      </c>
      <c r="AA312" t="s">
        <v>2048</v>
      </c>
      <c r="AB312" t="s">
        <v>2049</v>
      </c>
      <c r="AC312" t="s">
        <v>2050</v>
      </c>
      <c r="AD312" t="s">
        <v>2051</v>
      </c>
      <c r="AE312" t="s">
        <v>2052</v>
      </c>
      <c r="AH312">
        <v>8</v>
      </c>
    </row>
    <row r="313" spans="1:34" ht="19.2">
      <c r="A313" s="4" t="s">
        <v>6017</v>
      </c>
      <c r="B313" t="s">
        <v>558</v>
      </c>
      <c r="C313" t="s">
        <v>559</v>
      </c>
      <c r="E313" t="s">
        <v>30</v>
      </c>
      <c r="F313" t="s">
        <v>138</v>
      </c>
      <c r="G313">
        <f t="shared" si="20"/>
        <v>0</v>
      </c>
      <c r="H313">
        <f t="shared" si="21"/>
        <v>1</v>
      </c>
      <c r="I313">
        <f t="shared" si="22"/>
        <v>0</v>
      </c>
      <c r="J313">
        <f t="shared" si="23"/>
        <v>0</v>
      </c>
      <c r="K313" t="s">
        <v>560</v>
      </c>
      <c r="M313" s="2">
        <v>200000</v>
      </c>
      <c r="N313" s="2"/>
      <c r="O313" s="2">
        <v>756009</v>
      </c>
      <c r="P313" s="2">
        <v>956009</v>
      </c>
      <c r="R313" t="s">
        <v>561</v>
      </c>
      <c r="S313" t="s">
        <v>562</v>
      </c>
      <c r="T313">
        <v>20</v>
      </c>
      <c r="U313" t="s">
        <v>205</v>
      </c>
      <c r="V313" t="s">
        <v>141</v>
      </c>
      <c r="W313">
        <f t="shared" si="24"/>
        <v>2040</v>
      </c>
      <c r="X313" t="s">
        <v>558</v>
      </c>
      <c r="AH313">
        <v>1</v>
      </c>
    </row>
    <row r="314" spans="1:34" ht="19.2">
      <c r="A314" s="4" t="s">
        <v>6017</v>
      </c>
      <c r="B314" t="s">
        <v>1164</v>
      </c>
      <c r="C314" t="s">
        <v>1165</v>
      </c>
      <c r="E314" t="s">
        <v>30</v>
      </c>
      <c r="F314" t="s">
        <v>138</v>
      </c>
      <c r="G314">
        <f t="shared" si="20"/>
        <v>0</v>
      </c>
      <c r="H314">
        <f t="shared" si="21"/>
        <v>1</v>
      </c>
      <c r="I314">
        <f t="shared" si="22"/>
        <v>0</v>
      </c>
      <c r="J314">
        <f t="shared" si="23"/>
        <v>0</v>
      </c>
      <c r="K314" t="s">
        <v>1166</v>
      </c>
      <c r="M314" s="2">
        <v>180000</v>
      </c>
      <c r="N314" s="2"/>
      <c r="O314" s="2">
        <v>569351</v>
      </c>
      <c r="P314" s="2">
        <v>749351</v>
      </c>
      <c r="R314" t="s">
        <v>1167</v>
      </c>
      <c r="S314" t="s">
        <v>1168</v>
      </c>
      <c r="T314">
        <v>30</v>
      </c>
      <c r="U314" t="s">
        <v>1169</v>
      </c>
      <c r="V314" t="s">
        <v>700</v>
      </c>
      <c r="W314">
        <f t="shared" si="24"/>
        <v>1307</v>
      </c>
      <c r="X314" t="s">
        <v>1164</v>
      </c>
      <c r="AH314">
        <v>1</v>
      </c>
    </row>
    <row r="315" spans="1:34" ht="19.2">
      <c r="A315" s="4" t="s">
        <v>6138</v>
      </c>
      <c r="B315" t="s">
        <v>5025</v>
      </c>
      <c r="C315" t="s">
        <v>5026</v>
      </c>
      <c r="E315" t="s">
        <v>30</v>
      </c>
      <c r="F315" t="s">
        <v>138</v>
      </c>
      <c r="G315">
        <f t="shared" si="20"/>
        <v>0</v>
      </c>
      <c r="H315">
        <f t="shared" si="21"/>
        <v>1</v>
      </c>
      <c r="I315">
        <f t="shared" si="22"/>
        <v>0</v>
      </c>
      <c r="J315">
        <f t="shared" si="23"/>
        <v>0</v>
      </c>
      <c r="K315" t="s">
        <v>5027</v>
      </c>
      <c r="M315" s="2">
        <v>248429</v>
      </c>
      <c r="N315" s="2"/>
      <c r="O315" s="2">
        <v>745287</v>
      </c>
      <c r="P315" s="2">
        <v>993716</v>
      </c>
      <c r="R315" t="s">
        <v>5028</v>
      </c>
      <c r="U315" t="s">
        <v>376</v>
      </c>
      <c r="V315" t="s">
        <v>119</v>
      </c>
      <c r="W315">
        <f t="shared" si="24"/>
        <v>1095</v>
      </c>
      <c r="X315" t="s">
        <v>5025</v>
      </c>
      <c r="AH315">
        <v>1</v>
      </c>
    </row>
    <row r="316" spans="1:34">
      <c r="A316" t="s">
        <v>5990</v>
      </c>
      <c r="B316" t="s">
        <v>122</v>
      </c>
      <c r="C316" t="s">
        <v>123</v>
      </c>
      <c r="E316" t="s">
        <v>30</v>
      </c>
      <c r="F316" t="s">
        <v>93</v>
      </c>
      <c r="G316">
        <f t="shared" si="20"/>
        <v>1</v>
      </c>
      <c r="H316">
        <f t="shared" si="21"/>
        <v>0</v>
      </c>
      <c r="I316">
        <f t="shared" si="22"/>
        <v>0</v>
      </c>
      <c r="J316">
        <f t="shared" si="23"/>
        <v>0</v>
      </c>
      <c r="K316" t="s">
        <v>124</v>
      </c>
      <c r="M316" s="2">
        <v>193118</v>
      </c>
      <c r="N316" s="2">
        <v>1523490</v>
      </c>
      <c r="O316" s="2"/>
      <c r="P316" s="2">
        <v>1716609</v>
      </c>
      <c r="Q316">
        <v>34</v>
      </c>
      <c r="R316" t="s">
        <v>125</v>
      </c>
      <c r="S316" t="s">
        <v>126</v>
      </c>
      <c r="T316">
        <v>3</v>
      </c>
      <c r="U316" t="s">
        <v>127</v>
      </c>
      <c r="V316" t="s">
        <v>128</v>
      </c>
      <c r="W316">
        <f t="shared" si="24"/>
        <v>1094</v>
      </c>
      <c r="AH316">
        <v>1</v>
      </c>
    </row>
    <row r="317" spans="1:34">
      <c r="A317" t="s">
        <v>5990</v>
      </c>
      <c r="B317" t="s">
        <v>129</v>
      </c>
      <c r="C317" t="s">
        <v>130</v>
      </c>
      <c r="E317" t="s">
        <v>30</v>
      </c>
      <c r="F317" t="s">
        <v>93</v>
      </c>
      <c r="G317">
        <f t="shared" si="20"/>
        <v>1</v>
      </c>
      <c r="H317">
        <f t="shared" si="21"/>
        <v>0</v>
      </c>
      <c r="I317">
        <f t="shared" si="22"/>
        <v>0</v>
      </c>
      <c r="J317">
        <f t="shared" si="23"/>
        <v>0</v>
      </c>
      <c r="K317" t="s">
        <v>131</v>
      </c>
      <c r="M317" s="2">
        <v>2063</v>
      </c>
      <c r="N317" s="2">
        <v>688</v>
      </c>
      <c r="O317" s="2">
        <v>5000</v>
      </c>
      <c r="P317" s="2">
        <v>7751</v>
      </c>
      <c r="Q317">
        <v>38</v>
      </c>
      <c r="R317" t="s">
        <v>132</v>
      </c>
      <c r="S317" t="s">
        <v>133</v>
      </c>
      <c r="T317">
        <v>5</v>
      </c>
      <c r="U317" t="s">
        <v>134</v>
      </c>
      <c r="V317" t="s">
        <v>135</v>
      </c>
      <c r="W317">
        <f t="shared" si="24"/>
        <v>942</v>
      </c>
      <c r="AH317">
        <v>1</v>
      </c>
    </row>
    <row r="318" spans="1:34">
      <c r="A318" t="s">
        <v>5990</v>
      </c>
      <c r="B318" t="s">
        <v>191</v>
      </c>
      <c r="C318" t="s">
        <v>192</v>
      </c>
      <c r="E318" t="s">
        <v>30</v>
      </c>
      <c r="F318" t="s">
        <v>93</v>
      </c>
      <c r="G318">
        <f t="shared" si="20"/>
        <v>1</v>
      </c>
      <c r="H318">
        <f t="shared" si="21"/>
        <v>0</v>
      </c>
      <c r="I318">
        <f t="shared" si="22"/>
        <v>0</v>
      </c>
      <c r="J318">
        <f t="shared" si="23"/>
        <v>0</v>
      </c>
      <c r="K318" t="s">
        <v>193</v>
      </c>
      <c r="M318" s="2">
        <v>188422</v>
      </c>
      <c r="N318" s="2">
        <v>1617809</v>
      </c>
      <c r="O318" s="2">
        <v>77985</v>
      </c>
      <c r="P318" s="2">
        <v>1884216</v>
      </c>
      <c r="Q318">
        <v>38</v>
      </c>
      <c r="R318" t="s">
        <v>194</v>
      </c>
      <c r="S318" t="s">
        <v>195</v>
      </c>
      <c r="T318">
        <v>1</v>
      </c>
      <c r="U318" t="s">
        <v>79</v>
      </c>
      <c r="V318" t="s">
        <v>196</v>
      </c>
      <c r="W318">
        <f t="shared" si="24"/>
        <v>1094</v>
      </c>
      <c r="X318" t="s">
        <v>191</v>
      </c>
      <c r="Y318" t="s">
        <v>101</v>
      </c>
      <c r="Z318" t="s">
        <v>197</v>
      </c>
      <c r="AA318" t="s">
        <v>198</v>
      </c>
      <c r="AB318" t="s">
        <v>199</v>
      </c>
      <c r="AH318">
        <v>5</v>
      </c>
    </row>
    <row r="319" spans="1:34" ht="15.6">
      <c r="A319" s="5" t="s">
        <v>5990</v>
      </c>
      <c r="B319" t="s">
        <v>414</v>
      </c>
      <c r="C319" t="s">
        <v>415</v>
      </c>
      <c r="E319" t="s">
        <v>30</v>
      </c>
      <c r="F319" t="s">
        <v>93</v>
      </c>
      <c r="G319">
        <f t="shared" si="20"/>
        <v>1</v>
      </c>
      <c r="H319">
        <f t="shared" si="21"/>
        <v>0</v>
      </c>
      <c r="I319">
        <f t="shared" si="22"/>
        <v>0</v>
      </c>
      <c r="J319">
        <f t="shared" si="23"/>
        <v>0</v>
      </c>
      <c r="M319" s="2">
        <v>772719</v>
      </c>
      <c r="N319" s="2">
        <v>257573</v>
      </c>
      <c r="O319" s="2">
        <v>1545439</v>
      </c>
      <c r="P319" s="2">
        <v>2575731</v>
      </c>
      <c r="Q319">
        <v>38</v>
      </c>
      <c r="R319" t="s">
        <v>416</v>
      </c>
      <c r="S319" t="s">
        <v>417</v>
      </c>
      <c r="T319">
        <v>2</v>
      </c>
      <c r="U319" t="s">
        <v>376</v>
      </c>
      <c r="V319" t="s">
        <v>80</v>
      </c>
      <c r="W319">
        <f t="shared" si="24"/>
        <v>548</v>
      </c>
      <c r="AH319">
        <v>1</v>
      </c>
    </row>
    <row r="320" spans="1:34" ht="19.2">
      <c r="A320" s="4" t="s">
        <v>5990</v>
      </c>
      <c r="B320" t="s">
        <v>491</v>
      </c>
      <c r="C320" t="s">
        <v>492</v>
      </c>
      <c r="E320" t="s">
        <v>30</v>
      </c>
      <c r="F320" t="s">
        <v>93</v>
      </c>
      <c r="G320">
        <f t="shared" si="20"/>
        <v>1</v>
      </c>
      <c r="H320">
        <f t="shared" si="21"/>
        <v>0</v>
      </c>
      <c r="I320">
        <f t="shared" si="22"/>
        <v>0</v>
      </c>
      <c r="J320">
        <f t="shared" si="23"/>
        <v>0</v>
      </c>
      <c r="K320" t="s">
        <v>493</v>
      </c>
      <c r="M320" s="2">
        <v>109999</v>
      </c>
      <c r="N320" s="2"/>
      <c r="O320" s="2">
        <v>256665</v>
      </c>
      <c r="P320" s="2">
        <v>366664</v>
      </c>
      <c r="Q320">
        <v>38</v>
      </c>
      <c r="R320" t="s">
        <v>494</v>
      </c>
      <c r="S320" t="s">
        <v>495</v>
      </c>
      <c r="T320">
        <v>16</v>
      </c>
      <c r="U320" t="s">
        <v>496</v>
      </c>
      <c r="V320" t="s">
        <v>497</v>
      </c>
      <c r="W320">
        <f t="shared" si="24"/>
        <v>729</v>
      </c>
      <c r="X320" t="s">
        <v>491</v>
      </c>
      <c r="AH320">
        <v>1</v>
      </c>
    </row>
    <row r="321" spans="1:34" ht="19.2">
      <c r="A321" s="4" t="s">
        <v>5990</v>
      </c>
      <c r="B321" t="s">
        <v>550</v>
      </c>
      <c r="C321" t="s">
        <v>551</v>
      </c>
      <c r="E321" t="s">
        <v>30</v>
      </c>
      <c r="F321" t="s">
        <v>93</v>
      </c>
      <c r="G321">
        <f t="shared" si="20"/>
        <v>1</v>
      </c>
      <c r="H321">
        <f t="shared" si="21"/>
        <v>0</v>
      </c>
      <c r="I321">
        <f t="shared" si="22"/>
        <v>0</v>
      </c>
      <c r="J321">
        <f t="shared" si="23"/>
        <v>0</v>
      </c>
      <c r="K321" t="s">
        <v>552</v>
      </c>
      <c r="M321" s="2">
        <v>332705</v>
      </c>
      <c r="N321" s="2"/>
      <c r="O321" s="2">
        <v>499058</v>
      </c>
      <c r="P321" s="2">
        <v>831763</v>
      </c>
      <c r="Q321">
        <v>38</v>
      </c>
      <c r="R321" t="s">
        <v>553</v>
      </c>
      <c r="S321" t="s">
        <v>554</v>
      </c>
      <c r="T321">
        <v>810</v>
      </c>
      <c r="U321" t="s">
        <v>555</v>
      </c>
      <c r="V321" t="s">
        <v>173</v>
      </c>
      <c r="W321">
        <f t="shared" si="24"/>
        <v>729</v>
      </c>
      <c r="X321" t="s">
        <v>550</v>
      </c>
      <c r="Y321" t="s">
        <v>556</v>
      </c>
      <c r="Z321" t="s">
        <v>557</v>
      </c>
      <c r="AH321">
        <v>3</v>
      </c>
    </row>
    <row r="322" spans="1:34" ht="19.2">
      <c r="A322" s="4" t="s">
        <v>5990</v>
      </c>
      <c r="B322" t="s">
        <v>491</v>
      </c>
      <c r="C322" t="s">
        <v>563</v>
      </c>
      <c r="E322" t="s">
        <v>30</v>
      </c>
      <c r="F322" t="s">
        <v>93</v>
      </c>
      <c r="G322">
        <f t="shared" ref="G322:G385" si="25">COUNTIF(F322,"*Samenwerkingsverband Noord-Nederland*")</f>
        <v>1</v>
      </c>
      <c r="H322">
        <f t="shared" ref="H322:H385" si="26">COUNTIF(F322,"*OPZuid*")</f>
        <v>0</v>
      </c>
      <c r="I322">
        <f t="shared" ref="I322:I385" si="27">COUNTIF(F322,"*OP Oost*")</f>
        <v>0</v>
      </c>
      <c r="J322">
        <f t="shared" ref="J322:J385" si="28">COUNTIF(F322,"*Kansen voor West II*")</f>
        <v>0</v>
      </c>
      <c r="K322" t="s">
        <v>493</v>
      </c>
      <c r="M322" s="2">
        <v>2467</v>
      </c>
      <c r="N322" s="2"/>
      <c r="O322" s="2">
        <v>5757</v>
      </c>
      <c r="P322" s="2">
        <v>8224</v>
      </c>
      <c r="Q322">
        <v>38</v>
      </c>
      <c r="R322" t="s">
        <v>494</v>
      </c>
      <c r="S322" t="s">
        <v>564</v>
      </c>
      <c r="T322">
        <v>16</v>
      </c>
      <c r="U322" t="s">
        <v>79</v>
      </c>
      <c r="V322" t="s">
        <v>565</v>
      </c>
      <c r="W322">
        <f t="shared" ref="W322:W385" si="29">V322-U322</f>
        <v>729</v>
      </c>
      <c r="AH322">
        <v>1</v>
      </c>
    </row>
    <row r="323" spans="1:34" ht="19.2">
      <c r="A323" s="4" t="s">
        <v>5990</v>
      </c>
      <c r="B323" t="s">
        <v>639</v>
      </c>
      <c r="C323" t="s">
        <v>640</v>
      </c>
      <c r="E323" t="s">
        <v>30</v>
      </c>
      <c r="F323" t="s">
        <v>93</v>
      </c>
      <c r="G323">
        <f t="shared" si="25"/>
        <v>1</v>
      </c>
      <c r="H323">
        <f t="shared" si="26"/>
        <v>0</v>
      </c>
      <c r="I323">
        <f t="shared" si="27"/>
        <v>0</v>
      </c>
      <c r="J323">
        <f t="shared" si="28"/>
        <v>0</v>
      </c>
      <c r="K323" t="s">
        <v>641</v>
      </c>
      <c r="M323" s="2">
        <v>4140822</v>
      </c>
      <c r="N323" s="2">
        <v>4259178</v>
      </c>
      <c r="O323" s="2"/>
      <c r="P323" s="2">
        <v>8400000</v>
      </c>
      <c r="Q323">
        <v>50</v>
      </c>
      <c r="R323" t="s">
        <v>642</v>
      </c>
      <c r="S323" t="s">
        <v>643</v>
      </c>
      <c r="T323">
        <v>15</v>
      </c>
      <c r="U323" t="s">
        <v>644</v>
      </c>
      <c r="V323" t="s">
        <v>645</v>
      </c>
      <c r="W323">
        <f t="shared" si="29"/>
        <v>3651</v>
      </c>
      <c r="AH323">
        <v>1</v>
      </c>
    </row>
    <row r="324" spans="1:34" ht="19.2">
      <c r="A324" s="4" t="s">
        <v>5990</v>
      </c>
      <c r="B324" t="s">
        <v>729</v>
      </c>
      <c r="C324" t="s">
        <v>730</v>
      </c>
      <c r="E324" t="s">
        <v>30</v>
      </c>
      <c r="F324" t="s">
        <v>93</v>
      </c>
      <c r="G324">
        <f t="shared" si="25"/>
        <v>1</v>
      </c>
      <c r="H324">
        <f t="shared" si="26"/>
        <v>0</v>
      </c>
      <c r="I324">
        <f t="shared" si="27"/>
        <v>0</v>
      </c>
      <c r="J324">
        <f t="shared" si="28"/>
        <v>0</v>
      </c>
      <c r="K324" t="s">
        <v>731</v>
      </c>
      <c r="M324" s="2">
        <v>499999</v>
      </c>
      <c r="N324" s="2">
        <v>4022292</v>
      </c>
      <c r="O324" s="2">
        <v>477695</v>
      </c>
      <c r="P324" s="2">
        <v>4999986</v>
      </c>
      <c r="Q324">
        <v>38</v>
      </c>
      <c r="R324" t="s">
        <v>732</v>
      </c>
      <c r="S324" t="s">
        <v>733</v>
      </c>
      <c r="T324">
        <v>5</v>
      </c>
      <c r="U324" t="s">
        <v>339</v>
      </c>
      <c r="V324" t="s">
        <v>734</v>
      </c>
      <c r="W324">
        <f t="shared" si="29"/>
        <v>1302</v>
      </c>
      <c r="X324" t="s">
        <v>729</v>
      </c>
      <c r="Y324" t="s">
        <v>735</v>
      </c>
      <c r="Z324" t="s">
        <v>736</v>
      </c>
      <c r="AA324" t="s">
        <v>737</v>
      </c>
      <c r="AB324" t="s">
        <v>738</v>
      </c>
      <c r="AH324">
        <v>5</v>
      </c>
    </row>
    <row r="325" spans="1:34" ht="15.6">
      <c r="A325" s="6" t="s">
        <v>5990</v>
      </c>
      <c r="B325" t="s">
        <v>739</v>
      </c>
      <c r="C325" t="s">
        <v>740</v>
      </c>
      <c r="D325" t="s">
        <v>740</v>
      </c>
      <c r="E325" t="s">
        <v>30</v>
      </c>
      <c r="F325" t="s">
        <v>93</v>
      </c>
      <c r="G325">
        <f t="shared" si="25"/>
        <v>1</v>
      </c>
      <c r="H325">
        <f t="shared" si="26"/>
        <v>0</v>
      </c>
      <c r="I325">
        <f t="shared" si="27"/>
        <v>0</v>
      </c>
      <c r="J325">
        <f t="shared" si="28"/>
        <v>0</v>
      </c>
      <c r="K325" t="s">
        <v>741</v>
      </c>
      <c r="M325" s="2">
        <v>163799</v>
      </c>
      <c r="N325" s="2">
        <v>54600</v>
      </c>
      <c r="O325" s="2">
        <v>327597</v>
      </c>
      <c r="P325" s="2">
        <v>545995</v>
      </c>
      <c r="Q325">
        <v>38</v>
      </c>
      <c r="R325" t="s">
        <v>742</v>
      </c>
      <c r="S325" s="3" t="s">
        <v>743</v>
      </c>
      <c r="T325">
        <v>25</v>
      </c>
      <c r="U325" t="s">
        <v>390</v>
      </c>
      <c r="V325" t="s">
        <v>632</v>
      </c>
      <c r="W325">
        <f t="shared" si="29"/>
        <v>1248</v>
      </c>
      <c r="X325" t="s">
        <v>739</v>
      </c>
      <c r="Y325" t="s">
        <v>191</v>
      </c>
      <c r="AH325">
        <v>2</v>
      </c>
    </row>
    <row r="326" spans="1:34" ht="19.2">
      <c r="A326" s="4" t="s">
        <v>5990</v>
      </c>
      <c r="B326" t="s">
        <v>1031</v>
      </c>
      <c r="C326" t="s">
        <v>1032</v>
      </c>
      <c r="E326" t="s">
        <v>30</v>
      </c>
      <c r="F326" t="s">
        <v>93</v>
      </c>
      <c r="G326">
        <f t="shared" si="25"/>
        <v>1</v>
      </c>
      <c r="H326">
        <f t="shared" si="26"/>
        <v>0</v>
      </c>
      <c r="I326">
        <f t="shared" si="27"/>
        <v>0</v>
      </c>
      <c r="J326">
        <f t="shared" si="28"/>
        <v>0</v>
      </c>
      <c r="K326" t="s">
        <v>1033</v>
      </c>
      <c r="M326" s="2">
        <v>252895</v>
      </c>
      <c r="N326" s="2"/>
      <c r="O326" s="2">
        <v>469663</v>
      </c>
      <c r="P326" s="2">
        <v>722558</v>
      </c>
      <c r="Q326">
        <v>34</v>
      </c>
      <c r="R326" t="s">
        <v>1034</v>
      </c>
      <c r="S326" t="s">
        <v>1035</v>
      </c>
      <c r="T326">
        <v>300</v>
      </c>
      <c r="U326" t="s">
        <v>1036</v>
      </c>
      <c r="V326" t="s">
        <v>1037</v>
      </c>
      <c r="W326">
        <f t="shared" si="29"/>
        <v>811</v>
      </c>
      <c r="AH326">
        <v>1</v>
      </c>
    </row>
    <row r="327" spans="1:34" ht="19.2">
      <c r="A327" s="4" t="s">
        <v>5990</v>
      </c>
      <c r="B327" t="s">
        <v>1170</v>
      </c>
      <c r="C327" t="s">
        <v>1171</v>
      </c>
      <c r="E327" t="s">
        <v>30</v>
      </c>
      <c r="F327" t="s">
        <v>93</v>
      </c>
      <c r="G327">
        <f t="shared" si="25"/>
        <v>1</v>
      </c>
      <c r="H327">
        <f t="shared" si="26"/>
        <v>0</v>
      </c>
      <c r="I327">
        <f t="shared" si="27"/>
        <v>0</v>
      </c>
      <c r="J327">
        <f t="shared" si="28"/>
        <v>0</v>
      </c>
      <c r="K327" t="s">
        <v>1172</v>
      </c>
      <c r="M327" s="2">
        <v>876476</v>
      </c>
      <c r="N327" s="2">
        <v>530593</v>
      </c>
      <c r="O327" s="2">
        <v>784121</v>
      </c>
      <c r="P327" s="2">
        <v>2191190</v>
      </c>
      <c r="Q327">
        <v>38</v>
      </c>
      <c r="R327" t="s">
        <v>1173</v>
      </c>
      <c r="S327" t="s">
        <v>1174</v>
      </c>
      <c r="T327">
        <v>17</v>
      </c>
      <c r="U327" t="s">
        <v>1175</v>
      </c>
      <c r="V327" t="s">
        <v>1176</v>
      </c>
      <c r="W327">
        <f t="shared" si="29"/>
        <v>1243</v>
      </c>
      <c r="X327" t="s">
        <v>1170</v>
      </c>
      <c r="Y327" t="s">
        <v>101</v>
      </c>
      <c r="Z327" t="s">
        <v>1177</v>
      </c>
      <c r="AA327" t="s">
        <v>100</v>
      </c>
      <c r="AB327" t="s">
        <v>967</v>
      </c>
      <c r="AC327" t="s">
        <v>966</v>
      </c>
      <c r="AD327" t="s">
        <v>1178</v>
      </c>
      <c r="AE327" t="s">
        <v>1179</v>
      </c>
      <c r="AH327">
        <v>8</v>
      </c>
    </row>
    <row r="328" spans="1:34" ht="19.2">
      <c r="A328" s="4" t="s">
        <v>5990</v>
      </c>
      <c r="B328" t="s">
        <v>101</v>
      </c>
      <c r="C328" t="s">
        <v>1187</v>
      </c>
      <c r="E328" t="s">
        <v>30</v>
      </c>
      <c r="F328" t="s">
        <v>93</v>
      </c>
      <c r="G328">
        <f t="shared" si="25"/>
        <v>1</v>
      </c>
      <c r="H328">
        <f t="shared" si="26"/>
        <v>0</v>
      </c>
      <c r="I328">
        <f t="shared" si="27"/>
        <v>0</v>
      </c>
      <c r="J328">
        <f t="shared" si="28"/>
        <v>0</v>
      </c>
      <c r="K328" t="s">
        <v>1188</v>
      </c>
      <c r="M328" s="2">
        <v>750465</v>
      </c>
      <c r="N328" s="2">
        <v>602725</v>
      </c>
      <c r="O328" s="2">
        <v>522972</v>
      </c>
      <c r="P328" s="2">
        <v>1876162</v>
      </c>
      <c r="Q328">
        <v>38</v>
      </c>
      <c r="R328" t="s">
        <v>732</v>
      </c>
      <c r="S328" t="s">
        <v>733</v>
      </c>
      <c r="T328">
        <v>5</v>
      </c>
      <c r="U328" t="s">
        <v>44</v>
      </c>
      <c r="V328" t="s">
        <v>141</v>
      </c>
      <c r="W328">
        <f t="shared" si="29"/>
        <v>1095</v>
      </c>
      <c r="X328" t="s">
        <v>101</v>
      </c>
      <c r="Y328" t="s">
        <v>1189</v>
      </c>
      <c r="Z328" t="s">
        <v>1190</v>
      </c>
      <c r="AA328" t="s">
        <v>1191</v>
      </c>
      <c r="AB328" t="s">
        <v>1192</v>
      </c>
      <c r="AC328" t="s">
        <v>1193</v>
      </c>
      <c r="AD328" t="s">
        <v>550</v>
      </c>
      <c r="AH328">
        <v>7</v>
      </c>
    </row>
    <row r="329" spans="1:34" ht="19.2">
      <c r="A329" s="4" t="s">
        <v>5990</v>
      </c>
      <c r="B329" t="s">
        <v>1794</v>
      </c>
      <c r="C329" t="s">
        <v>1795</v>
      </c>
      <c r="E329" t="s">
        <v>30</v>
      </c>
      <c r="F329" t="s">
        <v>93</v>
      </c>
      <c r="G329">
        <f t="shared" si="25"/>
        <v>1</v>
      </c>
      <c r="H329">
        <f t="shared" si="26"/>
        <v>0</v>
      </c>
      <c r="I329">
        <f t="shared" si="27"/>
        <v>0</v>
      </c>
      <c r="J329">
        <f t="shared" si="28"/>
        <v>0</v>
      </c>
      <c r="K329" t="s">
        <v>1796</v>
      </c>
      <c r="M329" s="2">
        <v>690663</v>
      </c>
      <c r="N329" s="2">
        <v>879187</v>
      </c>
      <c r="O329" s="2">
        <v>156807</v>
      </c>
      <c r="P329" s="2">
        <v>1726657</v>
      </c>
      <c r="Q329">
        <v>38</v>
      </c>
      <c r="R329" t="s">
        <v>732</v>
      </c>
      <c r="S329" t="s">
        <v>733</v>
      </c>
      <c r="T329">
        <v>5</v>
      </c>
      <c r="U329" t="s">
        <v>206</v>
      </c>
      <c r="V329" t="s">
        <v>784</v>
      </c>
      <c r="W329">
        <f t="shared" si="29"/>
        <v>1095</v>
      </c>
      <c r="X329" t="s">
        <v>1794</v>
      </c>
      <c r="Y329" t="s">
        <v>1797</v>
      </c>
      <c r="Z329" t="s">
        <v>1798</v>
      </c>
      <c r="AH329">
        <v>3</v>
      </c>
    </row>
    <row r="330" spans="1:34" ht="19.2">
      <c r="A330" s="4" t="s">
        <v>5990</v>
      </c>
      <c r="B330" t="s">
        <v>1853</v>
      </c>
      <c r="C330" t="s">
        <v>1854</v>
      </c>
      <c r="E330" t="s">
        <v>30</v>
      </c>
      <c r="F330" t="s">
        <v>93</v>
      </c>
      <c r="G330">
        <f t="shared" si="25"/>
        <v>1</v>
      </c>
      <c r="H330">
        <f t="shared" si="26"/>
        <v>0</v>
      </c>
      <c r="I330">
        <f t="shared" si="27"/>
        <v>0</v>
      </c>
      <c r="J330">
        <f t="shared" si="28"/>
        <v>0</v>
      </c>
      <c r="K330" t="s">
        <v>1855</v>
      </c>
      <c r="M330" s="2">
        <v>1000000</v>
      </c>
      <c r="N330" s="2">
        <v>459205</v>
      </c>
      <c r="O330" s="2">
        <v>1969765</v>
      </c>
      <c r="P330" s="2">
        <v>3428970</v>
      </c>
      <c r="Q330">
        <v>38</v>
      </c>
      <c r="R330" t="s">
        <v>1856</v>
      </c>
      <c r="S330" t="s">
        <v>1857</v>
      </c>
      <c r="T330">
        <v>15</v>
      </c>
      <c r="U330" t="s">
        <v>862</v>
      </c>
      <c r="V330" t="s">
        <v>863</v>
      </c>
      <c r="W330">
        <f t="shared" si="29"/>
        <v>729</v>
      </c>
      <c r="X330" t="s">
        <v>1858</v>
      </c>
      <c r="Y330" t="s">
        <v>1859</v>
      </c>
      <c r="Z330" t="s">
        <v>1860</v>
      </c>
      <c r="AH330">
        <v>3</v>
      </c>
    </row>
    <row r="331" spans="1:34" ht="19.2">
      <c r="A331" s="4" t="s">
        <v>5990</v>
      </c>
      <c r="B331" t="s">
        <v>1930</v>
      </c>
      <c r="C331" t="s">
        <v>1931</v>
      </c>
      <c r="E331" t="s">
        <v>30</v>
      </c>
      <c r="F331" t="s">
        <v>93</v>
      </c>
      <c r="G331">
        <f t="shared" si="25"/>
        <v>1</v>
      </c>
      <c r="H331">
        <f t="shared" si="26"/>
        <v>0</v>
      </c>
      <c r="I331">
        <f t="shared" si="27"/>
        <v>0</v>
      </c>
      <c r="J331">
        <f t="shared" si="28"/>
        <v>0</v>
      </c>
      <c r="K331" t="s">
        <v>1932</v>
      </c>
      <c r="M331" s="2">
        <v>2625000</v>
      </c>
      <c r="N331" s="2">
        <v>2375000</v>
      </c>
      <c r="O331" s="2">
        <v>6750000</v>
      </c>
      <c r="P331" s="2">
        <v>11750000</v>
      </c>
      <c r="Q331">
        <v>34</v>
      </c>
      <c r="R331" t="s">
        <v>1933</v>
      </c>
      <c r="S331" t="s">
        <v>1934</v>
      </c>
      <c r="T331">
        <v>12</v>
      </c>
      <c r="U331" t="s">
        <v>1935</v>
      </c>
      <c r="V331" t="s">
        <v>1908</v>
      </c>
      <c r="W331">
        <f t="shared" si="29"/>
        <v>1470</v>
      </c>
      <c r="X331" t="s">
        <v>1930</v>
      </c>
      <c r="Y331" t="s">
        <v>1936</v>
      </c>
      <c r="Z331" t="s">
        <v>1937</v>
      </c>
      <c r="AA331" t="s">
        <v>1938</v>
      </c>
      <c r="AH331">
        <v>4</v>
      </c>
    </row>
    <row r="332" spans="1:34" ht="19.2">
      <c r="A332" s="4" t="s">
        <v>5990</v>
      </c>
      <c r="B332" t="s">
        <v>1946</v>
      </c>
      <c r="C332" t="s">
        <v>1947</v>
      </c>
      <c r="E332" t="s">
        <v>30</v>
      </c>
      <c r="F332" t="s">
        <v>93</v>
      </c>
      <c r="G332">
        <f t="shared" si="25"/>
        <v>1</v>
      </c>
      <c r="H332">
        <f t="shared" si="26"/>
        <v>0</v>
      </c>
      <c r="I332">
        <f t="shared" si="27"/>
        <v>0</v>
      </c>
      <c r="J332">
        <f t="shared" si="28"/>
        <v>0</v>
      </c>
      <c r="K332" t="s">
        <v>1948</v>
      </c>
      <c r="M332" s="2">
        <v>68520</v>
      </c>
      <c r="N332" s="2">
        <v>231480</v>
      </c>
      <c r="O332" s="2">
        <v>300000</v>
      </c>
      <c r="P332" s="2">
        <v>600000</v>
      </c>
      <c r="Q332">
        <v>38</v>
      </c>
      <c r="R332" t="s">
        <v>1949</v>
      </c>
      <c r="S332" t="s">
        <v>1950</v>
      </c>
      <c r="T332">
        <v>2</v>
      </c>
      <c r="U332" t="s">
        <v>1897</v>
      </c>
      <c r="V332" t="s">
        <v>1951</v>
      </c>
      <c r="W332">
        <f t="shared" si="29"/>
        <v>1096</v>
      </c>
      <c r="AH332">
        <v>1</v>
      </c>
    </row>
    <row r="333" spans="1:34" ht="19.2">
      <c r="A333" s="4" t="s">
        <v>5990</v>
      </c>
      <c r="B333" t="s">
        <v>1170</v>
      </c>
      <c r="C333" t="s">
        <v>1980</v>
      </c>
      <c r="E333" t="s">
        <v>30</v>
      </c>
      <c r="F333" t="s">
        <v>93</v>
      </c>
      <c r="G333">
        <f t="shared" si="25"/>
        <v>1</v>
      </c>
      <c r="H333">
        <f t="shared" si="26"/>
        <v>0</v>
      </c>
      <c r="I333">
        <f t="shared" si="27"/>
        <v>0</v>
      </c>
      <c r="J333">
        <f t="shared" si="28"/>
        <v>0</v>
      </c>
      <c r="K333" t="s">
        <v>1981</v>
      </c>
      <c r="M333" s="2">
        <v>401411</v>
      </c>
      <c r="N333" s="2">
        <v>231089</v>
      </c>
      <c r="O333" s="2">
        <v>514388</v>
      </c>
      <c r="P333" s="2">
        <v>1146887</v>
      </c>
      <c r="Q333">
        <v>34</v>
      </c>
      <c r="R333" t="s">
        <v>1173</v>
      </c>
      <c r="S333" t="s">
        <v>1174</v>
      </c>
      <c r="T333">
        <v>17</v>
      </c>
      <c r="U333" t="s">
        <v>1982</v>
      </c>
      <c r="V333" t="s">
        <v>1983</v>
      </c>
      <c r="W333">
        <f t="shared" si="29"/>
        <v>1146</v>
      </c>
      <c r="X333" t="s">
        <v>1170</v>
      </c>
      <c r="Y333" t="s">
        <v>101</v>
      </c>
      <c r="Z333" t="s">
        <v>100</v>
      </c>
      <c r="AA333" t="s">
        <v>1177</v>
      </c>
      <c r="AH333">
        <v>4</v>
      </c>
    </row>
    <row r="334" spans="1:34" ht="19.2">
      <c r="A334" s="4" t="s">
        <v>5990</v>
      </c>
      <c r="B334" t="s">
        <v>1984</v>
      </c>
      <c r="C334" t="s">
        <v>1985</v>
      </c>
      <c r="E334" t="s">
        <v>30</v>
      </c>
      <c r="F334" t="s">
        <v>93</v>
      </c>
      <c r="G334">
        <f t="shared" si="25"/>
        <v>1</v>
      </c>
      <c r="H334">
        <f t="shared" si="26"/>
        <v>0</v>
      </c>
      <c r="I334">
        <f t="shared" si="27"/>
        <v>0</v>
      </c>
      <c r="J334">
        <f t="shared" si="28"/>
        <v>0</v>
      </c>
      <c r="M334" s="2">
        <v>503167</v>
      </c>
      <c r="N334" s="2">
        <v>184800</v>
      </c>
      <c r="O334" s="2">
        <v>569950</v>
      </c>
      <c r="P334" s="2">
        <v>1257917</v>
      </c>
      <c r="Q334">
        <v>38</v>
      </c>
      <c r="R334" t="s">
        <v>1986</v>
      </c>
      <c r="S334" t="s">
        <v>1987</v>
      </c>
      <c r="T334">
        <v>2</v>
      </c>
      <c r="U334" t="s">
        <v>79</v>
      </c>
      <c r="V334" t="s">
        <v>196</v>
      </c>
      <c r="W334">
        <f t="shared" si="29"/>
        <v>1094</v>
      </c>
      <c r="X334" t="s">
        <v>1984</v>
      </c>
      <c r="Y334" t="s">
        <v>102</v>
      </c>
      <c r="Z334" t="s">
        <v>1988</v>
      </c>
      <c r="AA334" t="s">
        <v>1989</v>
      </c>
      <c r="AB334" t="s">
        <v>1990</v>
      </c>
      <c r="AC334" t="s">
        <v>1991</v>
      </c>
      <c r="AH334">
        <v>6</v>
      </c>
    </row>
    <row r="335" spans="1:34" ht="19.2">
      <c r="A335" s="4" t="s">
        <v>5990</v>
      </c>
      <c r="B335" t="s">
        <v>1990</v>
      </c>
      <c r="C335" t="s">
        <v>2262</v>
      </c>
      <c r="E335" t="s">
        <v>30</v>
      </c>
      <c r="F335" t="s">
        <v>93</v>
      </c>
      <c r="G335">
        <f t="shared" si="25"/>
        <v>1</v>
      </c>
      <c r="H335">
        <f t="shared" si="26"/>
        <v>0</v>
      </c>
      <c r="I335">
        <f t="shared" si="27"/>
        <v>0</v>
      </c>
      <c r="J335">
        <f t="shared" si="28"/>
        <v>0</v>
      </c>
      <c r="K335" t="s">
        <v>2263</v>
      </c>
      <c r="M335" s="2">
        <v>281575</v>
      </c>
      <c r="N335" s="2">
        <v>264178</v>
      </c>
      <c r="O335" s="2">
        <v>158184</v>
      </c>
      <c r="P335" s="2">
        <v>703937</v>
      </c>
      <c r="Q335">
        <v>38</v>
      </c>
      <c r="R335" t="s">
        <v>2264</v>
      </c>
      <c r="S335" t="s">
        <v>195</v>
      </c>
      <c r="T335">
        <v>1</v>
      </c>
      <c r="U335" t="s">
        <v>2265</v>
      </c>
      <c r="V335" t="s">
        <v>784</v>
      </c>
      <c r="W335">
        <f t="shared" si="29"/>
        <v>1173</v>
      </c>
      <c r="X335" t="s">
        <v>1990</v>
      </c>
      <c r="Y335" t="s">
        <v>2266</v>
      </c>
      <c r="Z335" t="s">
        <v>2267</v>
      </c>
      <c r="AA335" t="s">
        <v>2268</v>
      </c>
      <c r="AH335">
        <v>4</v>
      </c>
    </row>
    <row r="336" spans="1:34" ht="19.2">
      <c r="A336" s="4" t="s">
        <v>5990</v>
      </c>
      <c r="B336" t="s">
        <v>2277</v>
      </c>
      <c r="C336" t="s">
        <v>2278</v>
      </c>
      <c r="E336" t="s">
        <v>30</v>
      </c>
      <c r="F336" t="s">
        <v>93</v>
      </c>
      <c r="G336">
        <f t="shared" si="25"/>
        <v>1</v>
      </c>
      <c r="H336">
        <f t="shared" si="26"/>
        <v>0</v>
      </c>
      <c r="I336">
        <f t="shared" si="27"/>
        <v>0</v>
      </c>
      <c r="J336">
        <f t="shared" si="28"/>
        <v>0</v>
      </c>
      <c r="K336" t="s">
        <v>2279</v>
      </c>
      <c r="M336" s="2">
        <v>167204</v>
      </c>
      <c r="N336" s="2">
        <v>110421</v>
      </c>
      <c r="O336" s="2">
        <v>279723</v>
      </c>
      <c r="P336" s="2">
        <v>557348</v>
      </c>
      <c r="Q336">
        <v>38</v>
      </c>
      <c r="R336" t="s">
        <v>2280</v>
      </c>
      <c r="S336" t="s">
        <v>2281</v>
      </c>
      <c r="T336">
        <v>7</v>
      </c>
      <c r="U336" t="s">
        <v>2282</v>
      </c>
      <c r="V336" t="s">
        <v>505</v>
      </c>
      <c r="W336">
        <f t="shared" si="29"/>
        <v>1093</v>
      </c>
      <c r="X336" t="s">
        <v>2277</v>
      </c>
      <c r="Y336" t="s">
        <v>2283</v>
      </c>
      <c r="Z336" t="s">
        <v>2284</v>
      </c>
      <c r="AA336" t="s">
        <v>2285</v>
      </c>
      <c r="AB336" t="s">
        <v>101</v>
      </c>
      <c r="AH336">
        <v>5</v>
      </c>
    </row>
    <row r="337" spans="1:34" ht="19.2">
      <c r="A337" s="4" t="s">
        <v>5990</v>
      </c>
      <c r="B337" t="s">
        <v>197</v>
      </c>
      <c r="C337" t="s">
        <v>2311</v>
      </c>
      <c r="E337" t="s">
        <v>30</v>
      </c>
      <c r="F337" t="s">
        <v>93</v>
      </c>
      <c r="G337">
        <f t="shared" si="25"/>
        <v>1</v>
      </c>
      <c r="H337">
        <f t="shared" si="26"/>
        <v>0</v>
      </c>
      <c r="I337">
        <f t="shared" si="27"/>
        <v>0</v>
      </c>
      <c r="J337">
        <f t="shared" si="28"/>
        <v>0</v>
      </c>
      <c r="K337" t="s">
        <v>2312</v>
      </c>
      <c r="M337" s="2">
        <v>500000</v>
      </c>
      <c r="N337" s="2">
        <v>3557841</v>
      </c>
      <c r="O337" s="2">
        <v>942887</v>
      </c>
      <c r="P337" s="2">
        <v>5000728</v>
      </c>
      <c r="Q337">
        <v>38</v>
      </c>
      <c r="R337" t="s">
        <v>2313</v>
      </c>
      <c r="S337" t="s">
        <v>2314</v>
      </c>
      <c r="T337">
        <v>1</v>
      </c>
      <c r="U337" t="s">
        <v>264</v>
      </c>
      <c r="V337" t="s">
        <v>2315</v>
      </c>
      <c r="W337">
        <f t="shared" si="29"/>
        <v>1445</v>
      </c>
      <c r="X337" t="s">
        <v>197</v>
      </c>
      <c r="Y337" t="s">
        <v>122</v>
      </c>
      <c r="Z337" t="s">
        <v>101</v>
      </c>
      <c r="AA337" t="s">
        <v>2316</v>
      </c>
      <c r="AB337" t="s">
        <v>2317</v>
      </c>
      <c r="AC337" t="s">
        <v>2318</v>
      </c>
      <c r="AD337" t="s">
        <v>2319</v>
      </c>
      <c r="AE337" t="s">
        <v>2320</v>
      </c>
      <c r="AH337">
        <v>8</v>
      </c>
    </row>
    <row r="338" spans="1:34" ht="19.2">
      <c r="A338" s="4" t="s">
        <v>5990</v>
      </c>
      <c r="B338" t="s">
        <v>2332</v>
      </c>
      <c r="C338" t="s">
        <v>2333</v>
      </c>
      <c r="E338" t="s">
        <v>30</v>
      </c>
      <c r="F338" t="s">
        <v>93</v>
      </c>
      <c r="G338">
        <f t="shared" si="25"/>
        <v>1</v>
      </c>
      <c r="H338">
        <f t="shared" si="26"/>
        <v>0</v>
      </c>
      <c r="I338">
        <f t="shared" si="27"/>
        <v>0</v>
      </c>
      <c r="J338">
        <f t="shared" si="28"/>
        <v>0</v>
      </c>
      <c r="K338" t="s">
        <v>2334</v>
      </c>
      <c r="M338" s="2">
        <v>9817</v>
      </c>
      <c r="N338" s="2">
        <v>3272</v>
      </c>
      <c r="O338" s="2">
        <v>19634</v>
      </c>
      <c r="P338" s="2">
        <v>32723</v>
      </c>
      <c r="Q338">
        <v>38</v>
      </c>
      <c r="R338" t="s">
        <v>1034</v>
      </c>
      <c r="S338" t="s">
        <v>1035</v>
      </c>
      <c r="T338">
        <v>300</v>
      </c>
      <c r="U338" t="s">
        <v>1175</v>
      </c>
      <c r="V338" t="s">
        <v>565</v>
      </c>
      <c r="W338">
        <f t="shared" si="29"/>
        <v>821</v>
      </c>
      <c r="AH338">
        <v>1</v>
      </c>
    </row>
    <row r="339" spans="1:34" ht="19.2">
      <c r="A339" s="4" t="s">
        <v>5990</v>
      </c>
      <c r="B339" t="s">
        <v>2425</v>
      </c>
      <c r="C339" t="s">
        <v>2426</v>
      </c>
      <c r="E339" t="s">
        <v>30</v>
      </c>
      <c r="F339" t="s">
        <v>93</v>
      </c>
      <c r="G339">
        <f t="shared" si="25"/>
        <v>1</v>
      </c>
      <c r="H339">
        <f t="shared" si="26"/>
        <v>0</v>
      </c>
      <c r="I339">
        <f t="shared" si="27"/>
        <v>0</v>
      </c>
      <c r="J339">
        <f t="shared" si="28"/>
        <v>0</v>
      </c>
      <c r="K339" t="s">
        <v>2427</v>
      </c>
      <c r="M339" s="2">
        <v>129729</v>
      </c>
      <c r="N339" s="2">
        <v>77837</v>
      </c>
      <c r="O339" s="2">
        <v>385479</v>
      </c>
      <c r="P339" s="2">
        <v>593045</v>
      </c>
      <c r="Q339">
        <v>38</v>
      </c>
      <c r="R339" t="s">
        <v>2428</v>
      </c>
      <c r="S339" t="s">
        <v>2429</v>
      </c>
      <c r="T339">
        <v>282</v>
      </c>
      <c r="U339" t="s">
        <v>295</v>
      </c>
      <c r="V339" t="s">
        <v>2430</v>
      </c>
      <c r="W339">
        <f t="shared" si="29"/>
        <v>728</v>
      </c>
      <c r="X339" t="s">
        <v>2431</v>
      </c>
      <c r="Y339" t="s">
        <v>2432</v>
      </c>
      <c r="Z339" t="s">
        <v>2433</v>
      </c>
      <c r="AA339" t="s">
        <v>2434</v>
      </c>
      <c r="AB339" t="s">
        <v>2435</v>
      </c>
      <c r="AH339">
        <v>5</v>
      </c>
    </row>
    <row r="340" spans="1:34" ht="19.2">
      <c r="A340" s="4" t="s">
        <v>5990</v>
      </c>
      <c r="B340" t="s">
        <v>2475</v>
      </c>
      <c r="C340" t="s">
        <v>2476</v>
      </c>
      <c r="E340" t="s">
        <v>30</v>
      </c>
      <c r="F340" t="s">
        <v>93</v>
      </c>
      <c r="G340">
        <f t="shared" si="25"/>
        <v>1</v>
      </c>
      <c r="H340">
        <f t="shared" si="26"/>
        <v>0</v>
      </c>
      <c r="I340">
        <f t="shared" si="27"/>
        <v>0</v>
      </c>
      <c r="J340">
        <f t="shared" si="28"/>
        <v>0</v>
      </c>
      <c r="K340" t="s">
        <v>2477</v>
      </c>
      <c r="M340" s="2">
        <v>428078</v>
      </c>
      <c r="N340" s="2"/>
      <c r="O340" s="2">
        <v>642117</v>
      </c>
      <c r="P340" s="2">
        <v>1070195</v>
      </c>
      <c r="Q340">
        <v>38</v>
      </c>
      <c r="R340" t="s">
        <v>2478</v>
      </c>
      <c r="S340" t="s">
        <v>417</v>
      </c>
      <c r="T340">
        <v>2</v>
      </c>
      <c r="U340" t="s">
        <v>79</v>
      </c>
      <c r="V340" t="s">
        <v>1447</v>
      </c>
      <c r="W340">
        <f t="shared" si="29"/>
        <v>1095</v>
      </c>
      <c r="AH340">
        <v>1</v>
      </c>
    </row>
    <row r="341" spans="1:34" ht="19.2">
      <c r="A341" s="4" t="s">
        <v>5990</v>
      </c>
      <c r="B341" t="s">
        <v>1859</v>
      </c>
      <c r="C341" t="s">
        <v>2506</v>
      </c>
      <c r="E341" t="s">
        <v>30</v>
      </c>
      <c r="F341" t="s">
        <v>93</v>
      </c>
      <c r="G341">
        <f t="shared" si="25"/>
        <v>1</v>
      </c>
      <c r="H341">
        <f t="shared" si="26"/>
        <v>0</v>
      </c>
      <c r="I341">
        <f t="shared" si="27"/>
        <v>0</v>
      </c>
      <c r="J341">
        <f t="shared" si="28"/>
        <v>0</v>
      </c>
      <c r="K341" t="s">
        <v>2507</v>
      </c>
      <c r="M341" s="2">
        <v>384734</v>
      </c>
      <c r="N341" s="2">
        <v>201773</v>
      </c>
      <c r="O341" s="2">
        <v>1321463</v>
      </c>
      <c r="P341" s="2">
        <v>1907969</v>
      </c>
      <c r="Q341">
        <v>38</v>
      </c>
      <c r="R341" t="s">
        <v>2508</v>
      </c>
      <c r="S341" t="s">
        <v>2509</v>
      </c>
      <c r="T341">
        <v>3</v>
      </c>
      <c r="U341" t="s">
        <v>390</v>
      </c>
      <c r="V341" t="s">
        <v>190</v>
      </c>
      <c r="W341">
        <f t="shared" si="29"/>
        <v>610</v>
      </c>
      <c r="X341" t="s">
        <v>1859</v>
      </c>
      <c r="Y341" t="s">
        <v>2510</v>
      </c>
      <c r="Z341" t="s">
        <v>2511</v>
      </c>
      <c r="AA341" t="s">
        <v>2512</v>
      </c>
      <c r="AB341" t="s">
        <v>2513</v>
      </c>
      <c r="AH341">
        <v>5</v>
      </c>
    </row>
    <row r="342" spans="1:34" ht="19.2">
      <c r="A342" s="4" t="s">
        <v>5990</v>
      </c>
      <c r="B342" t="s">
        <v>2898</v>
      </c>
      <c r="C342" t="s">
        <v>2899</v>
      </c>
      <c r="D342" t="s">
        <v>2899</v>
      </c>
      <c r="E342" t="s">
        <v>30</v>
      </c>
      <c r="F342" t="s">
        <v>93</v>
      </c>
      <c r="G342">
        <f t="shared" si="25"/>
        <v>1</v>
      </c>
      <c r="H342">
        <f t="shared" si="26"/>
        <v>0</v>
      </c>
      <c r="I342">
        <f t="shared" si="27"/>
        <v>0</v>
      </c>
      <c r="J342">
        <f t="shared" si="28"/>
        <v>0</v>
      </c>
      <c r="K342" t="s">
        <v>2900</v>
      </c>
      <c r="M342" s="2">
        <v>900000</v>
      </c>
      <c r="N342" s="2">
        <v>900000</v>
      </c>
      <c r="O342" s="2">
        <v>2484000</v>
      </c>
      <c r="P342" s="2">
        <v>4284000</v>
      </c>
      <c r="Q342">
        <v>34</v>
      </c>
      <c r="R342" t="s">
        <v>2901</v>
      </c>
      <c r="S342" t="s">
        <v>1934</v>
      </c>
      <c r="T342">
        <v>12</v>
      </c>
      <c r="U342" t="s">
        <v>2902</v>
      </c>
      <c r="V342" t="s">
        <v>360</v>
      </c>
      <c r="W342">
        <f t="shared" si="29"/>
        <v>1052</v>
      </c>
      <c r="X342" t="s">
        <v>2903</v>
      </c>
      <c r="Y342" t="s">
        <v>1936</v>
      </c>
      <c r="Z342" t="s">
        <v>1937</v>
      </c>
      <c r="AA342" t="s">
        <v>2904</v>
      </c>
      <c r="AH342">
        <v>4</v>
      </c>
    </row>
    <row r="343" spans="1:34" ht="19.2">
      <c r="A343" s="4" t="s">
        <v>5990</v>
      </c>
      <c r="B343" t="s">
        <v>3011</v>
      </c>
      <c r="C343" t="s">
        <v>3012</v>
      </c>
      <c r="D343" t="s">
        <v>3012</v>
      </c>
      <c r="E343" t="s">
        <v>30</v>
      </c>
      <c r="F343" t="s">
        <v>93</v>
      </c>
      <c r="G343">
        <f t="shared" si="25"/>
        <v>1</v>
      </c>
      <c r="H343">
        <f t="shared" si="26"/>
        <v>0</v>
      </c>
      <c r="I343">
        <f t="shared" si="27"/>
        <v>0</v>
      </c>
      <c r="J343">
        <f t="shared" si="28"/>
        <v>0</v>
      </c>
      <c r="K343" t="s">
        <v>3013</v>
      </c>
      <c r="M343" s="2">
        <v>14078</v>
      </c>
      <c r="N343" s="2">
        <v>8445</v>
      </c>
      <c r="O343" s="2">
        <v>24403</v>
      </c>
      <c r="P343" s="2">
        <v>46926</v>
      </c>
      <c r="Q343">
        <v>38</v>
      </c>
      <c r="R343" t="s">
        <v>3014</v>
      </c>
      <c r="S343" t="s">
        <v>3015</v>
      </c>
      <c r="T343">
        <v>19</v>
      </c>
      <c r="U343" t="s">
        <v>3016</v>
      </c>
      <c r="V343" t="s">
        <v>632</v>
      </c>
      <c r="W343">
        <f t="shared" si="29"/>
        <v>1126</v>
      </c>
      <c r="X343" t="s">
        <v>3017</v>
      </c>
      <c r="Y343" t="s">
        <v>3018</v>
      </c>
      <c r="AH343">
        <v>2</v>
      </c>
    </row>
    <row r="344" spans="1:34" ht="15.6">
      <c r="A344" s="6" t="s">
        <v>5990</v>
      </c>
      <c r="B344" t="s">
        <v>1990</v>
      </c>
      <c r="C344" t="s">
        <v>3026</v>
      </c>
      <c r="E344" t="s">
        <v>30</v>
      </c>
      <c r="F344" t="s">
        <v>93</v>
      </c>
      <c r="G344">
        <f t="shared" si="25"/>
        <v>1</v>
      </c>
      <c r="H344">
        <f t="shared" si="26"/>
        <v>0</v>
      </c>
      <c r="I344">
        <f t="shared" si="27"/>
        <v>0</v>
      </c>
      <c r="J344">
        <f t="shared" si="28"/>
        <v>0</v>
      </c>
      <c r="K344" t="s">
        <v>3027</v>
      </c>
      <c r="M344" s="2">
        <v>180419</v>
      </c>
      <c r="N344" s="2">
        <v>30070</v>
      </c>
      <c r="O344" s="2">
        <v>390907</v>
      </c>
      <c r="P344" s="2">
        <v>601396</v>
      </c>
      <c r="Q344">
        <v>38</v>
      </c>
      <c r="R344" t="s">
        <v>3028</v>
      </c>
      <c r="S344" t="s">
        <v>195</v>
      </c>
      <c r="T344">
        <v>1</v>
      </c>
      <c r="U344" t="s">
        <v>3029</v>
      </c>
      <c r="V344" t="s">
        <v>1734</v>
      </c>
      <c r="W344">
        <f t="shared" si="29"/>
        <v>729</v>
      </c>
      <c r="X344" t="s">
        <v>1990</v>
      </c>
      <c r="Y344" t="s">
        <v>3030</v>
      </c>
      <c r="AH344">
        <v>2</v>
      </c>
    </row>
    <row r="345" spans="1:34" ht="19.2">
      <c r="A345" s="4" t="s">
        <v>5990</v>
      </c>
      <c r="B345" t="s">
        <v>3090</v>
      </c>
      <c r="C345" t="s">
        <v>3091</v>
      </c>
      <c r="E345" t="s">
        <v>30</v>
      </c>
      <c r="F345" t="s">
        <v>93</v>
      </c>
      <c r="G345">
        <f t="shared" si="25"/>
        <v>1</v>
      </c>
      <c r="H345">
        <f t="shared" si="26"/>
        <v>0</v>
      </c>
      <c r="I345">
        <f t="shared" si="27"/>
        <v>0</v>
      </c>
      <c r="J345">
        <f t="shared" si="28"/>
        <v>0</v>
      </c>
      <c r="K345" t="s">
        <v>3092</v>
      </c>
      <c r="M345" s="2">
        <v>989989</v>
      </c>
      <c r="N345" s="2">
        <v>767699</v>
      </c>
      <c r="O345" s="2">
        <v>1542275</v>
      </c>
      <c r="P345" s="2">
        <v>3299962</v>
      </c>
      <c r="Q345">
        <v>38</v>
      </c>
      <c r="R345" t="s">
        <v>3093</v>
      </c>
      <c r="S345" t="s">
        <v>3094</v>
      </c>
      <c r="T345">
        <v>6</v>
      </c>
      <c r="U345" t="s">
        <v>847</v>
      </c>
      <c r="V345" t="s">
        <v>1463</v>
      </c>
      <c r="W345">
        <f t="shared" si="29"/>
        <v>820</v>
      </c>
      <c r="X345" t="s">
        <v>3090</v>
      </c>
      <c r="Y345" t="s">
        <v>3095</v>
      </c>
      <c r="AH345">
        <v>2</v>
      </c>
    </row>
    <row r="346" spans="1:34" ht="19.2">
      <c r="A346" s="4" t="s">
        <v>5990</v>
      </c>
      <c r="B346" t="s">
        <v>3161</v>
      </c>
      <c r="C346" t="s">
        <v>3162</v>
      </c>
      <c r="E346" t="s">
        <v>30</v>
      </c>
      <c r="F346" t="s">
        <v>93</v>
      </c>
      <c r="G346">
        <f t="shared" si="25"/>
        <v>1</v>
      </c>
      <c r="H346">
        <f t="shared" si="26"/>
        <v>0</v>
      </c>
      <c r="I346">
        <f t="shared" si="27"/>
        <v>0</v>
      </c>
      <c r="J346">
        <f t="shared" si="28"/>
        <v>0</v>
      </c>
      <c r="K346" t="s">
        <v>3163</v>
      </c>
      <c r="M346" s="2">
        <v>459718</v>
      </c>
      <c r="N346" s="2">
        <v>131348</v>
      </c>
      <c r="O346" s="2">
        <v>722414</v>
      </c>
      <c r="P346" s="2">
        <v>1313479</v>
      </c>
      <c r="Q346">
        <v>34</v>
      </c>
      <c r="R346" t="s">
        <v>1034</v>
      </c>
      <c r="S346" s="3" t="s">
        <v>1035</v>
      </c>
      <c r="T346">
        <v>300</v>
      </c>
      <c r="U346" t="s">
        <v>3164</v>
      </c>
      <c r="V346" t="s">
        <v>1734</v>
      </c>
      <c r="W346">
        <f t="shared" si="29"/>
        <v>813</v>
      </c>
      <c r="X346" t="s">
        <v>3161</v>
      </c>
      <c r="Y346" t="s">
        <v>3165</v>
      </c>
      <c r="AH346">
        <v>2</v>
      </c>
    </row>
    <row r="347" spans="1:34" ht="19.2">
      <c r="A347" s="4" t="s">
        <v>5990</v>
      </c>
      <c r="B347" t="s">
        <v>4438</v>
      </c>
      <c r="C347" t="s">
        <v>4439</v>
      </c>
      <c r="E347" t="s">
        <v>30</v>
      </c>
      <c r="F347" t="s">
        <v>93</v>
      </c>
      <c r="G347">
        <f t="shared" si="25"/>
        <v>1</v>
      </c>
      <c r="H347">
        <f t="shared" si="26"/>
        <v>0</v>
      </c>
      <c r="I347">
        <f t="shared" si="27"/>
        <v>0</v>
      </c>
      <c r="J347">
        <f t="shared" si="28"/>
        <v>0</v>
      </c>
      <c r="K347" t="s">
        <v>4440</v>
      </c>
      <c r="M347" s="2">
        <v>314340</v>
      </c>
      <c r="N347" s="2"/>
      <c r="O347" s="2">
        <v>733460</v>
      </c>
      <c r="P347" s="2">
        <v>1047800</v>
      </c>
      <c r="Q347">
        <v>38</v>
      </c>
      <c r="R347" t="s">
        <v>416</v>
      </c>
      <c r="S347" t="s">
        <v>417</v>
      </c>
      <c r="T347">
        <v>2</v>
      </c>
      <c r="U347" t="s">
        <v>862</v>
      </c>
      <c r="V347" t="s">
        <v>45</v>
      </c>
      <c r="W347">
        <f t="shared" si="29"/>
        <v>790</v>
      </c>
      <c r="AH347">
        <v>1</v>
      </c>
    </row>
    <row r="348" spans="1:34" ht="19.2">
      <c r="A348" s="4" t="s">
        <v>5990</v>
      </c>
      <c r="B348" t="s">
        <v>101</v>
      </c>
      <c r="C348" t="s">
        <v>4448</v>
      </c>
      <c r="E348" t="s">
        <v>30</v>
      </c>
      <c r="F348" t="s">
        <v>93</v>
      </c>
      <c r="G348">
        <f t="shared" si="25"/>
        <v>1</v>
      </c>
      <c r="H348">
        <f t="shared" si="26"/>
        <v>0</v>
      </c>
      <c r="I348">
        <f t="shared" si="27"/>
        <v>0</v>
      </c>
      <c r="J348">
        <f t="shared" si="28"/>
        <v>0</v>
      </c>
      <c r="K348" t="s">
        <v>4449</v>
      </c>
      <c r="M348" s="2">
        <v>91251</v>
      </c>
      <c r="N348" s="2">
        <v>719873</v>
      </c>
      <c r="O348" s="2"/>
      <c r="P348" s="2">
        <v>811124</v>
      </c>
      <c r="Q348">
        <v>34</v>
      </c>
      <c r="R348" t="s">
        <v>4450</v>
      </c>
      <c r="S348" t="s">
        <v>4451</v>
      </c>
      <c r="T348">
        <v>6</v>
      </c>
      <c r="U348" t="s">
        <v>1175</v>
      </c>
      <c r="V348" t="s">
        <v>2948</v>
      </c>
      <c r="W348">
        <f t="shared" si="29"/>
        <v>1095</v>
      </c>
      <c r="AH348">
        <v>1</v>
      </c>
    </row>
    <row r="349" spans="1:34" ht="19.2">
      <c r="A349" s="4" t="s">
        <v>5990</v>
      </c>
      <c r="B349" t="s">
        <v>197</v>
      </c>
      <c r="C349" t="s">
        <v>4609</v>
      </c>
      <c r="E349" t="s">
        <v>30</v>
      </c>
      <c r="F349" t="s">
        <v>93</v>
      </c>
      <c r="G349">
        <f t="shared" si="25"/>
        <v>1</v>
      </c>
      <c r="H349">
        <f t="shared" si="26"/>
        <v>0</v>
      </c>
      <c r="I349">
        <f t="shared" si="27"/>
        <v>0</v>
      </c>
      <c r="J349">
        <f t="shared" si="28"/>
        <v>0</v>
      </c>
      <c r="K349" t="s">
        <v>4610</v>
      </c>
      <c r="M349" s="2">
        <v>1000000</v>
      </c>
      <c r="N349" s="2">
        <v>1106289</v>
      </c>
      <c r="O349" s="2">
        <v>524775</v>
      </c>
      <c r="P349" s="2">
        <v>2631064</v>
      </c>
      <c r="Q349">
        <v>38</v>
      </c>
      <c r="R349" t="s">
        <v>2313</v>
      </c>
      <c r="S349" t="s">
        <v>2314</v>
      </c>
      <c r="T349">
        <v>1</v>
      </c>
      <c r="U349" t="s">
        <v>4611</v>
      </c>
      <c r="V349" t="s">
        <v>141</v>
      </c>
      <c r="W349">
        <f t="shared" si="29"/>
        <v>1154</v>
      </c>
      <c r="X349" t="s">
        <v>197</v>
      </c>
      <c r="Y349" t="s">
        <v>101</v>
      </c>
      <c r="Z349" t="s">
        <v>4612</v>
      </c>
      <c r="AA349" t="s">
        <v>70</v>
      </c>
      <c r="AB349" t="s">
        <v>4613</v>
      </c>
      <c r="AC349" t="s">
        <v>4614</v>
      </c>
      <c r="AD349" t="s">
        <v>4615</v>
      </c>
      <c r="AE349" t="s">
        <v>2008</v>
      </c>
      <c r="AF349" t="s">
        <v>4616</v>
      </c>
      <c r="AG349" t="s">
        <v>100</v>
      </c>
      <c r="AH349">
        <v>10</v>
      </c>
    </row>
    <row r="350" spans="1:34" ht="19.2">
      <c r="A350" s="4" t="s">
        <v>5990</v>
      </c>
      <c r="B350" t="s">
        <v>4912</v>
      </c>
      <c r="C350" t="s">
        <v>4913</v>
      </c>
      <c r="E350" t="s">
        <v>30</v>
      </c>
      <c r="F350" t="s">
        <v>93</v>
      </c>
      <c r="G350">
        <f t="shared" si="25"/>
        <v>1</v>
      </c>
      <c r="H350">
        <f t="shared" si="26"/>
        <v>0</v>
      </c>
      <c r="I350">
        <f t="shared" si="27"/>
        <v>0</v>
      </c>
      <c r="J350">
        <f t="shared" si="28"/>
        <v>0</v>
      </c>
      <c r="K350" t="s">
        <v>4914</v>
      </c>
      <c r="M350" s="2">
        <v>399089</v>
      </c>
      <c r="N350" s="2">
        <v>133030</v>
      </c>
      <c r="O350" s="2">
        <v>798177</v>
      </c>
      <c r="P350" s="2">
        <v>1330296</v>
      </c>
      <c r="Q350">
        <v>38</v>
      </c>
      <c r="R350" t="s">
        <v>416</v>
      </c>
      <c r="S350" t="s">
        <v>417</v>
      </c>
      <c r="T350">
        <v>1</v>
      </c>
      <c r="U350" t="s">
        <v>55</v>
      </c>
      <c r="V350" t="s">
        <v>1922</v>
      </c>
      <c r="W350">
        <f t="shared" si="29"/>
        <v>1004</v>
      </c>
      <c r="AH350">
        <v>1</v>
      </c>
    </row>
    <row r="351" spans="1:34" ht="19.2">
      <c r="A351" s="4" t="s">
        <v>5990</v>
      </c>
      <c r="B351" t="s">
        <v>5183</v>
      </c>
      <c r="C351" t="s">
        <v>5184</v>
      </c>
      <c r="E351" t="s">
        <v>30</v>
      </c>
      <c r="F351" t="s">
        <v>93</v>
      </c>
      <c r="G351">
        <f t="shared" si="25"/>
        <v>1</v>
      </c>
      <c r="H351">
        <f t="shared" si="26"/>
        <v>0</v>
      </c>
      <c r="I351">
        <f t="shared" si="27"/>
        <v>0</v>
      </c>
      <c r="J351">
        <f t="shared" si="28"/>
        <v>0</v>
      </c>
      <c r="K351" t="s">
        <v>5185</v>
      </c>
      <c r="M351" s="2">
        <v>199920</v>
      </c>
      <c r="N351" s="2">
        <v>265914</v>
      </c>
      <c r="O351" s="2">
        <v>200567</v>
      </c>
      <c r="P351" s="2">
        <v>666402</v>
      </c>
      <c r="Q351">
        <v>38</v>
      </c>
      <c r="R351" t="s">
        <v>5186</v>
      </c>
      <c r="S351" t="s">
        <v>495</v>
      </c>
      <c r="T351">
        <v>16</v>
      </c>
      <c r="U351" t="s">
        <v>1982</v>
      </c>
      <c r="V351" t="s">
        <v>863</v>
      </c>
      <c r="W351">
        <f t="shared" si="29"/>
        <v>1094</v>
      </c>
      <c r="X351" t="s">
        <v>5183</v>
      </c>
      <c r="Y351" t="s">
        <v>3204</v>
      </c>
      <c r="Z351" t="s">
        <v>971</v>
      </c>
      <c r="AA351" t="s">
        <v>622</v>
      </c>
      <c r="AH351">
        <v>4</v>
      </c>
    </row>
    <row r="352" spans="1:34" ht="19.2">
      <c r="A352" s="4" t="s">
        <v>5990</v>
      </c>
      <c r="B352" t="s">
        <v>5266</v>
      </c>
      <c r="C352" t="s">
        <v>5267</v>
      </c>
      <c r="E352" t="s">
        <v>30</v>
      </c>
      <c r="F352" t="s">
        <v>93</v>
      </c>
      <c r="G352">
        <f t="shared" si="25"/>
        <v>1</v>
      </c>
      <c r="H352">
        <f t="shared" si="26"/>
        <v>0</v>
      </c>
      <c r="I352">
        <f t="shared" si="27"/>
        <v>0</v>
      </c>
      <c r="J352">
        <f t="shared" si="28"/>
        <v>0</v>
      </c>
      <c r="K352" t="s">
        <v>5268</v>
      </c>
      <c r="M352" s="2">
        <v>164522</v>
      </c>
      <c r="N352" s="2">
        <v>184973</v>
      </c>
      <c r="O352" s="2">
        <v>198911</v>
      </c>
      <c r="P352" s="2">
        <v>548406</v>
      </c>
      <c r="Q352">
        <v>38</v>
      </c>
      <c r="R352" t="s">
        <v>5269</v>
      </c>
      <c r="S352" t="s">
        <v>5270</v>
      </c>
      <c r="T352">
        <v>1</v>
      </c>
      <c r="U352" t="s">
        <v>847</v>
      </c>
      <c r="V352" t="s">
        <v>1898</v>
      </c>
      <c r="W352">
        <f t="shared" si="29"/>
        <v>821</v>
      </c>
      <c r="X352" t="s">
        <v>5266</v>
      </c>
      <c r="Y352" t="s">
        <v>3018</v>
      </c>
      <c r="AH352">
        <v>2</v>
      </c>
    </row>
    <row r="353" spans="1:34" ht="19.2">
      <c r="A353" s="4" t="s">
        <v>5990</v>
      </c>
      <c r="B353" t="s">
        <v>4614</v>
      </c>
      <c r="C353" t="s">
        <v>5377</v>
      </c>
      <c r="E353" t="s">
        <v>30</v>
      </c>
      <c r="F353" t="s">
        <v>93</v>
      </c>
      <c r="G353">
        <f t="shared" si="25"/>
        <v>1</v>
      </c>
      <c r="H353">
        <f t="shared" si="26"/>
        <v>0</v>
      </c>
      <c r="I353">
        <f t="shared" si="27"/>
        <v>0</v>
      </c>
      <c r="J353">
        <f t="shared" si="28"/>
        <v>0</v>
      </c>
      <c r="K353" t="s">
        <v>5378</v>
      </c>
      <c r="M353" s="2">
        <v>199274</v>
      </c>
      <c r="N353" s="2">
        <v>199115</v>
      </c>
      <c r="O353" s="2">
        <v>170965</v>
      </c>
      <c r="P353" s="2">
        <v>569354</v>
      </c>
      <c r="Q353">
        <v>34</v>
      </c>
      <c r="R353" t="s">
        <v>5379</v>
      </c>
      <c r="S353" t="s">
        <v>5380</v>
      </c>
      <c r="T353">
        <v>13</v>
      </c>
      <c r="U353" t="s">
        <v>79</v>
      </c>
      <c r="V353" t="s">
        <v>196</v>
      </c>
      <c r="W353">
        <f t="shared" si="29"/>
        <v>1094</v>
      </c>
      <c r="X353" t="s">
        <v>4614</v>
      </c>
      <c r="Y353" t="s">
        <v>5381</v>
      </c>
      <c r="Z353" t="s">
        <v>101</v>
      </c>
      <c r="AA353" t="s">
        <v>5382</v>
      </c>
      <c r="AH353">
        <v>4</v>
      </c>
    </row>
    <row r="354" spans="1:34" ht="19.2">
      <c r="A354" s="4" t="s">
        <v>5990</v>
      </c>
      <c r="B354" t="s">
        <v>191</v>
      </c>
      <c r="C354" t="s">
        <v>5597</v>
      </c>
      <c r="E354" t="s">
        <v>30</v>
      </c>
      <c r="F354" t="s">
        <v>93</v>
      </c>
      <c r="G354">
        <f t="shared" si="25"/>
        <v>1</v>
      </c>
      <c r="H354">
        <f t="shared" si="26"/>
        <v>0</v>
      </c>
      <c r="I354">
        <f t="shared" si="27"/>
        <v>0</v>
      </c>
      <c r="J354">
        <f t="shared" si="28"/>
        <v>0</v>
      </c>
      <c r="K354" t="s">
        <v>5598</v>
      </c>
      <c r="M354" s="2">
        <v>204855</v>
      </c>
      <c r="N354" s="2">
        <v>1285445</v>
      </c>
      <c r="O354" s="2">
        <v>558246</v>
      </c>
      <c r="P354" s="2">
        <v>2048545</v>
      </c>
      <c r="Q354">
        <v>38</v>
      </c>
      <c r="R354" t="s">
        <v>194</v>
      </c>
      <c r="S354" t="s">
        <v>195</v>
      </c>
      <c r="T354">
        <v>1</v>
      </c>
      <c r="U354" t="s">
        <v>555</v>
      </c>
      <c r="V354" t="s">
        <v>1463</v>
      </c>
      <c r="W354">
        <f t="shared" si="29"/>
        <v>1094</v>
      </c>
      <c r="X354" t="s">
        <v>191</v>
      </c>
      <c r="Y354" t="s">
        <v>5599</v>
      </c>
      <c r="Z354" t="s">
        <v>5600</v>
      </c>
      <c r="AA354" t="s">
        <v>5601</v>
      </c>
      <c r="AH354">
        <v>4</v>
      </c>
    </row>
    <row r="355" spans="1:34" ht="19.2">
      <c r="A355" s="4" t="s">
        <v>6067</v>
      </c>
      <c r="B355" t="s">
        <v>1939</v>
      </c>
      <c r="C355" t="s">
        <v>1940</v>
      </c>
      <c r="D355" t="s">
        <v>1941</v>
      </c>
      <c r="E355" t="s">
        <v>30</v>
      </c>
      <c r="F355" t="s">
        <v>31</v>
      </c>
      <c r="G355">
        <f t="shared" si="25"/>
        <v>0</v>
      </c>
      <c r="H355">
        <f t="shared" si="26"/>
        <v>0</v>
      </c>
      <c r="I355">
        <f t="shared" si="27"/>
        <v>1</v>
      </c>
      <c r="J355">
        <f t="shared" si="28"/>
        <v>0</v>
      </c>
      <c r="K355" t="s">
        <v>1942</v>
      </c>
      <c r="L355" t="s">
        <v>1943</v>
      </c>
      <c r="M355" s="2">
        <v>9995</v>
      </c>
      <c r="N355" s="2">
        <v>9255</v>
      </c>
      <c r="O355" s="2">
        <v>35870</v>
      </c>
      <c r="P355" s="2">
        <v>55120</v>
      </c>
      <c r="Q355">
        <v>34</v>
      </c>
      <c r="R355" t="s">
        <v>1944</v>
      </c>
      <c r="S355" t="s">
        <v>1945</v>
      </c>
      <c r="T355">
        <v>2</v>
      </c>
      <c r="U355" t="s">
        <v>1570</v>
      </c>
      <c r="V355" t="s">
        <v>206</v>
      </c>
      <c r="W355">
        <f t="shared" si="29"/>
        <v>396</v>
      </c>
      <c r="X355" t="s">
        <v>1939</v>
      </c>
      <c r="AH355">
        <v>1</v>
      </c>
    </row>
    <row r="356" spans="1:34" ht="19.2">
      <c r="A356" s="4" t="s">
        <v>6067</v>
      </c>
      <c r="B356" t="s">
        <v>2095</v>
      </c>
      <c r="C356" t="s">
        <v>2096</v>
      </c>
      <c r="D356" t="s">
        <v>2096</v>
      </c>
      <c r="E356" t="s">
        <v>30</v>
      </c>
      <c r="F356" t="s">
        <v>31</v>
      </c>
      <c r="G356">
        <f t="shared" si="25"/>
        <v>0</v>
      </c>
      <c r="H356">
        <f t="shared" si="26"/>
        <v>0</v>
      </c>
      <c r="I356">
        <f t="shared" si="27"/>
        <v>1</v>
      </c>
      <c r="J356">
        <f t="shared" si="28"/>
        <v>0</v>
      </c>
      <c r="K356" t="s">
        <v>2097</v>
      </c>
      <c r="L356" t="s">
        <v>2098</v>
      </c>
      <c r="M356" s="2">
        <v>1024830</v>
      </c>
      <c r="N356" s="2">
        <v>441980</v>
      </c>
      <c r="O356" s="2">
        <v>791233</v>
      </c>
      <c r="P356" s="2">
        <v>2258042</v>
      </c>
      <c r="Q356">
        <v>36</v>
      </c>
      <c r="R356" t="s">
        <v>1944</v>
      </c>
      <c r="S356" t="s">
        <v>2099</v>
      </c>
      <c r="T356">
        <v>5</v>
      </c>
      <c r="U356" t="s">
        <v>1998</v>
      </c>
      <c r="V356" t="s">
        <v>543</v>
      </c>
      <c r="W356">
        <f t="shared" si="29"/>
        <v>1261</v>
      </c>
      <c r="X356" t="s">
        <v>2095</v>
      </c>
      <c r="Y356" t="s">
        <v>2100</v>
      </c>
      <c r="Z356" t="s">
        <v>2101</v>
      </c>
      <c r="AA356" t="s">
        <v>2102</v>
      </c>
      <c r="AB356" t="s">
        <v>2103</v>
      </c>
      <c r="AC356" t="s">
        <v>1046</v>
      </c>
      <c r="AD356" t="s">
        <v>2104</v>
      </c>
      <c r="AE356" t="s">
        <v>2105</v>
      </c>
      <c r="AF356" t="s">
        <v>2106</v>
      </c>
      <c r="AG356" t="s">
        <v>2107</v>
      </c>
      <c r="AH356">
        <v>10</v>
      </c>
    </row>
    <row r="357" spans="1:34" ht="19.2">
      <c r="A357" s="4" t="s">
        <v>6067</v>
      </c>
      <c r="B357" t="s">
        <v>4848</v>
      </c>
      <c r="C357" t="s">
        <v>4849</v>
      </c>
      <c r="E357" t="s">
        <v>30</v>
      </c>
      <c r="F357" t="s">
        <v>31</v>
      </c>
      <c r="G357">
        <f t="shared" si="25"/>
        <v>0</v>
      </c>
      <c r="H357">
        <f t="shared" si="26"/>
        <v>0</v>
      </c>
      <c r="I357">
        <f t="shared" si="27"/>
        <v>1</v>
      </c>
      <c r="J357">
        <f t="shared" si="28"/>
        <v>0</v>
      </c>
      <c r="K357" t="s">
        <v>4850</v>
      </c>
      <c r="M357" s="2">
        <v>60575</v>
      </c>
      <c r="N357" s="2">
        <v>60575</v>
      </c>
      <c r="O357" s="2">
        <v>224994</v>
      </c>
      <c r="P357" s="2">
        <v>346145</v>
      </c>
      <c r="Q357">
        <v>34</v>
      </c>
      <c r="R357" t="s">
        <v>4851</v>
      </c>
      <c r="S357" t="s">
        <v>4852</v>
      </c>
      <c r="T357">
        <v>41</v>
      </c>
      <c r="U357" t="s">
        <v>2441</v>
      </c>
      <c r="V357" t="s">
        <v>4853</v>
      </c>
      <c r="W357">
        <f t="shared" si="29"/>
        <v>837</v>
      </c>
      <c r="X357" t="s">
        <v>4848</v>
      </c>
      <c r="Y357" t="s">
        <v>4854</v>
      </c>
      <c r="Z357" t="s">
        <v>4855</v>
      </c>
      <c r="AH357">
        <v>3</v>
      </c>
    </row>
    <row r="358" spans="1:34" ht="19.2">
      <c r="A358" s="4" t="s">
        <v>6060</v>
      </c>
      <c r="B358" t="s">
        <v>1706</v>
      </c>
      <c r="C358" t="s">
        <v>1707</v>
      </c>
      <c r="E358" t="s">
        <v>30</v>
      </c>
      <c r="F358" t="s">
        <v>138</v>
      </c>
      <c r="G358">
        <f t="shared" si="25"/>
        <v>0</v>
      </c>
      <c r="H358">
        <f t="shared" si="26"/>
        <v>1</v>
      </c>
      <c r="I358">
        <f t="shared" si="27"/>
        <v>0</v>
      </c>
      <c r="J358">
        <f t="shared" si="28"/>
        <v>0</v>
      </c>
      <c r="K358" t="s">
        <v>1708</v>
      </c>
      <c r="M358" s="2">
        <v>198930</v>
      </c>
      <c r="N358" s="2"/>
      <c r="O358" s="2">
        <v>663432</v>
      </c>
      <c r="P358" s="2">
        <v>862362</v>
      </c>
      <c r="R358" t="s">
        <v>1709</v>
      </c>
      <c r="U358" t="s">
        <v>1457</v>
      </c>
      <c r="V358" t="s">
        <v>1062</v>
      </c>
      <c r="W358">
        <f t="shared" si="29"/>
        <v>1067</v>
      </c>
      <c r="X358" t="s">
        <v>1706</v>
      </c>
      <c r="AH358">
        <v>1</v>
      </c>
    </row>
    <row r="359" spans="1:34">
      <c r="A359" t="s">
        <v>5996</v>
      </c>
      <c r="B359" t="s">
        <v>243</v>
      </c>
      <c r="C359" t="s">
        <v>244</v>
      </c>
      <c r="D359" t="s">
        <v>244</v>
      </c>
      <c r="E359" t="s">
        <v>30</v>
      </c>
      <c r="F359" s="3" t="s">
        <v>245</v>
      </c>
      <c r="G359">
        <f t="shared" si="25"/>
        <v>0</v>
      </c>
      <c r="H359">
        <f t="shared" si="26"/>
        <v>0</v>
      </c>
      <c r="I359">
        <f t="shared" si="27"/>
        <v>0</v>
      </c>
      <c r="J359">
        <f t="shared" si="28"/>
        <v>1</v>
      </c>
      <c r="K359" t="s">
        <v>246</v>
      </c>
      <c r="M359" s="2">
        <v>610374</v>
      </c>
      <c r="N359" s="2">
        <v>985376</v>
      </c>
      <c r="O359" s="2"/>
      <c r="P359" s="2">
        <v>1595750</v>
      </c>
      <c r="Q359">
        <v>40</v>
      </c>
      <c r="R359" t="s">
        <v>247</v>
      </c>
      <c r="S359" t="s">
        <v>248</v>
      </c>
      <c r="T359">
        <v>33</v>
      </c>
      <c r="U359" t="s">
        <v>249</v>
      </c>
      <c r="V359" t="s">
        <v>250</v>
      </c>
      <c r="W359">
        <f t="shared" si="29"/>
        <v>722</v>
      </c>
      <c r="AH359">
        <v>1</v>
      </c>
    </row>
    <row r="360" spans="1:34" ht="19.2">
      <c r="A360" s="4" t="s">
        <v>5996</v>
      </c>
      <c r="B360" t="s">
        <v>1340</v>
      </c>
      <c r="C360" t="s">
        <v>1341</v>
      </c>
      <c r="D360" t="s">
        <v>1342</v>
      </c>
      <c r="E360" t="s">
        <v>30</v>
      </c>
      <c r="F360" s="3" t="s">
        <v>245</v>
      </c>
      <c r="G360">
        <f t="shared" si="25"/>
        <v>0</v>
      </c>
      <c r="H360">
        <f t="shared" si="26"/>
        <v>0</v>
      </c>
      <c r="I360">
        <f t="shared" si="27"/>
        <v>0</v>
      </c>
      <c r="J360">
        <f t="shared" si="28"/>
        <v>1</v>
      </c>
      <c r="K360" t="s">
        <v>1343</v>
      </c>
      <c r="L360" t="s">
        <v>1344</v>
      </c>
      <c r="M360" s="2">
        <v>473253</v>
      </c>
      <c r="N360" s="2">
        <v>366841</v>
      </c>
      <c r="O360" s="2">
        <v>355471</v>
      </c>
      <c r="P360" s="2">
        <v>1195565</v>
      </c>
      <c r="Q360">
        <v>40</v>
      </c>
      <c r="R360" t="s">
        <v>1345</v>
      </c>
      <c r="S360" t="s">
        <v>1346</v>
      </c>
      <c r="U360" t="s">
        <v>128</v>
      </c>
      <c r="V360" t="s">
        <v>1347</v>
      </c>
      <c r="W360">
        <f t="shared" si="29"/>
        <v>1095</v>
      </c>
      <c r="X360" t="s">
        <v>1340</v>
      </c>
      <c r="Y360" t="s">
        <v>1348</v>
      </c>
      <c r="Z360" t="s">
        <v>1349</v>
      </c>
      <c r="AA360" t="s">
        <v>1350</v>
      </c>
      <c r="AH360">
        <v>4</v>
      </c>
    </row>
    <row r="361" spans="1:34" ht="19.2">
      <c r="A361" s="4" t="s">
        <v>6059</v>
      </c>
      <c r="B361" t="s">
        <v>1679</v>
      </c>
      <c r="C361" t="s">
        <v>1680</v>
      </c>
      <c r="D361" t="s">
        <v>1681</v>
      </c>
      <c r="E361" t="s">
        <v>30</v>
      </c>
      <c r="F361" t="s">
        <v>31</v>
      </c>
      <c r="G361">
        <f t="shared" si="25"/>
        <v>0</v>
      </c>
      <c r="H361">
        <f t="shared" si="26"/>
        <v>0</v>
      </c>
      <c r="I361">
        <f t="shared" si="27"/>
        <v>1</v>
      </c>
      <c r="J361">
        <f t="shared" si="28"/>
        <v>0</v>
      </c>
      <c r="K361" t="s">
        <v>1682</v>
      </c>
      <c r="L361" t="s">
        <v>1683</v>
      </c>
      <c r="M361" s="2">
        <v>14538</v>
      </c>
      <c r="N361" s="2">
        <v>13462</v>
      </c>
      <c r="O361" s="2">
        <v>60350</v>
      </c>
      <c r="P361" s="2">
        <v>88350</v>
      </c>
      <c r="Q361">
        <v>34</v>
      </c>
      <c r="R361" t="s">
        <v>1684</v>
      </c>
      <c r="S361" t="s">
        <v>1685</v>
      </c>
      <c r="T361">
        <v>1</v>
      </c>
      <c r="U361" t="s">
        <v>1686</v>
      </c>
      <c r="V361" t="s">
        <v>847</v>
      </c>
      <c r="W361">
        <f t="shared" si="29"/>
        <v>290</v>
      </c>
      <c r="X361" t="s">
        <v>1679</v>
      </c>
      <c r="AH361">
        <v>1</v>
      </c>
    </row>
    <row r="362" spans="1:34" ht="19.2">
      <c r="A362" s="4" t="s">
        <v>6059</v>
      </c>
      <c r="B362" t="s">
        <v>1746</v>
      </c>
      <c r="C362" t="s">
        <v>1747</v>
      </c>
      <c r="D362" t="s">
        <v>1748</v>
      </c>
      <c r="E362" t="s">
        <v>30</v>
      </c>
      <c r="F362" t="s">
        <v>31</v>
      </c>
      <c r="G362">
        <f t="shared" si="25"/>
        <v>0</v>
      </c>
      <c r="H362">
        <f t="shared" si="26"/>
        <v>0</v>
      </c>
      <c r="I362">
        <f t="shared" si="27"/>
        <v>1</v>
      </c>
      <c r="J362">
        <f t="shared" si="28"/>
        <v>0</v>
      </c>
      <c r="K362" t="s">
        <v>1749</v>
      </c>
      <c r="L362" t="s">
        <v>1750</v>
      </c>
      <c r="M362" s="2">
        <v>216563</v>
      </c>
      <c r="N362" s="2">
        <v>154688</v>
      </c>
      <c r="O362" s="2">
        <v>353250</v>
      </c>
      <c r="P362" s="2">
        <v>724500</v>
      </c>
      <c r="Q362">
        <v>34</v>
      </c>
      <c r="R362" t="s">
        <v>1751</v>
      </c>
      <c r="S362" t="s">
        <v>1752</v>
      </c>
      <c r="T362">
        <v>1</v>
      </c>
      <c r="U362" t="s">
        <v>322</v>
      </c>
      <c r="V362" t="s">
        <v>45</v>
      </c>
      <c r="W362">
        <f t="shared" si="29"/>
        <v>1460</v>
      </c>
      <c r="X362" t="s">
        <v>1746</v>
      </c>
      <c r="AH362">
        <v>1</v>
      </c>
    </row>
    <row r="363" spans="1:34" ht="19.2">
      <c r="A363" s="4" t="s">
        <v>6059</v>
      </c>
      <c r="B363" t="s">
        <v>5542</v>
      </c>
      <c r="C363" t="s">
        <v>5543</v>
      </c>
      <c r="D363" t="s">
        <v>5544</v>
      </c>
      <c r="E363" t="s">
        <v>30</v>
      </c>
      <c r="F363" t="s">
        <v>31</v>
      </c>
      <c r="G363">
        <f t="shared" si="25"/>
        <v>0</v>
      </c>
      <c r="H363">
        <f t="shared" si="26"/>
        <v>0</v>
      </c>
      <c r="I363">
        <f t="shared" si="27"/>
        <v>1</v>
      </c>
      <c r="J363">
        <f t="shared" si="28"/>
        <v>0</v>
      </c>
      <c r="K363" t="s">
        <v>5545</v>
      </c>
      <c r="L363" t="s">
        <v>5546</v>
      </c>
      <c r="M363" s="2">
        <v>8126</v>
      </c>
      <c r="N363" s="2">
        <v>2322</v>
      </c>
      <c r="O363" s="2">
        <v>19403</v>
      </c>
      <c r="P363" s="2">
        <v>29850</v>
      </c>
      <c r="Q363">
        <v>36</v>
      </c>
      <c r="R363" t="s">
        <v>5547</v>
      </c>
      <c r="S363" t="s">
        <v>5548</v>
      </c>
      <c r="T363">
        <v>14</v>
      </c>
      <c r="U363" t="s">
        <v>79</v>
      </c>
      <c r="V363" t="s">
        <v>339</v>
      </c>
      <c r="W363">
        <f t="shared" si="29"/>
        <v>365</v>
      </c>
      <c r="X363" t="s">
        <v>5542</v>
      </c>
      <c r="AH363">
        <v>1</v>
      </c>
    </row>
    <row r="364" spans="1:34" ht="19.2">
      <c r="A364" s="4" t="s">
        <v>6056</v>
      </c>
      <c r="B364" t="s">
        <v>1583</v>
      </c>
      <c r="C364" t="s">
        <v>1584</v>
      </c>
      <c r="D364" t="s">
        <v>1584</v>
      </c>
      <c r="E364" t="s">
        <v>30</v>
      </c>
      <c r="F364" t="s">
        <v>31</v>
      </c>
      <c r="G364">
        <f t="shared" si="25"/>
        <v>0</v>
      </c>
      <c r="H364">
        <f t="shared" si="26"/>
        <v>0</v>
      </c>
      <c r="I364">
        <f t="shared" si="27"/>
        <v>1</v>
      </c>
      <c r="J364">
        <f t="shared" si="28"/>
        <v>0</v>
      </c>
      <c r="K364" t="s">
        <v>1585</v>
      </c>
      <c r="L364" t="s">
        <v>1586</v>
      </c>
      <c r="M364" s="2">
        <v>349806</v>
      </c>
      <c r="N364" s="2">
        <v>87451</v>
      </c>
      <c r="O364" s="2">
        <v>655886</v>
      </c>
      <c r="P364" s="2">
        <v>1093143</v>
      </c>
      <c r="Q364">
        <v>34</v>
      </c>
      <c r="R364" t="s">
        <v>1587</v>
      </c>
      <c r="S364" t="s">
        <v>1588</v>
      </c>
      <c r="T364">
        <v>38</v>
      </c>
      <c r="U364" t="s">
        <v>1062</v>
      </c>
      <c r="V364" t="s">
        <v>141</v>
      </c>
      <c r="W364">
        <f t="shared" si="29"/>
        <v>1005</v>
      </c>
      <c r="X364" t="s">
        <v>1583</v>
      </c>
      <c r="Y364" t="s">
        <v>1589</v>
      </c>
      <c r="Z364" t="s">
        <v>122</v>
      </c>
      <c r="AH364">
        <v>3</v>
      </c>
    </row>
    <row r="365" spans="1:34" ht="19.2">
      <c r="A365" s="4" t="s">
        <v>6056</v>
      </c>
      <c r="B365" t="s">
        <v>2551</v>
      </c>
      <c r="C365" t="s">
        <v>2552</v>
      </c>
      <c r="D365" t="s">
        <v>2553</v>
      </c>
      <c r="E365" t="s">
        <v>30</v>
      </c>
      <c r="F365" t="s">
        <v>31</v>
      </c>
      <c r="G365">
        <f t="shared" si="25"/>
        <v>0</v>
      </c>
      <c r="H365">
        <f t="shared" si="26"/>
        <v>0</v>
      </c>
      <c r="I365">
        <f t="shared" si="27"/>
        <v>1</v>
      </c>
      <c r="J365">
        <f t="shared" si="28"/>
        <v>0</v>
      </c>
      <c r="K365" t="s">
        <v>2554</v>
      </c>
      <c r="L365" t="s">
        <v>2555</v>
      </c>
      <c r="M365" s="2">
        <v>49000</v>
      </c>
      <c r="N365" s="2"/>
      <c r="O365" s="2">
        <v>98000</v>
      </c>
      <c r="P365" s="2">
        <v>147000</v>
      </c>
      <c r="Q365">
        <v>36</v>
      </c>
      <c r="R365" t="s">
        <v>2556</v>
      </c>
      <c r="S365" t="s">
        <v>2557</v>
      </c>
      <c r="T365">
        <v>20</v>
      </c>
      <c r="U365" t="s">
        <v>351</v>
      </c>
      <c r="V365" t="s">
        <v>352</v>
      </c>
      <c r="W365">
        <f t="shared" si="29"/>
        <v>365</v>
      </c>
      <c r="X365" t="s">
        <v>2551</v>
      </c>
      <c r="AH365">
        <v>1</v>
      </c>
    </row>
    <row r="366" spans="1:34" ht="19.2">
      <c r="A366" s="4" t="s">
        <v>6056</v>
      </c>
      <c r="B366" t="s">
        <v>4732</v>
      </c>
      <c r="C366" t="s">
        <v>4733</v>
      </c>
      <c r="D366" t="s">
        <v>4734</v>
      </c>
      <c r="E366" t="s">
        <v>30</v>
      </c>
      <c r="F366" t="s">
        <v>31</v>
      </c>
      <c r="G366">
        <f t="shared" si="25"/>
        <v>0</v>
      </c>
      <c r="H366">
        <f t="shared" si="26"/>
        <v>0</v>
      </c>
      <c r="I366">
        <f t="shared" si="27"/>
        <v>1</v>
      </c>
      <c r="J366">
        <f t="shared" si="28"/>
        <v>0</v>
      </c>
      <c r="K366" t="s">
        <v>4735</v>
      </c>
      <c r="L366" t="s">
        <v>4736</v>
      </c>
      <c r="M366" s="2">
        <v>44440</v>
      </c>
      <c r="N366" s="2"/>
      <c r="O366" s="2">
        <v>66660</v>
      </c>
      <c r="P366" s="2">
        <v>111100</v>
      </c>
      <c r="Q366">
        <v>34</v>
      </c>
      <c r="R366" t="s">
        <v>4737</v>
      </c>
      <c r="S366" t="s">
        <v>1588</v>
      </c>
      <c r="T366">
        <v>34</v>
      </c>
      <c r="U366" t="s">
        <v>802</v>
      </c>
      <c r="V366" t="s">
        <v>528</v>
      </c>
      <c r="W366">
        <f t="shared" si="29"/>
        <v>332</v>
      </c>
      <c r="X366" t="s">
        <v>4732</v>
      </c>
      <c r="AH366">
        <v>1</v>
      </c>
    </row>
    <row r="367" spans="1:34" ht="19.2">
      <c r="A367" s="4" t="s">
        <v>6107</v>
      </c>
      <c r="B367" t="s">
        <v>3322</v>
      </c>
      <c r="C367" t="s">
        <v>3323</v>
      </c>
      <c r="E367" t="s">
        <v>30</v>
      </c>
      <c r="F367" t="s">
        <v>93</v>
      </c>
      <c r="G367">
        <f t="shared" si="25"/>
        <v>1</v>
      </c>
      <c r="H367">
        <f t="shared" si="26"/>
        <v>0</v>
      </c>
      <c r="I367">
        <f t="shared" si="27"/>
        <v>0</v>
      </c>
      <c r="J367">
        <f t="shared" si="28"/>
        <v>0</v>
      </c>
      <c r="M367" s="2">
        <v>147965</v>
      </c>
      <c r="N367" s="2">
        <v>73983</v>
      </c>
      <c r="O367" s="2">
        <v>271269</v>
      </c>
      <c r="P367" s="2">
        <v>493217</v>
      </c>
      <c r="Q367">
        <v>38</v>
      </c>
      <c r="R367" t="s">
        <v>3324</v>
      </c>
      <c r="S367" t="s">
        <v>3325</v>
      </c>
      <c r="T367">
        <v>25</v>
      </c>
      <c r="U367" t="s">
        <v>390</v>
      </c>
      <c r="V367" t="s">
        <v>3326</v>
      </c>
      <c r="W367">
        <f t="shared" si="29"/>
        <v>1065</v>
      </c>
      <c r="X367" t="s">
        <v>3327</v>
      </c>
      <c r="Y367" t="s">
        <v>3328</v>
      </c>
      <c r="AH367">
        <v>2</v>
      </c>
    </row>
    <row r="368" spans="1:34" ht="19.2">
      <c r="A368" s="4" t="s">
        <v>6132</v>
      </c>
      <c r="B368" t="s">
        <v>4652</v>
      </c>
      <c r="C368" t="s">
        <v>4653</v>
      </c>
      <c r="D368" t="s">
        <v>4654</v>
      </c>
      <c r="E368" t="s">
        <v>30</v>
      </c>
      <c r="F368" t="s">
        <v>31</v>
      </c>
      <c r="G368">
        <f t="shared" si="25"/>
        <v>0</v>
      </c>
      <c r="H368">
        <f t="shared" si="26"/>
        <v>0</v>
      </c>
      <c r="I368">
        <f t="shared" si="27"/>
        <v>1</v>
      </c>
      <c r="J368">
        <f t="shared" si="28"/>
        <v>0</v>
      </c>
      <c r="K368" t="s">
        <v>4655</v>
      </c>
      <c r="L368" t="s">
        <v>4656</v>
      </c>
      <c r="M368" s="2">
        <v>19207</v>
      </c>
      <c r="N368" s="2"/>
      <c r="O368" s="2">
        <v>28810</v>
      </c>
      <c r="P368" s="2">
        <v>48017</v>
      </c>
      <c r="Q368">
        <v>36</v>
      </c>
      <c r="R368" t="s">
        <v>4657</v>
      </c>
      <c r="S368" t="s">
        <v>4658</v>
      </c>
      <c r="T368">
        <v>2</v>
      </c>
      <c r="U368" t="s">
        <v>2063</v>
      </c>
      <c r="V368" t="s">
        <v>924</v>
      </c>
      <c r="W368">
        <f t="shared" si="29"/>
        <v>487</v>
      </c>
      <c r="X368" t="s">
        <v>4652</v>
      </c>
      <c r="AH368">
        <v>1</v>
      </c>
    </row>
    <row r="369" spans="1:34" ht="19.2">
      <c r="A369" s="4" t="s">
        <v>6132</v>
      </c>
      <c r="B369" t="s">
        <v>5391</v>
      </c>
      <c r="C369" t="s">
        <v>5392</v>
      </c>
      <c r="D369" t="s">
        <v>5393</v>
      </c>
      <c r="E369" t="s">
        <v>30</v>
      </c>
      <c r="F369" t="s">
        <v>31</v>
      </c>
      <c r="G369">
        <f t="shared" si="25"/>
        <v>0</v>
      </c>
      <c r="H369">
        <f t="shared" si="26"/>
        <v>0</v>
      </c>
      <c r="I369">
        <f t="shared" si="27"/>
        <v>1</v>
      </c>
      <c r="J369">
        <f t="shared" si="28"/>
        <v>0</v>
      </c>
      <c r="K369" t="s">
        <v>5394</v>
      </c>
      <c r="L369" t="s">
        <v>5395</v>
      </c>
      <c r="M369" s="2">
        <v>39396</v>
      </c>
      <c r="N369" s="2"/>
      <c r="O369" s="2">
        <v>273018</v>
      </c>
      <c r="P369" s="2">
        <v>312414</v>
      </c>
      <c r="Q369">
        <v>34</v>
      </c>
      <c r="R369" t="s">
        <v>5396</v>
      </c>
      <c r="S369" t="s">
        <v>5397</v>
      </c>
      <c r="T369">
        <v>1</v>
      </c>
      <c r="U369" t="s">
        <v>36</v>
      </c>
      <c r="V369" t="s">
        <v>111</v>
      </c>
      <c r="W369">
        <f t="shared" si="29"/>
        <v>335</v>
      </c>
      <c r="X369" t="s">
        <v>5391</v>
      </c>
      <c r="AH369">
        <v>1</v>
      </c>
    </row>
    <row r="370" spans="1:34" ht="19.2">
      <c r="A370" s="4" t="s">
        <v>6123</v>
      </c>
      <c r="B370" t="s">
        <v>4202</v>
      </c>
      <c r="C370" t="s">
        <v>4203</v>
      </c>
      <c r="D370" t="s">
        <v>4204</v>
      </c>
      <c r="E370" t="s">
        <v>30</v>
      </c>
      <c r="F370" t="s">
        <v>31</v>
      </c>
      <c r="G370">
        <f t="shared" si="25"/>
        <v>0</v>
      </c>
      <c r="H370">
        <f t="shared" si="26"/>
        <v>0</v>
      </c>
      <c r="I370">
        <f t="shared" si="27"/>
        <v>1</v>
      </c>
      <c r="J370">
        <f t="shared" si="28"/>
        <v>0</v>
      </c>
      <c r="K370" t="s">
        <v>4205</v>
      </c>
      <c r="L370" t="s">
        <v>4206</v>
      </c>
      <c r="M370" s="2">
        <v>22313</v>
      </c>
      <c r="N370" s="2">
        <v>20947</v>
      </c>
      <c r="O370" s="2">
        <v>80621</v>
      </c>
      <c r="P370" s="2">
        <v>123881</v>
      </c>
      <c r="Q370">
        <v>34</v>
      </c>
      <c r="R370" t="s">
        <v>4207</v>
      </c>
      <c r="S370" t="s">
        <v>3372</v>
      </c>
      <c r="T370">
        <v>4</v>
      </c>
      <c r="U370" t="s">
        <v>1175</v>
      </c>
      <c r="V370" t="s">
        <v>3908</v>
      </c>
      <c r="W370">
        <f t="shared" si="29"/>
        <v>364</v>
      </c>
      <c r="X370" t="s">
        <v>4202</v>
      </c>
      <c r="AH370">
        <v>1</v>
      </c>
    </row>
    <row r="371" spans="1:34" ht="19.2">
      <c r="A371" s="4" t="s">
        <v>6123</v>
      </c>
      <c r="B371" t="s">
        <v>4994</v>
      </c>
      <c r="C371" t="s">
        <v>4995</v>
      </c>
      <c r="D371" t="s">
        <v>4996</v>
      </c>
      <c r="E371" t="s">
        <v>30</v>
      </c>
      <c r="F371" t="s">
        <v>31</v>
      </c>
      <c r="G371">
        <f t="shared" si="25"/>
        <v>0</v>
      </c>
      <c r="H371">
        <f t="shared" si="26"/>
        <v>0</v>
      </c>
      <c r="I371">
        <f t="shared" si="27"/>
        <v>1</v>
      </c>
      <c r="J371">
        <f t="shared" si="28"/>
        <v>0</v>
      </c>
      <c r="K371" t="s">
        <v>4997</v>
      </c>
      <c r="L371" t="s">
        <v>4998</v>
      </c>
      <c r="M371" s="2">
        <v>19678</v>
      </c>
      <c r="N371" s="2"/>
      <c r="O371" s="2">
        <v>29517</v>
      </c>
      <c r="P371" s="2">
        <v>49195</v>
      </c>
      <c r="Q371">
        <v>34</v>
      </c>
      <c r="R371" t="s">
        <v>4999</v>
      </c>
      <c r="S371" t="s">
        <v>5000</v>
      </c>
      <c r="T371">
        <v>33</v>
      </c>
      <c r="U371" t="s">
        <v>802</v>
      </c>
      <c r="V371" t="s">
        <v>2723</v>
      </c>
      <c r="W371">
        <f t="shared" si="29"/>
        <v>438</v>
      </c>
      <c r="X371" t="s">
        <v>4994</v>
      </c>
      <c r="AH371">
        <v>1</v>
      </c>
    </row>
    <row r="372" spans="1:34" ht="19.2">
      <c r="A372" s="4" t="s">
        <v>6110</v>
      </c>
      <c r="B372" t="s">
        <v>3519</v>
      </c>
      <c r="C372" t="s">
        <v>3520</v>
      </c>
      <c r="E372" t="s">
        <v>30</v>
      </c>
      <c r="F372" t="s">
        <v>93</v>
      </c>
      <c r="G372">
        <f t="shared" si="25"/>
        <v>1</v>
      </c>
      <c r="H372">
        <f t="shared" si="26"/>
        <v>0</v>
      </c>
      <c r="I372">
        <f t="shared" si="27"/>
        <v>0</v>
      </c>
      <c r="J372">
        <f t="shared" si="28"/>
        <v>0</v>
      </c>
      <c r="K372" t="s">
        <v>3521</v>
      </c>
      <c r="M372" s="2">
        <v>135076</v>
      </c>
      <c r="N372" s="2"/>
      <c r="O372" s="2">
        <v>315178</v>
      </c>
      <c r="P372" s="2">
        <v>450254</v>
      </c>
      <c r="Q372">
        <v>38</v>
      </c>
      <c r="R372" t="s">
        <v>3522</v>
      </c>
      <c r="S372" t="s">
        <v>3523</v>
      </c>
      <c r="T372">
        <v>6</v>
      </c>
      <c r="U372" t="s">
        <v>339</v>
      </c>
      <c r="V372" t="s">
        <v>196</v>
      </c>
      <c r="W372">
        <f t="shared" si="29"/>
        <v>729</v>
      </c>
      <c r="X372" t="s">
        <v>3519</v>
      </c>
      <c r="Y372" t="s">
        <v>3524</v>
      </c>
      <c r="Z372" t="s">
        <v>3525</v>
      </c>
      <c r="AH372">
        <v>3</v>
      </c>
    </row>
    <row r="373" spans="1:34" ht="19.2">
      <c r="A373" s="4" t="s">
        <v>6110</v>
      </c>
      <c r="B373" t="s">
        <v>3739</v>
      </c>
      <c r="C373" t="s">
        <v>4033</v>
      </c>
      <c r="E373" t="s">
        <v>30</v>
      </c>
      <c r="F373" t="s">
        <v>93</v>
      </c>
      <c r="G373">
        <f t="shared" si="25"/>
        <v>1</v>
      </c>
      <c r="H373">
        <f t="shared" si="26"/>
        <v>0</v>
      </c>
      <c r="I373">
        <f t="shared" si="27"/>
        <v>0</v>
      </c>
      <c r="J373">
        <f t="shared" si="28"/>
        <v>0</v>
      </c>
      <c r="K373" t="s">
        <v>3741</v>
      </c>
      <c r="M373" s="2">
        <v>314543</v>
      </c>
      <c r="N373" s="2">
        <v>80973</v>
      </c>
      <c r="O373" s="2">
        <v>652960</v>
      </c>
      <c r="P373" s="2">
        <v>10484753</v>
      </c>
      <c r="Q373">
        <v>38</v>
      </c>
      <c r="R373" t="s">
        <v>4034</v>
      </c>
      <c r="S373" t="s">
        <v>4035</v>
      </c>
      <c r="T373">
        <v>8</v>
      </c>
      <c r="U373" t="s">
        <v>4036</v>
      </c>
      <c r="V373" t="s">
        <v>4037</v>
      </c>
      <c r="W373">
        <f t="shared" si="29"/>
        <v>729</v>
      </c>
      <c r="X373" t="s">
        <v>3739</v>
      </c>
      <c r="Y373" t="s">
        <v>3742</v>
      </c>
      <c r="Z373" t="s">
        <v>3743</v>
      </c>
      <c r="AH373">
        <v>3</v>
      </c>
    </row>
    <row r="374" spans="1:34" ht="19.2">
      <c r="A374" s="4" t="s">
        <v>6029</v>
      </c>
      <c r="B374" t="s">
        <v>831</v>
      </c>
      <c r="C374" t="s">
        <v>832</v>
      </c>
      <c r="D374" t="s">
        <v>833</v>
      </c>
      <c r="E374" t="s">
        <v>30</v>
      </c>
      <c r="F374" s="3" t="s">
        <v>93</v>
      </c>
      <c r="G374">
        <f t="shared" si="25"/>
        <v>1</v>
      </c>
      <c r="H374">
        <f t="shared" si="26"/>
        <v>0</v>
      </c>
      <c r="I374">
        <f t="shared" si="27"/>
        <v>0</v>
      </c>
      <c r="J374">
        <f t="shared" si="28"/>
        <v>0</v>
      </c>
      <c r="K374" t="s">
        <v>834</v>
      </c>
      <c r="L374" t="s">
        <v>835</v>
      </c>
      <c r="M374" s="2">
        <v>0</v>
      </c>
      <c r="N374" s="2"/>
      <c r="O374" s="2"/>
      <c r="P374" s="2">
        <v>0</v>
      </c>
      <c r="Q374">
        <v>40</v>
      </c>
      <c r="R374" t="s">
        <v>836</v>
      </c>
      <c r="S374" t="s">
        <v>837</v>
      </c>
      <c r="T374">
        <v>61</v>
      </c>
      <c r="U374" t="s">
        <v>519</v>
      </c>
      <c r="V374" t="s">
        <v>632</v>
      </c>
      <c r="W374">
        <f t="shared" si="29"/>
        <v>1278</v>
      </c>
      <c r="X374" t="s">
        <v>838</v>
      </c>
      <c r="Y374" t="s">
        <v>831</v>
      </c>
      <c r="Z374" t="s">
        <v>839</v>
      </c>
      <c r="AA374" t="s">
        <v>840</v>
      </c>
      <c r="AH374">
        <v>4</v>
      </c>
    </row>
    <row r="375" spans="1:34" ht="19.2">
      <c r="A375" s="4" t="s">
        <v>6073</v>
      </c>
      <c r="B375" t="s">
        <v>2108</v>
      </c>
      <c r="C375" t="s">
        <v>2109</v>
      </c>
      <c r="E375" t="s">
        <v>30</v>
      </c>
      <c r="F375" t="s">
        <v>138</v>
      </c>
      <c r="G375">
        <f t="shared" si="25"/>
        <v>0</v>
      </c>
      <c r="H375">
        <f t="shared" si="26"/>
        <v>1</v>
      </c>
      <c r="I375">
        <f t="shared" si="27"/>
        <v>0</v>
      </c>
      <c r="J375">
        <f t="shared" si="28"/>
        <v>0</v>
      </c>
      <c r="K375" t="s">
        <v>2110</v>
      </c>
      <c r="M375" s="2">
        <v>0</v>
      </c>
      <c r="N375" s="2"/>
      <c r="O375" s="2"/>
      <c r="P375" s="2">
        <v>0</v>
      </c>
      <c r="Q375">
        <v>35</v>
      </c>
      <c r="R375" t="s">
        <v>2111</v>
      </c>
      <c r="S375" t="s">
        <v>2112</v>
      </c>
      <c r="T375">
        <v>5</v>
      </c>
      <c r="U375" t="s">
        <v>390</v>
      </c>
      <c r="V375" t="s">
        <v>206</v>
      </c>
      <c r="W375">
        <f t="shared" si="29"/>
        <v>762</v>
      </c>
      <c r="X375" t="s">
        <v>2108</v>
      </c>
      <c r="Y375" t="s">
        <v>2113</v>
      </c>
      <c r="AH375">
        <v>2</v>
      </c>
    </row>
    <row r="376" spans="1:34" ht="19.2">
      <c r="A376" s="4" t="s">
        <v>6073</v>
      </c>
      <c r="B376" t="s">
        <v>3238</v>
      </c>
      <c r="C376" t="s">
        <v>3239</v>
      </c>
      <c r="E376" t="s">
        <v>30</v>
      </c>
      <c r="F376" t="s">
        <v>138</v>
      </c>
      <c r="G376">
        <f t="shared" si="25"/>
        <v>0</v>
      </c>
      <c r="H376">
        <f t="shared" si="26"/>
        <v>1</v>
      </c>
      <c r="I376">
        <f t="shared" si="27"/>
        <v>0</v>
      </c>
      <c r="J376">
        <f t="shared" si="28"/>
        <v>0</v>
      </c>
      <c r="K376" t="s">
        <v>3240</v>
      </c>
      <c r="M376" s="2">
        <v>2466269</v>
      </c>
      <c r="N376" s="2"/>
      <c r="O376" s="2">
        <v>4875824</v>
      </c>
      <c r="P376" s="2">
        <v>7342093</v>
      </c>
      <c r="R376" t="s">
        <v>3241</v>
      </c>
      <c r="S376" t="s">
        <v>3242</v>
      </c>
      <c r="T376">
        <v>81</v>
      </c>
      <c r="U376" t="s">
        <v>555</v>
      </c>
      <c r="V376" t="s">
        <v>141</v>
      </c>
      <c r="W376">
        <f t="shared" si="29"/>
        <v>1644</v>
      </c>
      <c r="X376" t="s">
        <v>3238</v>
      </c>
      <c r="AH376">
        <v>1</v>
      </c>
    </row>
    <row r="377" spans="1:34" ht="19.2">
      <c r="A377" s="4" t="s">
        <v>6012</v>
      </c>
      <c r="B377" t="s">
        <v>458</v>
      </c>
      <c r="C377" t="s">
        <v>459</v>
      </c>
      <c r="E377" t="s">
        <v>30</v>
      </c>
      <c r="F377" t="s">
        <v>138</v>
      </c>
      <c r="G377">
        <f t="shared" si="25"/>
        <v>0</v>
      </c>
      <c r="H377">
        <f t="shared" si="26"/>
        <v>1</v>
      </c>
      <c r="I377">
        <f t="shared" si="27"/>
        <v>0</v>
      </c>
      <c r="J377">
        <f t="shared" si="28"/>
        <v>0</v>
      </c>
      <c r="K377" t="s">
        <v>460</v>
      </c>
      <c r="M377" s="2">
        <v>299942</v>
      </c>
      <c r="N377" s="2">
        <v>284855</v>
      </c>
      <c r="O377" s="2">
        <v>337364</v>
      </c>
      <c r="P377" s="2">
        <v>922161</v>
      </c>
      <c r="R377" t="s">
        <v>461</v>
      </c>
      <c r="S377" t="s">
        <v>462</v>
      </c>
      <c r="T377">
        <v>17</v>
      </c>
      <c r="U377" t="s">
        <v>390</v>
      </c>
      <c r="V377" t="s">
        <v>135</v>
      </c>
      <c r="W377">
        <f t="shared" si="29"/>
        <v>1034</v>
      </c>
      <c r="X377" t="s">
        <v>458</v>
      </c>
      <c r="Y377" t="s">
        <v>463</v>
      </c>
      <c r="Z377" t="s">
        <v>464</v>
      </c>
      <c r="AA377" t="s">
        <v>465</v>
      </c>
      <c r="AH377">
        <v>4</v>
      </c>
    </row>
    <row r="378" spans="1:34" ht="19.2">
      <c r="A378" s="4" t="s">
        <v>6033</v>
      </c>
      <c r="B378" t="s">
        <v>896</v>
      </c>
      <c r="C378" t="s">
        <v>897</v>
      </c>
      <c r="D378" t="s">
        <v>898</v>
      </c>
      <c r="E378" t="s">
        <v>30</v>
      </c>
      <c r="F378" t="s">
        <v>31</v>
      </c>
      <c r="G378">
        <f t="shared" si="25"/>
        <v>0</v>
      </c>
      <c r="H378">
        <f t="shared" si="26"/>
        <v>0</v>
      </c>
      <c r="I378">
        <f t="shared" si="27"/>
        <v>1</v>
      </c>
      <c r="J378">
        <f t="shared" si="28"/>
        <v>0</v>
      </c>
      <c r="K378" t="s">
        <v>899</v>
      </c>
      <c r="L378" t="s">
        <v>900</v>
      </c>
      <c r="M378" s="2">
        <v>922443</v>
      </c>
      <c r="N378" s="2">
        <v>1678469</v>
      </c>
      <c r="O378" s="2">
        <v>1762296</v>
      </c>
      <c r="P378" s="2">
        <v>4363207</v>
      </c>
      <c r="Q378">
        <v>36</v>
      </c>
      <c r="R378" t="s">
        <v>901</v>
      </c>
      <c r="S378" t="s">
        <v>902</v>
      </c>
      <c r="T378">
        <v>2</v>
      </c>
      <c r="U378" t="s">
        <v>847</v>
      </c>
      <c r="V378" t="s">
        <v>119</v>
      </c>
      <c r="W378">
        <f t="shared" si="29"/>
        <v>1186</v>
      </c>
      <c r="X378" t="s">
        <v>896</v>
      </c>
      <c r="Y378" t="s">
        <v>903</v>
      </c>
      <c r="Z378" t="s">
        <v>904</v>
      </c>
      <c r="AA378" t="s">
        <v>622</v>
      </c>
      <c r="AB378" t="s">
        <v>905</v>
      </c>
      <c r="AC378" t="s">
        <v>906</v>
      </c>
      <c r="AH378">
        <v>6</v>
      </c>
    </row>
    <row r="379" spans="1:34" ht="19.2">
      <c r="A379" s="4" t="s">
        <v>6033</v>
      </c>
      <c r="B379" t="s">
        <v>1471</v>
      </c>
      <c r="C379" t="s">
        <v>1472</v>
      </c>
      <c r="D379" t="s">
        <v>1472</v>
      </c>
      <c r="E379" t="s">
        <v>30</v>
      </c>
      <c r="F379" t="s">
        <v>31</v>
      </c>
      <c r="G379">
        <f t="shared" si="25"/>
        <v>0</v>
      </c>
      <c r="H379">
        <f t="shared" si="26"/>
        <v>0</v>
      </c>
      <c r="I379">
        <f t="shared" si="27"/>
        <v>1</v>
      </c>
      <c r="J379">
        <f t="shared" si="28"/>
        <v>0</v>
      </c>
      <c r="K379" t="s">
        <v>1473</v>
      </c>
      <c r="L379" t="s">
        <v>1474</v>
      </c>
      <c r="M379" s="2">
        <v>18428</v>
      </c>
      <c r="N379" s="2">
        <v>17063</v>
      </c>
      <c r="O379" s="2">
        <v>73484</v>
      </c>
      <c r="P379" s="2">
        <v>108974</v>
      </c>
      <c r="Q379">
        <v>34</v>
      </c>
      <c r="R379" t="s">
        <v>1475</v>
      </c>
      <c r="S379" t="s">
        <v>1476</v>
      </c>
      <c r="T379">
        <v>24</v>
      </c>
      <c r="U379" t="s">
        <v>555</v>
      </c>
      <c r="V379" t="s">
        <v>1477</v>
      </c>
      <c r="W379">
        <f t="shared" si="29"/>
        <v>364</v>
      </c>
      <c r="X379" t="s">
        <v>1471</v>
      </c>
      <c r="AH379">
        <v>1</v>
      </c>
    </row>
    <row r="380" spans="1:34" ht="19.2">
      <c r="A380" s="4" t="s">
        <v>6033</v>
      </c>
      <c r="B380" t="s">
        <v>1563</v>
      </c>
      <c r="C380" t="s">
        <v>1564</v>
      </c>
      <c r="D380" t="s">
        <v>1565</v>
      </c>
      <c r="E380" t="s">
        <v>30</v>
      </c>
      <c r="F380" t="s">
        <v>31</v>
      </c>
      <c r="G380">
        <f t="shared" si="25"/>
        <v>0</v>
      </c>
      <c r="H380">
        <f t="shared" si="26"/>
        <v>0</v>
      </c>
      <c r="I380">
        <f t="shared" si="27"/>
        <v>1</v>
      </c>
      <c r="J380">
        <f t="shared" si="28"/>
        <v>0</v>
      </c>
      <c r="K380" t="s">
        <v>1566</v>
      </c>
      <c r="L380" t="s">
        <v>1567</v>
      </c>
      <c r="M380" s="2">
        <v>330904</v>
      </c>
      <c r="N380" s="2">
        <v>272507</v>
      </c>
      <c r="O380" s="2">
        <v>687116</v>
      </c>
      <c r="P380" s="2">
        <v>1290527</v>
      </c>
      <c r="Q380">
        <v>34</v>
      </c>
      <c r="R380" t="s">
        <v>1568</v>
      </c>
      <c r="S380" t="s">
        <v>1569</v>
      </c>
      <c r="T380">
        <v>2</v>
      </c>
      <c r="U380" t="s">
        <v>1570</v>
      </c>
      <c r="V380" t="s">
        <v>196</v>
      </c>
      <c r="W380">
        <f t="shared" si="29"/>
        <v>1217</v>
      </c>
      <c r="X380" t="s">
        <v>1563</v>
      </c>
      <c r="Y380" t="s">
        <v>1571</v>
      </c>
      <c r="Z380" t="s">
        <v>1572</v>
      </c>
      <c r="AA380" t="s">
        <v>1573</v>
      </c>
      <c r="AB380" t="s">
        <v>1574</v>
      </c>
      <c r="AH380">
        <v>5</v>
      </c>
    </row>
    <row r="381" spans="1:34" ht="19.2">
      <c r="A381" s="4" t="s">
        <v>6033</v>
      </c>
      <c r="B381" t="s">
        <v>2106</v>
      </c>
      <c r="C381" t="s">
        <v>4373</v>
      </c>
      <c r="D381" t="s">
        <v>4373</v>
      </c>
      <c r="E381" t="s">
        <v>30</v>
      </c>
      <c r="F381" s="3" t="s">
        <v>31</v>
      </c>
      <c r="G381">
        <f t="shared" si="25"/>
        <v>0</v>
      </c>
      <c r="H381">
        <f t="shared" si="26"/>
        <v>0</v>
      </c>
      <c r="I381">
        <f t="shared" si="27"/>
        <v>1</v>
      </c>
      <c r="J381">
        <f t="shared" si="28"/>
        <v>0</v>
      </c>
      <c r="K381" t="s">
        <v>4374</v>
      </c>
      <c r="L381" t="s">
        <v>4375</v>
      </c>
      <c r="M381" s="2">
        <v>146903</v>
      </c>
      <c r="N381" s="2">
        <v>98122</v>
      </c>
      <c r="O381" s="2"/>
      <c r="P381" s="2">
        <v>490025</v>
      </c>
      <c r="Q381">
        <v>30</v>
      </c>
      <c r="R381" t="s">
        <v>1568</v>
      </c>
      <c r="S381" t="s">
        <v>4376</v>
      </c>
      <c r="T381">
        <v>2</v>
      </c>
      <c r="U381" t="s">
        <v>4377</v>
      </c>
      <c r="V381" t="s">
        <v>250</v>
      </c>
      <c r="W381">
        <f t="shared" si="29"/>
        <v>528</v>
      </c>
      <c r="AH381">
        <v>1</v>
      </c>
    </row>
    <row r="382" spans="1:34" ht="19.2">
      <c r="A382" s="4" t="s">
        <v>6097</v>
      </c>
      <c r="B382" t="s">
        <v>3057</v>
      </c>
      <c r="C382" t="s">
        <v>3058</v>
      </c>
      <c r="E382" t="s">
        <v>30</v>
      </c>
      <c r="F382" t="s">
        <v>138</v>
      </c>
      <c r="G382">
        <f t="shared" si="25"/>
        <v>0</v>
      </c>
      <c r="H382">
        <f t="shared" si="26"/>
        <v>1</v>
      </c>
      <c r="I382">
        <f t="shared" si="27"/>
        <v>0</v>
      </c>
      <c r="J382">
        <f t="shared" si="28"/>
        <v>0</v>
      </c>
      <c r="K382" t="s">
        <v>3059</v>
      </c>
      <c r="M382" s="2">
        <v>8161</v>
      </c>
      <c r="N382" s="2"/>
      <c r="O382" s="2">
        <v>16433</v>
      </c>
      <c r="P382" s="2">
        <v>24595</v>
      </c>
      <c r="R382" t="s">
        <v>3060</v>
      </c>
      <c r="S382" t="s">
        <v>3061</v>
      </c>
      <c r="U382" t="s">
        <v>390</v>
      </c>
      <c r="V382" t="s">
        <v>80</v>
      </c>
      <c r="W382">
        <f t="shared" si="29"/>
        <v>1340</v>
      </c>
      <c r="X382" t="s">
        <v>3057</v>
      </c>
      <c r="Y382" t="s">
        <v>3062</v>
      </c>
      <c r="AH382">
        <v>2</v>
      </c>
    </row>
    <row r="383" spans="1:34">
      <c r="A383" t="s">
        <v>5985</v>
      </c>
      <c r="B383" t="s">
        <v>38</v>
      </c>
      <c r="C383" t="s">
        <v>39</v>
      </c>
      <c r="D383" t="s">
        <v>39</v>
      </c>
      <c r="E383" t="s">
        <v>30</v>
      </c>
      <c r="F383" t="s">
        <v>31</v>
      </c>
      <c r="G383">
        <f t="shared" si="25"/>
        <v>0</v>
      </c>
      <c r="H383">
        <f t="shared" si="26"/>
        <v>0</v>
      </c>
      <c r="I383">
        <f t="shared" si="27"/>
        <v>1</v>
      </c>
      <c r="J383">
        <f t="shared" si="28"/>
        <v>0</v>
      </c>
      <c r="K383" t="s">
        <v>40</v>
      </c>
      <c r="L383" t="s">
        <v>41</v>
      </c>
      <c r="M383" s="2">
        <v>79199</v>
      </c>
      <c r="N383" s="2">
        <v>79199</v>
      </c>
      <c r="O383" s="2">
        <v>314835</v>
      </c>
      <c r="P383" s="2">
        <v>473233</v>
      </c>
      <c r="Q383">
        <v>34</v>
      </c>
      <c r="R383" s="3" t="s">
        <v>42</v>
      </c>
      <c r="S383" t="s">
        <v>43</v>
      </c>
      <c r="T383">
        <v>10</v>
      </c>
      <c r="U383" t="s">
        <v>44</v>
      </c>
      <c r="V383" t="s">
        <v>45</v>
      </c>
      <c r="W383">
        <f t="shared" si="29"/>
        <v>729</v>
      </c>
      <c r="X383" t="s">
        <v>38</v>
      </c>
      <c r="Y383" t="s">
        <v>46</v>
      </c>
      <c r="AH383">
        <v>2</v>
      </c>
    </row>
    <row r="384" spans="1:34">
      <c r="A384" t="s">
        <v>5985</v>
      </c>
      <c r="B384" t="s">
        <v>105</v>
      </c>
      <c r="C384" t="s">
        <v>106</v>
      </c>
      <c r="D384" t="s">
        <v>107</v>
      </c>
      <c r="E384" t="s">
        <v>30</v>
      </c>
      <c r="F384" t="s">
        <v>31</v>
      </c>
      <c r="G384">
        <f t="shared" si="25"/>
        <v>0</v>
      </c>
      <c r="H384">
        <f t="shared" si="26"/>
        <v>0</v>
      </c>
      <c r="I384">
        <f t="shared" si="27"/>
        <v>1</v>
      </c>
      <c r="J384">
        <f t="shared" si="28"/>
        <v>0</v>
      </c>
      <c r="K384" t="s">
        <v>108</v>
      </c>
      <c r="L384" t="s">
        <v>109</v>
      </c>
      <c r="M384" s="2">
        <v>22509</v>
      </c>
      <c r="N384" s="2">
        <v>22509</v>
      </c>
      <c r="O384" s="2">
        <v>67528</v>
      </c>
      <c r="P384" s="2">
        <v>112546</v>
      </c>
      <c r="Q384">
        <v>34</v>
      </c>
      <c r="R384" s="3" t="s">
        <v>110</v>
      </c>
      <c r="U384" t="s">
        <v>36</v>
      </c>
      <c r="V384" t="s">
        <v>111</v>
      </c>
      <c r="W384">
        <f t="shared" si="29"/>
        <v>335</v>
      </c>
      <c r="X384" t="s">
        <v>105</v>
      </c>
      <c r="AH384">
        <v>1</v>
      </c>
    </row>
    <row r="385" spans="1:34">
      <c r="A385" t="s">
        <v>5985</v>
      </c>
      <c r="B385" t="s">
        <v>289</v>
      </c>
      <c r="C385" t="s">
        <v>290</v>
      </c>
      <c r="D385" t="s">
        <v>290</v>
      </c>
      <c r="E385" t="s">
        <v>30</v>
      </c>
      <c r="F385" t="s">
        <v>31</v>
      </c>
      <c r="G385">
        <f t="shared" si="25"/>
        <v>0</v>
      </c>
      <c r="H385">
        <f t="shared" si="26"/>
        <v>0</v>
      </c>
      <c r="I385">
        <f t="shared" si="27"/>
        <v>1</v>
      </c>
      <c r="J385">
        <f t="shared" si="28"/>
        <v>0</v>
      </c>
      <c r="K385" t="s">
        <v>291</v>
      </c>
      <c r="L385" t="s">
        <v>292</v>
      </c>
      <c r="M385" s="2">
        <v>804968</v>
      </c>
      <c r="N385" s="2">
        <v>1399448</v>
      </c>
      <c r="O385" s="2">
        <v>2781739</v>
      </c>
      <c r="P385" s="2">
        <v>4986155</v>
      </c>
      <c r="Q385">
        <v>34</v>
      </c>
      <c r="R385" t="s">
        <v>293</v>
      </c>
      <c r="S385" t="s">
        <v>294</v>
      </c>
      <c r="T385">
        <v>40</v>
      </c>
      <c r="U385" t="s">
        <v>295</v>
      </c>
      <c r="V385" t="s">
        <v>296</v>
      </c>
      <c r="W385">
        <f t="shared" si="29"/>
        <v>1368</v>
      </c>
      <c r="X385" t="s">
        <v>289</v>
      </c>
      <c r="Y385" t="s">
        <v>297</v>
      </c>
      <c r="Z385" t="s">
        <v>298</v>
      </c>
      <c r="AA385" t="s">
        <v>299</v>
      </c>
      <c r="AB385" t="s">
        <v>300</v>
      </c>
      <c r="AC385" t="s">
        <v>301</v>
      </c>
      <c r="AD385" t="s">
        <v>302</v>
      </c>
      <c r="AE385" t="s">
        <v>303</v>
      </c>
      <c r="AF385" t="s">
        <v>304</v>
      </c>
      <c r="AG385" t="s">
        <v>305</v>
      </c>
      <c r="AH385">
        <v>10</v>
      </c>
    </row>
    <row r="386" spans="1:34" ht="19.2">
      <c r="A386" s="4" t="s">
        <v>5985</v>
      </c>
      <c r="B386" t="s">
        <v>472</v>
      </c>
      <c r="C386" t="s">
        <v>473</v>
      </c>
      <c r="D386" t="s">
        <v>474</v>
      </c>
      <c r="E386" t="s">
        <v>30</v>
      </c>
      <c r="F386" t="s">
        <v>31</v>
      </c>
      <c r="G386">
        <f t="shared" ref="G386:G449" si="30">COUNTIF(F386,"*Samenwerkingsverband Noord-Nederland*")</f>
        <v>0</v>
      </c>
      <c r="H386">
        <f t="shared" ref="H386:H449" si="31">COUNTIF(F386,"*OPZuid*")</f>
        <v>0</v>
      </c>
      <c r="I386">
        <f t="shared" ref="I386:I449" si="32">COUNTIF(F386,"*OP Oost*")</f>
        <v>1</v>
      </c>
      <c r="J386">
        <f t="shared" ref="J386:J449" si="33">COUNTIF(F386,"*Kansen voor West II*")</f>
        <v>0</v>
      </c>
      <c r="K386" t="s">
        <v>475</v>
      </c>
      <c r="L386" t="s">
        <v>476</v>
      </c>
      <c r="M386" s="2">
        <v>125905</v>
      </c>
      <c r="N386" s="2">
        <v>74428</v>
      </c>
      <c r="O386" s="2">
        <v>261954</v>
      </c>
      <c r="P386" s="2">
        <v>462287</v>
      </c>
      <c r="Q386">
        <v>34</v>
      </c>
      <c r="R386" t="s">
        <v>42</v>
      </c>
      <c r="S386" t="s">
        <v>477</v>
      </c>
      <c r="T386">
        <v>10</v>
      </c>
      <c r="U386" t="s">
        <v>478</v>
      </c>
      <c r="V386" t="s">
        <v>479</v>
      </c>
      <c r="W386">
        <f t="shared" ref="W386:W449" si="34">V386-U386</f>
        <v>1095</v>
      </c>
      <c r="X386" t="s">
        <v>480</v>
      </c>
      <c r="Y386" t="s">
        <v>481</v>
      </c>
      <c r="Z386" t="s">
        <v>482</v>
      </c>
      <c r="AA386" t="s">
        <v>483</v>
      </c>
      <c r="AB386" t="s">
        <v>484</v>
      </c>
      <c r="AC386" t="s">
        <v>485</v>
      </c>
      <c r="AH386">
        <v>6</v>
      </c>
    </row>
    <row r="387" spans="1:34" ht="19.2">
      <c r="A387" s="4" t="s">
        <v>5985</v>
      </c>
      <c r="B387" t="s">
        <v>289</v>
      </c>
      <c r="C387" t="s">
        <v>1240</v>
      </c>
      <c r="D387" t="s">
        <v>1241</v>
      </c>
      <c r="E387" t="s">
        <v>30</v>
      </c>
      <c r="F387" t="s">
        <v>31</v>
      </c>
      <c r="G387">
        <f t="shared" si="30"/>
        <v>0</v>
      </c>
      <c r="H387">
        <f t="shared" si="31"/>
        <v>0</v>
      </c>
      <c r="I387">
        <f t="shared" si="32"/>
        <v>1</v>
      </c>
      <c r="J387">
        <f t="shared" si="33"/>
        <v>0</v>
      </c>
      <c r="K387" t="s">
        <v>1242</v>
      </c>
      <c r="L387" t="s">
        <v>1243</v>
      </c>
      <c r="M387" s="2">
        <v>120555</v>
      </c>
      <c r="N387" s="2">
        <v>298789</v>
      </c>
      <c r="O387" s="2">
        <v>633455</v>
      </c>
      <c r="P387" s="2">
        <v>1052799</v>
      </c>
      <c r="Q387">
        <v>34</v>
      </c>
      <c r="R387" t="s">
        <v>1244</v>
      </c>
      <c r="S387" t="s">
        <v>294</v>
      </c>
      <c r="T387">
        <v>40</v>
      </c>
      <c r="U387" t="s">
        <v>54</v>
      </c>
      <c r="V387" t="s">
        <v>1105</v>
      </c>
      <c r="W387">
        <f t="shared" si="34"/>
        <v>730</v>
      </c>
      <c r="X387" t="s">
        <v>289</v>
      </c>
      <c r="Y387" t="s">
        <v>1245</v>
      </c>
      <c r="Z387" t="s">
        <v>1246</v>
      </c>
      <c r="AA387" t="s">
        <v>1247</v>
      </c>
      <c r="AB387" t="s">
        <v>1248</v>
      </c>
      <c r="AC387" t="s">
        <v>1249</v>
      </c>
      <c r="AD387" t="s">
        <v>1250</v>
      </c>
      <c r="AE387" t="s">
        <v>1251</v>
      </c>
      <c r="AF387" t="s">
        <v>1252</v>
      </c>
      <c r="AH387">
        <v>9</v>
      </c>
    </row>
    <row r="388" spans="1:34" ht="19.2">
      <c r="A388" s="4" t="s">
        <v>5985</v>
      </c>
      <c r="B388" t="s">
        <v>289</v>
      </c>
      <c r="C388" t="s">
        <v>1311</v>
      </c>
      <c r="D388" t="s">
        <v>1311</v>
      </c>
      <c r="E388" t="s">
        <v>30</v>
      </c>
      <c r="F388" t="s">
        <v>31</v>
      </c>
      <c r="G388">
        <f t="shared" si="30"/>
        <v>0</v>
      </c>
      <c r="H388">
        <f t="shared" si="31"/>
        <v>0</v>
      </c>
      <c r="I388">
        <f t="shared" si="32"/>
        <v>1</v>
      </c>
      <c r="J388">
        <f t="shared" si="33"/>
        <v>0</v>
      </c>
      <c r="K388" t="s">
        <v>1312</v>
      </c>
      <c r="L388" t="s">
        <v>1243</v>
      </c>
      <c r="M388" s="2">
        <v>876523</v>
      </c>
      <c r="N388" s="2">
        <v>1123337</v>
      </c>
      <c r="O388" s="2">
        <v>2279777</v>
      </c>
      <c r="P388" s="2">
        <v>4279637</v>
      </c>
      <c r="Q388">
        <v>34</v>
      </c>
      <c r="R388" t="s">
        <v>1244</v>
      </c>
      <c r="S388" t="s">
        <v>294</v>
      </c>
      <c r="T388">
        <v>40</v>
      </c>
      <c r="U388" t="s">
        <v>763</v>
      </c>
      <c r="V388" t="s">
        <v>296</v>
      </c>
      <c r="W388">
        <f t="shared" si="34"/>
        <v>1095</v>
      </c>
      <c r="X388" t="s">
        <v>289</v>
      </c>
      <c r="Y388" t="s">
        <v>1245</v>
      </c>
      <c r="Z388" t="s">
        <v>1313</v>
      </c>
      <c r="AA388" t="s">
        <v>1314</v>
      </c>
      <c r="AB388" t="s">
        <v>1315</v>
      </c>
      <c r="AC388" t="s">
        <v>1316</v>
      </c>
      <c r="AD388" t="s">
        <v>1317</v>
      </c>
      <c r="AE388" t="s">
        <v>1318</v>
      </c>
      <c r="AF388" t="s">
        <v>1319</v>
      </c>
      <c r="AG388" t="s">
        <v>1320</v>
      </c>
      <c r="AH388">
        <v>10</v>
      </c>
    </row>
    <row r="389" spans="1:34" ht="19.2">
      <c r="A389" s="4" t="s">
        <v>5985</v>
      </c>
      <c r="B389" t="s">
        <v>1876</v>
      </c>
      <c r="C389" t="s">
        <v>1877</v>
      </c>
      <c r="D389" t="s">
        <v>1878</v>
      </c>
      <c r="E389" t="s">
        <v>30</v>
      </c>
      <c r="F389" t="s">
        <v>31</v>
      </c>
      <c r="G389">
        <f t="shared" si="30"/>
        <v>0</v>
      </c>
      <c r="H389">
        <f t="shared" si="31"/>
        <v>0</v>
      </c>
      <c r="I389">
        <f t="shared" si="32"/>
        <v>1</v>
      </c>
      <c r="J389">
        <f t="shared" si="33"/>
        <v>0</v>
      </c>
      <c r="K389" t="s">
        <v>1879</v>
      </c>
      <c r="L389" t="s">
        <v>1880</v>
      </c>
      <c r="M389" s="2">
        <v>3972</v>
      </c>
      <c r="N389" s="2">
        <v>3972</v>
      </c>
      <c r="O389" s="2">
        <v>11916</v>
      </c>
      <c r="P389" s="2">
        <v>19860</v>
      </c>
      <c r="Q389">
        <v>34</v>
      </c>
      <c r="R389" t="s">
        <v>1881</v>
      </c>
      <c r="S389" t="s">
        <v>1882</v>
      </c>
      <c r="T389">
        <v>47</v>
      </c>
      <c r="U389" t="s">
        <v>205</v>
      </c>
      <c r="V389" t="s">
        <v>242</v>
      </c>
      <c r="W389">
        <f t="shared" si="34"/>
        <v>244</v>
      </c>
      <c r="X389" t="s">
        <v>1876</v>
      </c>
      <c r="AH389">
        <v>1</v>
      </c>
    </row>
    <row r="390" spans="1:34" ht="19.2">
      <c r="A390" s="4" t="s">
        <v>5985</v>
      </c>
      <c r="B390" t="s">
        <v>2053</v>
      </c>
      <c r="C390" t="s">
        <v>2053</v>
      </c>
      <c r="D390" t="s">
        <v>2053</v>
      </c>
      <c r="E390" t="s">
        <v>30</v>
      </c>
      <c r="F390" t="s">
        <v>31</v>
      </c>
      <c r="G390">
        <f t="shared" si="30"/>
        <v>0</v>
      </c>
      <c r="H390">
        <f t="shared" si="31"/>
        <v>0</v>
      </c>
      <c r="I390">
        <f t="shared" si="32"/>
        <v>1</v>
      </c>
      <c r="J390">
        <f t="shared" si="33"/>
        <v>0</v>
      </c>
      <c r="K390" t="s">
        <v>2054</v>
      </c>
      <c r="L390" t="s">
        <v>2055</v>
      </c>
      <c r="M390" s="2">
        <v>6662</v>
      </c>
      <c r="N390" s="2">
        <v>6798</v>
      </c>
      <c r="O390" s="2">
        <v>13459</v>
      </c>
      <c r="P390" s="2">
        <v>26918</v>
      </c>
      <c r="Q390">
        <v>34</v>
      </c>
      <c r="R390" t="s">
        <v>2056</v>
      </c>
      <c r="S390" t="s">
        <v>2057</v>
      </c>
      <c r="T390">
        <v>8</v>
      </c>
      <c r="U390" t="s">
        <v>190</v>
      </c>
      <c r="V390" t="s">
        <v>190</v>
      </c>
      <c r="W390">
        <f t="shared" si="34"/>
        <v>0</v>
      </c>
      <c r="X390" t="s">
        <v>2053</v>
      </c>
      <c r="AH390">
        <v>1</v>
      </c>
    </row>
    <row r="391" spans="1:34" ht="19.2">
      <c r="A391" s="4" t="s">
        <v>5985</v>
      </c>
      <c r="B391" t="s">
        <v>2141</v>
      </c>
      <c r="C391" t="s">
        <v>2142</v>
      </c>
      <c r="D391" t="s">
        <v>2143</v>
      </c>
      <c r="E391" t="s">
        <v>30</v>
      </c>
      <c r="F391" t="s">
        <v>31</v>
      </c>
      <c r="G391">
        <f t="shared" si="30"/>
        <v>0</v>
      </c>
      <c r="H391">
        <f t="shared" si="31"/>
        <v>0</v>
      </c>
      <c r="I391">
        <f t="shared" si="32"/>
        <v>1</v>
      </c>
      <c r="J391">
        <f t="shared" si="33"/>
        <v>0</v>
      </c>
      <c r="K391" t="s">
        <v>2144</v>
      </c>
      <c r="M391" s="2">
        <v>182952</v>
      </c>
      <c r="N391" s="2">
        <v>214099</v>
      </c>
      <c r="O391" s="2">
        <v>367209</v>
      </c>
      <c r="P391" s="2">
        <v>924465</v>
      </c>
      <c r="Q391">
        <v>23</v>
      </c>
      <c r="R391" t="s">
        <v>2145</v>
      </c>
      <c r="U391" t="s">
        <v>2146</v>
      </c>
      <c r="V391" t="s">
        <v>2147</v>
      </c>
      <c r="W391">
        <f t="shared" si="34"/>
        <v>518</v>
      </c>
      <c r="AH391">
        <v>1</v>
      </c>
    </row>
    <row r="392" spans="1:34" ht="19.2">
      <c r="A392" s="4" t="s">
        <v>5985</v>
      </c>
      <c r="B392" t="s">
        <v>3019</v>
      </c>
      <c r="C392" t="s">
        <v>3020</v>
      </c>
      <c r="D392" t="s">
        <v>3021</v>
      </c>
      <c r="E392" t="s">
        <v>30</v>
      </c>
      <c r="F392" t="s">
        <v>31</v>
      </c>
      <c r="G392">
        <f t="shared" si="30"/>
        <v>0</v>
      </c>
      <c r="H392">
        <f t="shared" si="31"/>
        <v>0</v>
      </c>
      <c r="I392">
        <f t="shared" si="32"/>
        <v>1</v>
      </c>
      <c r="J392">
        <f t="shared" si="33"/>
        <v>0</v>
      </c>
      <c r="K392" t="s">
        <v>3022</v>
      </c>
      <c r="L392" t="s">
        <v>3023</v>
      </c>
      <c r="M392" s="2">
        <v>5000</v>
      </c>
      <c r="N392" s="2">
        <v>5000</v>
      </c>
      <c r="O392" s="2">
        <v>10500</v>
      </c>
      <c r="P392" s="2">
        <v>20500</v>
      </c>
      <c r="Q392">
        <v>34</v>
      </c>
      <c r="R392" t="s">
        <v>3024</v>
      </c>
      <c r="S392" t="s">
        <v>3025</v>
      </c>
      <c r="T392">
        <v>8</v>
      </c>
      <c r="U392" t="s">
        <v>885</v>
      </c>
      <c r="V392" t="s">
        <v>1099</v>
      </c>
      <c r="W392">
        <f t="shared" si="34"/>
        <v>439</v>
      </c>
      <c r="X392" t="s">
        <v>3019</v>
      </c>
      <c r="AH392">
        <v>1</v>
      </c>
    </row>
    <row r="393" spans="1:34" ht="19.2">
      <c r="A393" s="4" t="s">
        <v>5985</v>
      </c>
      <c r="B393" t="s">
        <v>289</v>
      </c>
      <c r="C393" t="s">
        <v>3684</v>
      </c>
      <c r="D393" t="s">
        <v>3685</v>
      </c>
      <c r="E393" t="s">
        <v>30</v>
      </c>
      <c r="F393" t="s">
        <v>31</v>
      </c>
      <c r="G393">
        <f t="shared" si="30"/>
        <v>0</v>
      </c>
      <c r="H393">
        <f t="shared" si="31"/>
        <v>0</v>
      </c>
      <c r="I393">
        <f t="shared" si="32"/>
        <v>1</v>
      </c>
      <c r="J393">
        <f t="shared" si="33"/>
        <v>0</v>
      </c>
      <c r="K393" t="s">
        <v>3686</v>
      </c>
      <c r="L393" t="s">
        <v>3687</v>
      </c>
      <c r="M393" s="2">
        <v>222346</v>
      </c>
      <c r="N393" s="2">
        <v>341426</v>
      </c>
      <c r="O393" s="2">
        <v>845658</v>
      </c>
      <c r="P393" s="2">
        <v>1409430</v>
      </c>
      <c r="Q393">
        <v>34</v>
      </c>
      <c r="R393" t="s">
        <v>293</v>
      </c>
      <c r="S393" t="s">
        <v>3688</v>
      </c>
      <c r="T393">
        <v>40</v>
      </c>
      <c r="U393" t="s">
        <v>128</v>
      </c>
      <c r="V393" t="s">
        <v>506</v>
      </c>
      <c r="W393">
        <f t="shared" si="34"/>
        <v>975</v>
      </c>
      <c r="X393" t="s">
        <v>289</v>
      </c>
      <c r="Y393" t="s">
        <v>3689</v>
      </c>
      <c r="Z393" t="s">
        <v>3690</v>
      </c>
      <c r="AA393" t="s">
        <v>298</v>
      </c>
      <c r="AB393" t="s">
        <v>622</v>
      </c>
      <c r="AH393">
        <v>5</v>
      </c>
    </row>
    <row r="394" spans="1:34" ht="19.2">
      <c r="A394" s="4" t="s">
        <v>5985</v>
      </c>
      <c r="B394" t="s">
        <v>3985</v>
      </c>
      <c r="C394" t="s">
        <v>3986</v>
      </c>
      <c r="D394" t="s">
        <v>3987</v>
      </c>
      <c r="E394" t="s">
        <v>30</v>
      </c>
      <c r="F394" t="s">
        <v>31</v>
      </c>
      <c r="G394">
        <f t="shared" si="30"/>
        <v>0</v>
      </c>
      <c r="H394">
        <f t="shared" si="31"/>
        <v>0</v>
      </c>
      <c r="I394">
        <f t="shared" si="32"/>
        <v>1</v>
      </c>
      <c r="J394">
        <f t="shared" si="33"/>
        <v>0</v>
      </c>
      <c r="K394" t="s">
        <v>3988</v>
      </c>
      <c r="L394" t="s">
        <v>3989</v>
      </c>
      <c r="M394" s="2">
        <v>0</v>
      </c>
      <c r="N394" s="2">
        <v>17702</v>
      </c>
      <c r="O394" s="2">
        <v>32876</v>
      </c>
      <c r="P394" s="2">
        <v>50578</v>
      </c>
      <c r="Q394">
        <v>34</v>
      </c>
      <c r="R394" t="s">
        <v>3990</v>
      </c>
      <c r="S394" t="s">
        <v>3991</v>
      </c>
      <c r="U394" t="s">
        <v>555</v>
      </c>
      <c r="V394" t="s">
        <v>3992</v>
      </c>
      <c r="W394">
        <f t="shared" si="34"/>
        <v>432</v>
      </c>
      <c r="X394" t="s">
        <v>3985</v>
      </c>
      <c r="AH394">
        <v>1</v>
      </c>
    </row>
    <row r="395" spans="1:34" ht="19.2">
      <c r="A395" s="4" t="s">
        <v>5985</v>
      </c>
      <c r="B395" t="s">
        <v>4038</v>
      </c>
      <c r="C395" t="s">
        <v>4039</v>
      </c>
      <c r="D395" t="s">
        <v>4039</v>
      </c>
      <c r="E395" t="s">
        <v>30</v>
      </c>
      <c r="F395" t="s">
        <v>31</v>
      </c>
      <c r="G395">
        <f t="shared" si="30"/>
        <v>0</v>
      </c>
      <c r="H395">
        <f t="shared" si="31"/>
        <v>0</v>
      </c>
      <c r="I395">
        <f t="shared" si="32"/>
        <v>1</v>
      </c>
      <c r="J395">
        <f t="shared" si="33"/>
        <v>0</v>
      </c>
      <c r="K395" t="s">
        <v>4040</v>
      </c>
      <c r="L395" t="s">
        <v>4041</v>
      </c>
      <c r="M395" s="2">
        <v>19581</v>
      </c>
      <c r="N395" s="2">
        <v>14919</v>
      </c>
      <c r="O395" s="2">
        <v>34500</v>
      </c>
      <c r="P395" s="2">
        <v>69000</v>
      </c>
      <c r="Q395">
        <v>36</v>
      </c>
      <c r="R395" t="s">
        <v>4042</v>
      </c>
      <c r="S395" t="s">
        <v>4043</v>
      </c>
      <c r="T395">
        <v>20</v>
      </c>
      <c r="U395" t="s">
        <v>456</v>
      </c>
      <c r="V395" t="s">
        <v>4044</v>
      </c>
      <c r="W395">
        <f t="shared" si="34"/>
        <v>149</v>
      </c>
      <c r="X395" t="s">
        <v>4038</v>
      </c>
      <c r="AH395">
        <v>1</v>
      </c>
    </row>
    <row r="396" spans="1:34" ht="19.2">
      <c r="A396" s="4" t="s">
        <v>5985</v>
      </c>
      <c r="B396" t="s">
        <v>289</v>
      </c>
      <c r="C396" t="s">
        <v>4505</v>
      </c>
      <c r="D396" t="s">
        <v>4506</v>
      </c>
      <c r="E396" t="s">
        <v>30</v>
      </c>
      <c r="F396" t="s">
        <v>31</v>
      </c>
      <c r="G396">
        <f t="shared" si="30"/>
        <v>0</v>
      </c>
      <c r="H396">
        <f t="shared" si="31"/>
        <v>0</v>
      </c>
      <c r="I396">
        <f t="shared" si="32"/>
        <v>1</v>
      </c>
      <c r="J396">
        <f t="shared" si="33"/>
        <v>0</v>
      </c>
      <c r="K396" t="s">
        <v>4507</v>
      </c>
      <c r="L396" t="s">
        <v>4508</v>
      </c>
      <c r="M396" s="2">
        <v>357825</v>
      </c>
      <c r="N396" s="2">
        <v>142175</v>
      </c>
      <c r="O396" s="2">
        <v>500000</v>
      </c>
      <c r="P396" s="2">
        <v>1000000</v>
      </c>
      <c r="Q396">
        <v>34</v>
      </c>
      <c r="R396" t="s">
        <v>1244</v>
      </c>
      <c r="S396" t="s">
        <v>294</v>
      </c>
      <c r="T396">
        <v>40</v>
      </c>
      <c r="U396" t="s">
        <v>295</v>
      </c>
      <c r="V396" t="s">
        <v>45</v>
      </c>
      <c r="W396">
        <f t="shared" si="34"/>
        <v>1094</v>
      </c>
      <c r="X396" t="s">
        <v>289</v>
      </c>
      <c r="Y396" t="s">
        <v>4509</v>
      </c>
      <c r="Z396" t="s">
        <v>4510</v>
      </c>
      <c r="AA396" t="s">
        <v>622</v>
      </c>
      <c r="AB396" t="s">
        <v>122</v>
      </c>
      <c r="AH396">
        <v>5</v>
      </c>
    </row>
    <row r="397" spans="1:34" ht="19.2">
      <c r="A397" s="4" t="s">
        <v>5985</v>
      </c>
      <c r="B397" t="s">
        <v>289</v>
      </c>
      <c r="C397" t="s">
        <v>4738</v>
      </c>
      <c r="D397" t="s">
        <v>4739</v>
      </c>
      <c r="E397" t="s">
        <v>30</v>
      </c>
      <c r="F397" t="s">
        <v>31</v>
      </c>
      <c r="G397">
        <f t="shared" si="30"/>
        <v>0</v>
      </c>
      <c r="H397">
        <f t="shared" si="31"/>
        <v>0</v>
      </c>
      <c r="I397">
        <f t="shared" si="32"/>
        <v>1</v>
      </c>
      <c r="J397">
        <f t="shared" si="33"/>
        <v>0</v>
      </c>
      <c r="K397" t="s">
        <v>4740</v>
      </c>
      <c r="L397" t="s">
        <v>4741</v>
      </c>
      <c r="M397" s="2">
        <v>141291</v>
      </c>
      <c r="N397" s="2">
        <v>277341</v>
      </c>
      <c r="O397" s="2">
        <v>627947</v>
      </c>
      <c r="P397" s="2">
        <v>1046579</v>
      </c>
      <c r="Q397">
        <v>34</v>
      </c>
      <c r="R397" t="s">
        <v>1244</v>
      </c>
      <c r="S397" t="s">
        <v>294</v>
      </c>
      <c r="T397">
        <v>40</v>
      </c>
      <c r="U397" t="s">
        <v>555</v>
      </c>
      <c r="V397" t="s">
        <v>3326</v>
      </c>
      <c r="W397">
        <f t="shared" si="34"/>
        <v>638</v>
      </c>
      <c r="X397" t="s">
        <v>289</v>
      </c>
      <c r="Y397" t="s">
        <v>4742</v>
      </c>
      <c r="Z397" t="s">
        <v>1246</v>
      </c>
      <c r="AA397" t="s">
        <v>4743</v>
      </c>
      <c r="AB397" t="s">
        <v>4744</v>
      </c>
      <c r="AC397" t="s">
        <v>622</v>
      </c>
      <c r="AH397">
        <v>6</v>
      </c>
    </row>
    <row r="398" spans="1:34" ht="19.2">
      <c r="A398" s="4" t="s">
        <v>5985</v>
      </c>
      <c r="B398" t="s">
        <v>38</v>
      </c>
      <c r="C398" t="s">
        <v>4841</v>
      </c>
      <c r="D398" t="s">
        <v>4842</v>
      </c>
      <c r="E398" t="s">
        <v>30</v>
      </c>
      <c r="F398" t="s">
        <v>31</v>
      </c>
      <c r="G398">
        <f t="shared" si="30"/>
        <v>0</v>
      </c>
      <c r="H398">
        <f t="shared" si="31"/>
        <v>0</v>
      </c>
      <c r="I398">
        <f t="shared" si="32"/>
        <v>1</v>
      </c>
      <c r="J398">
        <f t="shared" si="33"/>
        <v>0</v>
      </c>
      <c r="K398" t="s">
        <v>4843</v>
      </c>
      <c r="L398" t="s">
        <v>4844</v>
      </c>
      <c r="M398" s="2">
        <v>70573</v>
      </c>
      <c r="N398" s="2">
        <v>115911</v>
      </c>
      <c r="O398" s="2">
        <v>358985</v>
      </c>
      <c r="P398" s="2">
        <v>545469</v>
      </c>
      <c r="Q398">
        <v>34</v>
      </c>
      <c r="R398" t="s">
        <v>42</v>
      </c>
      <c r="S398" t="s">
        <v>43</v>
      </c>
      <c r="T398">
        <v>10</v>
      </c>
      <c r="U398" t="s">
        <v>1036</v>
      </c>
      <c r="V398" t="s">
        <v>632</v>
      </c>
      <c r="W398">
        <f t="shared" si="34"/>
        <v>729</v>
      </c>
      <c r="X398" t="s">
        <v>38</v>
      </c>
      <c r="Y398" t="s">
        <v>4845</v>
      </c>
      <c r="AH398">
        <v>2</v>
      </c>
    </row>
    <row r="399" spans="1:34" ht="19.2">
      <c r="A399" s="4" t="s">
        <v>5985</v>
      </c>
      <c r="B399" t="s">
        <v>5436</v>
      </c>
      <c r="C399" t="s">
        <v>5437</v>
      </c>
      <c r="D399" t="s">
        <v>5437</v>
      </c>
      <c r="E399" t="s">
        <v>30</v>
      </c>
      <c r="F399" t="s">
        <v>31</v>
      </c>
      <c r="G399">
        <f t="shared" si="30"/>
        <v>0</v>
      </c>
      <c r="H399">
        <f t="shared" si="31"/>
        <v>0</v>
      </c>
      <c r="I399">
        <f t="shared" si="32"/>
        <v>1</v>
      </c>
      <c r="J399">
        <f t="shared" si="33"/>
        <v>0</v>
      </c>
      <c r="K399" t="s">
        <v>5438</v>
      </c>
      <c r="L399" t="s">
        <v>5439</v>
      </c>
      <c r="M399" s="2">
        <v>32750</v>
      </c>
      <c r="N399" s="2">
        <v>32750</v>
      </c>
      <c r="O399" s="2">
        <v>148130</v>
      </c>
      <c r="P399" s="2">
        <v>213630</v>
      </c>
      <c r="Q399">
        <v>34</v>
      </c>
      <c r="R399" t="s">
        <v>5440</v>
      </c>
      <c r="S399" t="s">
        <v>5441</v>
      </c>
      <c r="T399">
        <v>60</v>
      </c>
      <c r="U399" t="s">
        <v>1462</v>
      </c>
      <c r="V399" t="s">
        <v>5442</v>
      </c>
      <c r="W399">
        <f t="shared" si="34"/>
        <v>635</v>
      </c>
      <c r="X399" t="s">
        <v>5436</v>
      </c>
      <c r="Y399" t="s">
        <v>5443</v>
      </c>
      <c r="AH399">
        <v>2</v>
      </c>
    </row>
    <row r="400" spans="1:34" ht="19.2">
      <c r="A400" s="4" t="s">
        <v>5985</v>
      </c>
      <c r="B400" t="s">
        <v>5511</v>
      </c>
      <c r="C400" t="s">
        <v>5512</v>
      </c>
      <c r="D400" t="s">
        <v>5512</v>
      </c>
      <c r="E400" t="s">
        <v>30</v>
      </c>
      <c r="F400" t="s">
        <v>31</v>
      </c>
      <c r="G400">
        <f t="shared" si="30"/>
        <v>0</v>
      </c>
      <c r="H400">
        <f t="shared" si="31"/>
        <v>0</v>
      </c>
      <c r="I400">
        <f t="shared" si="32"/>
        <v>1</v>
      </c>
      <c r="J400">
        <f t="shared" si="33"/>
        <v>0</v>
      </c>
      <c r="K400" t="s">
        <v>5513</v>
      </c>
      <c r="L400" t="s">
        <v>5514</v>
      </c>
      <c r="M400" s="2">
        <v>267278</v>
      </c>
      <c r="N400" s="2">
        <v>91409</v>
      </c>
      <c r="O400" s="2">
        <v>549832</v>
      </c>
      <c r="P400" s="2">
        <v>908518</v>
      </c>
      <c r="Q400">
        <v>34</v>
      </c>
      <c r="R400" t="s">
        <v>5515</v>
      </c>
      <c r="S400" t="s">
        <v>5516</v>
      </c>
      <c r="T400">
        <v>54</v>
      </c>
      <c r="U400" t="s">
        <v>5365</v>
      </c>
      <c r="V400" t="s">
        <v>5517</v>
      </c>
      <c r="W400">
        <f t="shared" si="34"/>
        <v>900</v>
      </c>
      <c r="X400" t="s">
        <v>5511</v>
      </c>
      <c r="Y400" t="s">
        <v>5518</v>
      </c>
      <c r="Z400" t="s">
        <v>5519</v>
      </c>
      <c r="AA400" t="s">
        <v>5520</v>
      </c>
      <c r="AH400">
        <v>4</v>
      </c>
    </row>
    <row r="401" spans="1:34" ht="19.2">
      <c r="A401" s="4" t="s">
        <v>5985</v>
      </c>
      <c r="B401" t="s">
        <v>1248</v>
      </c>
      <c r="C401" t="s">
        <v>5852</v>
      </c>
      <c r="D401" t="s">
        <v>5852</v>
      </c>
      <c r="E401" t="s">
        <v>30</v>
      </c>
      <c r="F401" t="s">
        <v>31</v>
      </c>
      <c r="G401">
        <f t="shared" si="30"/>
        <v>0</v>
      </c>
      <c r="H401">
        <f t="shared" si="31"/>
        <v>0</v>
      </c>
      <c r="I401">
        <f t="shared" si="32"/>
        <v>1</v>
      </c>
      <c r="J401">
        <f t="shared" si="33"/>
        <v>0</v>
      </c>
      <c r="K401" t="s">
        <v>5853</v>
      </c>
      <c r="L401" t="s">
        <v>5854</v>
      </c>
      <c r="M401" s="2">
        <v>114318</v>
      </c>
      <c r="N401" s="2">
        <v>63510</v>
      </c>
      <c r="O401" s="2">
        <v>330252</v>
      </c>
      <c r="P401" s="2">
        <v>508080</v>
      </c>
      <c r="Q401">
        <v>34</v>
      </c>
      <c r="R401" t="s">
        <v>5855</v>
      </c>
      <c r="S401" t="s">
        <v>5856</v>
      </c>
      <c r="T401">
        <v>49</v>
      </c>
      <c r="U401" t="s">
        <v>763</v>
      </c>
      <c r="V401" t="s">
        <v>5857</v>
      </c>
      <c r="W401">
        <f t="shared" si="34"/>
        <v>809</v>
      </c>
      <c r="X401" t="s">
        <v>1248</v>
      </c>
      <c r="Y401" t="s">
        <v>5858</v>
      </c>
      <c r="Z401" t="s">
        <v>5859</v>
      </c>
      <c r="AH401">
        <v>3</v>
      </c>
    </row>
    <row r="402" spans="1:34" ht="19.2">
      <c r="A402" s="4" t="s">
        <v>6134</v>
      </c>
      <c r="B402" t="s">
        <v>38</v>
      </c>
      <c r="C402" t="s">
        <v>4672</v>
      </c>
      <c r="D402" t="s">
        <v>4673</v>
      </c>
      <c r="E402" t="s">
        <v>30</v>
      </c>
      <c r="F402" t="s">
        <v>31</v>
      </c>
      <c r="G402">
        <f t="shared" si="30"/>
        <v>0</v>
      </c>
      <c r="H402">
        <f t="shared" si="31"/>
        <v>0</v>
      </c>
      <c r="I402">
        <f t="shared" si="32"/>
        <v>1</v>
      </c>
      <c r="J402">
        <f t="shared" si="33"/>
        <v>0</v>
      </c>
      <c r="K402" t="s">
        <v>4674</v>
      </c>
      <c r="L402" t="s">
        <v>4675</v>
      </c>
      <c r="M402" s="2">
        <v>79995</v>
      </c>
      <c r="N402" s="2">
        <v>79995</v>
      </c>
      <c r="O402" s="2">
        <v>700124</v>
      </c>
      <c r="P402" s="2">
        <v>860114</v>
      </c>
      <c r="Q402">
        <v>34</v>
      </c>
      <c r="R402" t="s">
        <v>110</v>
      </c>
      <c r="S402" t="s">
        <v>43</v>
      </c>
      <c r="T402">
        <v>10</v>
      </c>
      <c r="U402" t="s">
        <v>54</v>
      </c>
      <c r="V402" t="s">
        <v>1105</v>
      </c>
      <c r="W402">
        <f t="shared" si="34"/>
        <v>730</v>
      </c>
      <c r="X402" t="s">
        <v>38</v>
      </c>
      <c r="Y402" t="s">
        <v>4676</v>
      </c>
      <c r="AH402">
        <v>2</v>
      </c>
    </row>
    <row r="403" spans="1:34" ht="19.2">
      <c r="A403" s="4" t="s">
        <v>6003</v>
      </c>
      <c r="B403" t="s">
        <v>91</v>
      </c>
      <c r="C403" t="s">
        <v>92</v>
      </c>
      <c r="E403" t="s">
        <v>30</v>
      </c>
      <c r="F403" s="3" t="s">
        <v>93</v>
      </c>
      <c r="G403">
        <f t="shared" si="30"/>
        <v>1</v>
      </c>
      <c r="H403">
        <f t="shared" si="31"/>
        <v>0</v>
      </c>
      <c r="I403">
        <f t="shared" si="32"/>
        <v>0</v>
      </c>
      <c r="J403">
        <f t="shared" si="33"/>
        <v>0</v>
      </c>
      <c r="K403" t="s">
        <v>94</v>
      </c>
      <c r="M403" s="2">
        <v>251390</v>
      </c>
      <c r="N403" s="2">
        <v>215841</v>
      </c>
      <c r="O403" s="2">
        <v>251026</v>
      </c>
      <c r="P403" s="2">
        <v>718256</v>
      </c>
      <c r="Q403">
        <v>34</v>
      </c>
      <c r="R403" s="3" t="s">
        <v>95</v>
      </c>
      <c r="S403" t="s">
        <v>96</v>
      </c>
      <c r="T403">
        <v>28</v>
      </c>
      <c r="U403" t="s">
        <v>44</v>
      </c>
      <c r="V403" t="s">
        <v>45</v>
      </c>
      <c r="W403">
        <f t="shared" si="34"/>
        <v>729</v>
      </c>
      <c r="X403" t="s">
        <v>91</v>
      </c>
      <c r="Y403" t="s">
        <v>97</v>
      </c>
      <c r="Z403" t="s">
        <v>98</v>
      </c>
      <c r="AA403" t="s">
        <v>99</v>
      </c>
      <c r="AB403" t="s">
        <v>100</v>
      </c>
      <c r="AC403" t="s">
        <v>101</v>
      </c>
      <c r="AD403" t="s">
        <v>102</v>
      </c>
      <c r="AE403" t="s">
        <v>103</v>
      </c>
      <c r="AF403" t="s">
        <v>104</v>
      </c>
      <c r="AH403">
        <v>9</v>
      </c>
    </row>
    <row r="404" spans="1:34" ht="19.2">
      <c r="A404" s="4" t="s">
        <v>6003</v>
      </c>
      <c r="B404" t="s">
        <v>4692</v>
      </c>
      <c r="C404" t="s">
        <v>4693</v>
      </c>
      <c r="E404" t="s">
        <v>30</v>
      </c>
      <c r="F404" t="s">
        <v>93</v>
      </c>
      <c r="G404">
        <f t="shared" si="30"/>
        <v>1</v>
      </c>
      <c r="H404">
        <f t="shared" si="31"/>
        <v>0</v>
      </c>
      <c r="I404">
        <f t="shared" si="32"/>
        <v>0</v>
      </c>
      <c r="J404">
        <f t="shared" si="33"/>
        <v>0</v>
      </c>
      <c r="K404" t="s">
        <v>4694</v>
      </c>
      <c r="M404" s="2">
        <v>100000</v>
      </c>
      <c r="N404" s="2"/>
      <c r="O404" s="2"/>
      <c r="P404" s="2">
        <v>250000</v>
      </c>
      <c r="R404" t="s">
        <v>4695</v>
      </c>
      <c r="S404" t="s">
        <v>4696</v>
      </c>
      <c r="T404">
        <v>58</v>
      </c>
      <c r="U404" t="s">
        <v>4697</v>
      </c>
      <c r="V404" t="s">
        <v>4698</v>
      </c>
      <c r="W404">
        <f t="shared" si="34"/>
        <v>730</v>
      </c>
      <c r="AH404">
        <v>1</v>
      </c>
    </row>
    <row r="405" spans="1:34" ht="19.2">
      <c r="A405" s="4" t="s">
        <v>6076</v>
      </c>
      <c r="B405" t="s">
        <v>2229</v>
      </c>
      <c r="C405" t="s">
        <v>2230</v>
      </c>
      <c r="D405" t="s">
        <v>2231</v>
      </c>
      <c r="E405" t="s">
        <v>30</v>
      </c>
      <c r="F405" t="s">
        <v>31</v>
      </c>
      <c r="G405">
        <f t="shared" si="30"/>
        <v>0</v>
      </c>
      <c r="H405">
        <f t="shared" si="31"/>
        <v>0</v>
      </c>
      <c r="I405">
        <f t="shared" si="32"/>
        <v>1</v>
      </c>
      <c r="J405">
        <f t="shared" si="33"/>
        <v>0</v>
      </c>
      <c r="K405" t="s">
        <v>2232</v>
      </c>
      <c r="L405" t="s">
        <v>2233</v>
      </c>
      <c r="M405" s="2">
        <v>1650</v>
      </c>
      <c r="N405" s="2">
        <v>1161</v>
      </c>
      <c r="O405" s="2">
        <v>3324</v>
      </c>
      <c r="P405" s="2">
        <v>6135</v>
      </c>
      <c r="Q405">
        <v>34</v>
      </c>
      <c r="R405" t="s">
        <v>2234</v>
      </c>
      <c r="S405" t="s">
        <v>2235</v>
      </c>
      <c r="T405">
        <v>8</v>
      </c>
      <c r="U405" t="s">
        <v>519</v>
      </c>
      <c r="V405" t="s">
        <v>1280</v>
      </c>
      <c r="W405">
        <f t="shared" si="34"/>
        <v>167</v>
      </c>
      <c r="X405" t="s">
        <v>2229</v>
      </c>
      <c r="AH405">
        <v>1</v>
      </c>
    </row>
    <row r="406" spans="1:34">
      <c r="A406" s="3" t="s">
        <v>6156</v>
      </c>
      <c r="B406" s="3" t="s">
        <v>5480</v>
      </c>
      <c r="C406" t="s">
        <v>5481</v>
      </c>
      <c r="E406" t="s">
        <v>30</v>
      </c>
      <c r="F406" s="3" t="s">
        <v>138</v>
      </c>
      <c r="G406">
        <f t="shared" si="30"/>
        <v>0</v>
      </c>
      <c r="H406">
        <f t="shared" si="31"/>
        <v>1</v>
      </c>
      <c r="I406">
        <f t="shared" si="32"/>
        <v>0</v>
      </c>
      <c r="J406">
        <f t="shared" si="33"/>
        <v>0</v>
      </c>
      <c r="K406" t="s">
        <v>5480</v>
      </c>
      <c r="M406" s="2">
        <v>0</v>
      </c>
      <c r="N406" s="2">
        <v>16980</v>
      </c>
      <c r="O406" s="2"/>
      <c r="P406" s="2">
        <v>16980</v>
      </c>
      <c r="U406" t="s">
        <v>1099</v>
      </c>
      <c r="V406" t="s">
        <v>995</v>
      </c>
      <c r="W406">
        <f t="shared" si="34"/>
        <v>364</v>
      </c>
      <c r="X406" t="s">
        <v>5480</v>
      </c>
      <c r="AH406">
        <v>1</v>
      </c>
    </row>
    <row r="407" spans="1:34">
      <c r="A407" t="s">
        <v>5989</v>
      </c>
      <c r="B407" t="s">
        <v>112</v>
      </c>
      <c r="C407" t="s">
        <v>113</v>
      </c>
      <c r="D407" t="s">
        <v>113</v>
      </c>
      <c r="E407" t="s">
        <v>30</v>
      </c>
      <c r="F407" s="3" t="s">
        <v>245</v>
      </c>
      <c r="G407">
        <f t="shared" si="30"/>
        <v>0</v>
      </c>
      <c r="H407">
        <f t="shared" si="31"/>
        <v>0</v>
      </c>
      <c r="I407">
        <f t="shared" si="32"/>
        <v>0</v>
      </c>
      <c r="J407">
        <f t="shared" si="33"/>
        <v>1</v>
      </c>
      <c r="K407" t="s">
        <v>114</v>
      </c>
      <c r="L407" t="s">
        <v>115</v>
      </c>
      <c r="M407" s="2">
        <v>750000</v>
      </c>
      <c r="N407" s="2">
        <v>2694084</v>
      </c>
      <c r="O407" s="2">
        <v>856296</v>
      </c>
      <c r="P407" s="2">
        <v>4300380</v>
      </c>
      <c r="Q407">
        <v>40</v>
      </c>
      <c r="R407" s="3" t="s">
        <v>116</v>
      </c>
      <c r="S407" t="s">
        <v>117</v>
      </c>
      <c r="T407">
        <v>17</v>
      </c>
      <c r="U407" t="s">
        <v>118</v>
      </c>
      <c r="V407" t="s">
        <v>119</v>
      </c>
      <c r="W407">
        <f t="shared" si="34"/>
        <v>1371</v>
      </c>
      <c r="X407" t="s">
        <v>112</v>
      </c>
      <c r="Y407" t="s">
        <v>120</v>
      </c>
      <c r="Z407" t="s">
        <v>121</v>
      </c>
      <c r="AH407">
        <v>3</v>
      </c>
    </row>
    <row r="408" spans="1:34" ht="19.2">
      <c r="A408" s="4" t="s">
        <v>6104</v>
      </c>
      <c r="B408" t="s">
        <v>3266</v>
      </c>
      <c r="C408" t="s">
        <v>3267</v>
      </c>
      <c r="D408" t="s">
        <v>3268</v>
      </c>
      <c r="E408" t="s">
        <v>30</v>
      </c>
      <c r="F408" t="s">
        <v>31</v>
      </c>
      <c r="G408">
        <f t="shared" si="30"/>
        <v>0</v>
      </c>
      <c r="H408">
        <f t="shared" si="31"/>
        <v>0</v>
      </c>
      <c r="I408">
        <f t="shared" si="32"/>
        <v>1</v>
      </c>
      <c r="J408">
        <f t="shared" si="33"/>
        <v>0</v>
      </c>
      <c r="K408" t="s">
        <v>3269</v>
      </c>
      <c r="L408" t="s">
        <v>3270</v>
      </c>
      <c r="M408" s="2">
        <v>16464</v>
      </c>
      <c r="N408" s="2">
        <v>14896</v>
      </c>
      <c r="O408" s="2">
        <v>47678</v>
      </c>
      <c r="P408" s="2">
        <v>79038</v>
      </c>
      <c r="Q408">
        <v>34</v>
      </c>
      <c r="R408" t="s">
        <v>3271</v>
      </c>
      <c r="S408" t="s">
        <v>3272</v>
      </c>
      <c r="T408">
        <v>12</v>
      </c>
      <c r="U408" t="s">
        <v>134</v>
      </c>
      <c r="V408" t="s">
        <v>2450</v>
      </c>
      <c r="W408">
        <f t="shared" si="34"/>
        <v>365</v>
      </c>
      <c r="X408" t="s">
        <v>3266</v>
      </c>
      <c r="AH408">
        <v>1</v>
      </c>
    </row>
    <row r="409" spans="1:34" ht="19.2">
      <c r="A409" s="4" t="s">
        <v>6104</v>
      </c>
      <c r="B409" t="s">
        <v>3777</v>
      </c>
      <c r="C409" t="s">
        <v>3778</v>
      </c>
      <c r="D409" t="s">
        <v>3778</v>
      </c>
      <c r="E409" t="s">
        <v>30</v>
      </c>
      <c r="F409" t="s">
        <v>31</v>
      </c>
      <c r="G409">
        <f t="shared" si="30"/>
        <v>0</v>
      </c>
      <c r="H409">
        <f t="shared" si="31"/>
        <v>0</v>
      </c>
      <c r="I409">
        <f t="shared" si="32"/>
        <v>1</v>
      </c>
      <c r="J409">
        <f t="shared" si="33"/>
        <v>0</v>
      </c>
      <c r="K409" t="s">
        <v>3779</v>
      </c>
      <c r="L409" t="s">
        <v>3780</v>
      </c>
      <c r="M409" s="2">
        <v>285398</v>
      </c>
      <c r="N409" s="2">
        <v>413428</v>
      </c>
      <c r="O409" s="2">
        <v>91594</v>
      </c>
      <c r="P409" s="2">
        <v>790420</v>
      </c>
      <c r="Q409">
        <v>34</v>
      </c>
      <c r="R409" t="s">
        <v>3781</v>
      </c>
      <c r="S409" t="s">
        <v>3782</v>
      </c>
      <c r="T409">
        <v>7</v>
      </c>
      <c r="U409" t="s">
        <v>1169</v>
      </c>
      <c r="V409" t="s">
        <v>45</v>
      </c>
      <c r="W409">
        <f t="shared" si="34"/>
        <v>1002</v>
      </c>
      <c r="X409" t="s">
        <v>3777</v>
      </c>
      <c r="Y409" t="s">
        <v>3783</v>
      </c>
      <c r="Z409" t="s">
        <v>3784</v>
      </c>
      <c r="AA409" t="s">
        <v>3785</v>
      </c>
      <c r="AB409" t="s">
        <v>622</v>
      </c>
      <c r="AC409" t="s">
        <v>3786</v>
      </c>
      <c r="AD409" t="s">
        <v>3787</v>
      </c>
      <c r="AE409" t="s">
        <v>3788</v>
      </c>
      <c r="AF409" t="s">
        <v>3789</v>
      </c>
      <c r="AG409" t="s">
        <v>3790</v>
      </c>
      <c r="AH409">
        <v>10</v>
      </c>
    </row>
    <row r="410" spans="1:34" ht="19.2">
      <c r="A410" s="4" t="s">
        <v>6052</v>
      </c>
      <c r="B410" t="s">
        <v>1458</v>
      </c>
      <c r="C410" t="s">
        <v>1459</v>
      </c>
      <c r="E410" t="s">
        <v>30</v>
      </c>
      <c r="F410" s="3" t="s">
        <v>138</v>
      </c>
      <c r="G410">
        <f t="shared" si="30"/>
        <v>0</v>
      </c>
      <c r="H410">
        <f t="shared" si="31"/>
        <v>1</v>
      </c>
      <c r="I410">
        <f t="shared" si="32"/>
        <v>0</v>
      </c>
      <c r="J410">
        <f t="shared" si="33"/>
        <v>0</v>
      </c>
      <c r="K410" t="s">
        <v>1460</v>
      </c>
      <c r="M410" s="2">
        <v>745706</v>
      </c>
      <c r="N410" s="2">
        <v>517303</v>
      </c>
      <c r="O410" s="2">
        <v>867585</v>
      </c>
      <c r="P410" s="2">
        <v>2130594</v>
      </c>
      <c r="R410" t="s">
        <v>1461</v>
      </c>
      <c r="U410" t="s">
        <v>1462</v>
      </c>
      <c r="V410" t="s">
        <v>1463</v>
      </c>
      <c r="W410">
        <f t="shared" si="34"/>
        <v>1307</v>
      </c>
      <c r="X410" t="s">
        <v>1464</v>
      </c>
      <c r="Y410" t="s">
        <v>1465</v>
      </c>
      <c r="Z410" t="s">
        <v>1466</v>
      </c>
      <c r="AA410" t="s">
        <v>1467</v>
      </c>
      <c r="AB410" t="s">
        <v>1468</v>
      </c>
      <c r="AC410" t="s">
        <v>1469</v>
      </c>
      <c r="AD410" t="s">
        <v>121</v>
      </c>
      <c r="AE410" t="s">
        <v>1470</v>
      </c>
      <c r="AH410">
        <v>8</v>
      </c>
    </row>
    <row r="411" spans="1:34" ht="19.2">
      <c r="A411" s="4" t="s">
        <v>6052</v>
      </c>
      <c r="B411" t="s">
        <v>3388</v>
      </c>
      <c r="C411" t="s">
        <v>3389</v>
      </c>
      <c r="D411" t="s">
        <v>3389</v>
      </c>
      <c r="E411" t="s">
        <v>30</v>
      </c>
      <c r="F411" t="s">
        <v>138</v>
      </c>
      <c r="G411">
        <f t="shared" si="30"/>
        <v>0</v>
      </c>
      <c r="H411">
        <f t="shared" si="31"/>
        <v>1</v>
      </c>
      <c r="I411">
        <f t="shared" si="32"/>
        <v>0</v>
      </c>
      <c r="J411">
        <f t="shared" si="33"/>
        <v>0</v>
      </c>
      <c r="K411" t="s">
        <v>3390</v>
      </c>
      <c r="L411" t="s">
        <v>3391</v>
      </c>
      <c r="M411" s="2">
        <v>484804</v>
      </c>
      <c r="N411" s="2">
        <v>1477287</v>
      </c>
      <c r="O411" s="2">
        <v>1360325</v>
      </c>
      <c r="P411" s="2">
        <v>3322416</v>
      </c>
      <c r="Q411">
        <v>40</v>
      </c>
      <c r="R411" t="s">
        <v>3392</v>
      </c>
      <c r="S411" t="s">
        <v>3393</v>
      </c>
      <c r="T411">
        <v>2</v>
      </c>
      <c r="U411" t="s">
        <v>519</v>
      </c>
      <c r="V411" t="s">
        <v>80</v>
      </c>
      <c r="W411">
        <f t="shared" si="34"/>
        <v>1370</v>
      </c>
      <c r="X411" t="s">
        <v>3394</v>
      </c>
      <c r="Y411" t="s">
        <v>3395</v>
      </c>
      <c r="Z411" t="s">
        <v>3396</v>
      </c>
      <c r="AA411" t="s">
        <v>3397</v>
      </c>
      <c r="AB411" t="s">
        <v>3398</v>
      </c>
      <c r="AC411" t="s">
        <v>3399</v>
      </c>
      <c r="AD411" t="s">
        <v>3400</v>
      </c>
      <c r="AE411" t="s">
        <v>3401</v>
      </c>
      <c r="AF411" t="s">
        <v>1470</v>
      </c>
      <c r="AG411" t="s">
        <v>3402</v>
      </c>
      <c r="AH411">
        <v>10</v>
      </c>
    </row>
    <row r="412" spans="1:34" ht="19.2">
      <c r="A412" s="4" t="s">
        <v>6052</v>
      </c>
      <c r="B412" t="s">
        <v>3476</v>
      </c>
      <c r="C412" t="s">
        <v>3477</v>
      </c>
      <c r="D412" t="s">
        <v>3478</v>
      </c>
      <c r="E412" t="s">
        <v>30</v>
      </c>
      <c r="F412" t="s">
        <v>138</v>
      </c>
      <c r="G412">
        <f t="shared" si="30"/>
        <v>0</v>
      </c>
      <c r="H412">
        <f t="shared" si="31"/>
        <v>1</v>
      </c>
      <c r="I412">
        <f t="shared" si="32"/>
        <v>0</v>
      </c>
      <c r="J412">
        <f t="shared" si="33"/>
        <v>0</v>
      </c>
      <c r="K412" t="s">
        <v>3479</v>
      </c>
      <c r="L412" t="s">
        <v>3480</v>
      </c>
      <c r="M412" s="2">
        <v>336282</v>
      </c>
      <c r="N412" s="2"/>
      <c r="O412" s="2">
        <v>615584</v>
      </c>
      <c r="P412" s="2">
        <v>951867</v>
      </c>
      <c r="Q412">
        <v>40</v>
      </c>
      <c r="R412" t="s">
        <v>3481</v>
      </c>
      <c r="S412" t="s">
        <v>3482</v>
      </c>
      <c r="T412">
        <v>109</v>
      </c>
      <c r="U412" t="s">
        <v>3483</v>
      </c>
      <c r="V412" t="s">
        <v>80</v>
      </c>
      <c r="W412">
        <f t="shared" si="34"/>
        <v>950</v>
      </c>
      <c r="X412" t="s">
        <v>3476</v>
      </c>
      <c r="Y412" t="s">
        <v>3484</v>
      </c>
      <c r="Z412" t="s">
        <v>3485</v>
      </c>
      <c r="AA412" t="s">
        <v>3486</v>
      </c>
      <c r="AB412" t="s">
        <v>3487</v>
      </c>
      <c r="AC412" t="s">
        <v>3488</v>
      </c>
      <c r="AD412" t="s">
        <v>3489</v>
      </c>
      <c r="AE412" t="s">
        <v>3490</v>
      </c>
      <c r="AH412">
        <v>8</v>
      </c>
    </row>
    <row r="413" spans="1:34" ht="19.2">
      <c r="A413" s="4" t="s">
        <v>6121</v>
      </c>
      <c r="B413" t="s">
        <v>4127</v>
      </c>
      <c r="C413" t="s">
        <v>4128</v>
      </c>
      <c r="E413" t="s">
        <v>30</v>
      </c>
      <c r="F413" t="s">
        <v>138</v>
      </c>
      <c r="G413">
        <f t="shared" si="30"/>
        <v>0</v>
      </c>
      <c r="H413">
        <f t="shared" si="31"/>
        <v>1</v>
      </c>
      <c r="I413">
        <f t="shared" si="32"/>
        <v>0</v>
      </c>
      <c r="J413">
        <f t="shared" si="33"/>
        <v>0</v>
      </c>
      <c r="K413" t="s">
        <v>4129</v>
      </c>
      <c r="M413" s="2">
        <v>57600</v>
      </c>
      <c r="N413" s="2"/>
      <c r="O413" s="2">
        <v>172800</v>
      </c>
      <c r="P413" s="2">
        <v>230400</v>
      </c>
      <c r="R413" t="s">
        <v>4130</v>
      </c>
      <c r="S413" t="s">
        <v>4131</v>
      </c>
      <c r="T413">
        <v>21</v>
      </c>
      <c r="U413" t="s">
        <v>390</v>
      </c>
      <c r="V413" t="s">
        <v>1917</v>
      </c>
      <c r="W413">
        <f t="shared" si="34"/>
        <v>975</v>
      </c>
      <c r="X413" t="s">
        <v>4127</v>
      </c>
      <c r="AH413">
        <v>1</v>
      </c>
    </row>
    <row r="414" spans="1:34" ht="19.2">
      <c r="A414" s="4" t="s">
        <v>6152</v>
      </c>
      <c r="B414" t="s">
        <v>2955</v>
      </c>
      <c r="C414" t="s">
        <v>2956</v>
      </c>
      <c r="D414" t="s">
        <v>2957</v>
      </c>
      <c r="E414" t="s">
        <v>30</v>
      </c>
      <c r="F414" t="s">
        <v>31</v>
      </c>
      <c r="G414">
        <f t="shared" si="30"/>
        <v>0</v>
      </c>
      <c r="H414">
        <f t="shared" si="31"/>
        <v>0</v>
      </c>
      <c r="I414">
        <f t="shared" si="32"/>
        <v>1</v>
      </c>
      <c r="J414">
        <f t="shared" si="33"/>
        <v>0</v>
      </c>
      <c r="K414" t="s">
        <v>2958</v>
      </c>
      <c r="L414" t="s">
        <v>2959</v>
      </c>
      <c r="M414" s="2">
        <v>4208</v>
      </c>
      <c r="N414" s="2">
        <v>4208</v>
      </c>
      <c r="O414" s="2">
        <v>15631</v>
      </c>
      <c r="P414" s="2">
        <v>24047</v>
      </c>
      <c r="Q414">
        <v>36</v>
      </c>
      <c r="S414" t="s">
        <v>2960</v>
      </c>
      <c r="U414" t="s">
        <v>2063</v>
      </c>
      <c r="V414" t="s">
        <v>1477</v>
      </c>
      <c r="W414">
        <f t="shared" si="34"/>
        <v>607</v>
      </c>
      <c r="X414" t="s">
        <v>2961</v>
      </c>
      <c r="Y414" t="s">
        <v>2955</v>
      </c>
      <c r="AH414">
        <v>2</v>
      </c>
    </row>
    <row r="415" spans="1:34" ht="19.2">
      <c r="A415" s="4" t="s">
        <v>6137</v>
      </c>
      <c r="B415" t="s">
        <v>4804</v>
      </c>
      <c r="C415" t="s">
        <v>4805</v>
      </c>
      <c r="E415" t="s">
        <v>30</v>
      </c>
      <c r="F415" t="s">
        <v>138</v>
      </c>
      <c r="G415">
        <f t="shared" si="30"/>
        <v>0</v>
      </c>
      <c r="H415">
        <f t="shared" si="31"/>
        <v>1</v>
      </c>
      <c r="I415">
        <f t="shared" si="32"/>
        <v>0</v>
      </c>
      <c r="J415">
        <f t="shared" si="33"/>
        <v>0</v>
      </c>
      <c r="K415" t="s">
        <v>4806</v>
      </c>
      <c r="M415" s="2">
        <v>748526</v>
      </c>
      <c r="N415" s="2"/>
      <c r="O415" s="2">
        <v>3191084</v>
      </c>
      <c r="P415" s="2">
        <v>3939610</v>
      </c>
      <c r="R415" t="s">
        <v>4807</v>
      </c>
      <c r="S415" t="s">
        <v>4808</v>
      </c>
      <c r="T415">
        <v>67</v>
      </c>
      <c r="U415" t="s">
        <v>1418</v>
      </c>
      <c r="V415" t="s">
        <v>4809</v>
      </c>
      <c r="W415">
        <f t="shared" si="34"/>
        <v>1400</v>
      </c>
      <c r="X415" t="s">
        <v>4804</v>
      </c>
      <c r="Y415" t="s">
        <v>4810</v>
      </c>
      <c r="AH415">
        <v>2</v>
      </c>
    </row>
    <row r="416" spans="1:34" ht="19.2">
      <c r="A416" s="4" t="s">
        <v>6113</v>
      </c>
      <c r="B416" t="s">
        <v>3857</v>
      </c>
      <c r="C416" t="s">
        <v>3858</v>
      </c>
      <c r="E416" t="s">
        <v>30</v>
      </c>
      <c r="F416" t="s">
        <v>138</v>
      </c>
      <c r="G416">
        <f t="shared" si="30"/>
        <v>0</v>
      </c>
      <c r="H416">
        <f t="shared" si="31"/>
        <v>1</v>
      </c>
      <c r="I416">
        <f t="shared" si="32"/>
        <v>0</v>
      </c>
      <c r="J416">
        <f t="shared" si="33"/>
        <v>0</v>
      </c>
      <c r="K416" t="s">
        <v>3859</v>
      </c>
      <c r="M416" s="2">
        <v>978057</v>
      </c>
      <c r="N416" s="2">
        <v>944918</v>
      </c>
      <c r="O416" s="2">
        <v>1803511</v>
      </c>
      <c r="P416" s="2">
        <v>3726486</v>
      </c>
      <c r="R416" t="s">
        <v>3860</v>
      </c>
      <c r="S416" t="s">
        <v>3861</v>
      </c>
      <c r="T416">
        <v>4</v>
      </c>
      <c r="U416" t="s">
        <v>390</v>
      </c>
      <c r="V416" t="s">
        <v>141</v>
      </c>
      <c r="W416">
        <f t="shared" si="34"/>
        <v>2071</v>
      </c>
      <c r="X416" t="s">
        <v>3857</v>
      </c>
      <c r="Y416" t="s">
        <v>3862</v>
      </c>
      <c r="Z416" t="s">
        <v>3863</v>
      </c>
      <c r="AA416" t="s">
        <v>3864</v>
      </c>
      <c r="AB416" t="s">
        <v>3865</v>
      </c>
      <c r="AC416" t="s">
        <v>3866</v>
      </c>
      <c r="AD416" t="s">
        <v>298</v>
      </c>
      <c r="AE416" t="s">
        <v>305</v>
      </c>
      <c r="AH416">
        <v>8</v>
      </c>
    </row>
    <row r="417" spans="1:34" ht="19.2">
      <c r="A417" s="4" t="s">
        <v>6148</v>
      </c>
      <c r="B417" t="s">
        <v>5713</v>
      </c>
      <c r="C417" t="s">
        <v>5714</v>
      </c>
      <c r="E417" t="s">
        <v>30</v>
      </c>
      <c r="F417" s="3" t="s">
        <v>138</v>
      </c>
      <c r="G417">
        <f t="shared" si="30"/>
        <v>0</v>
      </c>
      <c r="H417">
        <f t="shared" si="31"/>
        <v>1</v>
      </c>
      <c r="I417">
        <f t="shared" si="32"/>
        <v>0</v>
      </c>
      <c r="J417">
        <f t="shared" si="33"/>
        <v>0</v>
      </c>
      <c r="K417" t="s">
        <v>5715</v>
      </c>
      <c r="M417" s="2">
        <v>0</v>
      </c>
      <c r="N417" s="2">
        <v>4000</v>
      </c>
      <c r="O417" s="2">
        <v>2325</v>
      </c>
      <c r="P417" s="2">
        <v>6325</v>
      </c>
      <c r="R417" t="s">
        <v>5716</v>
      </c>
      <c r="S417" t="s">
        <v>5717</v>
      </c>
      <c r="T417">
        <v>76</v>
      </c>
      <c r="U417" t="s">
        <v>1619</v>
      </c>
      <c r="V417" t="s">
        <v>1013</v>
      </c>
      <c r="W417">
        <f t="shared" si="34"/>
        <v>153</v>
      </c>
      <c r="X417" t="s">
        <v>5713</v>
      </c>
      <c r="AH417">
        <v>1</v>
      </c>
    </row>
    <row r="418" spans="1:34" ht="19.2">
      <c r="A418" s="4" t="s">
        <v>6024</v>
      </c>
      <c r="B418" t="s">
        <v>765</v>
      </c>
      <c r="C418" t="s">
        <v>766</v>
      </c>
      <c r="E418" t="s">
        <v>30</v>
      </c>
      <c r="F418" s="3" t="s">
        <v>93</v>
      </c>
      <c r="G418">
        <f t="shared" si="30"/>
        <v>1</v>
      </c>
      <c r="H418">
        <f t="shared" si="31"/>
        <v>0</v>
      </c>
      <c r="I418">
        <f t="shared" si="32"/>
        <v>0</v>
      </c>
      <c r="J418">
        <f t="shared" si="33"/>
        <v>0</v>
      </c>
      <c r="K418" t="s">
        <v>767</v>
      </c>
      <c r="M418" s="2">
        <v>846727</v>
      </c>
      <c r="N418" s="2">
        <v>1145779</v>
      </c>
      <c r="O418" s="2">
        <v>124312</v>
      </c>
      <c r="P418" s="2">
        <v>2116818</v>
      </c>
      <c r="Q418">
        <v>38</v>
      </c>
      <c r="R418" t="s">
        <v>768</v>
      </c>
      <c r="S418" t="s">
        <v>769</v>
      </c>
      <c r="T418">
        <v>40</v>
      </c>
      <c r="U418" t="s">
        <v>770</v>
      </c>
      <c r="V418" t="s">
        <v>771</v>
      </c>
      <c r="W418">
        <f t="shared" si="34"/>
        <v>1243</v>
      </c>
      <c r="X418" t="s">
        <v>765</v>
      </c>
      <c r="Y418" t="s">
        <v>772</v>
      </c>
      <c r="Z418" t="s">
        <v>773</v>
      </c>
      <c r="AA418" t="s">
        <v>774</v>
      </c>
      <c r="AB418" t="s">
        <v>775</v>
      </c>
      <c r="AC418" t="s">
        <v>776</v>
      </c>
      <c r="AD418" t="s">
        <v>557</v>
      </c>
      <c r="AE418" t="s">
        <v>101</v>
      </c>
      <c r="AF418" t="s">
        <v>777</v>
      </c>
      <c r="AG418" t="s">
        <v>778</v>
      </c>
      <c r="AH418">
        <v>10</v>
      </c>
    </row>
    <row r="419" spans="1:34" ht="19.2">
      <c r="A419" s="4" t="s">
        <v>6024</v>
      </c>
      <c r="B419" t="s">
        <v>1202</v>
      </c>
      <c r="C419" t="s">
        <v>1203</v>
      </c>
      <c r="E419" t="s">
        <v>30</v>
      </c>
      <c r="F419" t="s">
        <v>93</v>
      </c>
      <c r="G419">
        <f t="shared" si="30"/>
        <v>1</v>
      </c>
      <c r="H419">
        <f t="shared" si="31"/>
        <v>0</v>
      </c>
      <c r="I419">
        <f t="shared" si="32"/>
        <v>0</v>
      </c>
      <c r="J419">
        <f t="shared" si="33"/>
        <v>0</v>
      </c>
      <c r="K419" t="s">
        <v>1204</v>
      </c>
      <c r="M419" s="2">
        <v>252027</v>
      </c>
      <c r="N419" s="2">
        <v>84010</v>
      </c>
      <c r="O419" s="2">
        <v>504054</v>
      </c>
      <c r="P419" s="2">
        <v>840091</v>
      </c>
      <c r="Q419">
        <v>38</v>
      </c>
      <c r="R419" t="s">
        <v>1205</v>
      </c>
      <c r="S419" t="s">
        <v>1206</v>
      </c>
      <c r="T419">
        <v>60</v>
      </c>
      <c r="U419" t="s">
        <v>1207</v>
      </c>
      <c r="V419" t="s">
        <v>1208</v>
      </c>
      <c r="W419">
        <f t="shared" si="34"/>
        <v>1085</v>
      </c>
      <c r="X419" t="s">
        <v>1202</v>
      </c>
      <c r="Y419" t="s">
        <v>1209</v>
      </c>
      <c r="AH419">
        <v>2</v>
      </c>
    </row>
    <row r="420" spans="1:34" ht="19.2">
      <c r="A420" s="4" t="s">
        <v>6024</v>
      </c>
      <c r="B420" t="s">
        <v>970</v>
      </c>
      <c r="C420" t="s">
        <v>1330</v>
      </c>
      <c r="E420" t="s">
        <v>30</v>
      </c>
      <c r="F420" t="s">
        <v>93</v>
      </c>
      <c r="G420">
        <f t="shared" si="30"/>
        <v>1</v>
      </c>
      <c r="H420">
        <f t="shared" si="31"/>
        <v>0</v>
      </c>
      <c r="I420">
        <f t="shared" si="32"/>
        <v>0</v>
      </c>
      <c r="J420">
        <f t="shared" si="33"/>
        <v>0</v>
      </c>
      <c r="K420" t="s">
        <v>1331</v>
      </c>
      <c r="M420" s="2">
        <v>472878</v>
      </c>
      <c r="N420" s="2">
        <v>593001</v>
      </c>
      <c r="O420" s="2">
        <v>116317</v>
      </c>
      <c r="P420" s="2">
        <v>1182196</v>
      </c>
      <c r="Q420">
        <v>38</v>
      </c>
      <c r="R420" t="s">
        <v>1332</v>
      </c>
      <c r="S420" t="s">
        <v>1333</v>
      </c>
      <c r="T420">
        <v>10</v>
      </c>
      <c r="U420" t="s">
        <v>1334</v>
      </c>
      <c r="V420" t="s">
        <v>1335</v>
      </c>
      <c r="W420">
        <f t="shared" si="34"/>
        <v>1096</v>
      </c>
      <c r="X420" t="s">
        <v>970</v>
      </c>
      <c r="Y420" t="s">
        <v>1336</v>
      </c>
      <c r="Z420" t="s">
        <v>1337</v>
      </c>
      <c r="AA420" t="s">
        <v>1338</v>
      </c>
      <c r="AB420" t="s">
        <v>101</v>
      </c>
      <c r="AC420" t="s">
        <v>1339</v>
      </c>
      <c r="AH420">
        <v>6</v>
      </c>
    </row>
    <row r="421" spans="1:34" ht="19.2">
      <c r="A421" s="4" t="s">
        <v>6024</v>
      </c>
      <c r="B421" t="s">
        <v>2269</v>
      </c>
      <c r="C421" t="s">
        <v>2270</v>
      </c>
      <c r="D421" t="s">
        <v>2271</v>
      </c>
      <c r="E421" t="s">
        <v>30</v>
      </c>
      <c r="F421" t="s">
        <v>93</v>
      </c>
      <c r="G421">
        <f t="shared" si="30"/>
        <v>1</v>
      </c>
      <c r="H421">
        <f t="shared" si="31"/>
        <v>0</v>
      </c>
      <c r="I421">
        <f t="shared" si="32"/>
        <v>0</v>
      </c>
      <c r="J421">
        <f t="shared" si="33"/>
        <v>0</v>
      </c>
      <c r="K421" t="s">
        <v>2272</v>
      </c>
      <c r="M421" s="2">
        <v>435393</v>
      </c>
      <c r="N421" s="2">
        <v>228042</v>
      </c>
      <c r="O421" s="2">
        <v>580544</v>
      </c>
      <c r="P421" s="2">
        <v>1243979</v>
      </c>
      <c r="Q421">
        <v>34</v>
      </c>
      <c r="R421" t="s">
        <v>2273</v>
      </c>
      <c r="S421" t="s">
        <v>2274</v>
      </c>
      <c r="T421">
        <v>11</v>
      </c>
      <c r="U421" t="s">
        <v>79</v>
      </c>
      <c r="V421" t="s">
        <v>565</v>
      </c>
      <c r="W421">
        <f t="shared" si="34"/>
        <v>729</v>
      </c>
      <c r="X421" t="s">
        <v>2269</v>
      </c>
      <c r="Y421" t="s">
        <v>2275</v>
      </c>
      <c r="Z421" t="s">
        <v>2276</v>
      </c>
      <c r="AH421">
        <v>3</v>
      </c>
    </row>
    <row r="422" spans="1:34" ht="19.2">
      <c r="A422" s="4" t="s">
        <v>6024</v>
      </c>
      <c r="B422" t="s">
        <v>2668</v>
      </c>
      <c r="C422" t="s">
        <v>2669</v>
      </c>
      <c r="E422" t="s">
        <v>30</v>
      </c>
      <c r="F422" t="s">
        <v>93</v>
      </c>
      <c r="G422">
        <f t="shared" si="30"/>
        <v>1</v>
      </c>
      <c r="H422">
        <f t="shared" si="31"/>
        <v>0</v>
      </c>
      <c r="I422">
        <f t="shared" si="32"/>
        <v>0</v>
      </c>
      <c r="J422">
        <f t="shared" si="33"/>
        <v>0</v>
      </c>
      <c r="K422" t="s">
        <v>2670</v>
      </c>
      <c r="M422" s="2">
        <v>331337</v>
      </c>
      <c r="N422" s="2">
        <v>82834</v>
      </c>
      <c r="O422" s="2">
        <v>414171</v>
      </c>
      <c r="P422" s="2">
        <v>828342</v>
      </c>
      <c r="Q422">
        <v>38</v>
      </c>
      <c r="R422" t="s">
        <v>2671</v>
      </c>
      <c r="S422" t="s">
        <v>2672</v>
      </c>
      <c r="T422">
        <v>1</v>
      </c>
      <c r="U422" t="s">
        <v>1099</v>
      </c>
      <c r="V422" t="s">
        <v>214</v>
      </c>
      <c r="W422">
        <f t="shared" si="34"/>
        <v>1094</v>
      </c>
      <c r="X422" t="s">
        <v>2668</v>
      </c>
      <c r="Y422" t="s">
        <v>2673</v>
      </c>
      <c r="Z422" t="s">
        <v>2674</v>
      </c>
      <c r="AA422" t="s">
        <v>2675</v>
      </c>
      <c r="AB422" t="s">
        <v>2676</v>
      </c>
      <c r="AC422" t="s">
        <v>2677</v>
      </c>
      <c r="AD422" t="s">
        <v>2678</v>
      </c>
      <c r="AH422">
        <v>7</v>
      </c>
    </row>
    <row r="423" spans="1:34" ht="19.2">
      <c r="A423" s="4" t="s">
        <v>6024</v>
      </c>
      <c r="B423" t="s">
        <v>3231</v>
      </c>
      <c r="C423" t="s">
        <v>3232</v>
      </c>
      <c r="E423" t="s">
        <v>30</v>
      </c>
      <c r="F423" t="s">
        <v>93</v>
      </c>
      <c r="G423">
        <f t="shared" si="30"/>
        <v>1</v>
      </c>
      <c r="H423">
        <f t="shared" si="31"/>
        <v>0</v>
      </c>
      <c r="I423">
        <f t="shared" si="32"/>
        <v>0</v>
      </c>
      <c r="J423">
        <f t="shared" si="33"/>
        <v>0</v>
      </c>
      <c r="K423" t="s">
        <v>3233</v>
      </c>
      <c r="M423" s="2">
        <v>179948</v>
      </c>
      <c r="N423" s="2"/>
      <c r="O423" s="2">
        <v>419879</v>
      </c>
      <c r="P423" s="2">
        <v>599827</v>
      </c>
      <c r="Q423">
        <v>38</v>
      </c>
      <c r="R423" t="s">
        <v>3234</v>
      </c>
      <c r="S423" t="s">
        <v>3235</v>
      </c>
      <c r="T423">
        <v>1</v>
      </c>
      <c r="U423" t="s">
        <v>3236</v>
      </c>
      <c r="V423" t="s">
        <v>1477</v>
      </c>
      <c r="W423">
        <f t="shared" si="34"/>
        <v>790</v>
      </c>
      <c r="X423" t="s">
        <v>3231</v>
      </c>
      <c r="Y423" t="s">
        <v>3237</v>
      </c>
      <c r="AH423">
        <v>2</v>
      </c>
    </row>
    <row r="424" spans="1:34" ht="19.2">
      <c r="A424" s="4" t="s">
        <v>6024</v>
      </c>
      <c r="B424" t="s">
        <v>1936</v>
      </c>
      <c r="C424" t="s">
        <v>3715</v>
      </c>
      <c r="E424" t="s">
        <v>30</v>
      </c>
      <c r="F424" t="s">
        <v>93</v>
      </c>
      <c r="G424">
        <f t="shared" si="30"/>
        <v>1</v>
      </c>
      <c r="H424">
        <f t="shared" si="31"/>
        <v>0</v>
      </c>
      <c r="I424">
        <f t="shared" si="32"/>
        <v>0</v>
      </c>
      <c r="J424">
        <f t="shared" si="33"/>
        <v>0</v>
      </c>
      <c r="K424" t="s">
        <v>3716</v>
      </c>
      <c r="M424" s="2">
        <v>1500000</v>
      </c>
      <c r="N424" s="2">
        <v>1500000</v>
      </c>
      <c r="O424" s="2">
        <v>4050000</v>
      </c>
      <c r="P424" s="2">
        <v>7050000</v>
      </c>
      <c r="Q424">
        <v>34</v>
      </c>
      <c r="R424" t="s">
        <v>3717</v>
      </c>
      <c r="S424" t="s">
        <v>3718</v>
      </c>
      <c r="T424">
        <v>52</v>
      </c>
      <c r="U424" t="s">
        <v>2409</v>
      </c>
      <c r="V424" t="s">
        <v>2227</v>
      </c>
      <c r="W424">
        <f t="shared" si="34"/>
        <v>1276</v>
      </c>
      <c r="X424" t="s">
        <v>1936</v>
      </c>
      <c r="Y424" t="s">
        <v>1937</v>
      </c>
      <c r="Z424" t="s">
        <v>1930</v>
      </c>
      <c r="AA424" t="s">
        <v>2904</v>
      </c>
      <c r="AH424">
        <v>4</v>
      </c>
    </row>
    <row r="425" spans="1:34" ht="19.2">
      <c r="A425" s="4" t="s">
        <v>6024</v>
      </c>
      <c r="B425" t="s">
        <v>3739</v>
      </c>
      <c r="C425" t="s">
        <v>3740</v>
      </c>
      <c r="E425" t="s">
        <v>30</v>
      </c>
      <c r="F425" t="s">
        <v>93</v>
      </c>
      <c r="G425">
        <f t="shared" si="30"/>
        <v>1</v>
      </c>
      <c r="H425">
        <f t="shared" si="31"/>
        <v>0</v>
      </c>
      <c r="I425">
        <f t="shared" si="32"/>
        <v>0</v>
      </c>
      <c r="J425">
        <f t="shared" si="33"/>
        <v>0</v>
      </c>
      <c r="K425" t="s">
        <v>3741</v>
      </c>
      <c r="M425" s="2">
        <v>17085</v>
      </c>
      <c r="N425" s="2">
        <v>-19457</v>
      </c>
      <c r="O425" s="2">
        <v>36062</v>
      </c>
      <c r="P425" s="2">
        <v>33690</v>
      </c>
      <c r="Q425">
        <v>38</v>
      </c>
      <c r="R425" t="s">
        <v>2273</v>
      </c>
      <c r="S425" t="s">
        <v>2274</v>
      </c>
      <c r="T425">
        <v>11</v>
      </c>
      <c r="U425" t="s">
        <v>1175</v>
      </c>
      <c r="V425" t="s">
        <v>1328</v>
      </c>
      <c r="W425">
        <f t="shared" si="34"/>
        <v>882</v>
      </c>
      <c r="X425" t="s">
        <v>3739</v>
      </c>
      <c r="Y425" t="s">
        <v>3742</v>
      </c>
      <c r="Z425" t="s">
        <v>3743</v>
      </c>
      <c r="AH425">
        <v>3</v>
      </c>
    </row>
    <row r="426" spans="1:34" ht="19.2">
      <c r="A426" s="4" t="s">
        <v>6024</v>
      </c>
      <c r="B426" t="s">
        <v>4226</v>
      </c>
      <c r="C426" t="s">
        <v>4227</v>
      </c>
      <c r="E426" t="s">
        <v>30</v>
      </c>
      <c r="F426" t="s">
        <v>93</v>
      </c>
      <c r="G426">
        <f t="shared" si="30"/>
        <v>1</v>
      </c>
      <c r="H426">
        <f t="shared" si="31"/>
        <v>0</v>
      </c>
      <c r="I426">
        <f t="shared" si="32"/>
        <v>0</v>
      </c>
      <c r="J426">
        <f t="shared" si="33"/>
        <v>0</v>
      </c>
      <c r="K426" t="s">
        <v>4228</v>
      </c>
      <c r="M426" s="2">
        <v>216992</v>
      </c>
      <c r="N426" s="2"/>
      <c r="O426" s="2">
        <v>506316</v>
      </c>
      <c r="P426" s="2">
        <v>723308</v>
      </c>
      <c r="Q426">
        <v>38</v>
      </c>
      <c r="R426" t="s">
        <v>4229</v>
      </c>
      <c r="S426" t="s">
        <v>4230</v>
      </c>
      <c r="T426">
        <v>1</v>
      </c>
      <c r="U426" t="s">
        <v>4231</v>
      </c>
      <c r="V426" t="s">
        <v>1030</v>
      </c>
      <c r="W426">
        <f t="shared" si="34"/>
        <v>1083</v>
      </c>
      <c r="AH426">
        <v>1</v>
      </c>
    </row>
    <row r="427" spans="1:34" ht="19.2">
      <c r="A427" s="4" t="s">
        <v>6024</v>
      </c>
      <c r="B427" t="s">
        <v>2269</v>
      </c>
      <c r="C427" t="s">
        <v>2271</v>
      </c>
      <c r="E427" t="s">
        <v>30</v>
      </c>
      <c r="F427" t="s">
        <v>93</v>
      </c>
      <c r="G427">
        <f t="shared" si="30"/>
        <v>1</v>
      </c>
      <c r="H427">
        <f t="shared" si="31"/>
        <v>0</v>
      </c>
      <c r="I427">
        <f t="shared" si="32"/>
        <v>0</v>
      </c>
      <c r="J427">
        <f t="shared" si="33"/>
        <v>0</v>
      </c>
      <c r="K427" t="s">
        <v>2272</v>
      </c>
      <c r="M427" s="2">
        <v>435393</v>
      </c>
      <c r="N427" s="2">
        <v>228042</v>
      </c>
      <c r="O427" s="2">
        <v>580544</v>
      </c>
      <c r="P427" s="2">
        <v>1243979</v>
      </c>
      <c r="Q427">
        <v>34</v>
      </c>
      <c r="R427" t="s">
        <v>4229</v>
      </c>
      <c r="S427" t="s">
        <v>4699</v>
      </c>
      <c r="T427">
        <v>4</v>
      </c>
      <c r="U427" t="s">
        <v>79</v>
      </c>
      <c r="V427" t="s">
        <v>771</v>
      </c>
      <c r="W427">
        <f t="shared" si="34"/>
        <v>1093</v>
      </c>
      <c r="X427" t="s">
        <v>2269</v>
      </c>
      <c r="Y427" t="s">
        <v>2275</v>
      </c>
      <c r="Z427" t="s">
        <v>2276</v>
      </c>
      <c r="AH427">
        <v>3</v>
      </c>
    </row>
    <row r="428" spans="1:34" ht="19.2">
      <c r="A428" s="4" t="s">
        <v>6024</v>
      </c>
      <c r="B428" t="s">
        <v>5730</v>
      </c>
      <c r="C428" t="s">
        <v>5731</v>
      </c>
      <c r="E428" t="s">
        <v>30</v>
      </c>
      <c r="F428" t="s">
        <v>93</v>
      </c>
      <c r="G428">
        <f t="shared" si="30"/>
        <v>1</v>
      </c>
      <c r="H428">
        <f t="shared" si="31"/>
        <v>0</v>
      </c>
      <c r="I428">
        <f t="shared" si="32"/>
        <v>0</v>
      </c>
      <c r="J428">
        <f t="shared" si="33"/>
        <v>0</v>
      </c>
      <c r="K428" t="s">
        <v>5732</v>
      </c>
      <c r="M428" s="2">
        <v>986000</v>
      </c>
      <c r="N428" s="2">
        <v>866500</v>
      </c>
      <c r="O428" s="2">
        <v>612500</v>
      </c>
      <c r="P428" s="2">
        <v>2465000</v>
      </c>
      <c r="Q428">
        <v>38</v>
      </c>
      <c r="R428" t="s">
        <v>5733</v>
      </c>
      <c r="S428" t="s">
        <v>5734</v>
      </c>
      <c r="T428">
        <v>5</v>
      </c>
      <c r="U428" t="s">
        <v>5735</v>
      </c>
      <c r="V428" t="s">
        <v>3669</v>
      </c>
      <c r="W428">
        <f t="shared" si="34"/>
        <v>1099</v>
      </c>
      <c r="AH428">
        <v>1</v>
      </c>
    </row>
    <row r="429" spans="1:34" ht="19.2">
      <c r="A429" s="4" t="s">
        <v>6093</v>
      </c>
      <c r="B429" t="s">
        <v>2832</v>
      </c>
      <c r="C429" t="s">
        <v>2833</v>
      </c>
      <c r="D429" t="s">
        <v>2834</v>
      </c>
      <c r="E429" t="s">
        <v>30</v>
      </c>
      <c r="F429" s="3" t="s">
        <v>245</v>
      </c>
      <c r="G429">
        <f t="shared" si="30"/>
        <v>0</v>
      </c>
      <c r="H429">
        <f t="shared" si="31"/>
        <v>0</v>
      </c>
      <c r="I429">
        <f t="shared" si="32"/>
        <v>0</v>
      </c>
      <c r="J429">
        <f t="shared" si="33"/>
        <v>1</v>
      </c>
      <c r="K429" t="s">
        <v>2835</v>
      </c>
      <c r="L429" t="s">
        <v>2836</v>
      </c>
      <c r="M429" s="2">
        <v>922215</v>
      </c>
      <c r="N429" s="2">
        <v>500000</v>
      </c>
      <c r="O429" s="2">
        <v>1547787</v>
      </c>
      <c r="P429" s="2">
        <v>2970002</v>
      </c>
      <c r="Q429">
        <v>40</v>
      </c>
      <c r="R429" t="s">
        <v>2837</v>
      </c>
      <c r="S429" t="s">
        <v>2838</v>
      </c>
      <c r="T429">
        <v>2</v>
      </c>
      <c r="U429" t="s">
        <v>2839</v>
      </c>
      <c r="V429" t="s">
        <v>2840</v>
      </c>
      <c r="W429">
        <f t="shared" si="34"/>
        <v>1230</v>
      </c>
      <c r="X429" t="s">
        <v>2832</v>
      </c>
      <c r="Y429" t="s">
        <v>2841</v>
      </c>
      <c r="Z429" t="s">
        <v>2842</v>
      </c>
      <c r="AA429" t="s">
        <v>2843</v>
      </c>
      <c r="AB429" t="s">
        <v>2844</v>
      </c>
      <c r="AC429" t="s">
        <v>2845</v>
      </c>
      <c r="AH429">
        <v>6</v>
      </c>
    </row>
    <row r="430" spans="1:34" ht="19.2">
      <c r="A430" s="4" t="s">
        <v>6018</v>
      </c>
      <c r="B430" t="s">
        <v>580</v>
      </c>
      <c r="C430" t="s">
        <v>581</v>
      </c>
      <c r="D430" t="s">
        <v>582</v>
      </c>
      <c r="E430" t="s">
        <v>30</v>
      </c>
      <c r="F430" s="3" t="s">
        <v>245</v>
      </c>
      <c r="G430">
        <f t="shared" si="30"/>
        <v>0</v>
      </c>
      <c r="H430">
        <f t="shared" si="31"/>
        <v>0</v>
      </c>
      <c r="I430">
        <f t="shared" si="32"/>
        <v>0</v>
      </c>
      <c r="J430">
        <f t="shared" si="33"/>
        <v>1</v>
      </c>
      <c r="K430" t="s">
        <v>583</v>
      </c>
      <c r="L430" t="s">
        <v>584</v>
      </c>
      <c r="M430" s="2">
        <v>1526305</v>
      </c>
      <c r="N430" s="2">
        <v>789071</v>
      </c>
      <c r="O430" s="2">
        <v>1500387</v>
      </c>
      <c r="P430" s="2">
        <v>3815763</v>
      </c>
      <c r="Q430">
        <v>40</v>
      </c>
      <c r="R430" t="s">
        <v>585</v>
      </c>
      <c r="S430" t="s">
        <v>586</v>
      </c>
      <c r="T430">
        <v>1</v>
      </c>
      <c r="U430" t="s">
        <v>587</v>
      </c>
      <c r="V430" t="s">
        <v>588</v>
      </c>
      <c r="W430">
        <f t="shared" si="34"/>
        <v>1772</v>
      </c>
      <c r="X430" t="s">
        <v>580</v>
      </c>
      <c r="Y430" t="s">
        <v>589</v>
      </c>
      <c r="Z430" t="s">
        <v>590</v>
      </c>
      <c r="AA430" t="s">
        <v>591</v>
      </c>
      <c r="AB430" t="s">
        <v>592</v>
      </c>
      <c r="AC430" t="s">
        <v>593</v>
      </c>
      <c r="AD430" t="s">
        <v>594</v>
      </c>
      <c r="AE430" t="s">
        <v>595</v>
      </c>
      <c r="AF430" t="s">
        <v>596</v>
      </c>
      <c r="AG430" t="s">
        <v>597</v>
      </c>
      <c r="AH430">
        <v>10</v>
      </c>
    </row>
    <row r="431" spans="1:34" ht="19.2">
      <c r="A431" s="4" t="s">
        <v>6018</v>
      </c>
      <c r="B431" t="s">
        <v>580</v>
      </c>
      <c r="C431" t="s">
        <v>582</v>
      </c>
      <c r="D431" t="s">
        <v>582</v>
      </c>
      <c r="E431" t="s">
        <v>30</v>
      </c>
      <c r="F431" t="s">
        <v>245</v>
      </c>
      <c r="G431">
        <f t="shared" si="30"/>
        <v>0</v>
      </c>
      <c r="H431">
        <f t="shared" si="31"/>
        <v>0</v>
      </c>
      <c r="I431">
        <f t="shared" si="32"/>
        <v>0</v>
      </c>
      <c r="J431">
        <f t="shared" si="33"/>
        <v>1</v>
      </c>
      <c r="K431" t="s">
        <v>1284</v>
      </c>
      <c r="L431" t="s">
        <v>584</v>
      </c>
      <c r="M431" s="2">
        <v>1526305</v>
      </c>
      <c r="N431" s="2">
        <v>820589</v>
      </c>
      <c r="O431" s="2">
        <v>1468868</v>
      </c>
      <c r="P431" s="2">
        <v>3815763</v>
      </c>
      <c r="Q431">
        <v>40</v>
      </c>
      <c r="R431" t="s">
        <v>585</v>
      </c>
      <c r="S431" t="s">
        <v>586</v>
      </c>
      <c r="T431">
        <v>1</v>
      </c>
      <c r="U431" t="s">
        <v>587</v>
      </c>
      <c r="V431" t="s">
        <v>588</v>
      </c>
      <c r="W431">
        <f t="shared" si="34"/>
        <v>1772</v>
      </c>
      <c r="X431" t="s">
        <v>580</v>
      </c>
      <c r="Y431" t="s">
        <v>589</v>
      </c>
      <c r="Z431" t="s">
        <v>590</v>
      </c>
      <c r="AA431" t="s">
        <v>591</v>
      </c>
      <c r="AB431" t="s">
        <v>592</v>
      </c>
      <c r="AC431" t="s">
        <v>593</v>
      </c>
      <c r="AD431" t="s">
        <v>594</v>
      </c>
      <c r="AE431" t="s">
        <v>595</v>
      </c>
      <c r="AF431" t="s">
        <v>596</v>
      </c>
      <c r="AG431" t="s">
        <v>597</v>
      </c>
      <c r="AH431">
        <v>10</v>
      </c>
    </row>
    <row r="432" spans="1:34" ht="19.2">
      <c r="A432" s="4" t="s">
        <v>6018</v>
      </c>
      <c r="B432" t="s">
        <v>2590</v>
      </c>
      <c r="C432" t="s">
        <v>2591</v>
      </c>
      <c r="D432" t="s">
        <v>2592</v>
      </c>
      <c r="E432" t="s">
        <v>30</v>
      </c>
      <c r="F432" s="3" t="s">
        <v>245</v>
      </c>
      <c r="G432">
        <f t="shared" si="30"/>
        <v>0</v>
      </c>
      <c r="H432">
        <f t="shared" si="31"/>
        <v>0</v>
      </c>
      <c r="I432">
        <f t="shared" si="32"/>
        <v>0</v>
      </c>
      <c r="J432">
        <f t="shared" si="33"/>
        <v>1</v>
      </c>
      <c r="K432" t="s">
        <v>2593</v>
      </c>
      <c r="L432" t="s">
        <v>2594</v>
      </c>
      <c r="M432" s="2">
        <v>4000000</v>
      </c>
      <c r="N432" s="2">
        <v>9333333</v>
      </c>
      <c r="O432" s="2"/>
      <c r="P432" s="2">
        <v>13333333</v>
      </c>
      <c r="Q432">
        <v>40</v>
      </c>
      <c r="R432" t="s">
        <v>2595</v>
      </c>
      <c r="S432" t="s">
        <v>2596</v>
      </c>
      <c r="T432">
        <v>1</v>
      </c>
      <c r="U432" t="s">
        <v>2597</v>
      </c>
      <c r="V432" t="s">
        <v>604</v>
      </c>
      <c r="W432">
        <f t="shared" si="34"/>
        <v>2304</v>
      </c>
      <c r="X432" t="s">
        <v>2590</v>
      </c>
      <c r="AH432">
        <v>1</v>
      </c>
    </row>
    <row r="433" spans="1:34" ht="19.2">
      <c r="A433" s="4" t="s">
        <v>6018</v>
      </c>
      <c r="B433" t="s">
        <v>3063</v>
      </c>
      <c r="C433" t="s">
        <v>3064</v>
      </c>
      <c r="D433" t="s">
        <v>3065</v>
      </c>
      <c r="E433" t="s">
        <v>30</v>
      </c>
      <c r="F433" s="3" t="s">
        <v>245</v>
      </c>
      <c r="G433">
        <f t="shared" si="30"/>
        <v>0</v>
      </c>
      <c r="H433">
        <f t="shared" si="31"/>
        <v>0</v>
      </c>
      <c r="I433">
        <f t="shared" si="32"/>
        <v>0</v>
      </c>
      <c r="J433">
        <f t="shared" si="33"/>
        <v>1</v>
      </c>
      <c r="K433" t="s">
        <v>3066</v>
      </c>
      <c r="L433" t="s">
        <v>3067</v>
      </c>
      <c r="M433" s="2">
        <v>620249</v>
      </c>
      <c r="N433" s="2">
        <v>1391713</v>
      </c>
      <c r="O433" s="2">
        <v>1089283</v>
      </c>
      <c r="P433" s="2">
        <v>3101245</v>
      </c>
      <c r="Q433">
        <v>40</v>
      </c>
      <c r="R433" t="s">
        <v>2595</v>
      </c>
      <c r="S433" t="s">
        <v>2596</v>
      </c>
      <c r="T433">
        <v>1</v>
      </c>
      <c r="U433" t="s">
        <v>3068</v>
      </c>
      <c r="V433" t="s">
        <v>159</v>
      </c>
      <c r="W433">
        <f t="shared" si="34"/>
        <v>1708</v>
      </c>
      <c r="X433" t="s">
        <v>3063</v>
      </c>
      <c r="Y433" t="s">
        <v>3069</v>
      </c>
      <c r="Z433" t="s">
        <v>3070</v>
      </c>
      <c r="AA433" t="s">
        <v>3071</v>
      </c>
      <c r="AB433" t="s">
        <v>121</v>
      </c>
      <c r="AC433" t="s">
        <v>3072</v>
      </c>
      <c r="AD433" t="s">
        <v>3073</v>
      </c>
      <c r="AE433" t="s">
        <v>3074</v>
      </c>
      <c r="AH433">
        <v>8</v>
      </c>
    </row>
    <row r="434" spans="1:34">
      <c r="A434" s="3" t="s">
        <v>5994</v>
      </c>
      <c r="B434" t="s">
        <v>224</v>
      </c>
      <c r="C434" t="s">
        <v>225</v>
      </c>
      <c r="D434" t="s">
        <v>226</v>
      </c>
      <c r="E434" t="s">
        <v>30</v>
      </c>
      <c r="F434" s="3" t="s">
        <v>245</v>
      </c>
      <c r="G434">
        <f t="shared" si="30"/>
        <v>0</v>
      </c>
      <c r="H434">
        <f t="shared" si="31"/>
        <v>0</v>
      </c>
      <c r="I434">
        <f t="shared" si="32"/>
        <v>0</v>
      </c>
      <c r="J434">
        <f t="shared" si="33"/>
        <v>1</v>
      </c>
      <c r="K434" t="s">
        <v>227</v>
      </c>
      <c r="L434" t="s">
        <v>228</v>
      </c>
      <c r="M434" s="2">
        <v>1839000</v>
      </c>
      <c r="N434" s="2">
        <v>244896</v>
      </c>
      <c r="O434" s="2">
        <v>2616024</v>
      </c>
      <c r="P434" s="2">
        <v>4699920</v>
      </c>
      <c r="Q434">
        <v>40</v>
      </c>
      <c r="R434" t="s">
        <v>229</v>
      </c>
      <c r="S434" t="s">
        <v>230</v>
      </c>
      <c r="T434">
        <v>87</v>
      </c>
      <c r="U434" t="s">
        <v>231</v>
      </c>
      <c r="V434" t="s">
        <v>141</v>
      </c>
      <c r="W434">
        <f t="shared" si="34"/>
        <v>1070</v>
      </c>
      <c r="X434" t="s">
        <v>224</v>
      </c>
      <c r="Y434" t="s">
        <v>232</v>
      </c>
      <c r="Z434" t="s">
        <v>233</v>
      </c>
      <c r="AA434" t="s">
        <v>234</v>
      </c>
      <c r="AB434" t="s">
        <v>101</v>
      </c>
      <c r="AH434">
        <v>5</v>
      </c>
    </row>
    <row r="435" spans="1:34" ht="19.2">
      <c r="A435" s="4" t="s">
        <v>5994</v>
      </c>
      <c r="B435" t="s">
        <v>3546</v>
      </c>
      <c r="C435" t="s">
        <v>3547</v>
      </c>
      <c r="D435" t="s">
        <v>3548</v>
      </c>
      <c r="E435" t="s">
        <v>30</v>
      </c>
      <c r="F435" t="s">
        <v>245</v>
      </c>
      <c r="G435">
        <f t="shared" si="30"/>
        <v>0</v>
      </c>
      <c r="H435">
        <f t="shared" si="31"/>
        <v>0</v>
      </c>
      <c r="I435">
        <f t="shared" si="32"/>
        <v>0</v>
      </c>
      <c r="J435">
        <f t="shared" si="33"/>
        <v>1</v>
      </c>
      <c r="K435" t="s">
        <v>3549</v>
      </c>
      <c r="M435" s="2">
        <v>2439237</v>
      </c>
      <c r="N435" s="2"/>
      <c r="O435" s="2">
        <v>4076762</v>
      </c>
      <c r="P435" s="2">
        <v>6516000</v>
      </c>
      <c r="Q435">
        <v>40</v>
      </c>
      <c r="R435" t="s">
        <v>3550</v>
      </c>
      <c r="S435" t="s">
        <v>3551</v>
      </c>
      <c r="T435">
        <v>7</v>
      </c>
      <c r="U435" t="s">
        <v>3194</v>
      </c>
      <c r="V435" t="s">
        <v>3552</v>
      </c>
      <c r="W435">
        <f t="shared" si="34"/>
        <v>1320</v>
      </c>
      <c r="X435" t="s">
        <v>3546</v>
      </c>
      <c r="Y435" t="s">
        <v>3553</v>
      </c>
      <c r="Z435" t="s">
        <v>3554</v>
      </c>
      <c r="AH435">
        <v>3</v>
      </c>
    </row>
    <row r="436" spans="1:34" ht="19.2">
      <c r="A436" s="4" t="s">
        <v>5994</v>
      </c>
      <c r="B436" t="s">
        <v>3546</v>
      </c>
      <c r="C436" t="s">
        <v>5271</v>
      </c>
      <c r="D436" t="s">
        <v>5272</v>
      </c>
      <c r="E436" t="s">
        <v>30</v>
      </c>
      <c r="F436" s="3" t="s">
        <v>245</v>
      </c>
      <c r="G436">
        <f t="shared" si="30"/>
        <v>0</v>
      </c>
      <c r="H436">
        <f t="shared" si="31"/>
        <v>0</v>
      </c>
      <c r="I436">
        <f t="shared" si="32"/>
        <v>0</v>
      </c>
      <c r="J436">
        <f t="shared" si="33"/>
        <v>1</v>
      </c>
      <c r="K436" t="s">
        <v>5273</v>
      </c>
      <c r="L436" t="s">
        <v>5274</v>
      </c>
      <c r="M436" s="2">
        <v>2439237</v>
      </c>
      <c r="N436" s="2"/>
      <c r="O436" s="2">
        <v>4076762</v>
      </c>
      <c r="P436" s="2">
        <v>6516000</v>
      </c>
      <c r="Q436">
        <v>40</v>
      </c>
      <c r="R436" t="s">
        <v>3550</v>
      </c>
      <c r="S436" t="s">
        <v>5275</v>
      </c>
      <c r="T436">
        <v>7</v>
      </c>
      <c r="U436" t="s">
        <v>3194</v>
      </c>
      <c r="V436" t="s">
        <v>3552</v>
      </c>
      <c r="W436">
        <f t="shared" si="34"/>
        <v>1320</v>
      </c>
      <c r="X436" t="s">
        <v>3546</v>
      </c>
      <c r="Y436" t="s">
        <v>3553</v>
      </c>
      <c r="Z436" t="s">
        <v>3554</v>
      </c>
      <c r="AH436">
        <v>3</v>
      </c>
    </row>
    <row r="437" spans="1:34" ht="19.2">
      <c r="A437" s="4" t="s">
        <v>6055</v>
      </c>
      <c r="B437" t="s">
        <v>1575</v>
      </c>
      <c r="C437" t="s">
        <v>1576</v>
      </c>
      <c r="D437" t="s">
        <v>1577</v>
      </c>
      <c r="E437" t="s">
        <v>30</v>
      </c>
      <c r="F437" t="s">
        <v>31</v>
      </c>
      <c r="G437">
        <f t="shared" si="30"/>
        <v>0</v>
      </c>
      <c r="H437">
        <f t="shared" si="31"/>
        <v>0</v>
      </c>
      <c r="I437">
        <f t="shared" si="32"/>
        <v>1</v>
      </c>
      <c r="J437">
        <f t="shared" si="33"/>
        <v>0</v>
      </c>
      <c r="K437" t="s">
        <v>1578</v>
      </c>
      <c r="L437" t="s">
        <v>1579</v>
      </c>
      <c r="M437" s="2">
        <v>2133</v>
      </c>
      <c r="N437" s="2">
        <v>2002</v>
      </c>
      <c r="O437" s="2">
        <v>7679</v>
      </c>
      <c r="P437" s="2">
        <v>11814</v>
      </c>
      <c r="Q437">
        <v>34</v>
      </c>
      <c r="R437" t="s">
        <v>1580</v>
      </c>
      <c r="S437" t="s">
        <v>1581</v>
      </c>
      <c r="T437">
        <v>2</v>
      </c>
      <c r="U437" t="s">
        <v>449</v>
      </c>
      <c r="V437" t="s">
        <v>1582</v>
      </c>
      <c r="W437">
        <f t="shared" si="34"/>
        <v>364</v>
      </c>
      <c r="X437" t="s">
        <v>1575</v>
      </c>
      <c r="AH437">
        <v>1</v>
      </c>
    </row>
    <row r="438" spans="1:34" ht="19.2">
      <c r="A438" s="4" t="s">
        <v>6055</v>
      </c>
      <c r="B438" t="s">
        <v>4115</v>
      </c>
      <c r="C438" t="s">
        <v>4116</v>
      </c>
      <c r="D438" t="s">
        <v>4117</v>
      </c>
      <c r="E438" t="s">
        <v>30</v>
      </c>
      <c r="F438" t="s">
        <v>31</v>
      </c>
      <c r="G438">
        <f t="shared" si="30"/>
        <v>0</v>
      </c>
      <c r="H438">
        <f t="shared" si="31"/>
        <v>0</v>
      </c>
      <c r="I438">
        <f t="shared" si="32"/>
        <v>1</v>
      </c>
      <c r="J438">
        <f t="shared" si="33"/>
        <v>0</v>
      </c>
      <c r="K438" t="s">
        <v>4118</v>
      </c>
      <c r="L438" t="s">
        <v>4119</v>
      </c>
      <c r="M438" s="2">
        <v>435319</v>
      </c>
      <c r="N438" s="2">
        <v>151551</v>
      </c>
      <c r="O438" s="2">
        <v>705530</v>
      </c>
      <c r="P438" s="2">
        <v>1292400</v>
      </c>
      <c r="Q438">
        <v>34</v>
      </c>
      <c r="R438" t="s">
        <v>4120</v>
      </c>
      <c r="S438" t="s">
        <v>4121</v>
      </c>
      <c r="U438" t="s">
        <v>977</v>
      </c>
      <c r="V438" t="s">
        <v>3984</v>
      </c>
      <c r="W438">
        <f t="shared" si="34"/>
        <v>1095</v>
      </c>
      <c r="X438" t="s">
        <v>4115</v>
      </c>
      <c r="Y438" t="s">
        <v>4122</v>
      </c>
      <c r="Z438" t="s">
        <v>4123</v>
      </c>
      <c r="AA438" t="s">
        <v>4124</v>
      </c>
      <c r="AB438" t="s">
        <v>4125</v>
      </c>
      <c r="AC438" t="s">
        <v>4126</v>
      </c>
      <c r="AD438" t="s">
        <v>71</v>
      </c>
      <c r="AH438">
        <v>7</v>
      </c>
    </row>
    <row r="439" spans="1:34" ht="19.2">
      <c r="A439" s="4" t="s">
        <v>6068</v>
      </c>
      <c r="B439" t="s">
        <v>2034</v>
      </c>
      <c r="C439" t="s">
        <v>2035</v>
      </c>
      <c r="D439" t="s">
        <v>2036</v>
      </c>
      <c r="E439" t="s">
        <v>30</v>
      </c>
      <c r="F439" t="s">
        <v>31</v>
      </c>
      <c r="G439">
        <f t="shared" si="30"/>
        <v>0</v>
      </c>
      <c r="H439">
        <f t="shared" si="31"/>
        <v>0</v>
      </c>
      <c r="I439">
        <f t="shared" si="32"/>
        <v>1</v>
      </c>
      <c r="J439">
        <f t="shared" si="33"/>
        <v>0</v>
      </c>
      <c r="K439" t="s">
        <v>2037</v>
      </c>
      <c r="L439" t="s">
        <v>2038</v>
      </c>
      <c r="M439" s="2">
        <v>0</v>
      </c>
      <c r="N439" s="2">
        <v>10185</v>
      </c>
      <c r="O439" s="2">
        <v>15277</v>
      </c>
      <c r="P439" s="2">
        <v>25461</v>
      </c>
      <c r="Q439">
        <v>34</v>
      </c>
      <c r="R439" t="s">
        <v>2039</v>
      </c>
      <c r="S439" t="s">
        <v>2040</v>
      </c>
      <c r="T439">
        <v>12</v>
      </c>
      <c r="U439" t="s">
        <v>134</v>
      </c>
      <c r="V439" t="s">
        <v>37</v>
      </c>
      <c r="W439">
        <f t="shared" si="34"/>
        <v>243</v>
      </c>
      <c r="X439" t="s">
        <v>2034</v>
      </c>
      <c r="AH439">
        <v>1</v>
      </c>
    </row>
    <row r="440" spans="1:34" ht="19.2">
      <c r="A440" s="4" t="s">
        <v>6068</v>
      </c>
      <c r="B440" t="s">
        <v>2402</v>
      </c>
      <c r="C440" t="s">
        <v>2403</v>
      </c>
      <c r="D440" t="s">
        <v>2404</v>
      </c>
      <c r="E440" t="s">
        <v>30</v>
      </c>
      <c r="F440" t="s">
        <v>31</v>
      </c>
      <c r="G440">
        <f t="shared" si="30"/>
        <v>0</v>
      </c>
      <c r="H440">
        <f t="shared" si="31"/>
        <v>0</v>
      </c>
      <c r="I440">
        <f t="shared" si="32"/>
        <v>1</v>
      </c>
      <c r="J440">
        <f t="shared" si="33"/>
        <v>0</v>
      </c>
      <c r="K440" t="s">
        <v>2405</v>
      </c>
      <c r="L440" t="s">
        <v>2406</v>
      </c>
      <c r="M440" s="2">
        <v>2140</v>
      </c>
      <c r="N440" s="2">
        <v>2195</v>
      </c>
      <c r="O440" s="2">
        <v>8051</v>
      </c>
      <c r="P440" s="2">
        <v>12386</v>
      </c>
      <c r="Q440">
        <v>36</v>
      </c>
      <c r="R440" t="s">
        <v>2407</v>
      </c>
      <c r="S440" t="s">
        <v>2408</v>
      </c>
      <c r="T440">
        <v>5</v>
      </c>
      <c r="U440" t="s">
        <v>2409</v>
      </c>
      <c r="V440" t="s">
        <v>2410</v>
      </c>
      <c r="W440">
        <f t="shared" si="34"/>
        <v>331</v>
      </c>
      <c r="X440" t="s">
        <v>2402</v>
      </c>
      <c r="AH440">
        <v>1</v>
      </c>
    </row>
    <row r="441" spans="1:34">
      <c r="A441" s="3" t="s">
        <v>6157</v>
      </c>
      <c r="B441" s="3" t="s">
        <v>5609</v>
      </c>
      <c r="C441" t="s">
        <v>5610</v>
      </c>
      <c r="E441" t="s">
        <v>30</v>
      </c>
      <c r="F441" t="s">
        <v>138</v>
      </c>
      <c r="G441">
        <f t="shared" si="30"/>
        <v>0</v>
      </c>
      <c r="H441">
        <f t="shared" si="31"/>
        <v>1</v>
      </c>
      <c r="I441">
        <f t="shared" si="32"/>
        <v>0</v>
      </c>
      <c r="J441">
        <f t="shared" si="33"/>
        <v>0</v>
      </c>
      <c r="K441" t="s">
        <v>5611</v>
      </c>
      <c r="M441" s="2">
        <v>398888</v>
      </c>
      <c r="N441" s="2">
        <v>187098</v>
      </c>
      <c r="O441" s="2">
        <v>553693</v>
      </c>
      <c r="P441" s="2">
        <v>1139679</v>
      </c>
      <c r="U441" t="s">
        <v>295</v>
      </c>
      <c r="V441" t="s">
        <v>141</v>
      </c>
      <c r="W441">
        <f t="shared" si="34"/>
        <v>1460</v>
      </c>
      <c r="X441" t="s">
        <v>5611</v>
      </c>
      <c r="Y441" t="s">
        <v>5612</v>
      </c>
      <c r="Z441" t="s">
        <v>5613</v>
      </c>
      <c r="AA441" t="s">
        <v>5614</v>
      </c>
      <c r="AB441" t="s">
        <v>5609</v>
      </c>
      <c r="AC441" t="s">
        <v>5615</v>
      </c>
      <c r="AD441" t="s">
        <v>5616</v>
      </c>
      <c r="AH441">
        <v>7</v>
      </c>
    </row>
    <row r="442" spans="1:34" ht="19.2">
      <c r="A442" s="4" t="s">
        <v>6080</v>
      </c>
      <c r="B442" t="s">
        <v>2387</v>
      </c>
      <c r="C442" t="s">
        <v>2388</v>
      </c>
      <c r="E442" t="s">
        <v>30</v>
      </c>
      <c r="F442" t="s">
        <v>138</v>
      </c>
      <c r="G442">
        <f t="shared" si="30"/>
        <v>0</v>
      </c>
      <c r="H442">
        <f t="shared" si="31"/>
        <v>1</v>
      </c>
      <c r="I442">
        <f t="shared" si="32"/>
        <v>0</v>
      </c>
      <c r="J442">
        <f t="shared" si="33"/>
        <v>0</v>
      </c>
      <c r="K442" t="s">
        <v>2389</v>
      </c>
      <c r="M442" s="2">
        <v>820434</v>
      </c>
      <c r="N442" s="2">
        <v>1072433</v>
      </c>
      <c r="O442" s="2">
        <v>632696</v>
      </c>
      <c r="P442" s="2">
        <v>2525562</v>
      </c>
      <c r="R442" t="s">
        <v>2390</v>
      </c>
      <c r="S442" t="s">
        <v>2391</v>
      </c>
      <c r="T442">
        <v>4</v>
      </c>
      <c r="U442" t="s">
        <v>322</v>
      </c>
      <c r="V442" t="s">
        <v>141</v>
      </c>
      <c r="W442">
        <f t="shared" si="34"/>
        <v>1826</v>
      </c>
      <c r="X442" t="s">
        <v>2387</v>
      </c>
      <c r="Y442" t="s">
        <v>1411</v>
      </c>
      <c r="Z442" t="s">
        <v>915</v>
      </c>
      <c r="AA442" t="s">
        <v>2392</v>
      </c>
      <c r="AB442" t="s">
        <v>2393</v>
      </c>
      <c r="AC442" t="s">
        <v>2394</v>
      </c>
      <c r="AD442" t="s">
        <v>2395</v>
      </c>
      <c r="AH442">
        <v>7</v>
      </c>
    </row>
    <row r="443" spans="1:34" ht="19.2">
      <c r="A443" s="4" t="s">
        <v>6080</v>
      </c>
      <c r="B443" t="s">
        <v>2582</v>
      </c>
      <c r="C443" t="s">
        <v>2583</v>
      </c>
      <c r="E443" t="s">
        <v>30</v>
      </c>
      <c r="F443" t="s">
        <v>138</v>
      </c>
      <c r="G443">
        <f t="shared" si="30"/>
        <v>0</v>
      </c>
      <c r="H443">
        <f t="shared" si="31"/>
        <v>1</v>
      </c>
      <c r="I443">
        <f t="shared" si="32"/>
        <v>0</v>
      </c>
      <c r="J443">
        <f t="shared" si="33"/>
        <v>0</v>
      </c>
      <c r="K443" t="s">
        <v>2584</v>
      </c>
      <c r="M443" s="2">
        <v>514515</v>
      </c>
      <c r="N443" s="2"/>
      <c r="O443" s="2">
        <v>955528</v>
      </c>
      <c r="P443" s="2">
        <v>1470043</v>
      </c>
      <c r="R443" t="s">
        <v>2585</v>
      </c>
      <c r="S443" t="s">
        <v>2586</v>
      </c>
      <c r="T443">
        <v>55</v>
      </c>
      <c r="U443" t="s">
        <v>128</v>
      </c>
      <c r="V443" t="s">
        <v>604</v>
      </c>
      <c r="W443">
        <f t="shared" si="34"/>
        <v>1340</v>
      </c>
      <c r="X443" t="s">
        <v>2587</v>
      </c>
      <c r="Y443" t="s">
        <v>2588</v>
      </c>
      <c r="Z443" t="s">
        <v>2589</v>
      </c>
      <c r="AH443">
        <v>3</v>
      </c>
    </row>
    <row r="444" spans="1:34" ht="19.2">
      <c r="A444" s="4" t="s">
        <v>6080</v>
      </c>
      <c r="B444" t="s">
        <v>2685</v>
      </c>
      <c r="C444" t="s">
        <v>2686</v>
      </c>
      <c r="E444" t="s">
        <v>30</v>
      </c>
      <c r="F444" t="s">
        <v>138</v>
      </c>
      <c r="G444">
        <f t="shared" si="30"/>
        <v>0</v>
      </c>
      <c r="H444">
        <f t="shared" si="31"/>
        <v>1</v>
      </c>
      <c r="I444">
        <f t="shared" si="32"/>
        <v>0</v>
      </c>
      <c r="J444">
        <f t="shared" si="33"/>
        <v>0</v>
      </c>
      <c r="K444" t="s">
        <v>2687</v>
      </c>
      <c r="M444" s="2">
        <v>514653</v>
      </c>
      <c r="N444" s="2">
        <v>70159</v>
      </c>
      <c r="O444" s="2">
        <v>890777</v>
      </c>
      <c r="P444" s="2">
        <v>1475589</v>
      </c>
      <c r="R444" t="s">
        <v>2585</v>
      </c>
      <c r="S444" t="s">
        <v>2688</v>
      </c>
      <c r="T444">
        <v>55</v>
      </c>
      <c r="U444" t="s">
        <v>205</v>
      </c>
      <c r="V444" t="s">
        <v>1917</v>
      </c>
      <c r="W444">
        <f t="shared" si="34"/>
        <v>944</v>
      </c>
      <c r="X444" t="s">
        <v>2685</v>
      </c>
      <c r="Y444" t="s">
        <v>2689</v>
      </c>
      <c r="Z444" t="s">
        <v>2690</v>
      </c>
      <c r="AA444" t="s">
        <v>2691</v>
      </c>
      <c r="AH444">
        <v>4</v>
      </c>
    </row>
    <row r="445" spans="1:34" ht="19.2">
      <c r="A445" s="4" t="s">
        <v>6080</v>
      </c>
      <c r="B445" t="s">
        <v>2387</v>
      </c>
      <c r="C445" t="s">
        <v>3226</v>
      </c>
      <c r="E445" t="s">
        <v>30</v>
      </c>
      <c r="F445" t="s">
        <v>138</v>
      </c>
      <c r="G445">
        <f t="shared" si="30"/>
        <v>0</v>
      </c>
      <c r="H445">
        <f t="shared" si="31"/>
        <v>1</v>
      </c>
      <c r="I445">
        <f t="shared" si="32"/>
        <v>0</v>
      </c>
      <c r="J445">
        <f t="shared" si="33"/>
        <v>0</v>
      </c>
      <c r="K445" t="s">
        <v>3227</v>
      </c>
      <c r="M445" s="2">
        <v>569243</v>
      </c>
      <c r="N445" s="2">
        <v>1636557</v>
      </c>
      <c r="O445" s="2">
        <v>50960</v>
      </c>
      <c r="P445" s="2">
        <v>2256760</v>
      </c>
      <c r="R445" t="s">
        <v>3228</v>
      </c>
      <c r="S445" t="s">
        <v>3229</v>
      </c>
      <c r="U445" t="s">
        <v>1036</v>
      </c>
      <c r="V445" t="s">
        <v>727</v>
      </c>
      <c r="W445">
        <f t="shared" si="34"/>
        <v>2463</v>
      </c>
      <c r="X445" t="s">
        <v>2387</v>
      </c>
      <c r="Y445" t="s">
        <v>3230</v>
      </c>
      <c r="Z445" t="s">
        <v>915</v>
      </c>
      <c r="AH445">
        <v>3</v>
      </c>
    </row>
    <row r="446" spans="1:34" ht="19.2">
      <c r="A446" s="4" t="s">
        <v>6080</v>
      </c>
      <c r="B446" t="s">
        <v>4659</v>
      </c>
      <c r="C446" t="s">
        <v>4660</v>
      </c>
      <c r="E446" t="s">
        <v>30</v>
      </c>
      <c r="F446" t="s">
        <v>138</v>
      </c>
      <c r="G446">
        <f t="shared" si="30"/>
        <v>0</v>
      </c>
      <c r="H446">
        <f t="shared" si="31"/>
        <v>1</v>
      </c>
      <c r="I446">
        <f t="shared" si="32"/>
        <v>0</v>
      </c>
      <c r="J446">
        <f t="shared" si="33"/>
        <v>0</v>
      </c>
      <c r="K446" t="s">
        <v>4661</v>
      </c>
      <c r="M446" s="2">
        <v>175784</v>
      </c>
      <c r="N446" s="2"/>
      <c r="O446" s="2">
        <v>527353</v>
      </c>
      <c r="P446" s="2">
        <v>703137</v>
      </c>
      <c r="R446" t="s">
        <v>2585</v>
      </c>
      <c r="S446" t="s">
        <v>2586</v>
      </c>
      <c r="T446">
        <v>55</v>
      </c>
      <c r="U446" t="s">
        <v>339</v>
      </c>
      <c r="V446" t="s">
        <v>4662</v>
      </c>
      <c r="W446">
        <f t="shared" si="34"/>
        <v>1094</v>
      </c>
      <c r="X446" t="s">
        <v>4659</v>
      </c>
      <c r="AH446">
        <v>1</v>
      </c>
    </row>
    <row r="447" spans="1:34" ht="19.2">
      <c r="A447" s="4" t="s">
        <v>6080</v>
      </c>
      <c r="B447" t="s">
        <v>2387</v>
      </c>
      <c r="C447" t="s">
        <v>5482</v>
      </c>
      <c r="E447" t="s">
        <v>30</v>
      </c>
      <c r="F447" t="s">
        <v>138</v>
      </c>
      <c r="G447">
        <f t="shared" si="30"/>
        <v>0</v>
      </c>
      <c r="H447">
        <f t="shared" si="31"/>
        <v>1</v>
      </c>
      <c r="I447">
        <f t="shared" si="32"/>
        <v>0</v>
      </c>
      <c r="J447">
        <f t="shared" si="33"/>
        <v>0</v>
      </c>
      <c r="K447" t="s">
        <v>5483</v>
      </c>
      <c r="M447" s="2">
        <v>1529644</v>
      </c>
      <c r="N447" s="2">
        <v>1588325</v>
      </c>
      <c r="O447" s="2">
        <v>1252632</v>
      </c>
      <c r="P447" s="2">
        <v>4370601</v>
      </c>
      <c r="R447" t="s">
        <v>5484</v>
      </c>
      <c r="S447" t="s">
        <v>5485</v>
      </c>
      <c r="T447">
        <v>2</v>
      </c>
      <c r="U447" t="s">
        <v>1228</v>
      </c>
      <c r="V447" t="s">
        <v>506</v>
      </c>
      <c r="W447">
        <f t="shared" si="34"/>
        <v>1095</v>
      </c>
      <c r="X447" t="s">
        <v>2387</v>
      </c>
      <c r="Y447" t="s">
        <v>142</v>
      </c>
      <c r="Z447" t="s">
        <v>5486</v>
      </c>
      <c r="AA447" t="s">
        <v>5487</v>
      </c>
      <c r="AB447" t="s">
        <v>2620</v>
      </c>
      <c r="AC447" t="s">
        <v>5488</v>
      </c>
      <c r="AH447">
        <v>6</v>
      </c>
    </row>
    <row r="448" spans="1:34" ht="19.2">
      <c r="A448" s="4" t="s">
        <v>6080</v>
      </c>
      <c r="B448" s="3" t="s">
        <v>1390</v>
      </c>
      <c r="C448" t="s">
        <v>1391</v>
      </c>
      <c r="E448" t="s">
        <v>30</v>
      </c>
      <c r="F448" t="s">
        <v>138</v>
      </c>
      <c r="G448">
        <f t="shared" si="30"/>
        <v>0</v>
      </c>
      <c r="H448">
        <f t="shared" si="31"/>
        <v>1</v>
      </c>
      <c r="I448">
        <f t="shared" si="32"/>
        <v>0</v>
      </c>
      <c r="J448">
        <f t="shared" si="33"/>
        <v>0</v>
      </c>
      <c r="K448" t="s">
        <v>1392</v>
      </c>
      <c r="M448" s="2">
        <v>108396</v>
      </c>
      <c r="N448" s="2"/>
      <c r="O448" s="2">
        <v>223338</v>
      </c>
      <c r="P448" s="2">
        <v>331734</v>
      </c>
      <c r="U448" t="s">
        <v>154</v>
      </c>
      <c r="V448" t="s">
        <v>360</v>
      </c>
      <c r="W448">
        <f t="shared" si="34"/>
        <v>914</v>
      </c>
      <c r="X448" t="s">
        <v>1390</v>
      </c>
      <c r="Y448" t="s">
        <v>1393</v>
      </c>
      <c r="AH448">
        <v>2</v>
      </c>
    </row>
    <row r="449" spans="1:34" ht="19.2">
      <c r="A449" s="4" t="s">
        <v>6016</v>
      </c>
      <c r="B449" t="s">
        <v>529</v>
      </c>
      <c r="C449" t="s">
        <v>530</v>
      </c>
      <c r="E449" t="s">
        <v>30</v>
      </c>
      <c r="F449" t="s">
        <v>138</v>
      </c>
      <c r="G449">
        <f t="shared" si="30"/>
        <v>0</v>
      </c>
      <c r="H449">
        <f t="shared" si="31"/>
        <v>1</v>
      </c>
      <c r="I449">
        <f t="shared" si="32"/>
        <v>0</v>
      </c>
      <c r="J449">
        <f t="shared" si="33"/>
        <v>0</v>
      </c>
      <c r="K449" t="s">
        <v>531</v>
      </c>
      <c r="M449" s="2">
        <v>640292</v>
      </c>
      <c r="N449" s="2">
        <v>565582</v>
      </c>
      <c r="O449" s="2">
        <v>1236388</v>
      </c>
      <c r="P449" s="2">
        <v>2442261</v>
      </c>
      <c r="R449" t="s">
        <v>532</v>
      </c>
      <c r="S449" t="s">
        <v>533</v>
      </c>
      <c r="T449">
        <v>2</v>
      </c>
      <c r="U449" t="s">
        <v>154</v>
      </c>
      <c r="V449" t="s">
        <v>331</v>
      </c>
      <c r="W449">
        <f t="shared" si="34"/>
        <v>1491</v>
      </c>
      <c r="X449" t="s">
        <v>534</v>
      </c>
      <c r="Y449" t="s">
        <v>535</v>
      </c>
      <c r="Z449" t="s">
        <v>536</v>
      </c>
      <c r="AA449" t="s">
        <v>537</v>
      </c>
      <c r="AB449" t="s">
        <v>538</v>
      </c>
      <c r="AC449" t="s">
        <v>539</v>
      </c>
      <c r="AH449">
        <v>6</v>
      </c>
    </row>
    <row r="450" spans="1:34" ht="19.2">
      <c r="A450" s="4" t="s">
        <v>6016</v>
      </c>
      <c r="B450" t="s">
        <v>1086</v>
      </c>
      <c r="C450" t="s">
        <v>1087</v>
      </c>
      <c r="E450" t="s">
        <v>30</v>
      </c>
      <c r="F450" t="s">
        <v>138</v>
      </c>
      <c r="G450">
        <f t="shared" ref="G450:G513" si="35">COUNTIF(F450,"*Samenwerkingsverband Noord-Nederland*")</f>
        <v>0</v>
      </c>
      <c r="H450">
        <f t="shared" ref="H450:H513" si="36">COUNTIF(F450,"*OPZuid*")</f>
        <v>1</v>
      </c>
      <c r="I450">
        <f t="shared" ref="I450:I513" si="37">COUNTIF(F450,"*OP Oost*")</f>
        <v>0</v>
      </c>
      <c r="J450">
        <f t="shared" ref="J450:J513" si="38">COUNTIF(F450,"*Kansen voor West II*")</f>
        <v>0</v>
      </c>
      <c r="K450" t="s">
        <v>1088</v>
      </c>
      <c r="M450" s="2">
        <v>532910</v>
      </c>
      <c r="N450" s="2"/>
      <c r="O450" s="2">
        <v>1000785</v>
      </c>
      <c r="P450" s="2">
        <v>1533695</v>
      </c>
      <c r="R450" t="s">
        <v>1089</v>
      </c>
      <c r="S450" t="s">
        <v>1090</v>
      </c>
      <c r="T450">
        <v>3</v>
      </c>
      <c r="U450" t="s">
        <v>376</v>
      </c>
      <c r="V450" t="s">
        <v>119</v>
      </c>
      <c r="W450">
        <f t="shared" ref="W450:W513" si="39">V450-U450</f>
        <v>1095</v>
      </c>
      <c r="X450" t="s">
        <v>1086</v>
      </c>
      <c r="Y450" t="s">
        <v>1091</v>
      </c>
      <c r="AH450">
        <v>2</v>
      </c>
    </row>
    <row r="451" spans="1:34" ht="19.2">
      <c r="A451" s="4" t="s">
        <v>6016</v>
      </c>
      <c r="B451" t="s">
        <v>2374</v>
      </c>
      <c r="C451" t="s">
        <v>2375</v>
      </c>
      <c r="E451" t="s">
        <v>30</v>
      </c>
      <c r="F451" s="3" t="s">
        <v>138</v>
      </c>
      <c r="G451">
        <f t="shared" si="35"/>
        <v>0</v>
      </c>
      <c r="H451">
        <f t="shared" si="36"/>
        <v>1</v>
      </c>
      <c r="I451">
        <f t="shared" si="37"/>
        <v>0</v>
      </c>
      <c r="J451">
        <f t="shared" si="38"/>
        <v>0</v>
      </c>
      <c r="K451" t="s">
        <v>2376</v>
      </c>
      <c r="M451" s="2"/>
      <c r="N451" s="2">
        <v>3999</v>
      </c>
      <c r="O451" s="2">
        <v>2325</v>
      </c>
      <c r="P451" s="2">
        <v>6324</v>
      </c>
      <c r="R451" t="s">
        <v>2377</v>
      </c>
      <c r="S451" t="s">
        <v>2378</v>
      </c>
      <c r="T451">
        <v>32</v>
      </c>
      <c r="U451" t="s">
        <v>2379</v>
      </c>
      <c r="V451" t="s">
        <v>2380</v>
      </c>
      <c r="W451">
        <f t="shared" si="39"/>
        <v>219</v>
      </c>
      <c r="X451" t="s">
        <v>2374</v>
      </c>
      <c r="AH451">
        <v>1</v>
      </c>
    </row>
    <row r="452" spans="1:34" ht="19.2">
      <c r="A452" s="4" t="s">
        <v>6016</v>
      </c>
      <c r="B452" t="s">
        <v>2598</v>
      </c>
      <c r="C452" t="s">
        <v>2599</v>
      </c>
      <c r="E452" t="s">
        <v>30</v>
      </c>
      <c r="F452" s="3" t="s">
        <v>138</v>
      </c>
      <c r="G452">
        <f t="shared" si="35"/>
        <v>0</v>
      </c>
      <c r="H452">
        <f t="shared" si="36"/>
        <v>1</v>
      </c>
      <c r="I452">
        <f t="shared" si="37"/>
        <v>0</v>
      </c>
      <c r="J452">
        <f t="shared" si="38"/>
        <v>0</v>
      </c>
      <c r="K452" t="s">
        <v>2600</v>
      </c>
      <c r="M452" s="2">
        <v>178893</v>
      </c>
      <c r="N452" s="2">
        <v>260884</v>
      </c>
      <c r="O452" s="2">
        <v>1299468</v>
      </c>
      <c r="P452" s="2">
        <v>1739245</v>
      </c>
      <c r="Q452">
        <v>35</v>
      </c>
      <c r="R452" t="s">
        <v>2601</v>
      </c>
      <c r="S452" t="s">
        <v>2602</v>
      </c>
      <c r="T452">
        <v>22</v>
      </c>
      <c r="U452" t="s">
        <v>1175</v>
      </c>
      <c r="V452" t="s">
        <v>1463</v>
      </c>
      <c r="W452">
        <f t="shared" si="39"/>
        <v>1124</v>
      </c>
      <c r="X452" t="s">
        <v>2598</v>
      </c>
      <c r="Y452" t="s">
        <v>2603</v>
      </c>
      <c r="Z452" t="s">
        <v>2604</v>
      </c>
      <c r="AA452" t="s">
        <v>2605</v>
      </c>
      <c r="AB452" t="s">
        <v>2606</v>
      </c>
      <c r="AH452">
        <v>5</v>
      </c>
    </row>
    <row r="453" spans="1:34" ht="19.2">
      <c r="A453" s="4" t="s">
        <v>6016</v>
      </c>
      <c r="B453" t="s">
        <v>2598</v>
      </c>
      <c r="C453" t="s">
        <v>5012</v>
      </c>
      <c r="E453" t="s">
        <v>30</v>
      </c>
      <c r="F453" t="s">
        <v>138</v>
      </c>
      <c r="G453">
        <f t="shared" si="35"/>
        <v>0</v>
      </c>
      <c r="H453">
        <f t="shared" si="36"/>
        <v>1</v>
      </c>
      <c r="I453">
        <f t="shared" si="37"/>
        <v>0</v>
      </c>
      <c r="J453">
        <f t="shared" si="38"/>
        <v>0</v>
      </c>
      <c r="K453" t="s">
        <v>5013</v>
      </c>
      <c r="M453" s="2">
        <v>178893</v>
      </c>
      <c r="N453" s="2">
        <v>260884</v>
      </c>
      <c r="O453" s="2">
        <v>1299468</v>
      </c>
      <c r="P453" s="2">
        <v>1739245</v>
      </c>
      <c r="Q453">
        <v>35</v>
      </c>
      <c r="R453" t="s">
        <v>2601</v>
      </c>
      <c r="S453" t="s">
        <v>5014</v>
      </c>
      <c r="T453">
        <v>22</v>
      </c>
      <c r="U453" t="s">
        <v>4036</v>
      </c>
      <c r="V453" t="s">
        <v>5015</v>
      </c>
      <c r="W453">
        <f t="shared" si="39"/>
        <v>1124</v>
      </c>
      <c r="X453" t="s">
        <v>2598</v>
      </c>
      <c r="Y453" t="s">
        <v>2603</v>
      </c>
      <c r="Z453" t="s">
        <v>2604</v>
      </c>
      <c r="AA453" t="s">
        <v>2605</v>
      </c>
      <c r="AB453" t="s">
        <v>2606</v>
      </c>
      <c r="AH453">
        <v>5</v>
      </c>
    </row>
    <row r="454" spans="1:34" ht="19.2">
      <c r="A454" s="4" t="s">
        <v>6071</v>
      </c>
      <c r="B454" t="s">
        <v>2071</v>
      </c>
      <c r="C454" t="s">
        <v>2072</v>
      </c>
      <c r="E454" t="s">
        <v>30</v>
      </c>
      <c r="F454" t="s">
        <v>138</v>
      </c>
      <c r="G454">
        <f t="shared" si="35"/>
        <v>0</v>
      </c>
      <c r="H454">
        <f t="shared" si="36"/>
        <v>1</v>
      </c>
      <c r="I454">
        <f t="shared" si="37"/>
        <v>0</v>
      </c>
      <c r="J454">
        <f t="shared" si="38"/>
        <v>0</v>
      </c>
      <c r="K454" t="s">
        <v>2073</v>
      </c>
      <c r="M454" s="2">
        <v>148511</v>
      </c>
      <c r="N454" s="2"/>
      <c r="O454" s="2">
        <v>457655</v>
      </c>
      <c r="P454" s="2">
        <v>606166</v>
      </c>
      <c r="R454" t="s">
        <v>2074</v>
      </c>
      <c r="S454" t="s">
        <v>2075</v>
      </c>
      <c r="T454">
        <v>6</v>
      </c>
      <c r="U454" t="s">
        <v>1812</v>
      </c>
      <c r="V454" t="s">
        <v>214</v>
      </c>
      <c r="W454">
        <f t="shared" si="39"/>
        <v>1561</v>
      </c>
      <c r="X454" t="s">
        <v>2071</v>
      </c>
      <c r="AH454">
        <v>1</v>
      </c>
    </row>
    <row r="455" spans="1:34" ht="19.2">
      <c r="A455" s="4" t="s">
        <v>6048</v>
      </c>
      <c r="B455" t="s">
        <v>1253</v>
      </c>
      <c r="C455" t="s">
        <v>1254</v>
      </c>
      <c r="D455" t="s">
        <v>1254</v>
      </c>
      <c r="E455" t="s">
        <v>30</v>
      </c>
      <c r="F455" t="s">
        <v>93</v>
      </c>
      <c r="G455">
        <f t="shared" si="35"/>
        <v>1</v>
      </c>
      <c r="H455">
        <f t="shared" si="36"/>
        <v>0</v>
      </c>
      <c r="I455">
        <f t="shared" si="37"/>
        <v>0</v>
      </c>
      <c r="J455">
        <f t="shared" si="38"/>
        <v>0</v>
      </c>
      <c r="M455" s="2">
        <v>228567</v>
      </c>
      <c r="N455" s="2">
        <v>76189</v>
      </c>
      <c r="O455" s="2">
        <v>457134</v>
      </c>
      <c r="P455" s="2">
        <v>761890</v>
      </c>
      <c r="Q455">
        <v>38</v>
      </c>
      <c r="R455" t="s">
        <v>1255</v>
      </c>
      <c r="S455" t="s">
        <v>1256</v>
      </c>
      <c r="T455">
        <v>27</v>
      </c>
      <c r="U455" t="s">
        <v>390</v>
      </c>
      <c r="V455" t="s">
        <v>1257</v>
      </c>
      <c r="W455">
        <f t="shared" si="39"/>
        <v>1259</v>
      </c>
      <c r="X455" t="s">
        <v>1253</v>
      </c>
      <c r="Y455" t="s">
        <v>101</v>
      </c>
      <c r="Z455" t="s">
        <v>1258</v>
      </c>
      <c r="AA455" t="s">
        <v>1259</v>
      </c>
      <c r="AH455">
        <v>4</v>
      </c>
    </row>
    <row r="456" spans="1:34" ht="19.2">
      <c r="A456" s="4" t="s">
        <v>6072</v>
      </c>
      <c r="B456" t="s">
        <v>2076</v>
      </c>
      <c r="C456" t="s">
        <v>2077</v>
      </c>
      <c r="E456" t="s">
        <v>30</v>
      </c>
      <c r="F456" t="s">
        <v>93</v>
      </c>
      <c r="G456">
        <f t="shared" si="35"/>
        <v>1</v>
      </c>
      <c r="H456">
        <f t="shared" si="36"/>
        <v>0</v>
      </c>
      <c r="I456">
        <f t="shared" si="37"/>
        <v>0</v>
      </c>
      <c r="J456">
        <f t="shared" si="38"/>
        <v>0</v>
      </c>
      <c r="K456" t="s">
        <v>2078</v>
      </c>
      <c r="M456" s="2">
        <v>0</v>
      </c>
      <c r="N456" s="2">
        <v>-353068</v>
      </c>
      <c r="O456" s="2"/>
      <c r="P456" s="2">
        <v>-353068</v>
      </c>
      <c r="Q456">
        <v>34</v>
      </c>
      <c r="R456" t="s">
        <v>2079</v>
      </c>
      <c r="S456" t="s">
        <v>2080</v>
      </c>
      <c r="T456">
        <v>2</v>
      </c>
      <c r="U456" t="s">
        <v>2081</v>
      </c>
      <c r="V456" t="s">
        <v>135</v>
      </c>
      <c r="W456">
        <f t="shared" si="39"/>
        <v>1031</v>
      </c>
      <c r="X456" t="s">
        <v>2082</v>
      </c>
      <c r="Y456" t="s">
        <v>2083</v>
      </c>
      <c r="AH456">
        <v>2</v>
      </c>
    </row>
    <row r="457" spans="1:34" ht="19.2">
      <c r="A457" s="4" t="s">
        <v>6072</v>
      </c>
      <c r="B457" t="s">
        <v>2082</v>
      </c>
      <c r="C457" t="s">
        <v>2607</v>
      </c>
      <c r="E457" t="s">
        <v>30</v>
      </c>
      <c r="F457" t="s">
        <v>93</v>
      </c>
      <c r="G457">
        <f t="shared" si="35"/>
        <v>1</v>
      </c>
      <c r="H457">
        <f t="shared" si="36"/>
        <v>0</v>
      </c>
      <c r="I457">
        <f t="shared" si="37"/>
        <v>0</v>
      </c>
      <c r="J457">
        <f t="shared" si="38"/>
        <v>0</v>
      </c>
      <c r="K457" t="s">
        <v>2608</v>
      </c>
      <c r="M457" s="2">
        <v>1275610</v>
      </c>
      <c r="N457" s="2">
        <v>364460</v>
      </c>
      <c r="O457" s="2">
        <v>2004530</v>
      </c>
      <c r="P457" s="2">
        <v>3644600</v>
      </c>
      <c r="Q457">
        <v>34</v>
      </c>
      <c r="R457" t="s">
        <v>2079</v>
      </c>
      <c r="S457" t="s">
        <v>2609</v>
      </c>
      <c r="T457">
        <v>2</v>
      </c>
      <c r="U457" t="s">
        <v>2610</v>
      </c>
      <c r="V457" t="s">
        <v>159</v>
      </c>
      <c r="W457">
        <f t="shared" si="39"/>
        <v>1105</v>
      </c>
      <c r="X457" t="s">
        <v>2082</v>
      </c>
      <c r="Y457" t="s">
        <v>2611</v>
      </c>
      <c r="Z457" t="s">
        <v>2612</v>
      </c>
      <c r="AA457" t="s">
        <v>2613</v>
      </c>
      <c r="AH457">
        <v>4</v>
      </c>
    </row>
    <row r="458" spans="1:34">
      <c r="A458" s="3" t="s">
        <v>6155</v>
      </c>
      <c r="B458" s="3" t="s">
        <v>4745</v>
      </c>
      <c r="C458" t="s">
        <v>4746</v>
      </c>
      <c r="E458" t="s">
        <v>30</v>
      </c>
      <c r="F458" t="s">
        <v>138</v>
      </c>
      <c r="G458">
        <f t="shared" si="35"/>
        <v>0</v>
      </c>
      <c r="H458">
        <f t="shared" si="36"/>
        <v>1</v>
      </c>
      <c r="I458">
        <f t="shared" si="37"/>
        <v>0</v>
      </c>
      <c r="J458">
        <f t="shared" si="38"/>
        <v>0</v>
      </c>
      <c r="K458" t="s">
        <v>4747</v>
      </c>
      <c r="M458" s="2">
        <v>1558184</v>
      </c>
      <c r="N458" s="2">
        <v>2337324</v>
      </c>
      <c r="O458" s="2">
        <v>2103579</v>
      </c>
      <c r="P458" s="2">
        <v>5999087</v>
      </c>
      <c r="U458" t="s">
        <v>154</v>
      </c>
      <c r="V458" t="s">
        <v>377</v>
      </c>
      <c r="W458">
        <f t="shared" si="39"/>
        <v>1825</v>
      </c>
      <c r="X458" t="s">
        <v>4748</v>
      </c>
      <c r="Y458" t="s">
        <v>4749</v>
      </c>
      <c r="Z458" t="s">
        <v>4750</v>
      </c>
      <c r="AA458" t="s">
        <v>4751</v>
      </c>
      <c r="AB458" t="s">
        <v>4752</v>
      </c>
      <c r="AC458" t="s">
        <v>4753</v>
      </c>
      <c r="AD458" t="s">
        <v>4754</v>
      </c>
      <c r="AE458" t="s">
        <v>4755</v>
      </c>
      <c r="AH458">
        <v>8</v>
      </c>
    </row>
    <row r="459" spans="1:34" ht="19.2">
      <c r="A459" s="4" t="s">
        <v>6074</v>
      </c>
      <c r="B459" t="s">
        <v>2126</v>
      </c>
      <c r="C459" t="s">
        <v>2127</v>
      </c>
      <c r="D459" t="s">
        <v>2128</v>
      </c>
      <c r="E459" t="s">
        <v>30</v>
      </c>
      <c r="F459" t="s">
        <v>31</v>
      </c>
      <c r="G459">
        <f t="shared" si="35"/>
        <v>0</v>
      </c>
      <c r="H459">
        <f t="shared" si="36"/>
        <v>0</v>
      </c>
      <c r="I459">
        <f t="shared" si="37"/>
        <v>1</v>
      </c>
      <c r="J459">
        <f t="shared" si="38"/>
        <v>0</v>
      </c>
      <c r="K459" t="s">
        <v>2129</v>
      </c>
      <c r="L459" t="s">
        <v>2130</v>
      </c>
      <c r="M459" s="2">
        <v>5183</v>
      </c>
      <c r="N459" s="2">
        <v>8510</v>
      </c>
      <c r="O459" s="2">
        <v>25430</v>
      </c>
      <c r="P459" s="2">
        <v>39123</v>
      </c>
      <c r="Q459">
        <v>34</v>
      </c>
      <c r="R459" t="s">
        <v>2131</v>
      </c>
      <c r="S459" t="s">
        <v>2132</v>
      </c>
      <c r="T459">
        <v>2</v>
      </c>
      <c r="U459" t="s">
        <v>181</v>
      </c>
      <c r="V459" t="s">
        <v>55</v>
      </c>
      <c r="W459">
        <f t="shared" si="39"/>
        <v>577</v>
      </c>
      <c r="X459" t="s">
        <v>2126</v>
      </c>
      <c r="Y459" t="s">
        <v>2133</v>
      </c>
      <c r="Z459" t="s">
        <v>2134</v>
      </c>
      <c r="AH459">
        <v>3</v>
      </c>
    </row>
    <row r="460" spans="1:34" ht="19.2">
      <c r="A460" s="4" t="s">
        <v>6074</v>
      </c>
      <c r="B460" t="s">
        <v>4811</v>
      </c>
      <c r="C460" t="s">
        <v>4812</v>
      </c>
      <c r="D460" t="s">
        <v>4813</v>
      </c>
      <c r="E460" t="s">
        <v>30</v>
      </c>
      <c r="F460" t="s">
        <v>31</v>
      </c>
      <c r="G460">
        <f t="shared" si="35"/>
        <v>0</v>
      </c>
      <c r="H460">
        <f t="shared" si="36"/>
        <v>0</v>
      </c>
      <c r="I460">
        <f t="shared" si="37"/>
        <v>1</v>
      </c>
      <c r="J460">
        <f t="shared" si="38"/>
        <v>0</v>
      </c>
      <c r="K460" t="s">
        <v>4814</v>
      </c>
      <c r="L460" t="s">
        <v>4815</v>
      </c>
      <c r="M460" s="2">
        <v>13847</v>
      </c>
      <c r="N460" s="2">
        <v>14202</v>
      </c>
      <c r="O460" s="2">
        <v>86951</v>
      </c>
      <c r="P460" s="2">
        <v>115000</v>
      </c>
      <c r="Q460">
        <v>36</v>
      </c>
      <c r="R460" t="s">
        <v>4816</v>
      </c>
      <c r="S460" t="s">
        <v>4817</v>
      </c>
      <c r="T460">
        <v>8</v>
      </c>
      <c r="U460" t="s">
        <v>4818</v>
      </c>
      <c r="V460" t="s">
        <v>4819</v>
      </c>
      <c r="W460">
        <f t="shared" si="39"/>
        <v>470</v>
      </c>
      <c r="X460" t="s">
        <v>4811</v>
      </c>
      <c r="AH460">
        <v>1</v>
      </c>
    </row>
    <row r="461" spans="1:34" ht="19.2">
      <c r="A461" s="4" t="s">
        <v>6074</v>
      </c>
      <c r="B461" t="s">
        <v>5964</v>
      </c>
      <c r="C461" t="s">
        <v>5965</v>
      </c>
      <c r="D461" t="s">
        <v>5966</v>
      </c>
      <c r="E461" t="s">
        <v>30</v>
      </c>
      <c r="F461" t="s">
        <v>31</v>
      </c>
      <c r="G461">
        <f t="shared" si="35"/>
        <v>0</v>
      </c>
      <c r="H461">
        <f t="shared" si="36"/>
        <v>0</v>
      </c>
      <c r="I461">
        <f t="shared" si="37"/>
        <v>1</v>
      </c>
      <c r="J461">
        <f t="shared" si="38"/>
        <v>0</v>
      </c>
      <c r="K461" t="s">
        <v>5967</v>
      </c>
      <c r="L461" t="s">
        <v>5968</v>
      </c>
      <c r="M461" s="2">
        <v>572943</v>
      </c>
      <c r="N461" s="2">
        <v>117979</v>
      </c>
      <c r="O461" s="2">
        <v>1036383</v>
      </c>
      <c r="P461" s="2">
        <v>1727305</v>
      </c>
      <c r="Q461">
        <v>34</v>
      </c>
      <c r="R461" t="s">
        <v>5969</v>
      </c>
      <c r="S461" t="s">
        <v>5970</v>
      </c>
      <c r="T461">
        <v>11</v>
      </c>
      <c r="U461" t="s">
        <v>2937</v>
      </c>
      <c r="V461" t="s">
        <v>45</v>
      </c>
      <c r="W461">
        <f t="shared" si="39"/>
        <v>1567</v>
      </c>
      <c r="X461" t="s">
        <v>5964</v>
      </c>
      <c r="Y461" t="s">
        <v>5971</v>
      </c>
      <c r="Z461" t="s">
        <v>5972</v>
      </c>
      <c r="AA461" t="s">
        <v>5973</v>
      </c>
      <c r="AB461" t="s">
        <v>5974</v>
      </c>
      <c r="AC461" t="s">
        <v>5975</v>
      </c>
      <c r="AD461" t="s">
        <v>5976</v>
      </c>
      <c r="AH461">
        <v>7</v>
      </c>
    </row>
    <row r="462" spans="1:34" ht="19.2">
      <c r="A462" s="4" t="s">
        <v>6043</v>
      </c>
      <c r="B462" t="s">
        <v>1072</v>
      </c>
      <c r="C462" t="s">
        <v>1073</v>
      </c>
      <c r="E462" t="s">
        <v>30</v>
      </c>
      <c r="F462" t="s">
        <v>138</v>
      </c>
      <c r="G462">
        <f t="shared" si="35"/>
        <v>0</v>
      </c>
      <c r="H462">
        <f t="shared" si="36"/>
        <v>1</v>
      </c>
      <c r="I462">
        <f t="shared" si="37"/>
        <v>0</v>
      </c>
      <c r="J462">
        <f t="shared" si="38"/>
        <v>0</v>
      </c>
      <c r="K462" t="s">
        <v>1074</v>
      </c>
      <c r="M462" s="2">
        <v>738426</v>
      </c>
      <c r="N462" s="2"/>
      <c r="O462" s="2">
        <v>1391921</v>
      </c>
      <c r="P462" s="2">
        <v>2130347</v>
      </c>
      <c r="R462" t="s">
        <v>1075</v>
      </c>
      <c r="S462" t="s">
        <v>1076</v>
      </c>
      <c r="T462">
        <v>28</v>
      </c>
      <c r="U462" t="s">
        <v>376</v>
      </c>
      <c r="V462" t="s">
        <v>505</v>
      </c>
      <c r="W462">
        <f t="shared" si="39"/>
        <v>822</v>
      </c>
      <c r="X462" t="s">
        <v>1072</v>
      </c>
      <c r="Y462" t="s">
        <v>1077</v>
      </c>
      <c r="AH462">
        <v>2</v>
      </c>
    </row>
    <row r="463" spans="1:34" ht="19.2">
      <c r="A463" s="4" t="s">
        <v>6043</v>
      </c>
      <c r="B463" t="s">
        <v>1072</v>
      </c>
      <c r="C463" t="s">
        <v>1102</v>
      </c>
      <c r="E463" t="s">
        <v>30</v>
      </c>
      <c r="F463" t="s">
        <v>138</v>
      </c>
      <c r="G463">
        <f t="shared" si="35"/>
        <v>0</v>
      </c>
      <c r="H463">
        <f t="shared" si="36"/>
        <v>1</v>
      </c>
      <c r="I463">
        <f t="shared" si="37"/>
        <v>0</v>
      </c>
      <c r="J463">
        <f t="shared" si="38"/>
        <v>0</v>
      </c>
      <c r="K463" t="s">
        <v>1103</v>
      </c>
      <c r="M463" s="2">
        <v>749632</v>
      </c>
      <c r="N463" s="2"/>
      <c r="O463" s="2">
        <v>1713436</v>
      </c>
      <c r="P463" s="2">
        <v>2463068</v>
      </c>
      <c r="R463" t="s">
        <v>1075</v>
      </c>
      <c r="S463" t="s">
        <v>1104</v>
      </c>
      <c r="T463">
        <v>28</v>
      </c>
      <c r="U463" t="s">
        <v>390</v>
      </c>
      <c r="V463" t="s">
        <v>1105</v>
      </c>
      <c r="W463">
        <f t="shared" si="39"/>
        <v>883</v>
      </c>
      <c r="X463" t="s">
        <v>1072</v>
      </c>
      <c r="Y463" t="s">
        <v>1106</v>
      </c>
      <c r="AH463">
        <v>2</v>
      </c>
    </row>
    <row r="464" spans="1:34" ht="19.2">
      <c r="A464" s="4" t="s">
        <v>6119</v>
      </c>
      <c r="B464" t="s">
        <v>4069</v>
      </c>
      <c r="C464" t="s">
        <v>4070</v>
      </c>
      <c r="D464" t="s">
        <v>4070</v>
      </c>
      <c r="E464" t="s">
        <v>30</v>
      </c>
      <c r="F464" s="3" t="s">
        <v>245</v>
      </c>
      <c r="G464">
        <f t="shared" si="35"/>
        <v>0</v>
      </c>
      <c r="H464">
        <f t="shared" si="36"/>
        <v>0</v>
      </c>
      <c r="I464">
        <f t="shared" si="37"/>
        <v>0</v>
      </c>
      <c r="J464">
        <f t="shared" si="38"/>
        <v>1</v>
      </c>
      <c r="K464" t="s">
        <v>4071</v>
      </c>
      <c r="L464" t="s">
        <v>4072</v>
      </c>
      <c r="M464" s="2">
        <v>1682181</v>
      </c>
      <c r="N464" s="2"/>
      <c r="O464" s="2">
        <v>2523271</v>
      </c>
      <c r="P464" s="2">
        <v>4205452</v>
      </c>
      <c r="Q464">
        <v>40</v>
      </c>
      <c r="R464" t="s">
        <v>4073</v>
      </c>
      <c r="S464" t="s">
        <v>4074</v>
      </c>
      <c r="T464">
        <v>1</v>
      </c>
      <c r="U464" t="s">
        <v>360</v>
      </c>
      <c r="V464" t="s">
        <v>4075</v>
      </c>
      <c r="W464">
        <f t="shared" si="39"/>
        <v>1096</v>
      </c>
      <c r="X464" t="s">
        <v>4069</v>
      </c>
      <c r="Y464" t="s">
        <v>4076</v>
      </c>
      <c r="Z464" t="s">
        <v>4077</v>
      </c>
      <c r="AH464">
        <v>3</v>
      </c>
    </row>
    <row r="465" spans="1:34" ht="19.2">
      <c r="A465" s="4" t="s">
        <v>6064</v>
      </c>
      <c r="B465" t="s">
        <v>1861</v>
      </c>
      <c r="C465" t="s">
        <v>1862</v>
      </c>
      <c r="D465" t="s">
        <v>1863</v>
      </c>
      <c r="E465" t="s">
        <v>30</v>
      </c>
      <c r="F465" t="s">
        <v>31</v>
      </c>
      <c r="G465">
        <f t="shared" si="35"/>
        <v>0</v>
      </c>
      <c r="H465">
        <f t="shared" si="36"/>
        <v>0</v>
      </c>
      <c r="I465">
        <f t="shared" si="37"/>
        <v>1</v>
      </c>
      <c r="J465">
        <f t="shared" si="38"/>
        <v>0</v>
      </c>
      <c r="K465" t="s">
        <v>1864</v>
      </c>
      <c r="L465" t="s">
        <v>1865</v>
      </c>
      <c r="M465" s="2">
        <v>1022000</v>
      </c>
      <c r="N465" s="2">
        <v>612684</v>
      </c>
      <c r="O465" s="2">
        <v>605695</v>
      </c>
      <c r="P465" s="2">
        <v>2240379</v>
      </c>
      <c r="Q465">
        <v>36</v>
      </c>
      <c r="R465" t="s">
        <v>1866</v>
      </c>
      <c r="S465" t="s">
        <v>1867</v>
      </c>
      <c r="T465">
        <v>15</v>
      </c>
      <c r="U465" t="s">
        <v>847</v>
      </c>
      <c r="V465" t="s">
        <v>45</v>
      </c>
      <c r="W465">
        <f t="shared" si="39"/>
        <v>1004</v>
      </c>
      <c r="X465" t="s">
        <v>1861</v>
      </c>
      <c r="Y465" t="s">
        <v>1868</v>
      </c>
      <c r="Z465" t="s">
        <v>1869</v>
      </c>
      <c r="AH465">
        <v>3</v>
      </c>
    </row>
    <row r="466" spans="1:34" ht="19.2">
      <c r="A466" s="4" t="s">
        <v>6064</v>
      </c>
      <c r="B466" t="s">
        <v>2914</v>
      </c>
      <c r="C466" t="s">
        <v>2915</v>
      </c>
      <c r="D466" t="s">
        <v>2915</v>
      </c>
      <c r="E466" t="s">
        <v>30</v>
      </c>
      <c r="F466" t="s">
        <v>31</v>
      </c>
      <c r="G466">
        <f t="shared" si="35"/>
        <v>0</v>
      </c>
      <c r="H466">
        <f t="shared" si="36"/>
        <v>0</v>
      </c>
      <c r="I466">
        <f t="shared" si="37"/>
        <v>1</v>
      </c>
      <c r="J466">
        <f t="shared" si="38"/>
        <v>0</v>
      </c>
      <c r="K466" t="s">
        <v>2916</v>
      </c>
      <c r="L466" t="s">
        <v>2917</v>
      </c>
      <c r="M466" s="2">
        <v>3012</v>
      </c>
      <c r="N466" s="2">
        <v>3209</v>
      </c>
      <c r="O466" s="2">
        <v>11554</v>
      </c>
      <c r="P466" s="2">
        <v>17775</v>
      </c>
      <c r="Q466">
        <v>34</v>
      </c>
      <c r="R466" t="s">
        <v>2918</v>
      </c>
      <c r="S466" t="s">
        <v>2919</v>
      </c>
      <c r="T466">
        <v>7</v>
      </c>
      <c r="U466" t="s">
        <v>449</v>
      </c>
      <c r="V466" t="s">
        <v>1582</v>
      </c>
      <c r="W466">
        <f t="shared" si="39"/>
        <v>364</v>
      </c>
      <c r="X466" t="s">
        <v>2914</v>
      </c>
      <c r="AH466">
        <v>1</v>
      </c>
    </row>
    <row r="467" spans="1:34" ht="19.2">
      <c r="A467" s="4" t="s">
        <v>6064</v>
      </c>
      <c r="B467" t="s">
        <v>4905</v>
      </c>
      <c r="C467" t="s">
        <v>4906</v>
      </c>
      <c r="D467" t="s">
        <v>4906</v>
      </c>
      <c r="E467" t="s">
        <v>30</v>
      </c>
      <c r="F467" t="s">
        <v>31</v>
      </c>
      <c r="G467">
        <f t="shared" si="35"/>
        <v>0</v>
      </c>
      <c r="H467">
        <f t="shared" si="36"/>
        <v>0</v>
      </c>
      <c r="I467">
        <f t="shared" si="37"/>
        <v>1</v>
      </c>
      <c r="J467">
        <f t="shared" si="38"/>
        <v>0</v>
      </c>
      <c r="K467" t="s">
        <v>4907</v>
      </c>
      <c r="L467" t="s">
        <v>4908</v>
      </c>
      <c r="M467" s="2">
        <v>7582</v>
      </c>
      <c r="N467" s="2">
        <v>7118</v>
      </c>
      <c r="O467" s="2">
        <v>35247</v>
      </c>
      <c r="P467" s="2">
        <v>49947</v>
      </c>
      <c r="Q467">
        <v>34</v>
      </c>
      <c r="R467" t="s">
        <v>4909</v>
      </c>
      <c r="S467" t="s">
        <v>4910</v>
      </c>
      <c r="T467">
        <v>33</v>
      </c>
      <c r="U467" t="s">
        <v>4911</v>
      </c>
      <c r="V467" t="s">
        <v>190</v>
      </c>
      <c r="W467">
        <f t="shared" si="39"/>
        <v>303</v>
      </c>
      <c r="X467" t="s">
        <v>4905</v>
      </c>
      <c r="AH467">
        <v>1</v>
      </c>
    </row>
    <row r="468" spans="1:34">
      <c r="A468" t="s">
        <v>5986</v>
      </c>
      <c r="B468" t="s">
        <v>47</v>
      </c>
      <c r="C468" t="s">
        <v>48</v>
      </c>
      <c r="D468" t="s">
        <v>49</v>
      </c>
      <c r="E468" t="s">
        <v>30</v>
      </c>
      <c r="F468" t="s">
        <v>31</v>
      </c>
      <c r="G468">
        <f t="shared" si="35"/>
        <v>0</v>
      </c>
      <c r="H468">
        <f t="shared" si="36"/>
        <v>0</v>
      </c>
      <c r="I468">
        <f t="shared" si="37"/>
        <v>1</v>
      </c>
      <c r="J468">
        <f t="shared" si="38"/>
        <v>0</v>
      </c>
      <c r="K468" t="s">
        <v>50</v>
      </c>
      <c r="L468" t="s">
        <v>51</v>
      </c>
      <c r="M468" s="2">
        <v>127840</v>
      </c>
      <c r="N468" s="2">
        <v>98338</v>
      </c>
      <c r="O468" s="2">
        <v>226178</v>
      </c>
      <c r="P468" s="2">
        <v>452355</v>
      </c>
      <c r="Q468">
        <v>36</v>
      </c>
      <c r="R468" s="3" t="s">
        <v>52</v>
      </c>
      <c r="S468" t="s">
        <v>53</v>
      </c>
      <c r="T468">
        <v>98</v>
      </c>
      <c r="U468" t="s">
        <v>54</v>
      </c>
      <c r="V468" t="s">
        <v>55</v>
      </c>
      <c r="W468">
        <f t="shared" si="39"/>
        <v>1004</v>
      </c>
      <c r="X468" t="s">
        <v>47</v>
      </c>
      <c r="AH468">
        <v>1</v>
      </c>
    </row>
    <row r="469" spans="1:34" ht="15.6">
      <c r="A469" s="5" t="s">
        <v>5986</v>
      </c>
      <c r="B469" t="s">
        <v>430</v>
      </c>
      <c r="C469" t="s">
        <v>431</v>
      </c>
      <c r="D469" t="s">
        <v>432</v>
      </c>
      <c r="E469" t="s">
        <v>30</v>
      </c>
      <c r="F469" t="s">
        <v>31</v>
      </c>
      <c r="G469">
        <f t="shared" si="35"/>
        <v>0</v>
      </c>
      <c r="H469">
        <f t="shared" si="36"/>
        <v>0</v>
      </c>
      <c r="I469">
        <f t="shared" si="37"/>
        <v>1</v>
      </c>
      <c r="J469">
        <f t="shared" si="38"/>
        <v>0</v>
      </c>
      <c r="K469" t="s">
        <v>433</v>
      </c>
      <c r="L469" t="s">
        <v>434</v>
      </c>
      <c r="M469" s="2">
        <v>384240</v>
      </c>
      <c r="N469" s="2">
        <v>192120</v>
      </c>
      <c r="O469" s="2">
        <v>817823</v>
      </c>
      <c r="P469" s="2">
        <v>1394183</v>
      </c>
      <c r="Q469">
        <v>34</v>
      </c>
      <c r="R469" t="s">
        <v>435</v>
      </c>
      <c r="S469" t="s">
        <v>436</v>
      </c>
      <c r="T469">
        <v>9</v>
      </c>
      <c r="U469" t="s">
        <v>376</v>
      </c>
      <c r="V469" t="s">
        <v>119</v>
      </c>
      <c r="W469">
        <f t="shared" si="39"/>
        <v>1095</v>
      </c>
      <c r="X469" t="s">
        <v>430</v>
      </c>
      <c r="Y469" t="s">
        <v>437</v>
      </c>
      <c r="Z469" t="s">
        <v>438</v>
      </c>
      <c r="AA469" t="s">
        <v>439</v>
      </c>
      <c r="AB469" t="s">
        <v>440</v>
      </c>
      <c r="AC469" t="s">
        <v>441</v>
      </c>
      <c r="AD469" t="s">
        <v>442</v>
      </c>
      <c r="AH469">
        <v>7</v>
      </c>
    </row>
    <row r="470" spans="1:34" ht="15.6">
      <c r="A470" s="5" t="s">
        <v>5986</v>
      </c>
      <c r="B470" t="s">
        <v>443</v>
      </c>
      <c r="C470" t="s">
        <v>444</v>
      </c>
      <c r="D470" t="s">
        <v>444</v>
      </c>
      <c r="E470" t="s">
        <v>30</v>
      </c>
      <c r="F470" t="s">
        <v>31</v>
      </c>
      <c r="G470">
        <f t="shared" si="35"/>
        <v>0</v>
      </c>
      <c r="H470">
        <f t="shared" si="36"/>
        <v>0</v>
      </c>
      <c r="I470">
        <f t="shared" si="37"/>
        <v>1</v>
      </c>
      <c r="J470">
        <f t="shared" si="38"/>
        <v>0</v>
      </c>
      <c r="K470" t="s">
        <v>445</v>
      </c>
      <c r="L470" t="s">
        <v>446</v>
      </c>
      <c r="M470" s="2">
        <v>25489</v>
      </c>
      <c r="N470" s="2">
        <v>23928</v>
      </c>
      <c r="O470" s="2">
        <v>103027</v>
      </c>
      <c r="P470" s="2">
        <v>152444</v>
      </c>
      <c r="Q470">
        <v>34</v>
      </c>
      <c r="R470" t="s">
        <v>447</v>
      </c>
      <c r="S470" t="s">
        <v>448</v>
      </c>
      <c r="T470">
        <v>1</v>
      </c>
      <c r="U470" t="s">
        <v>449</v>
      </c>
      <c r="V470" t="s">
        <v>206</v>
      </c>
      <c r="W470">
        <f t="shared" si="39"/>
        <v>426</v>
      </c>
      <c r="X470" t="s">
        <v>443</v>
      </c>
      <c r="AH470">
        <v>1</v>
      </c>
    </row>
    <row r="471" spans="1:34" ht="19.2">
      <c r="A471" s="4" t="s">
        <v>5986</v>
      </c>
      <c r="B471" t="s">
        <v>646</v>
      </c>
      <c r="C471" t="s">
        <v>647</v>
      </c>
      <c r="D471" t="s">
        <v>648</v>
      </c>
      <c r="E471" t="s">
        <v>30</v>
      </c>
      <c r="F471" t="s">
        <v>31</v>
      </c>
      <c r="G471">
        <f t="shared" si="35"/>
        <v>0</v>
      </c>
      <c r="H471">
        <f t="shared" si="36"/>
        <v>0</v>
      </c>
      <c r="I471">
        <f t="shared" si="37"/>
        <v>1</v>
      </c>
      <c r="J471">
        <f t="shared" si="38"/>
        <v>0</v>
      </c>
      <c r="K471" t="s">
        <v>649</v>
      </c>
      <c r="L471" t="s">
        <v>650</v>
      </c>
      <c r="M471" s="2">
        <v>12808</v>
      </c>
      <c r="N471" s="2">
        <v>12023</v>
      </c>
      <c r="O471" s="2">
        <v>49662</v>
      </c>
      <c r="P471" s="2">
        <v>74493</v>
      </c>
      <c r="Q471">
        <v>34</v>
      </c>
      <c r="R471" t="s">
        <v>651</v>
      </c>
      <c r="S471" t="s">
        <v>652</v>
      </c>
      <c r="T471">
        <v>5</v>
      </c>
      <c r="U471" t="s">
        <v>653</v>
      </c>
      <c r="V471" t="s">
        <v>654</v>
      </c>
      <c r="W471">
        <f t="shared" si="39"/>
        <v>364</v>
      </c>
      <c r="X471" t="s">
        <v>646</v>
      </c>
      <c r="AH471">
        <v>1</v>
      </c>
    </row>
    <row r="472" spans="1:34" ht="19.2">
      <c r="A472" s="4" t="s">
        <v>5986</v>
      </c>
      <c r="B472" t="s">
        <v>759</v>
      </c>
      <c r="C472" t="s">
        <v>760</v>
      </c>
      <c r="D472" t="s">
        <v>760</v>
      </c>
      <c r="E472" t="s">
        <v>30</v>
      </c>
      <c r="F472" t="s">
        <v>31</v>
      </c>
      <c r="G472">
        <f t="shared" si="35"/>
        <v>0</v>
      </c>
      <c r="H472">
        <f t="shared" si="36"/>
        <v>0</v>
      </c>
      <c r="I472">
        <f t="shared" si="37"/>
        <v>1</v>
      </c>
      <c r="J472">
        <f t="shared" si="38"/>
        <v>0</v>
      </c>
      <c r="K472" t="s">
        <v>761</v>
      </c>
      <c r="L472" t="s">
        <v>674</v>
      </c>
      <c r="M472" s="2">
        <v>50400</v>
      </c>
      <c r="N472" s="2">
        <v>90720</v>
      </c>
      <c r="O472" s="2">
        <v>262080</v>
      </c>
      <c r="P472" s="2">
        <v>403200</v>
      </c>
      <c r="Q472">
        <v>34</v>
      </c>
      <c r="R472" t="s">
        <v>651</v>
      </c>
      <c r="S472" t="s">
        <v>762</v>
      </c>
      <c r="T472">
        <v>7</v>
      </c>
      <c r="U472" t="s">
        <v>763</v>
      </c>
      <c r="V472" t="s">
        <v>764</v>
      </c>
      <c r="W472">
        <f t="shared" si="39"/>
        <v>786</v>
      </c>
      <c r="X472" t="s">
        <v>671</v>
      </c>
      <c r="Y472" t="s">
        <v>759</v>
      </c>
      <c r="AH472">
        <v>2</v>
      </c>
    </row>
    <row r="473" spans="1:34" ht="19.2">
      <c r="A473" s="4" t="s">
        <v>5986</v>
      </c>
      <c r="B473" t="s">
        <v>971</v>
      </c>
      <c r="C473" t="s">
        <v>972</v>
      </c>
      <c r="D473" t="s">
        <v>972</v>
      </c>
      <c r="E473" t="s">
        <v>30</v>
      </c>
      <c r="F473" t="s">
        <v>31</v>
      </c>
      <c r="G473">
        <f t="shared" si="35"/>
        <v>0</v>
      </c>
      <c r="H473">
        <f t="shared" si="36"/>
        <v>0</v>
      </c>
      <c r="I473">
        <f t="shared" si="37"/>
        <v>1</v>
      </c>
      <c r="J473">
        <f t="shared" si="38"/>
        <v>0</v>
      </c>
      <c r="K473" t="s">
        <v>973</v>
      </c>
      <c r="L473" t="s">
        <v>974</v>
      </c>
      <c r="M473" s="2">
        <v>312936</v>
      </c>
      <c r="N473" s="2">
        <v>95993</v>
      </c>
      <c r="O473" s="2">
        <v>417288</v>
      </c>
      <c r="P473" s="2">
        <v>826217</v>
      </c>
      <c r="Q473">
        <v>34</v>
      </c>
      <c r="R473" t="s">
        <v>975</v>
      </c>
      <c r="S473" t="s">
        <v>976</v>
      </c>
      <c r="T473">
        <v>10</v>
      </c>
      <c r="U473" t="s">
        <v>977</v>
      </c>
      <c r="V473" t="s">
        <v>925</v>
      </c>
      <c r="W473">
        <f t="shared" si="39"/>
        <v>1004</v>
      </c>
      <c r="X473" t="s">
        <v>971</v>
      </c>
      <c r="Y473" t="s">
        <v>978</v>
      </c>
      <c r="Z473" t="s">
        <v>979</v>
      </c>
      <c r="AA473" t="s">
        <v>980</v>
      </c>
      <c r="AB473" t="s">
        <v>981</v>
      </c>
      <c r="AC473" t="s">
        <v>982</v>
      </c>
      <c r="AH473">
        <v>6</v>
      </c>
    </row>
    <row r="474" spans="1:34" ht="19.2">
      <c r="A474" s="4" t="s">
        <v>5986</v>
      </c>
      <c r="B474" t="s">
        <v>1007</v>
      </c>
      <c r="C474" t="s">
        <v>1008</v>
      </c>
      <c r="D474" t="s">
        <v>1009</v>
      </c>
      <c r="E474" t="s">
        <v>30</v>
      </c>
      <c r="F474" t="s">
        <v>31</v>
      </c>
      <c r="G474">
        <f t="shared" si="35"/>
        <v>0</v>
      </c>
      <c r="H474">
        <f t="shared" si="36"/>
        <v>0</v>
      </c>
      <c r="I474">
        <f t="shared" si="37"/>
        <v>1</v>
      </c>
      <c r="J474">
        <f t="shared" si="38"/>
        <v>0</v>
      </c>
      <c r="K474" t="s">
        <v>1010</v>
      </c>
      <c r="L474" t="s">
        <v>974</v>
      </c>
      <c r="M474" s="2">
        <v>759046</v>
      </c>
      <c r="N474" s="2">
        <v>1067574</v>
      </c>
      <c r="O474" s="2">
        <v>545400</v>
      </c>
      <c r="P474" s="2">
        <v>2372020</v>
      </c>
      <c r="Q474">
        <v>34</v>
      </c>
      <c r="R474" t="s">
        <v>1011</v>
      </c>
      <c r="S474" t="s">
        <v>1012</v>
      </c>
      <c r="T474">
        <v>21</v>
      </c>
      <c r="U474" t="s">
        <v>1013</v>
      </c>
      <c r="V474" t="s">
        <v>1014</v>
      </c>
      <c r="W474">
        <f t="shared" si="39"/>
        <v>1095</v>
      </c>
      <c r="X474" t="s">
        <v>1007</v>
      </c>
      <c r="Y474" t="s">
        <v>1015</v>
      </c>
      <c r="Z474" t="s">
        <v>1016</v>
      </c>
      <c r="AH474">
        <v>3</v>
      </c>
    </row>
    <row r="475" spans="1:34" ht="19.2">
      <c r="A475" s="4" t="s">
        <v>5986</v>
      </c>
      <c r="B475" t="s">
        <v>1065</v>
      </c>
      <c r="C475" t="s">
        <v>1066</v>
      </c>
      <c r="D475" t="s">
        <v>1066</v>
      </c>
      <c r="E475" t="s">
        <v>30</v>
      </c>
      <c r="F475" t="s">
        <v>31</v>
      </c>
      <c r="G475">
        <f t="shared" si="35"/>
        <v>0</v>
      </c>
      <c r="H475">
        <f t="shared" si="36"/>
        <v>0</v>
      </c>
      <c r="I475">
        <f t="shared" si="37"/>
        <v>1</v>
      </c>
      <c r="J475">
        <f t="shared" si="38"/>
        <v>0</v>
      </c>
      <c r="K475" t="s">
        <v>1067</v>
      </c>
      <c r="M475" s="2">
        <v>91794</v>
      </c>
      <c r="N475" s="2">
        <v>91794</v>
      </c>
      <c r="O475" s="2">
        <v>340950</v>
      </c>
      <c r="P475" s="2">
        <v>524539</v>
      </c>
      <c r="Q475">
        <v>34</v>
      </c>
      <c r="R475" t="s">
        <v>1068</v>
      </c>
      <c r="S475" t="s">
        <v>1069</v>
      </c>
      <c r="T475">
        <v>27</v>
      </c>
      <c r="U475" t="s">
        <v>44</v>
      </c>
      <c r="V475" t="s">
        <v>45</v>
      </c>
      <c r="W475">
        <f t="shared" si="39"/>
        <v>729</v>
      </c>
      <c r="X475" t="s">
        <v>1065</v>
      </c>
      <c r="Y475" t="s">
        <v>1070</v>
      </c>
      <c r="Z475" t="s">
        <v>1071</v>
      </c>
      <c r="AH475">
        <v>3</v>
      </c>
    </row>
    <row r="476" spans="1:34" ht="19.2">
      <c r="A476" s="4" t="s">
        <v>5986</v>
      </c>
      <c r="B476" t="s">
        <v>1194</v>
      </c>
      <c r="C476" t="s">
        <v>1195</v>
      </c>
      <c r="D476" t="s">
        <v>1195</v>
      </c>
      <c r="E476" t="s">
        <v>30</v>
      </c>
      <c r="F476" t="s">
        <v>31</v>
      </c>
      <c r="G476">
        <f t="shared" si="35"/>
        <v>0</v>
      </c>
      <c r="H476">
        <f t="shared" si="36"/>
        <v>0</v>
      </c>
      <c r="I476">
        <f t="shared" si="37"/>
        <v>1</v>
      </c>
      <c r="J476">
        <f t="shared" si="38"/>
        <v>0</v>
      </c>
      <c r="K476" t="s">
        <v>1196</v>
      </c>
      <c r="M476" s="2">
        <v>308088</v>
      </c>
      <c r="N476" s="2">
        <v>102526</v>
      </c>
      <c r="O476" s="2">
        <v>410615</v>
      </c>
      <c r="P476" s="2">
        <v>821229</v>
      </c>
      <c r="Q476">
        <v>36</v>
      </c>
      <c r="S476" s="3" t="s">
        <v>1197</v>
      </c>
      <c r="T476">
        <v>244</v>
      </c>
      <c r="U476" t="s">
        <v>360</v>
      </c>
      <c r="V476" t="s">
        <v>1198</v>
      </c>
      <c r="W476">
        <f t="shared" si="39"/>
        <v>1095</v>
      </c>
      <c r="X476" t="s">
        <v>1194</v>
      </c>
      <c r="Y476" t="s">
        <v>1199</v>
      </c>
      <c r="Z476" t="s">
        <v>1200</v>
      </c>
      <c r="AA476" t="s">
        <v>1201</v>
      </c>
      <c r="AH476">
        <v>4</v>
      </c>
    </row>
    <row r="477" spans="1:34" ht="19.2">
      <c r="A477" s="4" t="s">
        <v>5986</v>
      </c>
      <c r="B477" t="s">
        <v>1952</v>
      </c>
      <c r="C477" t="s">
        <v>1953</v>
      </c>
      <c r="D477" t="s">
        <v>1954</v>
      </c>
      <c r="E477" t="s">
        <v>30</v>
      </c>
      <c r="F477" t="s">
        <v>31</v>
      </c>
      <c r="G477">
        <f t="shared" si="35"/>
        <v>0</v>
      </c>
      <c r="H477">
        <f t="shared" si="36"/>
        <v>0</v>
      </c>
      <c r="I477">
        <f t="shared" si="37"/>
        <v>1</v>
      </c>
      <c r="J477">
        <f t="shared" si="38"/>
        <v>0</v>
      </c>
      <c r="K477" t="s">
        <v>1955</v>
      </c>
      <c r="L477" t="s">
        <v>1956</v>
      </c>
      <c r="M477" s="2">
        <v>337067</v>
      </c>
      <c r="N477" s="2">
        <v>105159</v>
      </c>
      <c r="O477" s="2">
        <v>442226</v>
      </c>
      <c r="P477" s="2">
        <v>884452</v>
      </c>
      <c r="Q477">
        <v>34</v>
      </c>
      <c r="R477" t="s">
        <v>1957</v>
      </c>
      <c r="S477" t="s">
        <v>1958</v>
      </c>
      <c r="T477">
        <v>4</v>
      </c>
      <c r="U477" t="s">
        <v>1959</v>
      </c>
      <c r="V477" t="s">
        <v>141</v>
      </c>
      <c r="W477">
        <f t="shared" si="39"/>
        <v>975</v>
      </c>
      <c r="X477" t="s">
        <v>1952</v>
      </c>
      <c r="Y477" t="s">
        <v>305</v>
      </c>
      <c r="Z477" t="s">
        <v>1960</v>
      </c>
      <c r="AA477" t="s">
        <v>1961</v>
      </c>
      <c r="AB477" t="s">
        <v>622</v>
      </c>
      <c r="AH477">
        <v>5</v>
      </c>
    </row>
    <row r="478" spans="1:34" ht="19.2">
      <c r="A478" s="4" t="s">
        <v>5986</v>
      </c>
      <c r="B478" t="s">
        <v>1973</v>
      </c>
      <c r="C478" t="s">
        <v>1974</v>
      </c>
      <c r="D478" t="s">
        <v>1975</v>
      </c>
      <c r="E478" t="s">
        <v>30</v>
      </c>
      <c r="F478" t="s">
        <v>31</v>
      </c>
      <c r="G478">
        <f t="shared" si="35"/>
        <v>0</v>
      </c>
      <c r="H478">
        <f t="shared" si="36"/>
        <v>0</v>
      </c>
      <c r="I478">
        <f t="shared" si="37"/>
        <v>1</v>
      </c>
      <c r="J478">
        <f t="shared" si="38"/>
        <v>0</v>
      </c>
      <c r="K478" t="s">
        <v>1976</v>
      </c>
      <c r="L478" t="s">
        <v>109</v>
      </c>
      <c r="M478" s="2">
        <v>2808</v>
      </c>
      <c r="N478" s="2">
        <v>2808</v>
      </c>
      <c r="O478" s="2">
        <v>5616</v>
      </c>
      <c r="P478" s="2">
        <v>11231</v>
      </c>
      <c r="Q478">
        <v>34</v>
      </c>
      <c r="R478" t="s">
        <v>1977</v>
      </c>
      <c r="S478" t="s">
        <v>1978</v>
      </c>
      <c r="T478">
        <v>8049</v>
      </c>
      <c r="U478" t="s">
        <v>1979</v>
      </c>
      <c r="V478" t="s">
        <v>154</v>
      </c>
      <c r="W478">
        <f t="shared" si="39"/>
        <v>281</v>
      </c>
      <c r="X478" t="s">
        <v>1973</v>
      </c>
      <c r="AH478">
        <v>1</v>
      </c>
    </row>
    <row r="479" spans="1:34" ht="19.2">
      <c r="A479" s="4" t="s">
        <v>5986</v>
      </c>
      <c r="B479" t="s">
        <v>2216</v>
      </c>
      <c r="C479" t="s">
        <v>2217</v>
      </c>
      <c r="E479" t="s">
        <v>30</v>
      </c>
      <c r="F479" s="3" t="s">
        <v>31</v>
      </c>
      <c r="G479">
        <f t="shared" si="35"/>
        <v>0</v>
      </c>
      <c r="H479">
        <f t="shared" si="36"/>
        <v>0</v>
      </c>
      <c r="I479">
        <f t="shared" si="37"/>
        <v>1</v>
      </c>
      <c r="J479">
        <f t="shared" si="38"/>
        <v>0</v>
      </c>
      <c r="K479" t="s">
        <v>2218</v>
      </c>
      <c r="M479" s="2">
        <v>50000</v>
      </c>
      <c r="N479" s="2"/>
      <c r="O479" s="2">
        <v>77000</v>
      </c>
      <c r="P479" s="2">
        <v>127000</v>
      </c>
      <c r="R479" t="s">
        <v>651</v>
      </c>
      <c r="U479" t="s">
        <v>2219</v>
      </c>
      <c r="V479" t="s">
        <v>2220</v>
      </c>
      <c r="W479">
        <f t="shared" si="39"/>
        <v>304</v>
      </c>
      <c r="AH479">
        <v>1</v>
      </c>
    </row>
    <row r="480" spans="1:34" ht="19.2">
      <c r="A480" s="4" t="s">
        <v>5986</v>
      </c>
      <c r="B480" t="s">
        <v>2451</v>
      </c>
      <c r="C480" t="s">
        <v>2452</v>
      </c>
      <c r="D480" t="s">
        <v>2453</v>
      </c>
      <c r="E480" t="s">
        <v>30</v>
      </c>
      <c r="F480" t="s">
        <v>31</v>
      </c>
      <c r="G480">
        <f t="shared" si="35"/>
        <v>0</v>
      </c>
      <c r="H480">
        <f t="shared" si="36"/>
        <v>0</v>
      </c>
      <c r="I480">
        <f t="shared" si="37"/>
        <v>1</v>
      </c>
      <c r="J480">
        <f t="shared" si="38"/>
        <v>0</v>
      </c>
      <c r="K480" t="s">
        <v>2454</v>
      </c>
      <c r="L480" t="s">
        <v>2455</v>
      </c>
      <c r="M480" s="2">
        <v>8442</v>
      </c>
      <c r="N480" s="2">
        <v>8442</v>
      </c>
      <c r="O480" s="2">
        <v>25327</v>
      </c>
      <c r="P480" s="2">
        <v>42211</v>
      </c>
      <c r="Q480">
        <v>34</v>
      </c>
      <c r="R480" t="s">
        <v>2456</v>
      </c>
      <c r="S480" t="s">
        <v>2457</v>
      </c>
      <c r="T480">
        <v>200</v>
      </c>
      <c r="U480" t="s">
        <v>54</v>
      </c>
      <c r="V480" t="s">
        <v>1036</v>
      </c>
      <c r="W480">
        <f t="shared" si="39"/>
        <v>366</v>
      </c>
      <c r="X480" t="s">
        <v>2451</v>
      </c>
      <c r="AH480">
        <v>1</v>
      </c>
    </row>
    <row r="481" spans="1:34" ht="19.2">
      <c r="A481" s="4" t="s">
        <v>5986</v>
      </c>
      <c r="B481" t="s">
        <v>2467</v>
      </c>
      <c r="C481" t="s">
        <v>2468</v>
      </c>
      <c r="D481" t="s">
        <v>2469</v>
      </c>
      <c r="E481" t="s">
        <v>30</v>
      </c>
      <c r="F481" t="s">
        <v>31</v>
      </c>
      <c r="G481">
        <f t="shared" si="35"/>
        <v>0</v>
      </c>
      <c r="H481">
        <f t="shared" si="36"/>
        <v>0</v>
      </c>
      <c r="I481">
        <f t="shared" si="37"/>
        <v>1</v>
      </c>
      <c r="J481">
        <f t="shared" si="38"/>
        <v>0</v>
      </c>
      <c r="K481" t="s">
        <v>2470</v>
      </c>
      <c r="L481" t="s">
        <v>2471</v>
      </c>
      <c r="M481" s="2">
        <v>15005</v>
      </c>
      <c r="N481" s="2">
        <v>40088</v>
      </c>
      <c r="O481" s="2">
        <v>103962</v>
      </c>
      <c r="P481" s="2">
        <v>159055</v>
      </c>
      <c r="Q481">
        <v>34</v>
      </c>
      <c r="R481" t="s">
        <v>2472</v>
      </c>
      <c r="S481" t="s">
        <v>2473</v>
      </c>
      <c r="T481">
        <v>14</v>
      </c>
      <c r="U481" t="s">
        <v>36</v>
      </c>
      <c r="V481" t="s">
        <v>1477</v>
      </c>
      <c r="W481">
        <f t="shared" si="39"/>
        <v>730</v>
      </c>
      <c r="X481" t="s">
        <v>2467</v>
      </c>
      <c r="Y481" t="s">
        <v>2474</v>
      </c>
      <c r="Z481" t="s">
        <v>907</v>
      </c>
      <c r="AH481">
        <v>3</v>
      </c>
    </row>
    <row r="482" spans="1:34" ht="19.2">
      <c r="A482" s="4" t="s">
        <v>5986</v>
      </c>
      <c r="B482" t="s">
        <v>430</v>
      </c>
      <c r="C482" t="s">
        <v>2532</v>
      </c>
      <c r="D482" t="s">
        <v>2533</v>
      </c>
      <c r="E482" t="s">
        <v>30</v>
      </c>
      <c r="F482" t="s">
        <v>31</v>
      </c>
      <c r="G482">
        <f t="shared" si="35"/>
        <v>0</v>
      </c>
      <c r="H482">
        <f t="shared" si="36"/>
        <v>0</v>
      </c>
      <c r="I482">
        <f t="shared" si="37"/>
        <v>1</v>
      </c>
      <c r="J482">
        <f t="shared" si="38"/>
        <v>0</v>
      </c>
      <c r="K482" t="s">
        <v>2534</v>
      </c>
      <c r="L482" t="s">
        <v>434</v>
      </c>
      <c r="M482" s="2">
        <v>408304</v>
      </c>
      <c r="N482" s="2">
        <v>614295</v>
      </c>
      <c r="O482" s="2">
        <v>416742</v>
      </c>
      <c r="P482" s="2">
        <v>1439341</v>
      </c>
      <c r="Q482">
        <v>34</v>
      </c>
      <c r="R482" t="s">
        <v>2535</v>
      </c>
      <c r="S482" t="s">
        <v>436</v>
      </c>
      <c r="T482">
        <v>9</v>
      </c>
      <c r="U482" t="s">
        <v>2536</v>
      </c>
      <c r="V482" t="s">
        <v>2261</v>
      </c>
      <c r="W482">
        <f t="shared" si="39"/>
        <v>1175</v>
      </c>
      <c r="X482" t="s">
        <v>430</v>
      </c>
      <c r="Y482" t="s">
        <v>305</v>
      </c>
      <c r="Z482" t="s">
        <v>622</v>
      </c>
      <c r="AA482" t="s">
        <v>2537</v>
      </c>
      <c r="AB482" t="s">
        <v>2538</v>
      </c>
      <c r="AC482" t="s">
        <v>2539</v>
      </c>
      <c r="AD482" t="s">
        <v>2540</v>
      </c>
      <c r="AE482" t="s">
        <v>2541</v>
      </c>
      <c r="AF482" t="s">
        <v>2542</v>
      </c>
      <c r="AG482" t="s">
        <v>2543</v>
      </c>
      <c r="AH482">
        <v>10</v>
      </c>
    </row>
    <row r="483" spans="1:34" ht="19.2">
      <c r="A483" s="4" t="s">
        <v>5986</v>
      </c>
      <c r="B483" t="s">
        <v>2805</v>
      </c>
      <c r="C483" t="s">
        <v>2806</v>
      </c>
      <c r="D483" t="s">
        <v>2806</v>
      </c>
      <c r="E483" t="s">
        <v>30</v>
      </c>
      <c r="F483" t="s">
        <v>31</v>
      </c>
      <c r="G483">
        <f t="shared" si="35"/>
        <v>0</v>
      </c>
      <c r="H483">
        <f t="shared" si="36"/>
        <v>0</v>
      </c>
      <c r="I483">
        <f t="shared" si="37"/>
        <v>1</v>
      </c>
      <c r="J483">
        <f t="shared" si="38"/>
        <v>0</v>
      </c>
      <c r="K483" t="s">
        <v>2807</v>
      </c>
      <c r="L483" t="s">
        <v>109</v>
      </c>
      <c r="M483" s="2">
        <v>3510</v>
      </c>
      <c r="N483" s="2">
        <v>3510</v>
      </c>
      <c r="O483" s="2">
        <v>10530</v>
      </c>
      <c r="P483" s="2">
        <v>17550</v>
      </c>
      <c r="Q483">
        <v>36</v>
      </c>
      <c r="R483" t="s">
        <v>2808</v>
      </c>
      <c r="S483" t="s">
        <v>2809</v>
      </c>
      <c r="T483">
        <v>263</v>
      </c>
      <c r="U483" t="s">
        <v>1389</v>
      </c>
      <c r="V483" t="s">
        <v>54</v>
      </c>
      <c r="W483">
        <f t="shared" si="39"/>
        <v>135</v>
      </c>
      <c r="X483" t="s">
        <v>2805</v>
      </c>
      <c r="AH483">
        <v>1</v>
      </c>
    </row>
    <row r="484" spans="1:34" ht="19.2">
      <c r="A484" s="4" t="s">
        <v>5986</v>
      </c>
      <c r="B484" t="s">
        <v>430</v>
      </c>
      <c r="C484" t="s">
        <v>2920</v>
      </c>
      <c r="D484" t="s">
        <v>2920</v>
      </c>
      <c r="E484" t="s">
        <v>30</v>
      </c>
      <c r="F484" t="s">
        <v>31</v>
      </c>
      <c r="G484">
        <f t="shared" si="35"/>
        <v>0</v>
      </c>
      <c r="H484">
        <f t="shared" si="36"/>
        <v>0</v>
      </c>
      <c r="I484">
        <f t="shared" si="37"/>
        <v>1</v>
      </c>
      <c r="J484">
        <f t="shared" si="38"/>
        <v>0</v>
      </c>
      <c r="K484" t="s">
        <v>2921</v>
      </c>
      <c r="L484" t="s">
        <v>1956</v>
      </c>
      <c r="M484" s="2">
        <v>792193</v>
      </c>
      <c r="N484" s="2">
        <v>1941993</v>
      </c>
      <c r="O484" s="2">
        <v>2217018</v>
      </c>
      <c r="P484" s="2">
        <v>4951204</v>
      </c>
      <c r="Q484">
        <v>34</v>
      </c>
      <c r="R484" t="s">
        <v>2922</v>
      </c>
      <c r="S484" t="s">
        <v>1958</v>
      </c>
      <c r="T484">
        <v>4</v>
      </c>
      <c r="U484" t="s">
        <v>44</v>
      </c>
      <c r="V484" t="s">
        <v>141</v>
      </c>
      <c r="W484">
        <f t="shared" si="39"/>
        <v>1095</v>
      </c>
      <c r="X484" t="s">
        <v>430</v>
      </c>
      <c r="Y484" t="s">
        <v>2923</v>
      </c>
      <c r="Z484" t="s">
        <v>2924</v>
      </c>
      <c r="AA484" t="s">
        <v>442</v>
      </c>
      <c r="AH484">
        <v>4</v>
      </c>
    </row>
    <row r="485" spans="1:34" ht="19.2">
      <c r="A485" s="4" t="s">
        <v>5986</v>
      </c>
      <c r="B485" t="s">
        <v>3005</v>
      </c>
      <c r="C485" t="s">
        <v>3006</v>
      </c>
      <c r="D485" t="s">
        <v>3006</v>
      </c>
      <c r="E485" t="s">
        <v>30</v>
      </c>
      <c r="F485" t="s">
        <v>31</v>
      </c>
      <c r="G485">
        <f t="shared" si="35"/>
        <v>0</v>
      </c>
      <c r="H485">
        <f t="shared" si="36"/>
        <v>0</v>
      </c>
      <c r="I485">
        <f t="shared" si="37"/>
        <v>1</v>
      </c>
      <c r="J485">
        <f t="shared" si="38"/>
        <v>0</v>
      </c>
      <c r="K485" t="s">
        <v>3007</v>
      </c>
      <c r="L485" t="s">
        <v>3008</v>
      </c>
      <c r="M485" s="2">
        <v>43723</v>
      </c>
      <c r="N485" s="2">
        <v>71696</v>
      </c>
      <c r="O485" s="2">
        <v>228543</v>
      </c>
      <c r="P485" s="2">
        <v>343962</v>
      </c>
      <c r="Q485">
        <v>34</v>
      </c>
      <c r="R485" t="s">
        <v>651</v>
      </c>
      <c r="S485" t="s">
        <v>3009</v>
      </c>
      <c r="T485">
        <v>5</v>
      </c>
      <c r="U485" t="s">
        <v>1036</v>
      </c>
      <c r="V485" t="s">
        <v>2006</v>
      </c>
      <c r="W485">
        <f t="shared" si="39"/>
        <v>812</v>
      </c>
      <c r="X485" t="s">
        <v>3005</v>
      </c>
      <c r="Y485" t="s">
        <v>3010</v>
      </c>
      <c r="AH485">
        <v>2</v>
      </c>
    </row>
    <row r="486" spans="1:34" ht="19.2">
      <c r="A486" s="4" t="s">
        <v>5986</v>
      </c>
      <c r="B486" t="s">
        <v>3197</v>
      </c>
      <c r="C486" t="s">
        <v>3198</v>
      </c>
      <c r="D486" t="s">
        <v>3198</v>
      </c>
      <c r="E486" t="s">
        <v>30</v>
      </c>
      <c r="F486" t="s">
        <v>31</v>
      </c>
      <c r="G486">
        <f t="shared" si="35"/>
        <v>0</v>
      </c>
      <c r="H486">
        <f t="shared" si="36"/>
        <v>0</v>
      </c>
      <c r="I486">
        <f t="shared" si="37"/>
        <v>1</v>
      </c>
      <c r="J486">
        <f t="shared" si="38"/>
        <v>0</v>
      </c>
      <c r="K486" t="s">
        <v>3199</v>
      </c>
      <c r="L486" t="s">
        <v>3200</v>
      </c>
      <c r="M486" s="2">
        <v>498959</v>
      </c>
      <c r="N486" s="2">
        <v>1104788</v>
      </c>
      <c r="O486" s="2">
        <v>1404772</v>
      </c>
      <c r="P486" s="2">
        <v>3008519</v>
      </c>
      <c r="Q486">
        <v>34</v>
      </c>
      <c r="R486" t="s">
        <v>3201</v>
      </c>
      <c r="S486" t="s">
        <v>3202</v>
      </c>
      <c r="U486" t="s">
        <v>322</v>
      </c>
      <c r="V486" t="s">
        <v>1463</v>
      </c>
      <c r="W486">
        <f t="shared" si="39"/>
        <v>1276</v>
      </c>
      <c r="X486" t="s">
        <v>3197</v>
      </c>
      <c r="Y486" t="s">
        <v>3203</v>
      </c>
      <c r="Z486" t="s">
        <v>971</v>
      </c>
      <c r="AA486" t="s">
        <v>3204</v>
      </c>
      <c r="AB486" t="s">
        <v>3205</v>
      </c>
      <c r="AH486">
        <v>5</v>
      </c>
    </row>
    <row r="487" spans="1:34" ht="19.2">
      <c r="A487" s="4" t="s">
        <v>5986</v>
      </c>
      <c r="B487" t="s">
        <v>3278</v>
      </c>
      <c r="C487" t="s">
        <v>3279</v>
      </c>
      <c r="D487" t="s">
        <v>3280</v>
      </c>
      <c r="E487" t="s">
        <v>30</v>
      </c>
      <c r="F487" t="s">
        <v>31</v>
      </c>
      <c r="G487">
        <f t="shared" si="35"/>
        <v>0</v>
      </c>
      <c r="H487">
        <f t="shared" si="36"/>
        <v>0</v>
      </c>
      <c r="I487">
        <f t="shared" si="37"/>
        <v>1</v>
      </c>
      <c r="J487">
        <f t="shared" si="38"/>
        <v>0</v>
      </c>
      <c r="K487" t="s">
        <v>3281</v>
      </c>
      <c r="L487" t="s">
        <v>3282</v>
      </c>
      <c r="M487" s="2">
        <v>8283</v>
      </c>
      <c r="N487" s="2">
        <v>5827</v>
      </c>
      <c r="O487" s="2">
        <v>14110</v>
      </c>
      <c r="P487" s="2">
        <v>28220</v>
      </c>
      <c r="Q487">
        <v>34</v>
      </c>
      <c r="R487" t="s">
        <v>2456</v>
      </c>
      <c r="S487" t="s">
        <v>2457</v>
      </c>
      <c r="T487">
        <v>200</v>
      </c>
      <c r="U487" t="s">
        <v>519</v>
      </c>
      <c r="V487" t="s">
        <v>37</v>
      </c>
      <c r="W487">
        <f t="shared" si="39"/>
        <v>365</v>
      </c>
      <c r="X487" t="s">
        <v>3278</v>
      </c>
      <c r="AH487">
        <v>1</v>
      </c>
    </row>
    <row r="488" spans="1:34" ht="19.2">
      <c r="A488" s="4" t="s">
        <v>5986</v>
      </c>
      <c r="B488" t="s">
        <v>3315</v>
      </c>
      <c r="C488" t="s">
        <v>3316</v>
      </c>
      <c r="D488" t="s">
        <v>3316</v>
      </c>
      <c r="E488" t="s">
        <v>30</v>
      </c>
      <c r="F488" t="s">
        <v>31</v>
      </c>
      <c r="G488">
        <f t="shared" si="35"/>
        <v>0</v>
      </c>
      <c r="H488">
        <f t="shared" si="36"/>
        <v>0</v>
      </c>
      <c r="I488">
        <f t="shared" si="37"/>
        <v>1</v>
      </c>
      <c r="J488">
        <f t="shared" si="38"/>
        <v>0</v>
      </c>
      <c r="K488" t="s">
        <v>3317</v>
      </c>
      <c r="L488" t="s">
        <v>3318</v>
      </c>
      <c r="M488" s="2">
        <v>76576</v>
      </c>
      <c r="N488" s="2">
        <v>76576</v>
      </c>
      <c r="O488" s="2">
        <v>290181</v>
      </c>
      <c r="P488" s="2">
        <v>443333</v>
      </c>
      <c r="Q488">
        <v>34</v>
      </c>
      <c r="R488" t="s">
        <v>3319</v>
      </c>
      <c r="S488" t="s">
        <v>3320</v>
      </c>
      <c r="T488">
        <v>27</v>
      </c>
      <c r="U488" t="s">
        <v>36</v>
      </c>
      <c r="V488" t="s">
        <v>1477</v>
      </c>
      <c r="W488">
        <f t="shared" si="39"/>
        <v>730</v>
      </c>
      <c r="X488" t="s">
        <v>3315</v>
      </c>
      <c r="Y488" t="s">
        <v>3321</v>
      </c>
      <c r="AH488">
        <v>2</v>
      </c>
    </row>
    <row r="489" spans="1:34" ht="19.2">
      <c r="A489" s="4" t="s">
        <v>5986</v>
      </c>
      <c r="B489" t="s">
        <v>3459</v>
      </c>
      <c r="C489" t="s">
        <v>3460</v>
      </c>
      <c r="D489" t="s">
        <v>3460</v>
      </c>
      <c r="E489" t="s">
        <v>30</v>
      </c>
      <c r="F489" t="s">
        <v>31</v>
      </c>
      <c r="G489">
        <f t="shared" si="35"/>
        <v>0</v>
      </c>
      <c r="H489">
        <f t="shared" si="36"/>
        <v>0</v>
      </c>
      <c r="I489">
        <f t="shared" si="37"/>
        <v>1</v>
      </c>
      <c r="J489">
        <f t="shared" si="38"/>
        <v>0</v>
      </c>
      <c r="K489" t="s">
        <v>3461</v>
      </c>
      <c r="L489" t="s">
        <v>3462</v>
      </c>
      <c r="M489" s="2">
        <v>7018</v>
      </c>
      <c r="N489" s="2">
        <v>6589</v>
      </c>
      <c r="O489" s="2">
        <v>25270</v>
      </c>
      <c r="P489" s="2">
        <v>38877</v>
      </c>
      <c r="Q489">
        <v>34</v>
      </c>
      <c r="R489" t="s">
        <v>3463</v>
      </c>
      <c r="S489" t="s">
        <v>3464</v>
      </c>
      <c r="T489">
        <v>17</v>
      </c>
      <c r="U489" t="s">
        <v>449</v>
      </c>
      <c r="V489" t="s">
        <v>190</v>
      </c>
      <c r="W489">
        <f t="shared" si="39"/>
        <v>274</v>
      </c>
      <c r="X489" t="s">
        <v>3459</v>
      </c>
      <c r="AH489">
        <v>1</v>
      </c>
    </row>
    <row r="490" spans="1:34" ht="19.2">
      <c r="A490" s="4" t="s">
        <v>5986</v>
      </c>
      <c r="B490" t="s">
        <v>3569</v>
      </c>
      <c r="C490" t="s">
        <v>3570</v>
      </c>
      <c r="D490" t="s">
        <v>3571</v>
      </c>
      <c r="E490" t="s">
        <v>30</v>
      </c>
      <c r="F490" t="s">
        <v>31</v>
      </c>
      <c r="G490">
        <f t="shared" si="35"/>
        <v>0</v>
      </c>
      <c r="H490">
        <f t="shared" si="36"/>
        <v>0</v>
      </c>
      <c r="I490">
        <f t="shared" si="37"/>
        <v>1</v>
      </c>
      <c r="J490">
        <f t="shared" si="38"/>
        <v>0</v>
      </c>
      <c r="K490" t="s">
        <v>3572</v>
      </c>
      <c r="L490" t="s">
        <v>3573</v>
      </c>
      <c r="M490" s="2">
        <v>60901</v>
      </c>
      <c r="N490" s="2">
        <v>60901</v>
      </c>
      <c r="O490" s="2">
        <v>339258</v>
      </c>
      <c r="P490" s="2">
        <v>461060</v>
      </c>
      <c r="Q490">
        <v>34</v>
      </c>
      <c r="R490" t="s">
        <v>3574</v>
      </c>
      <c r="S490" t="s">
        <v>3575</v>
      </c>
      <c r="T490">
        <v>199</v>
      </c>
      <c r="U490" t="s">
        <v>36</v>
      </c>
      <c r="V490" t="s">
        <v>995</v>
      </c>
      <c r="W490">
        <f t="shared" si="39"/>
        <v>761</v>
      </c>
      <c r="X490" t="s">
        <v>3569</v>
      </c>
      <c r="Y490" t="s">
        <v>3576</v>
      </c>
      <c r="Z490" t="s">
        <v>3577</v>
      </c>
      <c r="AH490">
        <v>3</v>
      </c>
    </row>
    <row r="491" spans="1:34" ht="19.2">
      <c r="A491" s="4" t="s">
        <v>5986</v>
      </c>
      <c r="B491" t="s">
        <v>3691</v>
      </c>
      <c r="C491" t="s">
        <v>3692</v>
      </c>
      <c r="D491" t="s">
        <v>3693</v>
      </c>
      <c r="E491" t="s">
        <v>30</v>
      </c>
      <c r="F491" t="s">
        <v>31</v>
      </c>
      <c r="G491">
        <f t="shared" si="35"/>
        <v>0</v>
      </c>
      <c r="H491">
        <f t="shared" si="36"/>
        <v>0</v>
      </c>
      <c r="I491">
        <f t="shared" si="37"/>
        <v>1</v>
      </c>
      <c r="J491">
        <f t="shared" si="38"/>
        <v>0</v>
      </c>
      <c r="K491" t="s">
        <v>3694</v>
      </c>
      <c r="L491" t="s">
        <v>3695</v>
      </c>
      <c r="M491" s="2">
        <v>7160</v>
      </c>
      <c r="N491" s="2"/>
      <c r="O491" s="2">
        <v>10740</v>
      </c>
      <c r="P491" s="2">
        <v>17900</v>
      </c>
      <c r="Q491">
        <v>34</v>
      </c>
      <c r="R491" t="s">
        <v>3696</v>
      </c>
      <c r="S491" t="s">
        <v>3697</v>
      </c>
      <c r="U491" t="s">
        <v>134</v>
      </c>
      <c r="V491" t="s">
        <v>528</v>
      </c>
      <c r="W491">
        <f t="shared" si="39"/>
        <v>334</v>
      </c>
      <c r="X491" t="s">
        <v>3691</v>
      </c>
      <c r="AH491">
        <v>1</v>
      </c>
    </row>
    <row r="492" spans="1:34" ht="19.2">
      <c r="A492" s="4" t="s">
        <v>5986</v>
      </c>
      <c r="B492" t="s">
        <v>971</v>
      </c>
      <c r="C492" t="s">
        <v>3731</v>
      </c>
      <c r="D492" t="s">
        <v>3732</v>
      </c>
      <c r="E492" t="s">
        <v>30</v>
      </c>
      <c r="F492" t="s">
        <v>31</v>
      </c>
      <c r="G492">
        <f t="shared" si="35"/>
        <v>0</v>
      </c>
      <c r="H492">
        <f t="shared" si="36"/>
        <v>0</v>
      </c>
      <c r="I492">
        <f t="shared" si="37"/>
        <v>1</v>
      </c>
      <c r="J492">
        <f t="shared" si="38"/>
        <v>0</v>
      </c>
      <c r="K492" t="s">
        <v>3733</v>
      </c>
      <c r="L492" t="s">
        <v>3734</v>
      </c>
      <c r="M492" s="2">
        <v>451700</v>
      </c>
      <c r="N492" s="2">
        <v>467287</v>
      </c>
      <c r="O492" s="2">
        <v>580816</v>
      </c>
      <c r="P492" s="2">
        <v>1499803</v>
      </c>
      <c r="Q492">
        <v>34</v>
      </c>
      <c r="R492" t="s">
        <v>435</v>
      </c>
      <c r="U492" t="s">
        <v>322</v>
      </c>
      <c r="V492" t="s">
        <v>55</v>
      </c>
      <c r="W492">
        <f t="shared" si="39"/>
        <v>912</v>
      </c>
      <c r="X492" t="s">
        <v>971</v>
      </c>
      <c r="Y492" t="s">
        <v>3735</v>
      </c>
      <c r="Z492" t="s">
        <v>3736</v>
      </c>
      <c r="AA492" t="s">
        <v>3737</v>
      </c>
      <c r="AB492" t="s">
        <v>3738</v>
      </c>
      <c r="AH492">
        <v>5</v>
      </c>
    </row>
    <row r="493" spans="1:34" ht="19.2">
      <c r="A493" s="4" t="s">
        <v>5986</v>
      </c>
      <c r="B493" t="s">
        <v>430</v>
      </c>
      <c r="C493" t="s">
        <v>3821</v>
      </c>
      <c r="D493" t="s">
        <v>3822</v>
      </c>
      <c r="E493" t="s">
        <v>30</v>
      </c>
      <c r="F493" t="s">
        <v>31</v>
      </c>
      <c r="G493">
        <f t="shared" si="35"/>
        <v>0</v>
      </c>
      <c r="H493">
        <f t="shared" si="36"/>
        <v>0</v>
      </c>
      <c r="I493">
        <f t="shared" si="37"/>
        <v>1</v>
      </c>
      <c r="J493">
        <f t="shared" si="38"/>
        <v>0</v>
      </c>
      <c r="K493" t="s">
        <v>3823</v>
      </c>
      <c r="L493" t="s">
        <v>3824</v>
      </c>
      <c r="M493" s="2">
        <v>743997</v>
      </c>
      <c r="N493" s="2">
        <v>185999</v>
      </c>
      <c r="O493" s="2">
        <v>1394994</v>
      </c>
      <c r="P493" s="2">
        <v>2324990</v>
      </c>
      <c r="Q493">
        <v>34</v>
      </c>
      <c r="R493" t="s">
        <v>2922</v>
      </c>
      <c r="S493" t="s">
        <v>1958</v>
      </c>
      <c r="T493">
        <v>4</v>
      </c>
      <c r="U493" t="s">
        <v>1959</v>
      </c>
      <c r="V493" t="s">
        <v>141</v>
      </c>
      <c r="W493">
        <f t="shared" si="39"/>
        <v>975</v>
      </c>
      <c r="X493" t="s">
        <v>430</v>
      </c>
      <c r="Y493" t="s">
        <v>3825</v>
      </c>
      <c r="Z493" t="s">
        <v>3826</v>
      </c>
      <c r="AA493" t="s">
        <v>3827</v>
      </c>
      <c r="AB493" t="s">
        <v>3828</v>
      </c>
      <c r="AH493">
        <v>5</v>
      </c>
    </row>
    <row r="494" spans="1:34" ht="19.2">
      <c r="A494" s="4" t="s">
        <v>5986</v>
      </c>
      <c r="B494" t="s">
        <v>4156</v>
      </c>
      <c r="C494" t="s">
        <v>4157</v>
      </c>
      <c r="D494" t="s">
        <v>4158</v>
      </c>
      <c r="E494" t="s">
        <v>30</v>
      </c>
      <c r="F494" t="s">
        <v>31</v>
      </c>
      <c r="G494">
        <f t="shared" si="35"/>
        <v>0</v>
      </c>
      <c r="H494">
        <f t="shared" si="36"/>
        <v>0</v>
      </c>
      <c r="I494">
        <f t="shared" si="37"/>
        <v>1</v>
      </c>
      <c r="J494">
        <f t="shared" si="38"/>
        <v>0</v>
      </c>
      <c r="K494" t="s">
        <v>4159</v>
      </c>
      <c r="L494" t="s">
        <v>4160</v>
      </c>
      <c r="M494" s="2">
        <v>21054</v>
      </c>
      <c r="N494" s="2">
        <v>21054</v>
      </c>
      <c r="O494" s="2">
        <v>63163</v>
      </c>
      <c r="P494" s="2">
        <v>105271</v>
      </c>
      <c r="Q494">
        <v>34</v>
      </c>
      <c r="R494" t="s">
        <v>4161</v>
      </c>
      <c r="S494" t="s">
        <v>4162</v>
      </c>
      <c r="T494">
        <v>43</v>
      </c>
      <c r="U494" t="s">
        <v>36</v>
      </c>
      <c r="V494" t="s">
        <v>528</v>
      </c>
      <c r="W494">
        <f t="shared" si="39"/>
        <v>365</v>
      </c>
      <c r="X494" t="s">
        <v>4156</v>
      </c>
      <c r="AH494">
        <v>1</v>
      </c>
    </row>
    <row r="495" spans="1:34" ht="19.2">
      <c r="A495" s="4" t="s">
        <v>5986</v>
      </c>
      <c r="B495" t="s">
        <v>2216</v>
      </c>
      <c r="C495" t="s">
        <v>4183</v>
      </c>
      <c r="D495" t="s">
        <v>4183</v>
      </c>
      <c r="E495" t="s">
        <v>30</v>
      </c>
      <c r="F495" t="s">
        <v>31</v>
      </c>
      <c r="G495">
        <f t="shared" si="35"/>
        <v>0</v>
      </c>
      <c r="H495">
        <f t="shared" si="36"/>
        <v>0</v>
      </c>
      <c r="I495">
        <f t="shared" si="37"/>
        <v>1</v>
      </c>
      <c r="J495">
        <f t="shared" si="38"/>
        <v>0</v>
      </c>
      <c r="K495" t="s">
        <v>4184</v>
      </c>
      <c r="L495" t="s">
        <v>4185</v>
      </c>
      <c r="M495" s="2">
        <v>50000</v>
      </c>
      <c r="N495" s="2"/>
      <c r="O495" s="2">
        <v>77000</v>
      </c>
      <c r="P495" s="2">
        <v>127000</v>
      </c>
      <c r="Q495">
        <v>34</v>
      </c>
      <c r="R495" t="s">
        <v>4186</v>
      </c>
      <c r="S495" t="s">
        <v>4187</v>
      </c>
      <c r="T495">
        <v>50</v>
      </c>
      <c r="U495" t="s">
        <v>36</v>
      </c>
      <c r="V495" t="s">
        <v>1638</v>
      </c>
      <c r="W495">
        <f t="shared" si="39"/>
        <v>304</v>
      </c>
      <c r="X495" t="s">
        <v>2216</v>
      </c>
      <c r="AH495">
        <v>1</v>
      </c>
    </row>
    <row r="496" spans="1:34" ht="19.2">
      <c r="A496" s="4" t="s">
        <v>5986</v>
      </c>
      <c r="B496" t="s">
        <v>971</v>
      </c>
      <c r="C496" t="s">
        <v>4196</v>
      </c>
      <c r="D496" t="s">
        <v>4196</v>
      </c>
      <c r="E496" t="s">
        <v>30</v>
      </c>
      <c r="F496" t="s">
        <v>31</v>
      </c>
      <c r="G496">
        <f t="shared" si="35"/>
        <v>0</v>
      </c>
      <c r="H496">
        <f t="shared" si="36"/>
        <v>0</v>
      </c>
      <c r="I496">
        <f t="shared" si="37"/>
        <v>1</v>
      </c>
      <c r="J496">
        <f t="shared" si="38"/>
        <v>0</v>
      </c>
      <c r="K496" t="s">
        <v>4197</v>
      </c>
      <c r="L496" t="s">
        <v>974</v>
      </c>
      <c r="M496" s="2">
        <v>1599935</v>
      </c>
      <c r="N496" s="2">
        <v>399984</v>
      </c>
      <c r="O496" s="2">
        <v>2999878</v>
      </c>
      <c r="P496" s="2">
        <v>4999797</v>
      </c>
      <c r="Q496">
        <v>34</v>
      </c>
      <c r="R496" t="s">
        <v>1011</v>
      </c>
      <c r="S496" t="s">
        <v>976</v>
      </c>
      <c r="T496">
        <v>10</v>
      </c>
      <c r="U496" t="s">
        <v>1959</v>
      </c>
      <c r="V496" t="s">
        <v>1347</v>
      </c>
      <c r="W496">
        <f t="shared" si="39"/>
        <v>1460</v>
      </c>
      <c r="X496" t="s">
        <v>971</v>
      </c>
      <c r="Y496" t="s">
        <v>3204</v>
      </c>
      <c r="Z496" t="s">
        <v>4198</v>
      </c>
      <c r="AA496" t="s">
        <v>4199</v>
      </c>
      <c r="AB496" t="s">
        <v>4200</v>
      </c>
      <c r="AC496" t="s">
        <v>4201</v>
      </c>
      <c r="AH496">
        <v>6</v>
      </c>
    </row>
    <row r="497" spans="1:34" ht="19.2">
      <c r="A497" s="4" t="s">
        <v>5986</v>
      </c>
      <c r="B497" t="s">
        <v>4212</v>
      </c>
      <c r="C497" t="s">
        <v>4213</v>
      </c>
      <c r="D497" t="s">
        <v>4213</v>
      </c>
      <c r="E497" t="s">
        <v>30</v>
      </c>
      <c r="F497" t="s">
        <v>31</v>
      </c>
      <c r="G497">
        <f t="shared" si="35"/>
        <v>0</v>
      </c>
      <c r="H497">
        <f t="shared" si="36"/>
        <v>0</v>
      </c>
      <c r="I497">
        <f t="shared" si="37"/>
        <v>1</v>
      </c>
      <c r="J497">
        <f t="shared" si="38"/>
        <v>0</v>
      </c>
      <c r="K497" t="s">
        <v>4214</v>
      </c>
      <c r="L497" t="s">
        <v>4215</v>
      </c>
      <c r="M497" s="2">
        <v>588373</v>
      </c>
      <c r="N497" s="2">
        <v>1899284</v>
      </c>
      <c r="O497" s="2">
        <v>1229760</v>
      </c>
      <c r="P497" s="2">
        <v>3717417</v>
      </c>
      <c r="Q497">
        <v>34</v>
      </c>
      <c r="R497" t="s">
        <v>1957</v>
      </c>
      <c r="S497" t="s">
        <v>1958</v>
      </c>
      <c r="T497">
        <v>4</v>
      </c>
      <c r="U497" t="s">
        <v>295</v>
      </c>
      <c r="V497" t="s">
        <v>119</v>
      </c>
      <c r="W497">
        <f t="shared" si="39"/>
        <v>1276</v>
      </c>
      <c r="X497" t="s">
        <v>4212</v>
      </c>
      <c r="Y497" t="s">
        <v>4216</v>
      </c>
      <c r="Z497" t="s">
        <v>4217</v>
      </c>
      <c r="AA497" t="s">
        <v>4218</v>
      </c>
      <c r="AH497">
        <v>4</v>
      </c>
    </row>
    <row r="498" spans="1:34" ht="19.2">
      <c r="A498" s="4" t="s">
        <v>5986</v>
      </c>
      <c r="B498" t="s">
        <v>4362</v>
      </c>
      <c r="C498" t="s">
        <v>4363</v>
      </c>
      <c r="D498" t="s">
        <v>4364</v>
      </c>
      <c r="E498" t="s">
        <v>30</v>
      </c>
      <c r="F498" t="s">
        <v>31</v>
      </c>
      <c r="G498">
        <f t="shared" si="35"/>
        <v>0</v>
      </c>
      <c r="H498">
        <f t="shared" si="36"/>
        <v>0</v>
      </c>
      <c r="I498">
        <f t="shared" si="37"/>
        <v>1</v>
      </c>
      <c r="J498">
        <f t="shared" si="38"/>
        <v>0</v>
      </c>
      <c r="K498" t="s">
        <v>4365</v>
      </c>
      <c r="L498" t="s">
        <v>4366</v>
      </c>
      <c r="M498" s="2">
        <v>1684150</v>
      </c>
      <c r="N498" s="2">
        <v>315850</v>
      </c>
      <c r="O498" s="2">
        <v>3019142</v>
      </c>
      <c r="P498" s="2">
        <v>5019142</v>
      </c>
      <c r="Q498">
        <v>34</v>
      </c>
      <c r="R498" t="s">
        <v>3696</v>
      </c>
      <c r="S498" t="s">
        <v>4367</v>
      </c>
      <c r="T498">
        <v>5</v>
      </c>
      <c r="U498" t="s">
        <v>4368</v>
      </c>
      <c r="V498" t="s">
        <v>1922</v>
      </c>
      <c r="W498">
        <f t="shared" si="39"/>
        <v>928</v>
      </c>
      <c r="X498" t="s">
        <v>4362</v>
      </c>
      <c r="Y498" t="s">
        <v>4369</v>
      </c>
      <c r="Z498" t="s">
        <v>4370</v>
      </c>
      <c r="AA498" t="s">
        <v>4371</v>
      </c>
      <c r="AB498" t="s">
        <v>4372</v>
      </c>
      <c r="AH498">
        <v>5</v>
      </c>
    </row>
    <row r="499" spans="1:34" ht="19.2">
      <c r="A499" s="4" t="s">
        <v>5986</v>
      </c>
      <c r="B499" t="s">
        <v>4428</v>
      </c>
      <c r="C499" t="s">
        <v>4429</v>
      </c>
      <c r="D499" t="s">
        <v>4429</v>
      </c>
      <c r="E499" t="s">
        <v>30</v>
      </c>
      <c r="F499" t="s">
        <v>31</v>
      </c>
      <c r="G499">
        <f t="shared" si="35"/>
        <v>0</v>
      </c>
      <c r="H499">
        <f t="shared" si="36"/>
        <v>0</v>
      </c>
      <c r="I499">
        <f t="shared" si="37"/>
        <v>1</v>
      </c>
      <c r="J499">
        <f t="shared" si="38"/>
        <v>0</v>
      </c>
      <c r="K499" t="s">
        <v>4430</v>
      </c>
      <c r="L499" t="s">
        <v>4431</v>
      </c>
      <c r="M499" s="2">
        <v>397596</v>
      </c>
      <c r="N499" s="2">
        <v>665527</v>
      </c>
      <c r="O499" s="2">
        <v>514054</v>
      </c>
      <c r="P499" s="2">
        <v>1577176</v>
      </c>
      <c r="Q499">
        <v>36</v>
      </c>
      <c r="R499" t="s">
        <v>4432</v>
      </c>
      <c r="S499" t="s">
        <v>4433</v>
      </c>
      <c r="T499">
        <v>61</v>
      </c>
      <c r="U499" t="s">
        <v>847</v>
      </c>
      <c r="V499" t="s">
        <v>1922</v>
      </c>
      <c r="W499">
        <f t="shared" si="39"/>
        <v>1460</v>
      </c>
      <c r="X499" t="s">
        <v>4434</v>
      </c>
      <c r="Y499" t="s">
        <v>4435</v>
      </c>
      <c r="Z499" t="s">
        <v>4436</v>
      </c>
      <c r="AA499" t="s">
        <v>4437</v>
      </c>
      <c r="AB499" t="s">
        <v>4428</v>
      </c>
      <c r="AH499">
        <v>5</v>
      </c>
    </row>
    <row r="500" spans="1:34" ht="19.2">
      <c r="A500" s="4" t="s">
        <v>5986</v>
      </c>
      <c r="B500" t="s">
        <v>4624</v>
      </c>
      <c r="C500" t="s">
        <v>4625</v>
      </c>
      <c r="D500" t="s">
        <v>4625</v>
      </c>
      <c r="E500" t="s">
        <v>30</v>
      </c>
      <c r="F500" t="s">
        <v>31</v>
      </c>
      <c r="G500">
        <f t="shared" si="35"/>
        <v>0</v>
      </c>
      <c r="H500">
        <f t="shared" si="36"/>
        <v>0</v>
      </c>
      <c r="I500">
        <f t="shared" si="37"/>
        <v>1</v>
      </c>
      <c r="J500">
        <f t="shared" si="38"/>
        <v>0</v>
      </c>
      <c r="K500" t="s">
        <v>4626</v>
      </c>
      <c r="L500" t="s">
        <v>3513</v>
      </c>
      <c r="M500" s="2">
        <v>731042</v>
      </c>
      <c r="N500" s="2">
        <v>2689908</v>
      </c>
      <c r="O500" s="2">
        <v>961283</v>
      </c>
      <c r="P500" s="2">
        <v>4382233</v>
      </c>
      <c r="Q500">
        <v>34</v>
      </c>
      <c r="R500" t="s">
        <v>1957</v>
      </c>
      <c r="S500" t="s">
        <v>1958</v>
      </c>
      <c r="T500">
        <v>4</v>
      </c>
      <c r="U500" t="s">
        <v>555</v>
      </c>
      <c r="V500" t="s">
        <v>119</v>
      </c>
      <c r="W500">
        <f t="shared" si="39"/>
        <v>1460</v>
      </c>
      <c r="X500" t="s">
        <v>4624</v>
      </c>
      <c r="Y500" t="s">
        <v>4627</v>
      </c>
      <c r="Z500" t="s">
        <v>4628</v>
      </c>
      <c r="AA500" t="s">
        <v>4629</v>
      </c>
      <c r="AB500" t="s">
        <v>4630</v>
      </c>
      <c r="AC500" t="s">
        <v>4631</v>
      </c>
      <c r="AH500">
        <v>6</v>
      </c>
    </row>
    <row r="501" spans="1:34" ht="19.2">
      <c r="A501" s="4" t="s">
        <v>5986</v>
      </c>
      <c r="B501" t="s">
        <v>3569</v>
      </c>
      <c r="C501" t="s">
        <v>4773</v>
      </c>
      <c r="E501" t="s">
        <v>30</v>
      </c>
      <c r="F501" t="s">
        <v>31</v>
      </c>
      <c r="G501">
        <f t="shared" si="35"/>
        <v>0</v>
      </c>
      <c r="H501">
        <f t="shared" si="36"/>
        <v>0</v>
      </c>
      <c r="I501">
        <f t="shared" si="37"/>
        <v>1</v>
      </c>
      <c r="J501">
        <f t="shared" si="38"/>
        <v>0</v>
      </c>
      <c r="K501" t="s">
        <v>4774</v>
      </c>
      <c r="M501" s="2">
        <v>82391</v>
      </c>
      <c r="N501" s="2">
        <v>82391</v>
      </c>
      <c r="O501" s="2">
        <v>320792</v>
      </c>
      <c r="P501" s="2">
        <v>485575</v>
      </c>
      <c r="Q501">
        <v>34</v>
      </c>
      <c r="R501" t="s">
        <v>3574</v>
      </c>
      <c r="S501" t="s">
        <v>3575</v>
      </c>
      <c r="T501">
        <v>199</v>
      </c>
      <c r="U501" t="s">
        <v>44</v>
      </c>
      <c r="V501" t="s">
        <v>45</v>
      </c>
      <c r="W501">
        <f t="shared" si="39"/>
        <v>729</v>
      </c>
      <c r="X501" t="s">
        <v>3569</v>
      </c>
      <c r="Y501" t="s">
        <v>4775</v>
      </c>
      <c r="AH501">
        <v>2</v>
      </c>
    </row>
    <row r="502" spans="1:34" ht="19.2">
      <c r="A502" s="4" t="s">
        <v>5986</v>
      </c>
      <c r="B502" t="s">
        <v>4372</v>
      </c>
      <c r="C502" t="s">
        <v>4823</v>
      </c>
      <c r="D502" t="s">
        <v>4824</v>
      </c>
      <c r="E502" t="s">
        <v>30</v>
      </c>
      <c r="F502" t="s">
        <v>31</v>
      </c>
      <c r="G502">
        <f t="shared" si="35"/>
        <v>0</v>
      </c>
      <c r="H502">
        <f t="shared" si="36"/>
        <v>0</v>
      </c>
      <c r="I502">
        <f t="shared" si="37"/>
        <v>1</v>
      </c>
      <c r="J502">
        <f t="shared" si="38"/>
        <v>0</v>
      </c>
      <c r="K502" t="s">
        <v>4825</v>
      </c>
      <c r="L502" t="s">
        <v>974</v>
      </c>
      <c r="M502" s="2">
        <v>420277</v>
      </c>
      <c r="N502" s="2">
        <v>673009</v>
      </c>
      <c r="O502" s="2">
        <v>352750</v>
      </c>
      <c r="P502" s="2">
        <v>1446036</v>
      </c>
      <c r="Q502">
        <v>34</v>
      </c>
      <c r="R502" t="s">
        <v>1011</v>
      </c>
      <c r="S502" t="s">
        <v>4826</v>
      </c>
      <c r="T502">
        <v>10</v>
      </c>
      <c r="U502" t="s">
        <v>44</v>
      </c>
      <c r="V502" t="s">
        <v>141</v>
      </c>
      <c r="W502">
        <f t="shared" si="39"/>
        <v>1095</v>
      </c>
      <c r="X502" t="s">
        <v>4372</v>
      </c>
      <c r="Y502" t="s">
        <v>1245</v>
      </c>
      <c r="Z502" t="s">
        <v>4827</v>
      </c>
      <c r="AA502" t="s">
        <v>4828</v>
      </c>
      <c r="AH502">
        <v>4</v>
      </c>
    </row>
    <row r="503" spans="1:34" ht="19.2">
      <c r="A503" s="4" t="s">
        <v>5986</v>
      </c>
      <c r="B503" t="s">
        <v>4951</v>
      </c>
      <c r="C503" t="s">
        <v>4952</v>
      </c>
      <c r="D503" t="s">
        <v>4953</v>
      </c>
      <c r="E503" t="s">
        <v>30</v>
      </c>
      <c r="F503" t="s">
        <v>31</v>
      </c>
      <c r="G503">
        <f t="shared" si="35"/>
        <v>0</v>
      </c>
      <c r="H503">
        <f t="shared" si="36"/>
        <v>0</v>
      </c>
      <c r="I503">
        <f t="shared" si="37"/>
        <v>1</v>
      </c>
      <c r="J503">
        <f t="shared" si="38"/>
        <v>0</v>
      </c>
      <c r="K503" t="s">
        <v>4954</v>
      </c>
      <c r="L503" t="s">
        <v>4955</v>
      </c>
      <c r="M503" s="2">
        <v>11740</v>
      </c>
      <c r="N503" s="2">
        <v>8260</v>
      </c>
      <c r="O503" s="2">
        <v>20000</v>
      </c>
      <c r="P503" s="2">
        <v>40000</v>
      </c>
      <c r="Q503">
        <v>34</v>
      </c>
      <c r="R503" t="s">
        <v>4956</v>
      </c>
      <c r="S503" t="s">
        <v>2457</v>
      </c>
      <c r="T503">
        <v>1</v>
      </c>
      <c r="U503" t="s">
        <v>519</v>
      </c>
      <c r="V503" t="s">
        <v>803</v>
      </c>
      <c r="W503">
        <f t="shared" si="39"/>
        <v>274</v>
      </c>
      <c r="X503" t="s">
        <v>4951</v>
      </c>
      <c r="AH503">
        <v>1</v>
      </c>
    </row>
    <row r="504" spans="1:34" ht="19.2">
      <c r="A504" s="4" t="s">
        <v>5986</v>
      </c>
      <c r="B504" t="s">
        <v>4967</v>
      </c>
      <c r="C504" t="s">
        <v>4968</v>
      </c>
      <c r="D504" t="s">
        <v>4969</v>
      </c>
      <c r="E504" t="s">
        <v>30</v>
      </c>
      <c r="F504" t="s">
        <v>31</v>
      </c>
      <c r="G504">
        <f t="shared" si="35"/>
        <v>0</v>
      </c>
      <c r="H504">
        <f t="shared" si="36"/>
        <v>0</v>
      </c>
      <c r="I504">
        <f t="shared" si="37"/>
        <v>1</v>
      </c>
      <c r="J504">
        <f t="shared" si="38"/>
        <v>0</v>
      </c>
      <c r="K504" t="s">
        <v>4970</v>
      </c>
      <c r="M504" s="2">
        <v>34151</v>
      </c>
      <c r="N504" s="2">
        <v>182349</v>
      </c>
      <c r="O504" s="2">
        <v>216500</v>
      </c>
      <c r="P504" s="2">
        <v>433000</v>
      </c>
      <c r="Q504">
        <v>8</v>
      </c>
      <c r="R504" t="s">
        <v>4971</v>
      </c>
      <c r="S504" t="s">
        <v>4972</v>
      </c>
      <c r="U504" t="s">
        <v>4973</v>
      </c>
      <c r="V504" t="s">
        <v>4974</v>
      </c>
      <c r="W504">
        <f t="shared" si="39"/>
        <v>578</v>
      </c>
      <c r="AH504">
        <v>1</v>
      </c>
    </row>
    <row r="505" spans="1:34" ht="19.2">
      <c r="A505" s="4" t="s">
        <v>5986</v>
      </c>
      <c r="B505" t="s">
        <v>5105</v>
      </c>
      <c r="C505" t="s">
        <v>5106</v>
      </c>
      <c r="D505" t="s">
        <v>5107</v>
      </c>
      <c r="E505" t="s">
        <v>30</v>
      </c>
      <c r="F505" t="s">
        <v>31</v>
      </c>
      <c r="G505">
        <f t="shared" si="35"/>
        <v>0</v>
      </c>
      <c r="H505">
        <f t="shared" si="36"/>
        <v>0</v>
      </c>
      <c r="I505">
        <f t="shared" si="37"/>
        <v>1</v>
      </c>
      <c r="J505">
        <f t="shared" si="38"/>
        <v>0</v>
      </c>
      <c r="K505" t="s">
        <v>5108</v>
      </c>
      <c r="L505" t="s">
        <v>5109</v>
      </c>
      <c r="M505" s="2">
        <v>15821</v>
      </c>
      <c r="N505" s="2"/>
      <c r="O505" s="2">
        <v>46114</v>
      </c>
      <c r="P505" s="2">
        <v>61935</v>
      </c>
      <c r="Q505">
        <v>34</v>
      </c>
      <c r="R505" t="s">
        <v>5110</v>
      </c>
      <c r="S505" t="s">
        <v>5111</v>
      </c>
      <c r="T505">
        <v>22</v>
      </c>
      <c r="U505" t="s">
        <v>36</v>
      </c>
      <c r="V505" t="s">
        <v>528</v>
      </c>
      <c r="W505">
        <f t="shared" si="39"/>
        <v>365</v>
      </c>
      <c r="X505" t="s">
        <v>5105</v>
      </c>
      <c r="AH505">
        <v>1</v>
      </c>
    </row>
    <row r="506" spans="1:34" ht="19.2">
      <c r="A506" s="4" t="s">
        <v>5986</v>
      </c>
      <c r="B506" t="s">
        <v>5224</v>
      </c>
      <c r="C506" t="s">
        <v>5225</v>
      </c>
      <c r="E506" t="s">
        <v>30</v>
      </c>
      <c r="F506" t="s">
        <v>31</v>
      </c>
      <c r="G506">
        <f t="shared" si="35"/>
        <v>0</v>
      </c>
      <c r="H506">
        <f t="shared" si="36"/>
        <v>0</v>
      </c>
      <c r="I506">
        <f t="shared" si="37"/>
        <v>1</v>
      </c>
      <c r="J506">
        <f t="shared" si="38"/>
        <v>0</v>
      </c>
      <c r="K506" t="s">
        <v>5226</v>
      </c>
      <c r="M506" s="2">
        <v>9600</v>
      </c>
      <c r="N506" s="2">
        <v>9600</v>
      </c>
      <c r="O506" s="2">
        <v>28800</v>
      </c>
      <c r="P506" s="2">
        <v>48000</v>
      </c>
      <c r="R506" t="s">
        <v>2456</v>
      </c>
      <c r="S506" t="s">
        <v>2457</v>
      </c>
      <c r="T506">
        <v>100</v>
      </c>
      <c r="U506" t="s">
        <v>205</v>
      </c>
      <c r="V506" t="s">
        <v>111</v>
      </c>
      <c r="W506">
        <f t="shared" si="39"/>
        <v>365</v>
      </c>
      <c r="X506" t="s">
        <v>5224</v>
      </c>
      <c r="AH506">
        <v>1</v>
      </c>
    </row>
    <row r="507" spans="1:34" ht="19.2">
      <c r="A507" s="4" t="s">
        <v>5986</v>
      </c>
      <c r="B507" t="s">
        <v>5475</v>
      </c>
      <c r="C507" t="s">
        <v>5476</v>
      </c>
      <c r="D507" t="s">
        <v>5476</v>
      </c>
      <c r="E507" t="s">
        <v>30</v>
      </c>
      <c r="F507" t="s">
        <v>31</v>
      </c>
      <c r="G507">
        <f t="shared" si="35"/>
        <v>0</v>
      </c>
      <c r="H507">
        <f t="shared" si="36"/>
        <v>0</v>
      </c>
      <c r="I507">
        <f t="shared" si="37"/>
        <v>1</v>
      </c>
      <c r="J507">
        <f t="shared" si="38"/>
        <v>0</v>
      </c>
      <c r="K507" t="s">
        <v>5477</v>
      </c>
      <c r="L507" t="s">
        <v>2455</v>
      </c>
      <c r="M507" s="2">
        <v>357653</v>
      </c>
      <c r="N507" s="2">
        <v>441151</v>
      </c>
      <c r="O507" s="2">
        <v>441371</v>
      </c>
      <c r="P507" s="2">
        <v>1240175</v>
      </c>
      <c r="Q507">
        <v>34</v>
      </c>
      <c r="R507" t="s">
        <v>4956</v>
      </c>
      <c r="S507" t="s">
        <v>2457</v>
      </c>
      <c r="U507" t="s">
        <v>322</v>
      </c>
      <c r="V507" t="s">
        <v>4902</v>
      </c>
      <c r="W507">
        <f t="shared" si="39"/>
        <v>1185</v>
      </c>
      <c r="X507" t="s">
        <v>5478</v>
      </c>
      <c r="Y507" t="s">
        <v>3735</v>
      </c>
      <c r="Z507" t="s">
        <v>5475</v>
      </c>
      <c r="AA507" t="s">
        <v>5479</v>
      </c>
      <c r="AH507">
        <v>4</v>
      </c>
    </row>
    <row r="508" spans="1:34" ht="19.2">
      <c r="A508" s="4" t="s">
        <v>5986</v>
      </c>
      <c r="B508" t="s">
        <v>430</v>
      </c>
      <c r="C508" t="s">
        <v>5508</v>
      </c>
      <c r="D508" t="s">
        <v>5508</v>
      </c>
      <c r="E508" t="s">
        <v>30</v>
      </c>
      <c r="F508" t="s">
        <v>31</v>
      </c>
      <c r="G508">
        <f t="shared" si="35"/>
        <v>0</v>
      </c>
      <c r="H508">
        <f t="shared" si="36"/>
        <v>0</v>
      </c>
      <c r="I508">
        <f t="shared" si="37"/>
        <v>1</v>
      </c>
      <c r="J508">
        <f t="shared" si="38"/>
        <v>0</v>
      </c>
      <c r="K508" t="s">
        <v>5509</v>
      </c>
      <c r="L508" t="s">
        <v>1956</v>
      </c>
      <c r="M508" s="2">
        <v>1390379</v>
      </c>
      <c r="N508" s="2">
        <v>260755</v>
      </c>
      <c r="O508" s="2">
        <v>2476702</v>
      </c>
      <c r="P508" s="2">
        <v>4127836</v>
      </c>
      <c r="Q508">
        <v>34</v>
      </c>
      <c r="R508" t="s">
        <v>2922</v>
      </c>
      <c r="S508" t="s">
        <v>5510</v>
      </c>
      <c r="T508">
        <v>4</v>
      </c>
      <c r="U508" t="s">
        <v>1228</v>
      </c>
      <c r="V508" t="s">
        <v>727</v>
      </c>
      <c r="W508">
        <f t="shared" si="39"/>
        <v>1641</v>
      </c>
      <c r="X508" t="s">
        <v>430</v>
      </c>
      <c r="Y508" t="s">
        <v>2924</v>
      </c>
      <c r="Z508" t="s">
        <v>442</v>
      </c>
      <c r="AH508">
        <v>3</v>
      </c>
    </row>
    <row r="509" spans="1:34" ht="19.2">
      <c r="A509" s="4" t="s">
        <v>5986</v>
      </c>
      <c r="B509" t="s">
        <v>430</v>
      </c>
      <c r="C509" t="s">
        <v>5718</v>
      </c>
      <c r="D509" t="s">
        <v>5718</v>
      </c>
      <c r="E509" t="s">
        <v>30</v>
      </c>
      <c r="F509" t="s">
        <v>31</v>
      </c>
      <c r="G509">
        <f t="shared" si="35"/>
        <v>0</v>
      </c>
      <c r="H509">
        <f t="shared" si="36"/>
        <v>0</v>
      </c>
      <c r="I509">
        <f t="shared" si="37"/>
        <v>1</v>
      </c>
      <c r="J509">
        <f t="shared" si="38"/>
        <v>0</v>
      </c>
      <c r="K509" t="s">
        <v>5719</v>
      </c>
      <c r="L509" t="s">
        <v>5720</v>
      </c>
      <c r="M509" s="2">
        <v>1449470</v>
      </c>
      <c r="N509" s="2">
        <v>486924</v>
      </c>
      <c r="O509" s="2">
        <v>2904591</v>
      </c>
      <c r="P509" s="2">
        <v>4840985</v>
      </c>
      <c r="Q509">
        <v>34</v>
      </c>
      <c r="R509" t="s">
        <v>2922</v>
      </c>
      <c r="S509" t="s">
        <v>5510</v>
      </c>
      <c r="T509">
        <v>4</v>
      </c>
      <c r="U509" t="s">
        <v>5721</v>
      </c>
      <c r="V509" t="s">
        <v>479</v>
      </c>
      <c r="W509">
        <f t="shared" si="39"/>
        <v>1363</v>
      </c>
      <c r="X509" t="s">
        <v>430</v>
      </c>
      <c r="Y509" t="s">
        <v>5722</v>
      </c>
      <c r="Z509" t="s">
        <v>5723</v>
      </c>
      <c r="AA509" t="s">
        <v>5724</v>
      </c>
      <c r="AB509" t="s">
        <v>622</v>
      </c>
      <c r="AH509">
        <v>5</v>
      </c>
    </row>
    <row r="510" spans="1:34" ht="15.6">
      <c r="A510" s="7" t="s">
        <v>5986</v>
      </c>
      <c r="B510" t="s">
        <v>5488</v>
      </c>
      <c r="C510" t="s">
        <v>5806</v>
      </c>
      <c r="D510" t="s">
        <v>5807</v>
      </c>
      <c r="E510" t="s">
        <v>30</v>
      </c>
      <c r="F510" t="s">
        <v>31</v>
      </c>
      <c r="G510">
        <f t="shared" si="35"/>
        <v>0</v>
      </c>
      <c r="H510">
        <f t="shared" si="36"/>
        <v>0</v>
      </c>
      <c r="I510">
        <f t="shared" si="37"/>
        <v>1</v>
      </c>
      <c r="J510">
        <f t="shared" si="38"/>
        <v>0</v>
      </c>
      <c r="K510" t="s">
        <v>5808</v>
      </c>
      <c r="L510" t="s">
        <v>3513</v>
      </c>
      <c r="M510" s="2">
        <v>725209</v>
      </c>
      <c r="N510" s="2">
        <v>1108430</v>
      </c>
      <c r="O510" s="2">
        <v>2750458</v>
      </c>
      <c r="P510" s="2">
        <v>4584096</v>
      </c>
      <c r="Q510">
        <v>36</v>
      </c>
      <c r="R510" t="s">
        <v>2535</v>
      </c>
      <c r="S510" t="s">
        <v>5809</v>
      </c>
      <c r="T510">
        <v>9</v>
      </c>
      <c r="U510" t="s">
        <v>1175</v>
      </c>
      <c r="V510" t="s">
        <v>2765</v>
      </c>
      <c r="W510">
        <f t="shared" si="39"/>
        <v>1461</v>
      </c>
      <c r="X510" t="s">
        <v>5488</v>
      </c>
      <c r="Y510" t="s">
        <v>5810</v>
      </c>
      <c r="Z510" t="s">
        <v>5811</v>
      </c>
      <c r="AA510" t="s">
        <v>5812</v>
      </c>
      <c r="AB510" t="s">
        <v>5813</v>
      </c>
      <c r="AC510" t="s">
        <v>5814</v>
      </c>
      <c r="AD510" t="s">
        <v>5815</v>
      </c>
      <c r="AE510" t="s">
        <v>5816</v>
      </c>
      <c r="AH510">
        <v>8</v>
      </c>
    </row>
    <row r="511" spans="1:34" ht="15.6">
      <c r="A511" s="7" t="s">
        <v>5986</v>
      </c>
      <c r="B511" t="s">
        <v>5823</v>
      </c>
      <c r="C511" t="s">
        <v>5824</v>
      </c>
      <c r="D511" t="s">
        <v>5824</v>
      </c>
      <c r="E511" t="s">
        <v>30</v>
      </c>
      <c r="F511" t="s">
        <v>31</v>
      </c>
      <c r="G511">
        <f t="shared" si="35"/>
        <v>0</v>
      </c>
      <c r="H511">
        <f t="shared" si="36"/>
        <v>0</v>
      </c>
      <c r="I511">
        <f t="shared" si="37"/>
        <v>1</v>
      </c>
      <c r="J511">
        <f t="shared" si="38"/>
        <v>0</v>
      </c>
      <c r="K511" t="s">
        <v>5825</v>
      </c>
      <c r="L511" t="s">
        <v>5826</v>
      </c>
      <c r="M511" s="2">
        <v>818513</v>
      </c>
      <c r="N511" s="2">
        <v>1181178</v>
      </c>
      <c r="O511" s="2">
        <v>2999538</v>
      </c>
      <c r="P511" s="2">
        <v>4999229</v>
      </c>
      <c r="Q511">
        <v>34</v>
      </c>
      <c r="R511" t="s">
        <v>2922</v>
      </c>
      <c r="S511" t="s">
        <v>1958</v>
      </c>
      <c r="T511">
        <v>4</v>
      </c>
      <c r="U511" t="s">
        <v>322</v>
      </c>
      <c r="V511" t="s">
        <v>296</v>
      </c>
      <c r="W511">
        <f t="shared" si="39"/>
        <v>1734</v>
      </c>
      <c r="X511" t="s">
        <v>5823</v>
      </c>
      <c r="Y511" t="s">
        <v>5827</v>
      </c>
      <c r="Z511" t="s">
        <v>5828</v>
      </c>
      <c r="AA511" t="s">
        <v>5829</v>
      </c>
      <c r="AB511" t="s">
        <v>5830</v>
      </c>
      <c r="AC511" t="s">
        <v>5831</v>
      </c>
      <c r="AD511" t="s">
        <v>5832</v>
      </c>
      <c r="AH511">
        <v>7</v>
      </c>
    </row>
    <row r="512" spans="1:34" ht="19.2">
      <c r="A512" s="4" t="s">
        <v>5986</v>
      </c>
      <c r="B512" t="s">
        <v>1926</v>
      </c>
      <c r="C512" t="s">
        <v>5946</v>
      </c>
      <c r="D512" t="s">
        <v>5946</v>
      </c>
      <c r="E512" t="s">
        <v>30</v>
      </c>
      <c r="F512" t="s">
        <v>31</v>
      </c>
      <c r="G512">
        <f t="shared" si="35"/>
        <v>0</v>
      </c>
      <c r="H512">
        <f t="shared" si="36"/>
        <v>0</v>
      </c>
      <c r="I512">
        <f t="shared" si="37"/>
        <v>1</v>
      </c>
      <c r="J512">
        <f t="shared" si="38"/>
        <v>0</v>
      </c>
      <c r="K512" t="s">
        <v>5947</v>
      </c>
      <c r="L512" t="s">
        <v>5948</v>
      </c>
      <c r="M512" s="2">
        <v>172178</v>
      </c>
      <c r="N512" s="2">
        <v>132445</v>
      </c>
      <c r="O512" s="2">
        <v>116351</v>
      </c>
      <c r="P512" s="2">
        <v>420974</v>
      </c>
      <c r="Q512">
        <v>34</v>
      </c>
      <c r="R512" t="s">
        <v>3696</v>
      </c>
      <c r="S512" t="s">
        <v>762</v>
      </c>
      <c r="T512">
        <v>5</v>
      </c>
      <c r="U512" t="s">
        <v>322</v>
      </c>
      <c r="V512" t="s">
        <v>632</v>
      </c>
      <c r="W512">
        <f t="shared" si="39"/>
        <v>1003</v>
      </c>
      <c r="X512" t="s">
        <v>1926</v>
      </c>
      <c r="Y512" t="s">
        <v>5949</v>
      </c>
      <c r="Z512" t="s">
        <v>5950</v>
      </c>
      <c r="AH512">
        <v>3</v>
      </c>
    </row>
    <row r="513" spans="1:34" ht="19.2">
      <c r="A513" s="4" t="s">
        <v>5986</v>
      </c>
      <c r="B513" s="3" t="s">
        <v>671</v>
      </c>
      <c r="C513" t="s">
        <v>672</v>
      </c>
      <c r="D513" t="s">
        <v>672</v>
      </c>
      <c r="E513" t="s">
        <v>30</v>
      </c>
      <c r="F513" t="s">
        <v>31</v>
      </c>
      <c r="G513">
        <f t="shared" si="35"/>
        <v>0</v>
      </c>
      <c r="H513">
        <f t="shared" si="36"/>
        <v>0</v>
      </c>
      <c r="I513">
        <f t="shared" si="37"/>
        <v>1</v>
      </c>
      <c r="J513">
        <f t="shared" si="38"/>
        <v>0</v>
      </c>
      <c r="K513" t="s">
        <v>673</v>
      </c>
      <c r="L513" s="8" t="s">
        <v>674</v>
      </c>
      <c r="M513" s="2">
        <v>5414</v>
      </c>
      <c r="N513" s="2">
        <v>5414</v>
      </c>
      <c r="O513" s="2">
        <v>16241</v>
      </c>
      <c r="P513" s="2">
        <v>27068</v>
      </c>
      <c r="Q513">
        <v>34</v>
      </c>
      <c r="R513" t="s">
        <v>675</v>
      </c>
      <c r="S513" s="3" t="s">
        <v>676</v>
      </c>
      <c r="T513">
        <v>5</v>
      </c>
      <c r="U513" t="s">
        <v>677</v>
      </c>
      <c r="V513" t="s">
        <v>678</v>
      </c>
      <c r="W513">
        <f t="shared" si="39"/>
        <v>463</v>
      </c>
      <c r="X513" t="s">
        <v>671</v>
      </c>
      <c r="AH513">
        <v>1</v>
      </c>
    </row>
    <row r="514" spans="1:34" ht="19.2">
      <c r="A514" s="4" t="s">
        <v>5986</v>
      </c>
      <c r="B514" t="s">
        <v>1952</v>
      </c>
      <c r="C514" t="s">
        <v>3510</v>
      </c>
      <c r="D514" t="s">
        <v>3511</v>
      </c>
      <c r="E514" t="s">
        <v>30</v>
      </c>
      <c r="F514" t="s">
        <v>31</v>
      </c>
      <c r="G514">
        <f t="shared" ref="G514:G577" si="40">COUNTIF(F514,"*Samenwerkingsverband Noord-Nederland*")</f>
        <v>0</v>
      </c>
      <c r="H514">
        <f t="shared" ref="H514:H577" si="41">COUNTIF(F514,"*OPZuid*")</f>
        <v>0</v>
      </c>
      <c r="I514">
        <f t="shared" ref="I514:I577" si="42">COUNTIF(F514,"*OP Oost*")</f>
        <v>1</v>
      </c>
      <c r="J514">
        <f t="shared" ref="J514:J577" si="43">COUNTIF(F514,"*Kansen voor West II*")</f>
        <v>0</v>
      </c>
      <c r="K514" t="s">
        <v>3512</v>
      </c>
      <c r="L514" t="s">
        <v>3513</v>
      </c>
      <c r="M514" s="2">
        <v>925615</v>
      </c>
      <c r="N514" s="2">
        <v>871090</v>
      </c>
      <c r="O514" s="2">
        <v>1128736</v>
      </c>
      <c r="P514" s="2">
        <v>2925441</v>
      </c>
      <c r="Q514">
        <v>36</v>
      </c>
      <c r="U514" t="s">
        <v>1175</v>
      </c>
      <c r="V514" t="s">
        <v>1364</v>
      </c>
      <c r="W514">
        <f t="shared" ref="W514:W577" si="44">V514-U514</f>
        <v>1552</v>
      </c>
      <c r="X514" t="s">
        <v>1952</v>
      </c>
      <c r="Y514" t="s">
        <v>3514</v>
      </c>
      <c r="Z514" t="s">
        <v>3515</v>
      </c>
      <c r="AA514" t="s">
        <v>3516</v>
      </c>
      <c r="AB514" t="s">
        <v>3517</v>
      </c>
      <c r="AC514" t="s">
        <v>3518</v>
      </c>
      <c r="AH514">
        <v>6</v>
      </c>
    </row>
    <row r="515" spans="1:34" ht="19.2">
      <c r="A515" s="4" t="s">
        <v>6039</v>
      </c>
      <c r="B515" t="s">
        <v>990</v>
      </c>
      <c r="C515" t="s">
        <v>991</v>
      </c>
      <c r="E515" t="s">
        <v>30</v>
      </c>
      <c r="F515" t="s">
        <v>138</v>
      </c>
      <c r="G515">
        <f t="shared" si="40"/>
        <v>0</v>
      </c>
      <c r="H515">
        <f t="shared" si="41"/>
        <v>1</v>
      </c>
      <c r="I515">
        <f t="shared" si="42"/>
        <v>0</v>
      </c>
      <c r="J515">
        <f t="shared" si="43"/>
        <v>0</v>
      </c>
      <c r="K515" t="s">
        <v>992</v>
      </c>
      <c r="M515" s="2">
        <v>315525</v>
      </c>
      <c r="N515" s="2">
        <v>64313</v>
      </c>
      <c r="O515" s="2">
        <v>603016</v>
      </c>
      <c r="P515" s="2">
        <v>982854</v>
      </c>
      <c r="R515" t="s">
        <v>993</v>
      </c>
      <c r="S515" t="s">
        <v>994</v>
      </c>
      <c r="T515">
        <v>4</v>
      </c>
      <c r="U515" t="s">
        <v>134</v>
      </c>
      <c r="V515" t="s">
        <v>995</v>
      </c>
      <c r="W515">
        <f t="shared" si="44"/>
        <v>730</v>
      </c>
      <c r="AH515">
        <v>1</v>
      </c>
    </row>
    <row r="516" spans="1:34" ht="19.2">
      <c r="A516" s="4" t="s">
        <v>6039</v>
      </c>
      <c r="B516" t="s">
        <v>2381</v>
      </c>
      <c r="C516" t="s">
        <v>2382</v>
      </c>
      <c r="E516" t="s">
        <v>30</v>
      </c>
      <c r="F516" t="s">
        <v>138</v>
      </c>
      <c r="G516">
        <f t="shared" si="40"/>
        <v>0</v>
      </c>
      <c r="H516">
        <f t="shared" si="41"/>
        <v>1</v>
      </c>
      <c r="I516">
        <f t="shared" si="42"/>
        <v>0</v>
      </c>
      <c r="J516">
        <f t="shared" si="43"/>
        <v>0</v>
      </c>
      <c r="K516" t="s">
        <v>2383</v>
      </c>
      <c r="M516" s="2">
        <v>166152</v>
      </c>
      <c r="N516" s="2"/>
      <c r="O516" s="2">
        <v>548458</v>
      </c>
      <c r="P516" s="2">
        <v>714610</v>
      </c>
      <c r="R516" t="s">
        <v>2384</v>
      </c>
      <c r="S516" t="s">
        <v>2385</v>
      </c>
      <c r="T516">
        <v>2</v>
      </c>
      <c r="U516" t="s">
        <v>2386</v>
      </c>
      <c r="V516" t="s">
        <v>119</v>
      </c>
      <c r="W516">
        <f t="shared" si="44"/>
        <v>1102</v>
      </c>
      <c r="X516" t="s">
        <v>2381</v>
      </c>
      <c r="AH516">
        <v>1</v>
      </c>
    </row>
    <row r="517" spans="1:34" ht="19.2">
      <c r="A517" s="4" t="s">
        <v>6039</v>
      </c>
      <c r="B517" t="s">
        <v>5291</v>
      </c>
      <c r="C517" t="s">
        <v>5292</v>
      </c>
      <c r="E517" t="s">
        <v>30</v>
      </c>
      <c r="F517" t="s">
        <v>138</v>
      </c>
      <c r="G517">
        <f t="shared" si="40"/>
        <v>0</v>
      </c>
      <c r="H517">
        <f t="shared" si="41"/>
        <v>1</v>
      </c>
      <c r="I517">
        <f t="shared" si="42"/>
        <v>0</v>
      </c>
      <c r="J517">
        <f t="shared" si="43"/>
        <v>0</v>
      </c>
      <c r="K517" t="s">
        <v>5293</v>
      </c>
      <c r="M517" s="2">
        <v>1474361</v>
      </c>
      <c r="N517" s="2">
        <v>243257</v>
      </c>
      <c r="O517" s="2">
        <v>2494842</v>
      </c>
      <c r="P517" s="2">
        <v>4212460</v>
      </c>
      <c r="R517" t="s">
        <v>993</v>
      </c>
      <c r="S517" t="s">
        <v>5294</v>
      </c>
      <c r="T517">
        <v>1</v>
      </c>
      <c r="U517" t="s">
        <v>924</v>
      </c>
      <c r="V517" t="s">
        <v>925</v>
      </c>
      <c r="W517">
        <f t="shared" si="44"/>
        <v>1460</v>
      </c>
      <c r="X517" t="s">
        <v>5291</v>
      </c>
      <c r="Y517" t="s">
        <v>5295</v>
      </c>
      <c r="Z517" t="s">
        <v>5296</v>
      </c>
      <c r="AA517" t="s">
        <v>5297</v>
      </c>
      <c r="AB517" t="s">
        <v>5298</v>
      </c>
      <c r="AC517" t="s">
        <v>3116</v>
      </c>
      <c r="AD517" t="s">
        <v>4865</v>
      </c>
      <c r="AE517" t="s">
        <v>5299</v>
      </c>
      <c r="AH517">
        <v>8</v>
      </c>
    </row>
    <row r="518" spans="1:34" ht="19.2">
      <c r="A518" s="4" t="s">
        <v>6057</v>
      </c>
      <c r="B518" t="s">
        <v>1603</v>
      </c>
      <c r="C518" t="s">
        <v>1604</v>
      </c>
      <c r="E518" t="s">
        <v>30</v>
      </c>
      <c r="F518" t="s">
        <v>93</v>
      </c>
      <c r="G518">
        <f t="shared" si="40"/>
        <v>1</v>
      </c>
      <c r="H518">
        <f t="shared" si="41"/>
        <v>0</v>
      </c>
      <c r="I518">
        <f t="shared" si="42"/>
        <v>0</v>
      </c>
      <c r="J518">
        <f t="shared" si="43"/>
        <v>0</v>
      </c>
      <c r="K518" t="s">
        <v>1605</v>
      </c>
      <c r="M518" s="2">
        <v>187897</v>
      </c>
      <c r="N518" s="2">
        <v>237952</v>
      </c>
      <c r="O518" s="2">
        <v>43893</v>
      </c>
      <c r="P518" s="2">
        <v>469743</v>
      </c>
      <c r="Q518">
        <v>38</v>
      </c>
      <c r="R518" t="s">
        <v>1606</v>
      </c>
      <c r="S518" t="s">
        <v>1607</v>
      </c>
      <c r="T518">
        <v>154</v>
      </c>
      <c r="U518" t="s">
        <v>339</v>
      </c>
      <c r="V518" t="s">
        <v>1364</v>
      </c>
      <c r="W518">
        <f t="shared" si="44"/>
        <v>1095</v>
      </c>
      <c r="X518" t="s">
        <v>1603</v>
      </c>
      <c r="Y518" t="s">
        <v>1608</v>
      </c>
      <c r="Z518" t="s">
        <v>1609</v>
      </c>
      <c r="AA518" t="s">
        <v>1610</v>
      </c>
      <c r="AB518" t="s">
        <v>1611</v>
      </c>
      <c r="AC518" t="s">
        <v>1179</v>
      </c>
      <c r="AH518">
        <v>6</v>
      </c>
    </row>
    <row r="519" spans="1:34" ht="19.2">
      <c r="A519" s="4" t="s">
        <v>6021</v>
      </c>
      <c r="B519" t="s">
        <v>692</v>
      </c>
      <c r="C519" t="s">
        <v>693</v>
      </c>
      <c r="D519" t="s">
        <v>694</v>
      </c>
      <c r="E519" t="s">
        <v>30</v>
      </c>
      <c r="F519" s="3" t="s">
        <v>245</v>
      </c>
      <c r="G519">
        <f t="shared" si="40"/>
        <v>0</v>
      </c>
      <c r="H519">
        <f t="shared" si="41"/>
        <v>0</v>
      </c>
      <c r="I519">
        <f t="shared" si="42"/>
        <v>0</v>
      </c>
      <c r="J519">
        <f t="shared" si="43"/>
        <v>1</v>
      </c>
      <c r="K519" t="s">
        <v>695</v>
      </c>
      <c r="L519" t="s">
        <v>696</v>
      </c>
      <c r="M519" s="2">
        <v>1200000</v>
      </c>
      <c r="N519" s="2">
        <v>4100000</v>
      </c>
      <c r="O519" s="2">
        <v>17163360</v>
      </c>
      <c r="P519" s="2">
        <v>22463360</v>
      </c>
      <c r="Q519">
        <v>40</v>
      </c>
      <c r="R519" t="s">
        <v>697</v>
      </c>
      <c r="S519" t="s">
        <v>698</v>
      </c>
      <c r="T519">
        <v>102</v>
      </c>
      <c r="U519" t="s">
        <v>699</v>
      </c>
      <c r="V519" t="s">
        <v>700</v>
      </c>
      <c r="W519">
        <f t="shared" si="44"/>
        <v>1824</v>
      </c>
      <c r="X519" t="s">
        <v>692</v>
      </c>
      <c r="AH519">
        <v>1</v>
      </c>
    </row>
    <row r="520" spans="1:34" ht="19.2">
      <c r="A520" s="4" t="s">
        <v>6021</v>
      </c>
      <c r="B520" t="s">
        <v>2343</v>
      </c>
      <c r="C520" t="s">
        <v>4323</v>
      </c>
      <c r="D520" t="s">
        <v>4323</v>
      </c>
      <c r="E520" t="s">
        <v>30</v>
      </c>
      <c r="F520" s="3" t="s">
        <v>245</v>
      </c>
      <c r="G520">
        <f t="shared" si="40"/>
        <v>0</v>
      </c>
      <c r="H520">
        <f t="shared" si="41"/>
        <v>0</v>
      </c>
      <c r="I520">
        <f t="shared" si="42"/>
        <v>0</v>
      </c>
      <c r="J520">
        <f t="shared" si="43"/>
        <v>1</v>
      </c>
      <c r="K520" t="s">
        <v>4324</v>
      </c>
      <c r="L520" t="s">
        <v>4325</v>
      </c>
      <c r="M520" s="2">
        <v>1177236</v>
      </c>
      <c r="N520" s="2">
        <v>1846424</v>
      </c>
      <c r="O520" s="2">
        <v>2926341</v>
      </c>
      <c r="P520" s="2">
        <v>5950000</v>
      </c>
      <c r="Q520">
        <v>40</v>
      </c>
      <c r="R520" t="s">
        <v>4326</v>
      </c>
      <c r="S520" t="s">
        <v>4327</v>
      </c>
      <c r="T520">
        <v>31</v>
      </c>
      <c r="U520" t="s">
        <v>390</v>
      </c>
      <c r="V520" t="s">
        <v>119</v>
      </c>
      <c r="W520">
        <f t="shared" si="44"/>
        <v>1887</v>
      </c>
      <c r="X520" t="s">
        <v>2343</v>
      </c>
      <c r="Y520" t="s">
        <v>4328</v>
      </c>
      <c r="Z520" t="s">
        <v>4329</v>
      </c>
      <c r="AA520" t="s">
        <v>4330</v>
      </c>
      <c r="AB520" t="s">
        <v>4331</v>
      </c>
      <c r="AC520" t="s">
        <v>4332</v>
      </c>
      <c r="AD520" t="s">
        <v>4333</v>
      </c>
      <c r="AE520" t="s">
        <v>4334</v>
      </c>
      <c r="AF520" t="s">
        <v>4335</v>
      </c>
      <c r="AG520" t="s">
        <v>4336</v>
      </c>
      <c r="AH520">
        <v>10</v>
      </c>
    </row>
    <row r="521" spans="1:34" ht="19.2">
      <c r="A521" s="4" t="s">
        <v>6083</v>
      </c>
      <c r="B521" t="s">
        <v>2514</v>
      </c>
      <c r="C521" t="s">
        <v>2515</v>
      </c>
      <c r="E521" t="s">
        <v>30</v>
      </c>
      <c r="F521" t="s">
        <v>138</v>
      </c>
      <c r="G521">
        <f t="shared" si="40"/>
        <v>0</v>
      </c>
      <c r="H521">
        <f t="shared" si="41"/>
        <v>1</v>
      </c>
      <c r="I521">
        <f t="shared" si="42"/>
        <v>0</v>
      </c>
      <c r="J521">
        <f t="shared" si="43"/>
        <v>0</v>
      </c>
      <c r="K521" t="s">
        <v>2516</v>
      </c>
      <c r="M521" s="2">
        <v>73301</v>
      </c>
      <c r="N521" s="2"/>
      <c r="O521" s="2">
        <v>136717</v>
      </c>
      <c r="P521" s="2">
        <v>210018</v>
      </c>
      <c r="R521" t="s">
        <v>2517</v>
      </c>
      <c r="S521" t="s">
        <v>2518</v>
      </c>
      <c r="T521">
        <v>52</v>
      </c>
      <c r="U521" t="s">
        <v>36</v>
      </c>
      <c r="V521" t="s">
        <v>1627</v>
      </c>
      <c r="W521">
        <f t="shared" si="44"/>
        <v>1126</v>
      </c>
      <c r="X521" t="s">
        <v>2514</v>
      </c>
      <c r="Y521" t="s">
        <v>2519</v>
      </c>
      <c r="Z521" t="s">
        <v>2520</v>
      </c>
      <c r="AH521">
        <v>3</v>
      </c>
    </row>
    <row r="522" spans="1:34" ht="19.2">
      <c r="A522" s="4" t="s">
        <v>6143</v>
      </c>
      <c r="B522" t="s">
        <v>5408</v>
      </c>
      <c r="C522" t="s">
        <v>5409</v>
      </c>
      <c r="D522" t="s">
        <v>5410</v>
      </c>
      <c r="E522" t="s">
        <v>30</v>
      </c>
      <c r="F522" t="s">
        <v>31</v>
      </c>
      <c r="G522">
        <f t="shared" si="40"/>
        <v>0</v>
      </c>
      <c r="H522">
        <f t="shared" si="41"/>
        <v>0</v>
      </c>
      <c r="I522">
        <f t="shared" si="42"/>
        <v>1</v>
      </c>
      <c r="J522">
        <f t="shared" si="43"/>
        <v>0</v>
      </c>
      <c r="K522" t="s">
        <v>5411</v>
      </c>
      <c r="L522" t="s">
        <v>5412</v>
      </c>
      <c r="M522" s="2">
        <v>8000</v>
      </c>
      <c r="N522" s="2">
        <v>8000</v>
      </c>
      <c r="O522" s="2">
        <v>33581</v>
      </c>
      <c r="P522" s="2">
        <v>49581</v>
      </c>
      <c r="Q522">
        <v>34</v>
      </c>
      <c r="R522" t="s">
        <v>5413</v>
      </c>
      <c r="S522" t="s">
        <v>455</v>
      </c>
      <c r="T522">
        <v>51</v>
      </c>
      <c r="U522" t="s">
        <v>36</v>
      </c>
      <c r="V522" t="s">
        <v>803</v>
      </c>
      <c r="W522">
        <f t="shared" si="44"/>
        <v>183</v>
      </c>
      <c r="X522" t="s">
        <v>5408</v>
      </c>
      <c r="AH522">
        <v>1</v>
      </c>
    </row>
    <row r="523" spans="1:34" ht="19.2">
      <c r="A523" s="4" t="s">
        <v>6041</v>
      </c>
      <c r="B523" t="s">
        <v>1025</v>
      </c>
      <c r="C523" t="s">
        <v>1026</v>
      </c>
      <c r="E523" t="s">
        <v>30</v>
      </c>
      <c r="F523" t="s">
        <v>93</v>
      </c>
      <c r="G523">
        <f t="shared" si="40"/>
        <v>1</v>
      </c>
      <c r="H523">
        <f t="shared" si="41"/>
        <v>0</v>
      </c>
      <c r="I523">
        <f t="shared" si="42"/>
        <v>0</v>
      </c>
      <c r="J523">
        <f t="shared" si="43"/>
        <v>0</v>
      </c>
      <c r="K523" t="s">
        <v>1027</v>
      </c>
      <c r="M523" s="2">
        <v>437661</v>
      </c>
      <c r="N523" s="2">
        <v>125046</v>
      </c>
      <c r="O523" s="2">
        <v>687753</v>
      </c>
      <c r="P523" s="2">
        <v>1250460</v>
      </c>
      <c r="Q523">
        <v>34</v>
      </c>
      <c r="R523" t="s">
        <v>1028</v>
      </c>
      <c r="S523" t="s">
        <v>1029</v>
      </c>
      <c r="T523">
        <v>1</v>
      </c>
      <c r="U523" t="s">
        <v>79</v>
      </c>
      <c r="V523" t="s">
        <v>1030</v>
      </c>
      <c r="W523">
        <f t="shared" si="44"/>
        <v>1206</v>
      </c>
      <c r="AH523">
        <v>1</v>
      </c>
    </row>
    <row r="524" spans="1:34" ht="19.2">
      <c r="A524" s="4" t="s">
        <v>6041</v>
      </c>
      <c r="B524" t="s">
        <v>3845</v>
      </c>
      <c r="C524" t="s">
        <v>3846</v>
      </c>
      <c r="D524" t="s">
        <v>3846</v>
      </c>
      <c r="E524" t="s">
        <v>30</v>
      </c>
      <c r="F524" t="s">
        <v>93</v>
      </c>
      <c r="G524">
        <f t="shared" si="40"/>
        <v>1</v>
      </c>
      <c r="H524">
        <f t="shared" si="41"/>
        <v>0</v>
      </c>
      <c r="I524">
        <f t="shared" si="42"/>
        <v>0</v>
      </c>
      <c r="J524">
        <f t="shared" si="43"/>
        <v>0</v>
      </c>
      <c r="K524" t="s">
        <v>3847</v>
      </c>
      <c r="M524" s="2">
        <v>297632</v>
      </c>
      <c r="N524" s="2">
        <v>59549</v>
      </c>
      <c r="O524" s="2">
        <v>634927</v>
      </c>
      <c r="P524" s="2">
        <v>992108</v>
      </c>
      <c r="Q524">
        <v>38</v>
      </c>
      <c r="R524" t="s">
        <v>3848</v>
      </c>
      <c r="S524" t="s">
        <v>3849</v>
      </c>
      <c r="T524">
        <v>1</v>
      </c>
      <c r="U524" t="s">
        <v>2081</v>
      </c>
      <c r="V524" t="s">
        <v>1257</v>
      </c>
      <c r="W524">
        <f t="shared" si="44"/>
        <v>1256</v>
      </c>
      <c r="X524" t="s">
        <v>3845</v>
      </c>
      <c r="Y524" t="s">
        <v>3850</v>
      </c>
      <c r="Z524" t="s">
        <v>3851</v>
      </c>
      <c r="AH524">
        <v>3</v>
      </c>
    </row>
    <row r="525" spans="1:34" ht="19.2">
      <c r="A525" s="4" t="s">
        <v>6041</v>
      </c>
      <c r="B525" t="s">
        <v>5007</v>
      </c>
      <c r="C525" t="s">
        <v>5008</v>
      </c>
      <c r="E525" t="s">
        <v>30</v>
      </c>
      <c r="F525" t="s">
        <v>93</v>
      </c>
      <c r="G525">
        <f t="shared" si="40"/>
        <v>1</v>
      </c>
      <c r="H525">
        <f t="shared" si="41"/>
        <v>0</v>
      </c>
      <c r="I525">
        <f t="shared" si="42"/>
        <v>0</v>
      </c>
      <c r="J525">
        <f t="shared" si="43"/>
        <v>0</v>
      </c>
      <c r="K525" t="s">
        <v>5009</v>
      </c>
      <c r="M525" s="2">
        <v>256568</v>
      </c>
      <c r="N525" s="2">
        <v>73305</v>
      </c>
      <c r="O525" s="2">
        <v>403178</v>
      </c>
      <c r="P525" s="2">
        <v>733051</v>
      </c>
      <c r="Q525">
        <v>34</v>
      </c>
      <c r="R525" t="s">
        <v>5010</v>
      </c>
      <c r="S525" t="s">
        <v>5011</v>
      </c>
      <c r="U525" t="s">
        <v>847</v>
      </c>
      <c r="V525" t="s">
        <v>1463</v>
      </c>
      <c r="W525">
        <f t="shared" si="44"/>
        <v>820</v>
      </c>
      <c r="AH525">
        <v>1</v>
      </c>
    </row>
    <row r="526" spans="1:34" ht="19.2">
      <c r="A526" s="4" t="s">
        <v>6046</v>
      </c>
      <c r="B526" t="s">
        <v>1154</v>
      </c>
      <c r="C526" t="s">
        <v>1155</v>
      </c>
      <c r="D526" t="s">
        <v>1156</v>
      </c>
      <c r="E526" t="s">
        <v>30</v>
      </c>
      <c r="F526" t="s">
        <v>31</v>
      </c>
      <c r="G526">
        <f t="shared" si="40"/>
        <v>0</v>
      </c>
      <c r="H526">
        <f t="shared" si="41"/>
        <v>0</v>
      </c>
      <c r="I526">
        <f t="shared" si="42"/>
        <v>1</v>
      </c>
      <c r="J526">
        <f t="shared" si="43"/>
        <v>0</v>
      </c>
      <c r="K526" t="s">
        <v>1157</v>
      </c>
      <c r="L526" t="s">
        <v>1158</v>
      </c>
      <c r="M526" s="2">
        <v>70242</v>
      </c>
      <c r="N526" s="2">
        <v>70242</v>
      </c>
      <c r="O526" s="2">
        <v>334230</v>
      </c>
      <c r="P526" s="2">
        <v>474713</v>
      </c>
      <c r="Q526">
        <v>34</v>
      </c>
      <c r="R526" t="s">
        <v>1159</v>
      </c>
      <c r="S526" t="s">
        <v>1160</v>
      </c>
      <c r="T526">
        <v>1</v>
      </c>
      <c r="U526" t="s">
        <v>351</v>
      </c>
      <c r="V526" t="s">
        <v>1161</v>
      </c>
      <c r="W526">
        <f t="shared" si="44"/>
        <v>730</v>
      </c>
      <c r="X526" t="s">
        <v>1154</v>
      </c>
      <c r="Y526" t="s">
        <v>1162</v>
      </c>
      <c r="Z526" t="s">
        <v>1163</v>
      </c>
      <c r="AH526">
        <v>3</v>
      </c>
    </row>
    <row r="527" spans="1:34" ht="19.2">
      <c r="A527" s="4" t="s">
        <v>6046</v>
      </c>
      <c r="B527" t="s">
        <v>1222</v>
      </c>
      <c r="C527" t="s">
        <v>1223</v>
      </c>
      <c r="D527" t="s">
        <v>1223</v>
      </c>
      <c r="E527" t="s">
        <v>30</v>
      </c>
      <c r="F527" t="s">
        <v>31</v>
      </c>
      <c r="G527">
        <f t="shared" si="40"/>
        <v>0</v>
      </c>
      <c r="H527">
        <f t="shared" si="41"/>
        <v>0</v>
      </c>
      <c r="I527">
        <f t="shared" si="42"/>
        <v>1</v>
      </c>
      <c r="J527">
        <f t="shared" si="43"/>
        <v>0</v>
      </c>
      <c r="K527" t="s">
        <v>1224</v>
      </c>
      <c r="L527" t="s">
        <v>1225</v>
      </c>
      <c r="M527" s="2">
        <v>651755</v>
      </c>
      <c r="N527" s="2">
        <v>398176</v>
      </c>
      <c r="O527" s="2">
        <v>1448433</v>
      </c>
      <c r="P527" s="2">
        <v>2498364</v>
      </c>
      <c r="Q527">
        <v>34</v>
      </c>
      <c r="R527" t="s">
        <v>1226</v>
      </c>
      <c r="S527" t="s">
        <v>1227</v>
      </c>
      <c r="T527">
        <v>57</v>
      </c>
      <c r="U527" t="s">
        <v>1228</v>
      </c>
      <c r="V527" t="s">
        <v>604</v>
      </c>
      <c r="W527">
        <f t="shared" si="44"/>
        <v>1460</v>
      </c>
      <c r="X527" t="s">
        <v>1222</v>
      </c>
      <c r="Y527" t="s">
        <v>1229</v>
      </c>
      <c r="Z527" t="s">
        <v>1230</v>
      </c>
      <c r="AA527" t="s">
        <v>1231</v>
      </c>
      <c r="AB527" t="s">
        <v>1232</v>
      </c>
      <c r="AH527">
        <v>5</v>
      </c>
    </row>
    <row r="528" spans="1:34" ht="19.2">
      <c r="A528" s="4" t="s">
        <v>6046</v>
      </c>
      <c r="B528" t="s">
        <v>1420</v>
      </c>
      <c r="C528" t="s">
        <v>1421</v>
      </c>
      <c r="E528" t="s">
        <v>30</v>
      </c>
      <c r="F528" t="s">
        <v>31</v>
      </c>
      <c r="G528">
        <f t="shared" si="40"/>
        <v>0</v>
      </c>
      <c r="H528">
        <f t="shared" si="41"/>
        <v>0</v>
      </c>
      <c r="I528">
        <f t="shared" si="42"/>
        <v>1</v>
      </c>
      <c r="J528">
        <f t="shared" si="43"/>
        <v>0</v>
      </c>
      <c r="K528" t="s">
        <v>1422</v>
      </c>
      <c r="M528" s="2">
        <v>78181</v>
      </c>
      <c r="N528" s="2">
        <v>43434</v>
      </c>
      <c r="O528" s="2">
        <v>225858</v>
      </c>
      <c r="P528" s="2">
        <v>347473</v>
      </c>
      <c r="Q528">
        <v>34</v>
      </c>
      <c r="R528" t="s">
        <v>1423</v>
      </c>
      <c r="S528" t="s">
        <v>1424</v>
      </c>
      <c r="T528">
        <v>18</v>
      </c>
      <c r="U528" t="s">
        <v>763</v>
      </c>
      <c r="V528" t="s">
        <v>1425</v>
      </c>
      <c r="W528">
        <f t="shared" si="44"/>
        <v>789</v>
      </c>
      <c r="X528" t="s">
        <v>1420</v>
      </c>
      <c r="Y528" t="s">
        <v>1426</v>
      </c>
      <c r="AH528">
        <v>2</v>
      </c>
    </row>
    <row r="529" spans="1:34" ht="19.2">
      <c r="A529" s="4" t="s">
        <v>6046</v>
      </c>
      <c r="B529" t="s">
        <v>1753</v>
      </c>
      <c r="C529" t="s">
        <v>1754</v>
      </c>
      <c r="D529" t="s">
        <v>1755</v>
      </c>
      <c r="E529" t="s">
        <v>30</v>
      </c>
      <c r="F529" t="s">
        <v>31</v>
      </c>
      <c r="G529">
        <f t="shared" si="40"/>
        <v>0</v>
      </c>
      <c r="H529">
        <f t="shared" si="41"/>
        <v>0</v>
      </c>
      <c r="I529">
        <f t="shared" si="42"/>
        <v>1</v>
      </c>
      <c r="J529">
        <f t="shared" si="43"/>
        <v>0</v>
      </c>
      <c r="K529" t="s">
        <v>1756</v>
      </c>
      <c r="L529" t="s">
        <v>1757</v>
      </c>
      <c r="M529" s="2">
        <v>14596</v>
      </c>
      <c r="N529" s="2">
        <v>11121</v>
      </c>
      <c r="O529" s="2">
        <v>25716</v>
      </c>
      <c r="P529" s="2">
        <v>51433</v>
      </c>
      <c r="Q529">
        <v>36</v>
      </c>
      <c r="R529" t="s">
        <v>1758</v>
      </c>
      <c r="S529" t="s">
        <v>1759</v>
      </c>
      <c r="T529">
        <v>2</v>
      </c>
      <c r="U529" t="s">
        <v>1661</v>
      </c>
      <c r="V529" t="s">
        <v>54</v>
      </c>
      <c r="W529">
        <f t="shared" si="44"/>
        <v>220</v>
      </c>
      <c r="X529" t="s">
        <v>1753</v>
      </c>
      <c r="AH529">
        <v>1</v>
      </c>
    </row>
    <row r="530" spans="1:34" ht="19.2">
      <c r="A530" s="4" t="s">
        <v>6046</v>
      </c>
      <c r="B530" t="s">
        <v>2084</v>
      </c>
      <c r="C530" t="s">
        <v>2085</v>
      </c>
      <c r="D530" t="s">
        <v>2086</v>
      </c>
      <c r="E530" t="s">
        <v>30</v>
      </c>
      <c r="F530" t="s">
        <v>31</v>
      </c>
      <c r="G530">
        <f t="shared" si="40"/>
        <v>0</v>
      </c>
      <c r="H530">
        <f t="shared" si="41"/>
        <v>0</v>
      </c>
      <c r="I530">
        <f t="shared" si="42"/>
        <v>1</v>
      </c>
      <c r="J530">
        <f t="shared" si="43"/>
        <v>0</v>
      </c>
      <c r="K530" t="s">
        <v>2087</v>
      </c>
      <c r="L530" t="s">
        <v>2088</v>
      </c>
      <c r="M530" s="2">
        <v>24747</v>
      </c>
      <c r="N530" s="2">
        <v>25253</v>
      </c>
      <c r="O530" s="2">
        <v>76321</v>
      </c>
      <c r="P530" s="2">
        <v>126321</v>
      </c>
      <c r="Q530">
        <v>34</v>
      </c>
      <c r="R530" t="s">
        <v>1159</v>
      </c>
      <c r="S530" t="s">
        <v>1160</v>
      </c>
      <c r="T530">
        <v>1</v>
      </c>
      <c r="U530" t="s">
        <v>347</v>
      </c>
      <c r="V530" t="s">
        <v>803</v>
      </c>
      <c r="W530">
        <f t="shared" si="44"/>
        <v>305</v>
      </c>
      <c r="X530" t="s">
        <v>2084</v>
      </c>
      <c r="AH530">
        <v>1</v>
      </c>
    </row>
    <row r="531" spans="1:34" ht="19.2">
      <c r="A531" s="4" t="s">
        <v>6046</v>
      </c>
      <c r="B531" t="s">
        <v>4257</v>
      </c>
      <c r="C531" t="s">
        <v>4258</v>
      </c>
      <c r="D531" t="s">
        <v>4259</v>
      </c>
      <c r="E531" t="s">
        <v>30</v>
      </c>
      <c r="F531" t="s">
        <v>31</v>
      </c>
      <c r="G531">
        <f t="shared" si="40"/>
        <v>0</v>
      </c>
      <c r="H531">
        <f t="shared" si="41"/>
        <v>0</v>
      </c>
      <c r="I531">
        <f t="shared" si="42"/>
        <v>1</v>
      </c>
      <c r="J531">
        <f t="shared" si="43"/>
        <v>0</v>
      </c>
      <c r="K531" t="s">
        <v>4260</v>
      </c>
      <c r="L531" t="s">
        <v>4261</v>
      </c>
      <c r="M531" s="2">
        <v>143798</v>
      </c>
      <c r="N531" s="2">
        <v>116411</v>
      </c>
      <c r="O531" s="2">
        <v>260209</v>
      </c>
      <c r="P531" s="2">
        <v>520418</v>
      </c>
      <c r="Q531">
        <v>36</v>
      </c>
      <c r="R531" t="s">
        <v>4262</v>
      </c>
      <c r="S531" t="s">
        <v>4263</v>
      </c>
      <c r="T531">
        <v>33</v>
      </c>
      <c r="U531" t="s">
        <v>1418</v>
      </c>
      <c r="V531" t="s">
        <v>4264</v>
      </c>
      <c r="W531">
        <f t="shared" si="44"/>
        <v>1096</v>
      </c>
      <c r="X531" t="s">
        <v>4257</v>
      </c>
      <c r="Y531" t="s">
        <v>4265</v>
      </c>
      <c r="Z531" t="s">
        <v>4266</v>
      </c>
      <c r="AH531">
        <v>3</v>
      </c>
    </row>
    <row r="532" spans="1:34" ht="19.2">
      <c r="A532" s="4" t="s">
        <v>6046</v>
      </c>
      <c r="B532" t="s">
        <v>4340</v>
      </c>
      <c r="C532" t="s">
        <v>4341</v>
      </c>
      <c r="D532" t="s">
        <v>4342</v>
      </c>
      <c r="E532" t="s">
        <v>30</v>
      </c>
      <c r="F532" t="s">
        <v>31</v>
      </c>
      <c r="G532">
        <f t="shared" si="40"/>
        <v>0</v>
      </c>
      <c r="H532">
        <f t="shared" si="41"/>
        <v>0</v>
      </c>
      <c r="I532">
        <f t="shared" si="42"/>
        <v>1</v>
      </c>
      <c r="J532">
        <f t="shared" si="43"/>
        <v>0</v>
      </c>
      <c r="K532" t="s">
        <v>4343</v>
      </c>
      <c r="L532" t="s">
        <v>4344</v>
      </c>
      <c r="M532" s="2">
        <v>80912</v>
      </c>
      <c r="N532" s="2">
        <v>80912</v>
      </c>
      <c r="O532" s="2">
        <v>326030</v>
      </c>
      <c r="P532" s="2">
        <v>487854</v>
      </c>
      <c r="Q532">
        <v>34</v>
      </c>
      <c r="R532" t="s">
        <v>4262</v>
      </c>
      <c r="S532" t="s">
        <v>4263</v>
      </c>
      <c r="T532">
        <v>33</v>
      </c>
      <c r="U532" t="s">
        <v>134</v>
      </c>
      <c r="V532" t="s">
        <v>4345</v>
      </c>
      <c r="W532">
        <f t="shared" si="44"/>
        <v>758</v>
      </c>
      <c r="X532" t="s">
        <v>4340</v>
      </c>
      <c r="Y532" t="s">
        <v>4346</v>
      </c>
      <c r="Z532" t="s">
        <v>4347</v>
      </c>
      <c r="AA532" t="s">
        <v>4348</v>
      </c>
      <c r="AH532">
        <v>4</v>
      </c>
    </row>
    <row r="533" spans="1:34" ht="19.2">
      <c r="A533" s="4" t="s">
        <v>6046</v>
      </c>
      <c r="B533" t="s">
        <v>1154</v>
      </c>
      <c r="C533" t="s">
        <v>4632</v>
      </c>
      <c r="D533" t="s">
        <v>4633</v>
      </c>
      <c r="E533" t="s">
        <v>30</v>
      </c>
      <c r="F533" t="s">
        <v>31</v>
      </c>
      <c r="G533">
        <f t="shared" si="40"/>
        <v>0</v>
      </c>
      <c r="H533">
        <f t="shared" si="41"/>
        <v>0</v>
      </c>
      <c r="I533">
        <f t="shared" si="42"/>
        <v>1</v>
      </c>
      <c r="J533">
        <f t="shared" si="43"/>
        <v>0</v>
      </c>
      <c r="K533" t="s">
        <v>4634</v>
      </c>
      <c r="L533" t="s">
        <v>4635</v>
      </c>
      <c r="M533" s="2">
        <v>25962</v>
      </c>
      <c r="N533" s="2">
        <v>24038</v>
      </c>
      <c r="O533" s="2">
        <v>116462</v>
      </c>
      <c r="P533" s="2">
        <v>166462</v>
      </c>
      <c r="Q533">
        <v>34</v>
      </c>
      <c r="R533" t="s">
        <v>1159</v>
      </c>
      <c r="S533" t="s">
        <v>1160</v>
      </c>
      <c r="T533">
        <v>1</v>
      </c>
      <c r="U533" t="s">
        <v>154</v>
      </c>
      <c r="V533" t="s">
        <v>190</v>
      </c>
      <c r="W533">
        <f t="shared" si="44"/>
        <v>305</v>
      </c>
      <c r="X533" t="s">
        <v>1154</v>
      </c>
      <c r="AH533">
        <v>1</v>
      </c>
    </row>
    <row r="534" spans="1:34" ht="19.2">
      <c r="A534" s="4" t="s">
        <v>6046</v>
      </c>
      <c r="B534" t="s">
        <v>5535</v>
      </c>
      <c r="C534" t="s">
        <v>5536</v>
      </c>
      <c r="D534" t="s">
        <v>5537</v>
      </c>
      <c r="E534" t="s">
        <v>30</v>
      </c>
      <c r="F534" t="s">
        <v>31</v>
      </c>
      <c r="G534">
        <f t="shared" si="40"/>
        <v>0</v>
      </c>
      <c r="H534">
        <f t="shared" si="41"/>
        <v>0</v>
      </c>
      <c r="I534">
        <f t="shared" si="42"/>
        <v>1</v>
      </c>
      <c r="J534">
        <f t="shared" si="43"/>
        <v>0</v>
      </c>
      <c r="K534" t="s">
        <v>5538</v>
      </c>
      <c r="L534" t="s">
        <v>5539</v>
      </c>
      <c r="M534" s="2">
        <v>0</v>
      </c>
      <c r="N534" s="2">
        <v>13718</v>
      </c>
      <c r="O534" s="2">
        <v>20577</v>
      </c>
      <c r="P534" s="2">
        <v>34295</v>
      </c>
      <c r="Q534">
        <v>36</v>
      </c>
      <c r="R534" t="s">
        <v>5540</v>
      </c>
      <c r="S534" t="s">
        <v>5541</v>
      </c>
      <c r="T534">
        <v>125</v>
      </c>
      <c r="U534" t="s">
        <v>36</v>
      </c>
      <c r="V534" t="s">
        <v>555</v>
      </c>
      <c r="W534">
        <f t="shared" si="44"/>
        <v>366</v>
      </c>
      <c r="X534" t="s">
        <v>5535</v>
      </c>
      <c r="AH534">
        <v>1</v>
      </c>
    </row>
    <row r="535" spans="1:34" ht="19.2">
      <c r="A535" s="4" t="s">
        <v>6081</v>
      </c>
      <c r="B535" t="s">
        <v>2436</v>
      </c>
      <c r="C535" t="s">
        <v>2437</v>
      </c>
      <c r="E535" t="s">
        <v>30</v>
      </c>
      <c r="F535" t="s">
        <v>31</v>
      </c>
      <c r="G535">
        <f t="shared" si="40"/>
        <v>0</v>
      </c>
      <c r="H535">
        <f t="shared" si="41"/>
        <v>0</v>
      </c>
      <c r="I535">
        <f t="shared" si="42"/>
        <v>1</v>
      </c>
      <c r="J535">
        <f t="shared" si="43"/>
        <v>0</v>
      </c>
      <c r="K535" t="s">
        <v>2438</v>
      </c>
      <c r="M535" s="2">
        <v>95281</v>
      </c>
      <c r="N535" s="2">
        <v>95281</v>
      </c>
      <c r="O535" s="2">
        <v>353900</v>
      </c>
      <c r="P535" s="2">
        <v>544461</v>
      </c>
      <c r="Q535">
        <v>34</v>
      </c>
      <c r="R535" t="s">
        <v>2439</v>
      </c>
      <c r="S535" t="s">
        <v>2440</v>
      </c>
      <c r="T535">
        <v>3</v>
      </c>
      <c r="U535" t="s">
        <v>2441</v>
      </c>
      <c r="V535" t="s">
        <v>45</v>
      </c>
      <c r="W535">
        <f t="shared" si="44"/>
        <v>728</v>
      </c>
      <c r="X535" t="s">
        <v>2436</v>
      </c>
      <c r="Y535" t="s">
        <v>2442</v>
      </c>
      <c r="AH535">
        <v>2</v>
      </c>
    </row>
    <row r="536" spans="1:34">
      <c r="A536" s="3" t="s">
        <v>6002</v>
      </c>
      <c r="B536" t="s">
        <v>56</v>
      </c>
      <c r="C536" t="s">
        <v>57</v>
      </c>
      <c r="D536" t="s">
        <v>58</v>
      </c>
      <c r="E536" t="s">
        <v>30</v>
      </c>
      <c r="F536" t="s">
        <v>31</v>
      </c>
      <c r="G536">
        <f t="shared" si="40"/>
        <v>0</v>
      </c>
      <c r="H536">
        <f t="shared" si="41"/>
        <v>0</v>
      </c>
      <c r="I536">
        <f t="shared" si="42"/>
        <v>1</v>
      </c>
      <c r="J536">
        <f t="shared" si="43"/>
        <v>0</v>
      </c>
      <c r="K536" t="s">
        <v>59</v>
      </c>
      <c r="L536" t="s">
        <v>60</v>
      </c>
      <c r="M536" s="2">
        <v>294862</v>
      </c>
      <c r="N536" s="2">
        <v>663098</v>
      </c>
      <c r="O536" s="2">
        <v>877599</v>
      </c>
      <c r="P536" s="2">
        <v>1835559</v>
      </c>
      <c r="Q536">
        <v>34</v>
      </c>
      <c r="R536" s="3" t="s">
        <v>61</v>
      </c>
      <c r="S536" t="s">
        <v>62</v>
      </c>
      <c r="T536">
        <v>4</v>
      </c>
      <c r="U536" t="s">
        <v>63</v>
      </c>
      <c r="V536" t="s">
        <v>64</v>
      </c>
      <c r="W536">
        <f t="shared" si="44"/>
        <v>1095</v>
      </c>
      <c r="X536" t="s">
        <v>56</v>
      </c>
      <c r="Y536" t="s">
        <v>65</v>
      </c>
      <c r="Z536" t="s">
        <v>66</v>
      </c>
      <c r="AA536" t="s">
        <v>67</v>
      </c>
      <c r="AB536" t="s">
        <v>68</v>
      </c>
      <c r="AC536" t="s">
        <v>69</v>
      </c>
      <c r="AD536" t="s">
        <v>70</v>
      </c>
      <c r="AE536" t="s">
        <v>71</v>
      </c>
      <c r="AF536" t="s">
        <v>72</v>
      </c>
      <c r="AH536">
        <v>9</v>
      </c>
    </row>
    <row r="537" spans="1:34" ht="19.2">
      <c r="A537" s="4" t="s">
        <v>6130</v>
      </c>
      <c r="B537" t="s">
        <v>4478</v>
      </c>
      <c r="C537" t="s">
        <v>4479</v>
      </c>
      <c r="E537" t="s">
        <v>30</v>
      </c>
      <c r="F537" t="s">
        <v>93</v>
      </c>
      <c r="G537">
        <f t="shared" si="40"/>
        <v>1</v>
      </c>
      <c r="H537">
        <f t="shared" si="41"/>
        <v>0</v>
      </c>
      <c r="I537">
        <f t="shared" si="42"/>
        <v>0</v>
      </c>
      <c r="J537">
        <f t="shared" si="43"/>
        <v>0</v>
      </c>
      <c r="K537" t="s">
        <v>4480</v>
      </c>
      <c r="M537" s="2">
        <v>948052</v>
      </c>
      <c r="N537" s="2">
        <v>647658</v>
      </c>
      <c r="O537" s="2">
        <v>774419</v>
      </c>
      <c r="P537" s="2">
        <v>2370129</v>
      </c>
      <c r="Q537">
        <v>38</v>
      </c>
      <c r="R537" t="s">
        <v>4481</v>
      </c>
      <c r="S537" t="s">
        <v>1112</v>
      </c>
      <c r="T537">
        <v>3</v>
      </c>
      <c r="U537" t="s">
        <v>44</v>
      </c>
      <c r="V537" t="s">
        <v>141</v>
      </c>
      <c r="W537">
        <f t="shared" si="44"/>
        <v>1095</v>
      </c>
      <c r="X537" t="s">
        <v>4482</v>
      </c>
      <c r="Y537" t="s">
        <v>3018</v>
      </c>
      <c r="AH537">
        <v>2</v>
      </c>
    </row>
    <row r="538" spans="1:34" ht="19.2">
      <c r="A538" s="4" t="s">
        <v>6130</v>
      </c>
      <c r="B538" t="s">
        <v>4482</v>
      </c>
      <c r="C538" t="s">
        <v>4711</v>
      </c>
      <c r="E538" t="s">
        <v>30</v>
      </c>
      <c r="F538" t="s">
        <v>93</v>
      </c>
      <c r="G538">
        <f t="shared" si="40"/>
        <v>1</v>
      </c>
      <c r="H538">
        <f t="shared" si="41"/>
        <v>0</v>
      </c>
      <c r="I538">
        <f t="shared" si="42"/>
        <v>0</v>
      </c>
      <c r="J538">
        <f t="shared" si="43"/>
        <v>0</v>
      </c>
      <c r="K538" t="s">
        <v>4712</v>
      </c>
      <c r="M538" s="2">
        <v>456445</v>
      </c>
      <c r="N538" s="2">
        <v>685166</v>
      </c>
      <c r="O538" s="2">
        <v>379871</v>
      </c>
      <c r="P538" s="2">
        <v>1521482</v>
      </c>
      <c r="Q538">
        <v>38</v>
      </c>
      <c r="R538" t="s">
        <v>4481</v>
      </c>
      <c r="S538" t="s">
        <v>4713</v>
      </c>
      <c r="T538">
        <v>3</v>
      </c>
      <c r="U538" t="s">
        <v>1959</v>
      </c>
      <c r="V538" t="s">
        <v>543</v>
      </c>
      <c r="W538">
        <f t="shared" si="44"/>
        <v>730</v>
      </c>
      <c r="X538" t="s">
        <v>4482</v>
      </c>
      <c r="Y538" t="s">
        <v>2183</v>
      </c>
      <c r="Z538" t="s">
        <v>4714</v>
      </c>
      <c r="AA538" t="s">
        <v>4715</v>
      </c>
      <c r="AB538" t="s">
        <v>4716</v>
      </c>
      <c r="AC538" t="s">
        <v>4717</v>
      </c>
      <c r="AD538" t="s">
        <v>4718</v>
      </c>
      <c r="AH538">
        <v>7</v>
      </c>
    </row>
    <row r="539" spans="1:34">
      <c r="A539" s="3" t="s">
        <v>6006</v>
      </c>
      <c r="B539" t="s">
        <v>275</v>
      </c>
      <c r="C539" t="s">
        <v>276</v>
      </c>
      <c r="D539" t="s">
        <v>276</v>
      </c>
      <c r="E539" t="s">
        <v>30</v>
      </c>
      <c r="F539" t="s">
        <v>31</v>
      </c>
      <c r="G539">
        <f t="shared" si="40"/>
        <v>0</v>
      </c>
      <c r="H539">
        <f t="shared" si="41"/>
        <v>0</v>
      </c>
      <c r="I539">
        <f t="shared" si="42"/>
        <v>1</v>
      </c>
      <c r="J539">
        <f t="shared" si="43"/>
        <v>0</v>
      </c>
      <c r="K539" t="s">
        <v>277</v>
      </c>
      <c r="L539" t="s">
        <v>278</v>
      </c>
      <c r="M539" s="2">
        <v>821279</v>
      </c>
      <c r="N539" s="2">
        <v>1178721</v>
      </c>
      <c r="O539" s="2">
        <v>3079419</v>
      </c>
      <c r="P539" s="2">
        <v>5079419</v>
      </c>
      <c r="Q539">
        <v>34</v>
      </c>
      <c r="R539" t="s">
        <v>279</v>
      </c>
      <c r="S539" t="s">
        <v>280</v>
      </c>
      <c r="T539">
        <v>11</v>
      </c>
      <c r="U539" t="s">
        <v>54</v>
      </c>
      <c r="V539" t="s">
        <v>80</v>
      </c>
      <c r="W539">
        <f t="shared" si="44"/>
        <v>1187</v>
      </c>
      <c r="X539" t="s">
        <v>275</v>
      </c>
      <c r="Y539" t="s">
        <v>281</v>
      </c>
      <c r="Z539" t="s">
        <v>282</v>
      </c>
      <c r="AA539" t="s">
        <v>283</v>
      </c>
      <c r="AB539" t="s">
        <v>284</v>
      </c>
      <c r="AC539" t="s">
        <v>285</v>
      </c>
      <c r="AD539" t="s">
        <v>286</v>
      </c>
      <c r="AE539" t="s">
        <v>287</v>
      </c>
      <c r="AF539" t="s">
        <v>288</v>
      </c>
      <c r="AH539">
        <v>9</v>
      </c>
    </row>
    <row r="540" spans="1:34" ht="19.2">
      <c r="A540" s="4" t="s">
        <v>6027</v>
      </c>
      <c r="B540" t="s">
        <v>813</v>
      </c>
      <c r="C540" t="s">
        <v>814</v>
      </c>
      <c r="D540" t="s">
        <v>815</v>
      </c>
      <c r="E540" t="s">
        <v>30</v>
      </c>
      <c r="F540" t="s">
        <v>31</v>
      </c>
      <c r="G540">
        <f t="shared" si="40"/>
        <v>0</v>
      </c>
      <c r="H540">
        <f t="shared" si="41"/>
        <v>0</v>
      </c>
      <c r="I540">
        <f t="shared" si="42"/>
        <v>1</v>
      </c>
      <c r="J540">
        <f t="shared" si="43"/>
        <v>0</v>
      </c>
      <c r="K540" t="s">
        <v>816</v>
      </c>
      <c r="L540" t="s">
        <v>817</v>
      </c>
      <c r="M540" s="2">
        <v>3600</v>
      </c>
      <c r="N540" s="2">
        <v>3600</v>
      </c>
      <c r="O540" s="2">
        <v>7776</v>
      </c>
      <c r="P540" s="2">
        <v>14976</v>
      </c>
      <c r="Q540">
        <v>34</v>
      </c>
      <c r="R540" t="s">
        <v>818</v>
      </c>
      <c r="S540" t="s">
        <v>819</v>
      </c>
      <c r="T540">
        <v>1</v>
      </c>
      <c r="U540" t="s">
        <v>205</v>
      </c>
      <c r="V540" t="s">
        <v>803</v>
      </c>
      <c r="W540">
        <f t="shared" si="44"/>
        <v>213</v>
      </c>
      <c r="X540" t="s">
        <v>813</v>
      </c>
      <c r="AH540">
        <v>1</v>
      </c>
    </row>
    <row r="541" spans="1:34" ht="19.2">
      <c r="A541" s="4" t="s">
        <v>6027</v>
      </c>
      <c r="B541" t="s">
        <v>3349</v>
      </c>
      <c r="C541" t="s">
        <v>3350</v>
      </c>
      <c r="D541" t="s">
        <v>3351</v>
      </c>
      <c r="E541" t="s">
        <v>30</v>
      </c>
      <c r="F541" t="s">
        <v>31</v>
      </c>
      <c r="G541">
        <f t="shared" si="40"/>
        <v>0</v>
      </c>
      <c r="H541">
        <f t="shared" si="41"/>
        <v>0</v>
      </c>
      <c r="I541">
        <f t="shared" si="42"/>
        <v>1</v>
      </c>
      <c r="J541">
        <f t="shared" si="43"/>
        <v>0</v>
      </c>
      <c r="K541" t="s">
        <v>3352</v>
      </c>
      <c r="L541" t="s">
        <v>3353</v>
      </c>
      <c r="M541" s="2">
        <v>0</v>
      </c>
      <c r="N541" s="2">
        <v>50000</v>
      </c>
      <c r="O541" s="2">
        <v>75384</v>
      </c>
      <c r="P541" s="2">
        <v>125384</v>
      </c>
      <c r="Q541">
        <v>34</v>
      </c>
      <c r="R541" t="s">
        <v>3354</v>
      </c>
      <c r="S541" t="s">
        <v>280</v>
      </c>
      <c r="T541">
        <v>9</v>
      </c>
      <c r="U541" t="s">
        <v>351</v>
      </c>
      <c r="V541" t="s">
        <v>352</v>
      </c>
      <c r="W541">
        <f t="shared" si="44"/>
        <v>365</v>
      </c>
      <c r="X541" t="s">
        <v>3349</v>
      </c>
      <c r="AH541">
        <v>1</v>
      </c>
    </row>
    <row r="542" spans="1:34" ht="19.2">
      <c r="A542" s="4" t="s">
        <v>6027</v>
      </c>
      <c r="B542" t="s">
        <v>4378</v>
      </c>
      <c r="C542" t="s">
        <v>4379</v>
      </c>
      <c r="D542" t="s">
        <v>4380</v>
      </c>
      <c r="E542" t="s">
        <v>30</v>
      </c>
      <c r="F542" t="s">
        <v>31</v>
      </c>
      <c r="G542">
        <f t="shared" si="40"/>
        <v>0</v>
      </c>
      <c r="H542">
        <f t="shared" si="41"/>
        <v>0</v>
      </c>
      <c r="I542">
        <f t="shared" si="42"/>
        <v>1</v>
      </c>
      <c r="J542">
        <f t="shared" si="43"/>
        <v>0</v>
      </c>
      <c r="K542" t="s">
        <v>4381</v>
      </c>
      <c r="L542" t="s">
        <v>4382</v>
      </c>
      <c r="M542" s="2">
        <v>49427</v>
      </c>
      <c r="N542" s="2"/>
      <c r="O542" s="2">
        <v>82409</v>
      </c>
      <c r="P542" s="2">
        <v>131836</v>
      </c>
      <c r="Q542">
        <v>34</v>
      </c>
      <c r="R542" t="s">
        <v>4383</v>
      </c>
      <c r="S542" t="s">
        <v>4384</v>
      </c>
      <c r="T542">
        <v>57</v>
      </c>
      <c r="U542" t="s">
        <v>36</v>
      </c>
      <c r="V542" t="s">
        <v>528</v>
      </c>
      <c r="W542">
        <f t="shared" si="44"/>
        <v>365</v>
      </c>
      <c r="X542" t="s">
        <v>4378</v>
      </c>
      <c r="AH542">
        <v>1</v>
      </c>
    </row>
    <row r="543" spans="1:34" ht="19.2">
      <c r="A543" s="4" t="s">
        <v>6027</v>
      </c>
      <c r="B543" t="s">
        <v>4938</v>
      </c>
      <c r="C543" t="s">
        <v>4939</v>
      </c>
      <c r="D543" t="s">
        <v>4939</v>
      </c>
      <c r="E543" t="s">
        <v>30</v>
      </c>
      <c r="F543" t="s">
        <v>31</v>
      </c>
      <c r="G543">
        <f t="shared" si="40"/>
        <v>0</v>
      </c>
      <c r="H543">
        <f t="shared" si="41"/>
        <v>0</v>
      </c>
      <c r="I543">
        <f t="shared" si="42"/>
        <v>1</v>
      </c>
      <c r="J543">
        <f t="shared" si="43"/>
        <v>0</v>
      </c>
      <c r="K543" t="s">
        <v>4940</v>
      </c>
      <c r="L543" t="s">
        <v>4941</v>
      </c>
      <c r="M543" s="2">
        <v>29355</v>
      </c>
      <c r="N543" s="2">
        <v>20645</v>
      </c>
      <c r="O543" s="2">
        <v>59732</v>
      </c>
      <c r="P543" s="2">
        <v>109732</v>
      </c>
      <c r="Q543">
        <v>34</v>
      </c>
      <c r="R543" t="s">
        <v>4942</v>
      </c>
      <c r="S543" t="s">
        <v>4943</v>
      </c>
      <c r="T543">
        <v>3</v>
      </c>
      <c r="U543" t="s">
        <v>347</v>
      </c>
      <c r="V543" t="s">
        <v>1662</v>
      </c>
      <c r="W543">
        <f t="shared" si="44"/>
        <v>337</v>
      </c>
      <c r="X543" t="s">
        <v>4938</v>
      </c>
      <c r="AH543">
        <v>1</v>
      </c>
    </row>
    <row r="544" spans="1:34" ht="19.2">
      <c r="A544" s="4" t="s">
        <v>6027</v>
      </c>
      <c r="B544" t="s">
        <v>5798</v>
      </c>
      <c r="C544" t="s">
        <v>5799</v>
      </c>
      <c r="E544" t="s">
        <v>30</v>
      </c>
      <c r="F544" t="s">
        <v>31</v>
      </c>
      <c r="G544">
        <f t="shared" si="40"/>
        <v>0</v>
      </c>
      <c r="H544">
        <f t="shared" si="41"/>
        <v>0</v>
      </c>
      <c r="I544">
        <f t="shared" si="42"/>
        <v>1</v>
      </c>
      <c r="J544">
        <f t="shared" si="43"/>
        <v>0</v>
      </c>
      <c r="K544" t="s">
        <v>5800</v>
      </c>
      <c r="M544" s="2">
        <v>128571</v>
      </c>
      <c r="N544" s="2">
        <v>71429</v>
      </c>
      <c r="O544" s="2">
        <v>497635</v>
      </c>
      <c r="P544" s="2">
        <v>697635</v>
      </c>
      <c r="Q544">
        <v>34</v>
      </c>
      <c r="R544" t="s">
        <v>5801</v>
      </c>
      <c r="S544" t="s">
        <v>5802</v>
      </c>
      <c r="T544">
        <v>11</v>
      </c>
      <c r="U544" t="s">
        <v>5803</v>
      </c>
      <c r="V544" t="s">
        <v>5804</v>
      </c>
      <c r="W544">
        <f t="shared" si="44"/>
        <v>807</v>
      </c>
      <c r="X544" t="s">
        <v>5798</v>
      </c>
      <c r="Y544" t="s">
        <v>5805</v>
      </c>
      <c r="AH544">
        <v>2</v>
      </c>
    </row>
    <row r="545" spans="1:34" ht="19.2">
      <c r="A545" s="4" t="s">
        <v>6027</v>
      </c>
      <c r="B545" t="s">
        <v>5916</v>
      </c>
      <c r="C545" t="s">
        <v>5917</v>
      </c>
      <c r="D545" t="s">
        <v>5918</v>
      </c>
      <c r="E545" t="s">
        <v>30</v>
      </c>
      <c r="F545" t="s">
        <v>31</v>
      </c>
      <c r="G545">
        <f t="shared" si="40"/>
        <v>0</v>
      </c>
      <c r="H545">
        <f t="shared" si="41"/>
        <v>0</v>
      </c>
      <c r="I545">
        <f t="shared" si="42"/>
        <v>1</v>
      </c>
      <c r="J545">
        <f t="shared" si="43"/>
        <v>0</v>
      </c>
      <c r="K545" t="s">
        <v>5919</v>
      </c>
      <c r="L545" t="s">
        <v>5920</v>
      </c>
      <c r="M545" s="2">
        <v>16182</v>
      </c>
      <c r="N545" s="2">
        <v>11381</v>
      </c>
      <c r="O545" s="2">
        <v>27563</v>
      </c>
      <c r="P545" s="2">
        <v>55125</v>
      </c>
      <c r="Q545">
        <v>34</v>
      </c>
      <c r="R545" t="s">
        <v>279</v>
      </c>
      <c r="S545" t="s">
        <v>280</v>
      </c>
      <c r="T545">
        <v>11</v>
      </c>
      <c r="U545" t="s">
        <v>1705</v>
      </c>
      <c r="V545" t="s">
        <v>2215</v>
      </c>
      <c r="W545">
        <f t="shared" si="44"/>
        <v>609</v>
      </c>
      <c r="X545" t="s">
        <v>5916</v>
      </c>
      <c r="AH545">
        <v>1</v>
      </c>
    </row>
    <row r="546" spans="1:34" ht="19.2">
      <c r="A546" s="4" t="s">
        <v>6122</v>
      </c>
      <c r="B546" t="s">
        <v>4163</v>
      </c>
      <c r="C546" t="s">
        <v>4164</v>
      </c>
      <c r="D546" t="s">
        <v>4164</v>
      </c>
      <c r="E546" t="s">
        <v>30</v>
      </c>
      <c r="F546" t="s">
        <v>31</v>
      </c>
      <c r="G546">
        <f t="shared" si="40"/>
        <v>0</v>
      </c>
      <c r="H546">
        <f t="shared" si="41"/>
        <v>0</v>
      </c>
      <c r="I546">
        <f t="shared" si="42"/>
        <v>1</v>
      </c>
      <c r="J546">
        <f t="shared" si="43"/>
        <v>0</v>
      </c>
      <c r="K546" t="s">
        <v>4165</v>
      </c>
      <c r="L546" t="s">
        <v>4166</v>
      </c>
      <c r="M546" s="2">
        <v>25789</v>
      </c>
      <c r="N546" s="2">
        <v>24211</v>
      </c>
      <c r="O546" s="2">
        <v>93000</v>
      </c>
      <c r="P546" s="2">
        <v>143000</v>
      </c>
      <c r="Q546">
        <v>34</v>
      </c>
      <c r="R546" t="s">
        <v>4167</v>
      </c>
      <c r="S546" t="s">
        <v>4168</v>
      </c>
      <c r="T546">
        <v>26</v>
      </c>
      <c r="U546" t="s">
        <v>449</v>
      </c>
      <c r="V546" t="s">
        <v>2386</v>
      </c>
      <c r="W546">
        <f t="shared" si="44"/>
        <v>449</v>
      </c>
      <c r="X546" t="s">
        <v>4163</v>
      </c>
      <c r="AH546">
        <v>1</v>
      </c>
    </row>
    <row r="547" spans="1:34" ht="19.2">
      <c r="A547" s="4" t="s">
        <v>6122</v>
      </c>
      <c r="B547" t="s">
        <v>4767</v>
      </c>
      <c r="C547" t="s">
        <v>4768</v>
      </c>
      <c r="E547" t="s">
        <v>30</v>
      </c>
      <c r="F547" t="s">
        <v>31</v>
      </c>
      <c r="G547">
        <f t="shared" si="40"/>
        <v>0</v>
      </c>
      <c r="H547">
        <f t="shared" si="41"/>
        <v>0</v>
      </c>
      <c r="I547">
        <f t="shared" si="42"/>
        <v>1</v>
      </c>
      <c r="J547">
        <f t="shared" si="43"/>
        <v>0</v>
      </c>
      <c r="K547" t="s">
        <v>4769</v>
      </c>
      <c r="M547" s="2">
        <v>84707</v>
      </c>
      <c r="N547" s="2">
        <v>84707</v>
      </c>
      <c r="O547" s="2">
        <v>358439</v>
      </c>
      <c r="P547" s="2">
        <v>527852</v>
      </c>
      <c r="Q547">
        <v>34</v>
      </c>
      <c r="R547" t="s">
        <v>4770</v>
      </c>
      <c r="S547" t="s">
        <v>4771</v>
      </c>
      <c r="T547">
        <v>11</v>
      </c>
      <c r="U547" t="s">
        <v>44</v>
      </c>
      <c r="V547" t="s">
        <v>45</v>
      </c>
      <c r="W547">
        <f t="shared" si="44"/>
        <v>729</v>
      </c>
      <c r="X547" t="s">
        <v>4767</v>
      </c>
      <c r="Y547" t="s">
        <v>4772</v>
      </c>
      <c r="AH547">
        <v>2</v>
      </c>
    </row>
    <row r="548" spans="1:34" ht="19.2">
      <c r="A548" s="4" t="s">
        <v>6122</v>
      </c>
      <c r="B548" t="s">
        <v>5100</v>
      </c>
      <c r="C548" t="s">
        <v>5101</v>
      </c>
      <c r="D548" t="s">
        <v>5102</v>
      </c>
      <c r="E548" t="s">
        <v>30</v>
      </c>
      <c r="F548" t="s">
        <v>31</v>
      </c>
      <c r="G548">
        <f t="shared" si="40"/>
        <v>0</v>
      </c>
      <c r="H548">
        <f t="shared" si="41"/>
        <v>0</v>
      </c>
      <c r="I548">
        <f t="shared" si="42"/>
        <v>1</v>
      </c>
      <c r="J548">
        <f t="shared" si="43"/>
        <v>0</v>
      </c>
      <c r="K548" t="s">
        <v>5103</v>
      </c>
      <c r="L548" t="s">
        <v>4166</v>
      </c>
      <c r="M548" s="2">
        <v>24984</v>
      </c>
      <c r="N548" s="2">
        <v>24984</v>
      </c>
      <c r="O548" s="2">
        <v>74954</v>
      </c>
      <c r="P548" s="2">
        <v>124923</v>
      </c>
      <c r="Q548">
        <v>34</v>
      </c>
      <c r="R548" t="s">
        <v>4167</v>
      </c>
      <c r="U548" t="s">
        <v>134</v>
      </c>
      <c r="V548" t="s">
        <v>5104</v>
      </c>
      <c r="W548">
        <f t="shared" si="44"/>
        <v>369</v>
      </c>
      <c r="X548" t="s">
        <v>5100</v>
      </c>
      <c r="AH548">
        <v>1</v>
      </c>
    </row>
    <row r="549" spans="1:34" ht="19.2">
      <c r="A549" s="4" t="s">
        <v>6122</v>
      </c>
      <c r="B549" t="s">
        <v>5359</v>
      </c>
      <c r="C549" t="s">
        <v>5360</v>
      </c>
      <c r="D549" t="s">
        <v>5360</v>
      </c>
      <c r="E549" t="s">
        <v>30</v>
      </c>
      <c r="F549" t="s">
        <v>31</v>
      </c>
      <c r="G549">
        <f t="shared" si="40"/>
        <v>0</v>
      </c>
      <c r="H549">
        <f t="shared" si="41"/>
        <v>0</v>
      </c>
      <c r="I549">
        <f t="shared" si="42"/>
        <v>1</v>
      </c>
      <c r="J549">
        <f t="shared" si="43"/>
        <v>0</v>
      </c>
      <c r="K549" t="s">
        <v>5361</v>
      </c>
      <c r="L549" t="s">
        <v>5362</v>
      </c>
      <c r="M549" s="2">
        <v>49231</v>
      </c>
      <c r="N549" s="2"/>
      <c r="O549" s="2">
        <v>78769</v>
      </c>
      <c r="P549" s="2">
        <v>128000</v>
      </c>
      <c r="Q549">
        <v>34</v>
      </c>
      <c r="R549" t="s">
        <v>5363</v>
      </c>
      <c r="S549" t="s">
        <v>5364</v>
      </c>
      <c r="T549">
        <v>2</v>
      </c>
      <c r="U549" t="s">
        <v>134</v>
      </c>
      <c r="V549" t="s">
        <v>5365</v>
      </c>
      <c r="W549">
        <f t="shared" si="44"/>
        <v>436</v>
      </c>
      <c r="X549" t="s">
        <v>5359</v>
      </c>
      <c r="AH549">
        <v>1</v>
      </c>
    </row>
    <row r="550" spans="1:34" ht="19.2">
      <c r="A550" s="4" t="s">
        <v>6146</v>
      </c>
      <c r="B550" t="s">
        <v>5646</v>
      </c>
      <c r="C550" t="s">
        <v>5647</v>
      </c>
      <c r="D550" t="s">
        <v>5647</v>
      </c>
      <c r="E550" t="s">
        <v>30</v>
      </c>
      <c r="F550" t="s">
        <v>245</v>
      </c>
      <c r="G550">
        <f t="shared" si="40"/>
        <v>0</v>
      </c>
      <c r="H550">
        <f t="shared" si="41"/>
        <v>0</v>
      </c>
      <c r="I550">
        <f t="shared" si="42"/>
        <v>0</v>
      </c>
      <c r="J550">
        <f t="shared" si="43"/>
        <v>1</v>
      </c>
      <c r="K550" t="s">
        <v>5648</v>
      </c>
      <c r="M550" s="2">
        <v>550000</v>
      </c>
      <c r="N550" s="2"/>
      <c r="O550" s="2">
        <v>966163</v>
      </c>
      <c r="P550" s="2">
        <v>1516163</v>
      </c>
      <c r="Q550">
        <v>40</v>
      </c>
      <c r="R550" t="s">
        <v>5649</v>
      </c>
      <c r="S550" t="s">
        <v>5650</v>
      </c>
      <c r="T550">
        <v>15</v>
      </c>
      <c r="U550" t="s">
        <v>5651</v>
      </c>
      <c r="V550" t="s">
        <v>250</v>
      </c>
      <c r="W550">
        <f t="shared" si="44"/>
        <v>377</v>
      </c>
      <c r="AH550">
        <v>1</v>
      </c>
    </row>
    <row r="551" spans="1:34" ht="19.2">
      <c r="A551" s="4" t="s">
        <v>6118</v>
      </c>
      <c r="B551" t="s">
        <v>4045</v>
      </c>
      <c r="C551" t="s">
        <v>4046</v>
      </c>
      <c r="D551" t="s">
        <v>4046</v>
      </c>
      <c r="E551" t="s">
        <v>30</v>
      </c>
      <c r="F551" t="s">
        <v>31</v>
      </c>
      <c r="G551">
        <f t="shared" si="40"/>
        <v>0</v>
      </c>
      <c r="H551">
        <f t="shared" si="41"/>
        <v>0</v>
      </c>
      <c r="I551">
        <f t="shared" si="42"/>
        <v>1</v>
      </c>
      <c r="J551">
        <f t="shared" si="43"/>
        <v>0</v>
      </c>
      <c r="K551" t="s">
        <v>4047</v>
      </c>
      <c r="L551" t="s">
        <v>4048</v>
      </c>
      <c r="M551" s="2">
        <v>1316022</v>
      </c>
      <c r="N551" s="2">
        <v>329005</v>
      </c>
      <c r="O551" s="2">
        <v>2368811</v>
      </c>
      <c r="P551" s="2">
        <v>4013838</v>
      </c>
      <c r="Q551">
        <v>34</v>
      </c>
      <c r="R551" t="s">
        <v>4049</v>
      </c>
      <c r="S551" t="s">
        <v>4050</v>
      </c>
      <c r="T551">
        <v>3</v>
      </c>
      <c r="U551" t="s">
        <v>182</v>
      </c>
      <c r="V551" t="s">
        <v>604</v>
      </c>
      <c r="W551">
        <f t="shared" si="44"/>
        <v>1491</v>
      </c>
      <c r="X551" t="s">
        <v>4045</v>
      </c>
      <c r="Y551" t="s">
        <v>4051</v>
      </c>
      <c r="Z551" t="s">
        <v>298</v>
      </c>
      <c r="AA551" t="s">
        <v>4052</v>
      </c>
      <c r="AB551" t="s">
        <v>305</v>
      </c>
      <c r="AH551">
        <v>5</v>
      </c>
    </row>
    <row r="552" spans="1:34" ht="19.2">
      <c r="A552" s="4" t="s">
        <v>6118</v>
      </c>
      <c r="B552" t="s">
        <v>4944</v>
      </c>
      <c r="C552" t="s">
        <v>4945</v>
      </c>
      <c r="D552" t="s">
        <v>4946</v>
      </c>
      <c r="E552" t="s">
        <v>30</v>
      </c>
      <c r="F552" t="s">
        <v>31</v>
      </c>
      <c r="G552">
        <f t="shared" si="40"/>
        <v>0</v>
      </c>
      <c r="H552">
        <f t="shared" si="41"/>
        <v>0</v>
      </c>
      <c r="I552">
        <f t="shared" si="42"/>
        <v>1</v>
      </c>
      <c r="J552">
        <f t="shared" si="43"/>
        <v>0</v>
      </c>
      <c r="K552" t="s">
        <v>4947</v>
      </c>
      <c r="L552" t="s">
        <v>4948</v>
      </c>
      <c r="M552" s="2">
        <v>1977596</v>
      </c>
      <c r="N552" s="2">
        <v>954680</v>
      </c>
      <c r="O552" s="2">
        <v>3315084</v>
      </c>
      <c r="P552" s="2">
        <v>6247360</v>
      </c>
      <c r="Q552">
        <v>34</v>
      </c>
      <c r="R552" t="s">
        <v>4049</v>
      </c>
      <c r="S552" t="s">
        <v>4050</v>
      </c>
      <c r="T552">
        <v>2</v>
      </c>
      <c r="U552" t="s">
        <v>264</v>
      </c>
      <c r="V552" t="s">
        <v>506</v>
      </c>
      <c r="W552">
        <f t="shared" si="44"/>
        <v>1705</v>
      </c>
      <c r="X552" t="s">
        <v>4944</v>
      </c>
      <c r="Y552" t="s">
        <v>4949</v>
      </c>
      <c r="Z552" t="s">
        <v>3569</v>
      </c>
      <c r="AA552" t="s">
        <v>4950</v>
      </c>
      <c r="AB552" t="s">
        <v>305</v>
      </c>
      <c r="AH552">
        <v>5</v>
      </c>
    </row>
    <row r="553" spans="1:34">
      <c r="A553" t="s">
        <v>5987</v>
      </c>
      <c r="B553" t="s">
        <v>73</v>
      </c>
      <c r="C553" t="s">
        <v>74</v>
      </c>
      <c r="D553" t="s">
        <v>74</v>
      </c>
      <c r="E553" t="s">
        <v>30</v>
      </c>
      <c r="F553" t="s">
        <v>31</v>
      </c>
      <c r="G553">
        <f t="shared" si="40"/>
        <v>0</v>
      </c>
      <c r="H553">
        <f t="shared" si="41"/>
        <v>0</v>
      </c>
      <c r="I553">
        <f t="shared" si="42"/>
        <v>1</v>
      </c>
      <c r="J553">
        <f t="shared" si="43"/>
        <v>0</v>
      </c>
      <c r="K553" t="s">
        <v>75</v>
      </c>
      <c r="L553" t="s">
        <v>76</v>
      </c>
      <c r="M553" s="2">
        <v>20911</v>
      </c>
      <c r="N553" s="2">
        <v>34345</v>
      </c>
      <c r="O553" s="2">
        <v>118785</v>
      </c>
      <c r="P553" s="2">
        <v>174042</v>
      </c>
      <c r="Q553">
        <v>34</v>
      </c>
      <c r="R553" s="3" t="s">
        <v>77</v>
      </c>
      <c r="S553" t="s">
        <v>78</v>
      </c>
      <c r="T553">
        <v>5</v>
      </c>
      <c r="U553" t="s">
        <v>79</v>
      </c>
      <c r="V553" t="s">
        <v>80</v>
      </c>
      <c r="W553">
        <f t="shared" si="44"/>
        <v>851</v>
      </c>
      <c r="X553" t="s">
        <v>73</v>
      </c>
      <c r="Y553" t="s">
        <v>81</v>
      </c>
      <c r="AH553">
        <v>2</v>
      </c>
    </row>
    <row r="554" spans="1:34" ht="19.2">
      <c r="A554" s="4" t="s">
        <v>5987</v>
      </c>
      <c r="B554" t="s">
        <v>855</v>
      </c>
      <c r="C554" t="s">
        <v>856</v>
      </c>
      <c r="D554" t="s">
        <v>857</v>
      </c>
      <c r="E554" t="s">
        <v>30</v>
      </c>
      <c r="F554" t="s">
        <v>31</v>
      </c>
      <c r="G554">
        <f t="shared" si="40"/>
        <v>0</v>
      </c>
      <c r="H554">
        <f t="shared" si="41"/>
        <v>0</v>
      </c>
      <c r="I554">
        <f t="shared" si="42"/>
        <v>1</v>
      </c>
      <c r="J554">
        <f t="shared" si="43"/>
        <v>0</v>
      </c>
      <c r="K554" t="s">
        <v>858</v>
      </c>
      <c r="L554" t="s">
        <v>859</v>
      </c>
      <c r="M554" s="2">
        <v>71471</v>
      </c>
      <c r="N554" s="2">
        <v>39706</v>
      </c>
      <c r="O554" s="2">
        <v>206479</v>
      </c>
      <c r="P554" s="2">
        <v>317655</v>
      </c>
      <c r="Q554">
        <v>35</v>
      </c>
      <c r="R554" t="s">
        <v>860</v>
      </c>
      <c r="S554" t="s">
        <v>861</v>
      </c>
      <c r="T554">
        <v>54</v>
      </c>
      <c r="U554" t="s">
        <v>862</v>
      </c>
      <c r="V554" t="s">
        <v>863</v>
      </c>
      <c r="W554">
        <f t="shared" si="44"/>
        <v>729</v>
      </c>
      <c r="X554" t="s">
        <v>855</v>
      </c>
      <c r="Y554" t="s">
        <v>864</v>
      </c>
      <c r="AH554">
        <v>2</v>
      </c>
    </row>
    <row r="555" spans="1:34" ht="19.2">
      <c r="A555" s="4" t="s">
        <v>5987</v>
      </c>
      <c r="B555" t="s">
        <v>2008</v>
      </c>
      <c r="C555" t="s">
        <v>2009</v>
      </c>
      <c r="D555" t="s">
        <v>2010</v>
      </c>
      <c r="E555" t="s">
        <v>30</v>
      </c>
      <c r="F555" t="s">
        <v>31</v>
      </c>
      <c r="G555">
        <f t="shared" si="40"/>
        <v>0</v>
      </c>
      <c r="H555">
        <f t="shared" si="41"/>
        <v>0</v>
      </c>
      <c r="I555">
        <f t="shared" si="42"/>
        <v>1</v>
      </c>
      <c r="J555">
        <f t="shared" si="43"/>
        <v>0</v>
      </c>
      <c r="K555" t="s">
        <v>2011</v>
      </c>
      <c r="L555" t="s">
        <v>2012</v>
      </c>
      <c r="M555" s="2">
        <v>110212</v>
      </c>
      <c r="N555" s="2">
        <v>43116</v>
      </c>
      <c r="O555" s="2">
        <v>464485</v>
      </c>
      <c r="P555" s="2">
        <v>617814</v>
      </c>
      <c r="Q555">
        <v>34</v>
      </c>
      <c r="R555" t="s">
        <v>2013</v>
      </c>
      <c r="S555" t="s">
        <v>2014</v>
      </c>
      <c r="T555">
        <v>16</v>
      </c>
      <c r="U555" t="s">
        <v>322</v>
      </c>
      <c r="V555" t="s">
        <v>1917</v>
      </c>
      <c r="W555">
        <f t="shared" si="44"/>
        <v>730</v>
      </c>
      <c r="X555" t="s">
        <v>2015</v>
      </c>
      <c r="Y555" t="s">
        <v>2016</v>
      </c>
      <c r="Z555" t="s">
        <v>2017</v>
      </c>
      <c r="AH555">
        <v>3</v>
      </c>
    </row>
    <row r="556" spans="1:34" ht="19.2">
      <c r="A556" s="4" t="s">
        <v>6106</v>
      </c>
      <c r="B556" t="s">
        <v>3304</v>
      </c>
      <c r="C556" t="s">
        <v>3305</v>
      </c>
      <c r="E556" t="s">
        <v>30</v>
      </c>
      <c r="F556" t="s">
        <v>138</v>
      </c>
      <c r="G556">
        <f t="shared" si="40"/>
        <v>0</v>
      </c>
      <c r="H556">
        <f t="shared" si="41"/>
        <v>1</v>
      </c>
      <c r="I556">
        <f t="shared" si="42"/>
        <v>0</v>
      </c>
      <c r="J556">
        <f t="shared" si="43"/>
        <v>0</v>
      </c>
      <c r="K556" t="s">
        <v>3306</v>
      </c>
      <c r="M556" s="2">
        <v>1038456</v>
      </c>
      <c r="N556" s="2">
        <v>602140</v>
      </c>
      <c r="O556" s="2">
        <v>2315995</v>
      </c>
      <c r="P556" s="2">
        <v>3956591</v>
      </c>
      <c r="R556" t="s">
        <v>3307</v>
      </c>
      <c r="S556" t="s">
        <v>3308</v>
      </c>
      <c r="T556">
        <v>47</v>
      </c>
      <c r="U556" t="s">
        <v>3309</v>
      </c>
      <c r="V556" t="s">
        <v>3214</v>
      </c>
      <c r="W556">
        <f t="shared" si="44"/>
        <v>1089</v>
      </c>
      <c r="X556" t="s">
        <v>3304</v>
      </c>
      <c r="Y556" t="s">
        <v>3310</v>
      </c>
      <c r="Z556" t="s">
        <v>3311</v>
      </c>
      <c r="AA556" t="s">
        <v>3312</v>
      </c>
      <c r="AB556" t="s">
        <v>3313</v>
      </c>
      <c r="AC556" t="s">
        <v>3314</v>
      </c>
      <c r="AH556">
        <v>6</v>
      </c>
    </row>
    <row r="557" spans="1:34" ht="19.2">
      <c r="A557" s="4" t="s">
        <v>6106</v>
      </c>
      <c r="B557" t="s">
        <v>3725</v>
      </c>
      <c r="C557" t="s">
        <v>3726</v>
      </c>
      <c r="E557" t="s">
        <v>30</v>
      </c>
      <c r="F557" t="s">
        <v>138</v>
      </c>
      <c r="G557">
        <f t="shared" si="40"/>
        <v>0</v>
      </c>
      <c r="H557">
        <f t="shared" si="41"/>
        <v>1</v>
      </c>
      <c r="I557">
        <f t="shared" si="42"/>
        <v>0</v>
      </c>
      <c r="J557">
        <f t="shared" si="43"/>
        <v>0</v>
      </c>
      <c r="K557" t="s">
        <v>3727</v>
      </c>
      <c r="M557" s="2">
        <v>301708</v>
      </c>
      <c r="N557" s="2"/>
      <c r="O557" s="2">
        <v>572501</v>
      </c>
      <c r="P557" s="2">
        <v>874209</v>
      </c>
      <c r="Q557">
        <v>35</v>
      </c>
      <c r="R557" t="s">
        <v>3728</v>
      </c>
      <c r="S557" t="s">
        <v>3729</v>
      </c>
      <c r="T557">
        <v>35</v>
      </c>
      <c r="U557" t="s">
        <v>351</v>
      </c>
      <c r="V557" t="s">
        <v>565</v>
      </c>
      <c r="W557">
        <f t="shared" si="44"/>
        <v>1095</v>
      </c>
      <c r="X557" t="s">
        <v>3725</v>
      </c>
      <c r="Y557" t="s">
        <v>3730</v>
      </c>
      <c r="AH557">
        <v>2</v>
      </c>
    </row>
    <row r="558" spans="1:34" ht="19.2">
      <c r="A558" s="4" t="s">
        <v>6145</v>
      </c>
      <c r="B558" t="s">
        <v>5617</v>
      </c>
      <c r="C558" t="s">
        <v>5618</v>
      </c>
      <c r="D558" t="s">
        <v>5618</v>
      </c>
      <c r="E558" t="s">
        <v>30</v>
      </c>
      <c r="F558" t="s">
        <v>31</v>
      </c>
      <c r="G558">
        <f t="shared" si="40"/>
        <v>0</v>
      </c>
      <c r="H558">
        <f t="shared" si="41"/>
        <v>0</v>
      </c>
      <c r="I558">
        <f t="shared" si="42"/>
        <v>1</v>
      </c>
      <c r="J558">
        <f t="shared" si="43"/>
        <v>0</v>
      </c>
      <c r="K558" t="s">
        <v>5619</v>
      </c>
      <c r="L558" t="s">
        <v>5620</v>
      </c>
      <c r="M558" s="2">
        <v>10651</v>
      </c>
      <c r="N558" s="2">
        <v>9999</v>
      </c>
      <c r="O558" s="2">
        <v>38350</v>
      </c>
      <c r="P558" s="2">
        <v>59000</v>
      </c>
      <c r="Q558">
        <v>34</v>
      </c>
      <c r="R558" t="s">
        <v>5621</v>
      </c>
      <c r="S558" t="s">
        <v>5622</v>
      </c>
      <c r="T558">
        <v>8</v>
      </c>
      <c r="U558" t="s">
        <v>2282</v>
      </c>
      <c r="V558" t="s">
        <v>2410</v>
      </c>
      <c r="W558">
        <f t="shared" si="44"/>
        <v>209</v>
      </c>
      <c r="X558" t="s">
        <v>5617</v>
      </c>
      <c r="AH558">
        <v>1</v>
      </c>
    </row>
    <row r="559" spans="1:34" ht="19.2">
      <c r="A559" s="4" t="s">
        <v>6144</v>
      </c>
      <c r="B559" t="s">
        <v>5444</v>
      </c>
      <c r="C559" t="s">
        <v>5445</v>
      </c>
      <c r="D559" t="s">
        <v>5446</v>
      </c>
      <c r="E559" t="s">
        <v>30</v>
      </c>
      <c r="F559" t="s">
        <v>31</v>
      </c>
      <c r="G559">
        <f t="shared" si="40"/>
        <v>0</v>
      </c>
      <c r="H559">
        <f t="shared" si="41"/>
        <v>0</v>
      </c>
      <c r="I559">
        <f t="shared" si="42"/>
        <v>1</v>
      </c>
      <c r="J559">
        <f t="shared" si="43"/>
        <v>0</v>
      </c>
      <c r="K559" t="s">
        <v>5447</v>
      </c>
      <c r="M559" s="2">
        <v>167052</v>
      </c>
      <c r="N559" s="2">
        <v>136680</v>
      </c>
      <c r="O559" s="2"/>
      <c r="P559" s="2">
        <v>303732</v>
      </c>
      <c r="Q559">
        <v>55</v>
      </c>
      <c r="R559" t="s">
        <v>5448</v>
      </c>
      <c r="U559" t="s">
        <v>5449</v>
      </c>
      <c r="V559" t="s">
        <v>5450</v>
      </c>
      <c r="W559">
        <f t="shared" si="44"/>
        <v>610</v>
      </c>
      <c r="AH559">
        <v>1</v>
      </c>
    </row>
    <row r="560" spans="1:34" ht="19.2">
      <c r="A560" s="4" t="s">
        <v>6144</v>
      </c>
      <c r="B560" t="s">
        <v>5584</v>
      </c>
      <c r="C560" t="s">
        <v>5585</v>
      </c>
      <c r="E560" t="s">
        <v>30</v>
      </c>
      <c r="F560" t="s">
        <v>31</v>
      </c>
      <c r="G560">
        <f t="shared" si="40"/>
        <v>0</v>
      </c>
      <c r="H560">
        <f t="shared" si="41"/>
        <v>0</v>
      </c>
      <c r="I560">
        <f t="shared" si="42"/>
        <v>1</v>
      </c>
      <c r="J560">
        <f t="shared" si="43"/>
        <v>0</v>
      </c>
      <c r="K560" t="s">
        <v>5586</v>
      </c>
      <c r="M560" s="2">
        <v>35331</v>
      </c>
      <c r="N560" s="2">
        <v>35331</v>
      </c>
      <c r="O560" s="2">
        <v>131228</v>
      </c>
      <c r="P560" s="2">
        <v>201890</v>
      </c>
      <c r="Q560">
        <v>34</v>
      </c>
      <c r="R560" t="s">
        <v>5587</v>
      </c>
      <c r="S560" t="s">
        <v>5588</v>
      </c>
      <c r="U560" t="s">
        <v>44</v>
      </c>
      <c r="V560" t="s">
        <v>4902</v>
      </c>
      <c r="W560">
        <f t="shared" si="44"/>
        <v>454</v>
      </c>
      <c r="X560" t="s">
        <v>5584</v>
      </c>
      <c r="Y560" t="s">
        <v>5589</v>
      </c>
      <c r="AH560">
        <v>2</v>
      </c>
    </row>
    <row r="561" spans="1:34" ht="19.2">
      <c r="A561" s="4" t="s">
        <v>6144</v>
      </c>
      <c r="B561" t="s">
        <v>5781</v>
      </c>
      <c r="C561" t="s">
        <v>5782</v>
      </c>
      <c r="D561" t="s">
        <v>5783</v>
      </c>
      <c r="E561" t="s">
        <v>30</v>
      </c>
      <c r="F561" t="s">
        <v>31</v>
      </c>
      <c r="G561">
        <f t="shared" si="40"/>
        <v>0</v>
      </c>
      <c r="H561">
        <f t="shared" si="41"/>
        <v>0</v>
      </c>
      <c r="I561">
        <f t="shared" si="42"/>
        <v>1</v>
      </c>
      <c r="J561">
        <f t="shared" si="43"/>
        <v>0</v>
      </c>
      <c r="K561" t="s">
        <v>5784</v>
      </c>
      <c r="L561" t="s">
        <v>5785</v>
      </c>
      <c r="M561" s="2">
        <v>239435</v>
      </c>
      <c r="N561" s="2">
        <v>45337</v>
      </c>
      <c r="O561" s="2">
        <v>528862</v>
      </c>
      <c r="P561" s="2">
        <v>813634</v>
      </c>
      <c r="Q561">
        <v>34</v>
      </c>
      <c r="R561" t="s">
        <v>5786</v>
      </c>
      <c r="S561" t="s">
        <v>5787</v>
      </c>
      <c r="T561">
        <v>26</v>
      </c>
      <c r="U561" t="s">
        <v>5788</v>
      </c>
      <c r="V561" t="s">
        <v>663</v>
      </c>
      <c r="W561">
        <f t="shared" si="44"/>
        <v>1393</v>
      </c>
      <c r="X561" t="s">
        <v>5781</v>
      </c>
      <c r="Y561" t="s">
        <v>5789</v>
      </c>
      <c r="Z561" t="s">
        <v>5790</v>
      </c>
      <c r="AA561" t="s">
        <v>5791</v>
      </c>
      <c r="AH561">
        <v>4</v>
      </c>
    </row>
    <row r="562" spans="1:34" ht="19.2">
      <c r="A562" s="4" t="s">
        <v>6047</v>
      </c>
      <c r="B562" t="s">
        <v>1210</v>
      </c>
      <c r="C562" t="s">
        <v>1211</v>
      </c>
      <c r="D562" t="s">
        <v>1212</v>
      </c>
      <c r="E562" t="s">
        <v>30</v>
      </c>
      <c r="F562" t="s">
        <v>31</v>
      </c>
      <c r="G562">
        <f t="shared" si="40"/>
        <v>0</v>
      </c>
      <c r="H562">
        <f t="shared" si="41"/>
        <v>0</v>
      </c>
      <c r="I562">
        <f t="shared" si="42"/>
        <v>1</v>
      </c>
      <c r="J562">
        <f t="shared" si="43"/>
        <v>0</v>
      </c>
      <c r="K562" t="s">
        <v>1213</v>
      </c>
      <c r="L562" t="s">
        <v>1214</v>
      </c>
      <c r="M562" s="2">
        <v>427682</v>
      </c>
      <c r="N562" s="2">
        <v>492836</v>
      </c>
      <c r="O562" s="2">
        <v>622591</v>
      </c>
      <c r="P562" s="2">
        <v>1543109</v>
      </c>
      <c r="Q562">
        <v>36</v>
      </c>
      <c r="R562" t="s">
        <v>1215</v>
      </c>
      <c r="S562" t="s">
        <v>1216</v>
      </c>
      <c r="T562">
        <v>15</v>
      </c>
      <c r="U562" t="s">
        <v>763</v>
      </c>
      <c r="V562" t="s">
        <v>119</v>
      </c>
      <c r="W562">
        <f t="shared" si="44"/>
        <v>1003</v>
      </c>
      <c r="X562" t="s">
        <v>1210</v>
      </c>
      <c r="Y562" t="s">
        <v>1217</v>
      </c>
      <c r="Z562" t="s">
        <v>1218</v>
      </c>
      <c r="AA562" t="s">
        <v>1219</v>
      </c>
      <c r="AB562" t="s">
        <v>1220</v>
      </c>
      <c r="AC562" t="s">
        <v>1221</v>
      </c>
      <c r="AH562">
        <v>6</v>
      </c>
    </row>
    <row r="563" spans="1:34" ht="19.2">
      <c r="A563" s="4" t="s">
        <v>6047</v>
      </c>
      <c r="B563" t="s">
        <v>2246</v>
      </c>
      <c r="C563" t="s">
        <v>2247</v>
      </c>
      <c r="D563" t="s">
        <v>2248</v>
      </c>
      <c r="E563" t="s">
        <v>30</v>
      </c>
      <c r="F563" t="s">
        <v>31</v>
      </c>
      <c r="G563">
        <f t="shared" si="40"/>
        <v>0</v>
      </c>
      <c r="H563">
        <f t="shared" si="41"/>
        <v>0</v>
      </c>
      <c r="I563">
        <f t="shared" si="42"/>
        <v>1</v>
      </c>
      <c r="J563">
        <f t="shared" si="43"/>
        <v>0</v>
      </c>
      <c r="K563" t="s">
        <v>2249</v>
      </c>
      <c r="L563" t="s">
        <v>2250</v>
      </c>
      <c r="M563" s="2">
        <v>26250</v>
      </c>
      <c r="N563" s="2">
        <v>23750</v>
      </c>
      <c r="O563" s="2">
        <v>87250</v>
      </c>
      <c r="P563" s="2">
        <v>137250</v>
      </c>
      <c r="Q563">
        <v>34</v>
      </c>
      <c r="R563" t="s">
        <v>2251</v>
      </c>
      <c r="S563" t="s">
        <v>2252</v>
      </c>
      <c r="T563">
        <v>31</v>
      </c>
      <c r="U563" t="s">
        <v>36</v>
      </c>
      <c r="V563" t="s">
        <v>528</v>
      </c>
      <c r="W563">
        <f t="shared" si="44"/>
        <v>365</v>
      </c>
      <c r="X563" t="s">
        <v>2246</v>
      </c>
      <c r="AH563">
        <v>1</v>
      </c>
    </row>
    <row r="564" spans="1:34" ht="19.2">
      <c r="A564" s="4" t="s">
        <v>6047</v>
      </c>
      <c r="B564" t="s">
        <v>3409</v>
      </c>
      <c r="C564" t="s">
        <v>3410</v>
      </c>
      <c r="D564" t="s">
        <v>3411</v>
      </c>
      <c r="E564" t="s">
        <v>30</v>
      </c>
      <c r="F564" t="s">
        <v>31</v>
      </c>
      <c r="G564">
        <f t="shared" si="40"/>
        <v>0</v>
      </c>
      <c r="H564">
        <f t="shared" si="41"/>
        <v>0</v>
      </c>
      <c r="I564">
        <f t="shared" si="42"/>
        <v>1</v>
      </c>
      <c r="J564">
        <f t="shared" si="43"/>
        <v>0</v>
      </c>
      <c r="K564" t="s">
        <v>3412</v>
      </c>
      <c r="L564" t="s">
        <v>3413</v>
      </c>
      <c r="M564" s="2">
        <v>1069</v>
      </c>
      <c r="N564" s="2">
        <v>989</v>
      </c>
      <c r="O564" s="2">
        <v>3822</v>
      </c>
      <c r="P564" s="2">
        <v>5880</v>
      </c>
      <c r="Q564">
        <v>34</v>
      </c>
      <c r="R564" t="s">
        <v>2251</v>
      </c>
      <c r="S564" t="s">
        <v>2252</v>
      </c>
      <c r="T564">
        <v>31</v>
      </c>
      <c r="U564" t="s">
        <v>2409</v>
      </c>
      <c r="V564" t="s">
        <v>1917</v>
      </c>
      <c r="W564">
        <f t="shared" si="44"/>
        <v>576</v>
      </c>
      <c r="X564" t="s">
        <v>3409</v>
      </c>
      <c r="AH564">
        <v>1</v>
      </c>
    </row>
    <row r="565" spans="1:34" ht="19.2">
      <c r="A565" s="4" t="s">
        <v>6047</v>
      </c>
      <c r="B565" t="s">
        <v>5187</v>
      </c>
      <c r="C565" t="s">
        <v>5188</v>
      </c>
      <c r="D565" t="s">
        <v>5189</v>
      </c>
      <c r="E565" t="s">
        <v>30</v>
      </c>
      <c r="F565" t="s">
        <v>31</v>
      </c>
      <c r="G565">
        <f t="shared" si="40"/>
        <v>0</v>
      </c>
      <c r="H565">
        <f t="shared" si="41"/>
        <v>0</v>
      </c>
      <c r="I565">
        <f t="shared" si="42"/>
        <v>1</v>
      </c>
      <c r="J565">
        <f t="shared" si="43"/>
        <v>0</v>
      </c>
      <c r="K565" t="s">
        <v>5190</v>
      </c>
      <c r="L565" t="s">
        <v>5191</v>
      </c>
      <c r="M565" s="2">
        <v>7175</v>
      </c>
      <c r="N565" s="2">
        <v>6491</v>
      </c>
      <c r="O565" s="2">
        <v>20499</v>
      </c>
      <c r="P565" s="2">
        <v>34164</v>
      </c>
      <c r="Q565">
        <v>34</v>
      </c>
      <c r="R565" t="s">
        <v>5192</v>
      </c>
      <c r="S565" t="s">
        <v>5193</v>
      </c>
      <c r="T565">
        <v>18</v>
      </c>
      <c r="U565" t="s">
        <v>54</v>
      </c>
      <c r="V565" t="s">
        <v>1833</v>
      </c>
      <c r="W565">
        <f t="shared" si="44"/>
        <v>365</v>
      </c>
      <c r="X565" t="s">
        <v>5187</v>
      </c>
      <c r="AH565">
        <v>1</v>
      </c>
    </row>
    <row r="566" spans="1:34" ht="19.2">
      <c r="A566" s="4" t="s">
        <v>6047</v>
      </c>
      <c r="B566" t="s">
        <v>5694</v>
      </c>
      <c r="C566" t="s">
        <v>5695</v>
      </c>
      <c r="D566" t="s">
        <v>5695</v>
      </c>
      <c r="E566" t="s">
        <v>30</v>
      </c>
      <c r="F566" t="s">
        <v>31</v>
      </c>
      <c r="G566">
        <f t="shared" si="40"/>
        <v>0</v>
      </c>
      <c r="H566">
        <f t="shared" si="41"/>
        <v>0</v>
      </c>
      <c r="I566">
        <f t="shared" si="42"/>
        <v>1</v>
      </c>
      <c r="J566">
        <f t="shared" si="43"/>
        <v>0</v>
      </c>
      <c r="K566" t="s">
        <v>5696</v>
      </c>
      <c r="L566" t="s">
        <v>5697</v>
      </c>
      <c r="M566" s="2">
        <v>50040</v>
      </c>
      <c r="N566" s="2">
        <v>50039</v>
      </c>
      <c r="O566" s="2">
        <v>208207</v>
      </c>
      <c r="P566" s="2">
        <v>308286</v>
      </c>
      <c r="Q566">
        <v>34</v>
      </c>
      <c r="R566" t="s">
        <v>5698</v>
      </c>
      <c r="S566" t="s">
        <v>5699</v>
      </c>
      <c r="T566">
        <v>36</v>
      </c>
      <c r="U566" t="s">
        <v>4032</v>
      </c>
      <c r="V566" t="s">
        <v>3872</v>
      </c>
      <c r="W566">
        <f t="shared" si="44"/>
        <v>696</v>
      </c>
      <c r="X566" t="s">
        <v>5694</v>
      </c>
      <c r="Y566" t="s">
        <v>5700</v>
      </c>
      <c r="AH566">
        <v>2</v>
      </c>
    </row>
    <row r="567" spans="1:34" ht="19.2">
      <c r="A567" s="4" t="s">
        <v>6085</v>
      </c>
      <c r="B567" t="s">
        <v>2614</v>
      </c>
      <c r="C567" t="s">
        <v>2615</v>
      </c>
      <c r="E567" t="s">
        <v>30</v>
      </c>
      <c r="F567" t="s">
        <v>138</v>
      </c>
      <c r="G567">
        <f t="shared" si="40"/>
        <v>0</v>
      </c>
      <c r="H567">
        <f t="shared" si="41"/>
        <v>1</v>
      </c>
      <c r="I567">
        <f t="shared" si="42"/>
        <v>0</v>
      </c>
      <c r="J567">
        <f t="shared" si="43"/>
        <v>0</v>
      </c>
      <c r="K567" t="s">
        <v>2616</v>
      </c>
      <c r="M567" s="2">
        <v>106814</v>
      </c>
      <c r="N567" s="2"/>
      <c r="O567" s="2">
        <v>387070</v>
      </c>
      <c r="P567" s="2">
        <v>493884</v>
      </c>
      <c r="R567" t="s">
        <v>2617</v>
      </c>
      <c r="S567" t="s">
        <v>2618</v>
      </c>
      <c r="T567">
        <v>11</v>
      </c>
      <c r="U567" t="s">
        <v>519</v>
      </c>
      <c r="V567" t="s">
        <v>2619</v>
      </c>
      <c r="W567">
        <f t="shared" si="44"/>
        <v>1402</v>
      </c>
      <c r="X567" t="s">
        <v>2614</v>
      </c>
      <c r="AH567">
        <v>1</v>
      </c>
    </row>
    <row r="568" spans="1:34">
      <c r="A568" t="s">
        <v>5993</v>
      </c>
      <c r="B568" t="s">
        <v>207</v>
      </c>
      <c r="C568" t="s">
        <v>208</v>
      </c>
      <c r="D568" t="s">
        <v>208</v>
      </c>
      <c r="E568" t="s">
        <v>30</v>
      </c>
      <c r="F568" s="3" t="s">
        <v>245</v>
      </c>
      <c r="G568">
        <f t="shared" si="40"/>
        <v>0</v>
      </c>
      <c r="H568">
        <f t="shared" si="41"/>
        <v>0</v>
      </c>
      <c r="I568">
        <f t="shared" si="42"/>
        <v>0</v>
      </c>
      <c r="J568">
        <f t="shared" si="43"/>
        <v>1</v>
      </c>
      <c r="K568" t="s">
        <v>209</v>
      </c>
      <c r="L568" t="s">
        <v>210</v>
      </c>
      <c r="M568" s="2">
        <v>1963024</v>
      </c>
      <c r="N568" s="2">
        <v>340727</v>
      </c>
      <c r="O568" s="2">
        <v>2603810</v>
      </c>
      <c r="P568" s="2">
        <v>4907560</v>
      </c>
      <c r="Q568">
        <v>40</v>
      </c>
      <c r="R568" t="s">
        <v>211</v>
      </c>
      <c r="S568" t="s">
        <v>212</v>
      </c>
      <c r="T568">
        <v>15</v>
      </c>
      <c r="U568" t="s">
        <v>213</v>
      </c>
      <c r="V568" t="s">
        <v>214</v>
      </c>
      <c r="W568">
        <f t="shared" si="44"/>
        <v>1672</v>
      </c>
      <c r="X568" t="s">
        <v>207</v>
      </c>
      <c r="Y568" t="s">
        <v>215</v>
      </c>
      <c r="Z568" t="s">
        <v>216</v>
      </c>
      <c r="AA568" t="s">
        <v>217</v>
      </c>
      <c r="AB568" t="s">
        <v>218</v>
      </c>
      <c r="AC568" t="s">
        <v>219</v>
      </c>
      <c r="AD568" t="s">
        <v>220</v>
      </c>
      <c r="AE568" t="s">
        <v>221</v>
      </c>
      <c r="AF568" t="s">
        <v>222</v>
      </c>
      <c r="AG568" t="s">
        <v>223</v>
      </c>
      <c r="AH568">
        <v>10</v>
      </c>
    </row>
    <row r="569" spans="1:34">
      <c r="A569" t="s">
        <v>5993</v>
      </c>
      <c r="B569" t="s">
        <v>257</v>
      </c>
      <c r="C569" t="s">
        <v>258</v>
      </c>
      <c r="D569" t="s">
        <v>259</v>
      </c>
      <c r="E569" t="s">
        <v>30</v>
      </c>
      <c r="F569" s="3" t="s">
        <v>245</v>
      </c>
      <c r="G569">
        <f t="shared" si="40"/>
        <v>0</v>
      </c>
      <c r="H569">
        <f t="shared" si="41"/>
        <v>0</v>
      </c>
      <c r="I569">
        <f t="shared" si="42"/>
        <v>0</v>
      </c>
      <c r="J569">
        <f t="shared" si="43"/>
        <v>1</v>
      </c>
      <c r="K569" t="s">
        <v>260</v>
      </c>
      <c r="L569" t="s">
        <v>261</v>
      </c>
      <c r="M569" s="2">
        <v>745163</v>
      </c>
      <c r="N569" s="2">
        <v>432808</v>
      </c>
      <c r="O569" s="2">
        <v>312355</v>
      </c>
      <c r="P569" s="2">
        <v>1490325</v>
      </c>
      <c r="Q569">
        <v>40</v>
      </c>
      <c r="R569" t="s">
        <v>262</v>
      </c>
      <c r="S569" t="s">
        <v>263</v>
      </c>
      <c r="T569">
        <v>50</v>
      </c>
      <c r="U569" t="s">
        <v>264</v>
      </c>
      <c r="V569" t="s">
        <v>265</v>
      </c>
      <c r="W569">
        <f t="shared" si="44"/>
        <v>729</v>
      </c>
      <c r="X569" t="s">
        <v>257</v>
      </c>
      <c r="Y569" t="s">
        <v>266</v>
      </c>
      <c r="Z569" t="s">
        <v>267</v>
      </c>
      <c r="AA569" t="s">
        <v>268</v>
      </c>
      <c r="AB569" t="s">
        <v>269</v>
      </c>
      <c r="AC569" t="s">
        <v>270</v>
      </c>
      <c r="AD569" t="s">
        <v>271</v>
      </c>
      <c r="AE569" t="s">
        <v>272</v>
      </c>
      <c r="AF569" t="s">
        <v>273</v>
      </c>
      <c r="AG569" t="s">
        <v>274</v>
      </c>
      <c r="AH569">
        <v>10</v>
      </c>
    </row>
    <row r="570" spans="1:34" ht="19.2">
      <c r="A570" s="4" t="s">
        <v>5993</v>
      </c>
      <c r="B570" t="s">
        <v>507</v>
      </c>
      <c r="C570" t="s">
        <v>508</v>
      </c>
      <c r="D570" t="s">
        <v>508</v>
      </c>
      <c r="E570" t="s">
        <v>30</v>
      </c>
      <c r="F570" t="s">
        <v>245</v>
      </c>
      <c r="G570">
        <f t="shared" si="40"/>
        <v>0</v>
      </c>
      <c r="H570">
        <f t="shared" si="41"/>
        <v>0</v>
      </c>
      <c r="I570">
        <f t="shared" si="42"/>
        <v>0</v>
      </c>
      <c r="J570">
        <f t="shared" si="43"/>
        <v>1</v>
      </c>
      <c r="K570" t="s">
        <v>509</v>
      </c>
      <c r="M570" s="2">
        <v>81189</v>
      </c>
      <c r="N570" s="2">
        <v>38839</v>
      </c>
      <c r="O570" s="2">
        <v>42350</v>
      </c>
      <c r="P570" s="2">
        <v>162379</v>
      </c>
      <c r="Q570">
        <v>40</v>
      </c>
      <c r="R570" t="s">
        <v>510</v>
      </c>
      <c r="S570" s="3" t="s">
        <v>511</v>
      </c>
      <c r="T570">
        <v>179</v>
      </c>
      <c r="U570" t="s">
        <v>512</v>
      </c>
      <c r="V570" t="s">
        <v>250</v>
      </c>
      <c r="W570">
        <f t="shared" si="44"/>
        <v>238</v>
      </c>
      <c r="AH570">
        <v>1</v>
      </c>
    </row>
    <row r="571" spans="1:34" ht="19.2">
      <c r="A571" s="4" t="s">
        <v>5993</v>
      </c>
      <c r="B571" t="s">
        <v>207</v>
      </c>
      <c r="C571" t="s">
        <v>207</v>
      </c>
      <c r="D571" t="s">
        <v>573</v>
      </c>
      <c r="E571" t="s">
        <v>30</v>
      </c>
      <c r="F571" t="s">
        <v>245</v>
      </c>
      <c r="G571">
        <f t="shared" si="40"/>
        <v>0</v>
      </c>
      <c r="H571">
        <f t="shared" si="41"/>
        <v>0</v>
      </c>
      <c r="I571">
        <f t="shared" si="42"/>
        <v>0</v>
      </c>
      <c r="J571">
        <f t="shared" si="43"/>
        <v>1</v>
      </c>
      <c r="K571" t="s">
        <v>574</v>
      </c>
      <c r="L571" t="s">
        <v>575</v>
      </c>
      <c r="M571" s="2">
        <v>1000000</v>
      </c>
      <c r="N571" s="2">
        <v>464207</v>
      </c>
      <c r="O571" s="2">
        <v>2261502</v>
      </c>
      <c r="P571" s="2">
        <v>3725709</v>
      </c>
      <c r="Q571">
        <v>40</v>
      </c>
      <c r="R571" t="s">
        <v>576</v>
      </c>
      <c r="S571" t="s">
        <v>577</v>
      </c>
      <c r="T571">
        <v>15</v>
      </c>
      <c r="U571" t="s">
        <v>578</v>
      </c>
      <c r="V571" t="s">
        <v>579</v>
      </c>
      <c r="W571">
        <f t="shared" si="44"/>
        <v>1394</v>
      </c>
      <c r="AH571">
        <v>1</v>
      </c>
    </row>
    <row r="572" spans="1:34" ht="19.2">
      <c r="A572" s="4" t="s">
        <v>5993</v>
      </c>
      <c r="B572" t="s">
        <v>655</v>
      </c>
      <c r="C572" t="s">
        <v>656</v>
      </c>
      <c r="D572" t="s">
        <v>657</v>
      </c>
      <c r="E572" t="s">
        <v>30</v>
      </c>
      <c r="F572" s="3" t="s">
        <v>245</v>
      </c>
      <c r="G572">
        <f t="shared" si="40"/>
        <v>0</v>
      </c>
      <c r="H572">
        <f t="shared" si="41"/>
        <v>0</v>
      </c>
      <c r="I572">
        <f t="shared" si="42"/>
        <v>0</v>
      </c>
      <c r="J572">
        <f t="shared" si="43"/>
        <v>1</v>
      </c>
      <c r="K572" t="s">
        <v>658</v>
      </c>
      <c r="L572" t="s">
        <v>659</v>
      </c>
      <c r="M572" s="2">
        <v>176687</v>
      </c>
      <c r="N572" s="2">
        <v>55166</v>
      </c>
      <c r="O572" s="2">
        <v>319146</v>
      </c>
      <c r="P572" s="2">
        <v>550999</v>
      </c>
      <c r="Q572">
        <v>40</v>
      </c>
      <c r="R572" t="s">
        <v>660</v>
      </c>
      <c r="S572" t="s">
        <v>661</v>
      </c>
      <c r="T572">
        <v>111</v>
      </c>
      <c r="U572" t="s">
        <v>662</v>
      </c>
      <c r="V572" t="s">
        <v>663</v>
      </c>
      <c r="W572">
        <f t="shared" si="44"/>
        <v>1293</v>
      </c>
      <c r="X572" t="s">
        <v>664</v>
      </c>
      <c r="Y572" t="s">
        <v>403</v>
      </c>
      <c r="Z572" t="s">
        <v>665</v>
      </c>
      <c r="AA572" t="s">
        <v>666</v>
      </c>
      <c r="AB572" t="s">
        <v>667</v>
      </c>
      <c r="AC572" t="s">
        <v>668</v>
      </c>
      <c r="AD572" t="s">
        <v>669</v>
      </c>
      <c r="AE572" t="s">
        <v>655</v>
      </c>
      <c r="AF572" t="s">
        <v>670</v>
      </c>
      <c r="AH572">
        <v>9</v>
      </c>
    </row>
    <row r="573" spans="1:34" ht="19.2">
      <c r="A573" s="4" t="s">
        <v>5993</v>
      </c>
      <c r="B573" t="s">
        <v>1107</v>
      </c>
      <c r="C573" t="s">
        <v>1108</v>
      </c>
      <c r="D573" t="s">
        <v>1108</v>
      </c>
      <c r="E573" t="s">
        <v>30</v>
      </c>
      <c r="F573" t="s">
        <v>245</v>
      </c>
      <c r="G573">
        <f t="shared" si="40"/>
        <v>0</v>
      </c>
      <c r="H573">
        <f t="shared" si="41"/>
        <v>0</v>
      </c>
      <c r="I573">
        <f t="shared" si="42"/>
        <v>0</v>
      </c>
      <c r="J573">
        <f t="shared" si="43"/>
        <v>1</v>
      </c>
      <c r="K573" t="s">
        <v>1109</v>
      </c>
      <c r="L573" t="s">
        <v>1110</v>
      </c>
      <c r="M573" s="2">
        <v>292862</v>
      </c>
      <c r="N573" s="2">
        <v>269276</v>
      </c>
      <c r="O573" s="2">
        <v>47210</v>
      </c>
      <c r="P573" s="2">
        <v>609348</v>
      </c>
      <c r="Q573">
        <v>40</v>
      </c>
      <c r="R573" t="s">
        <v>1111</v>
      </c>
      <c r="S573" t="s">
        <v>1112</v>
      </c>
      <c r="T573">
        <v>80</v>
      </c>
      <c r="U573" t="s">
        <v>1113</v>
      </c>
      <c r="V573" t="s">
        <v>250</v>
      </c>
      <c r="W573">
        <f t="shared" si="44"/>
        <v>444</v>
      </c>
      <c r="AH573">
        <v>1</v>
      </c>
    </row>
    <row r="574" spans="1:34" ht="19.2">
      <c r="A574" s="4" t="s">
        <v>5993</v>
      </c>
      <c r="B574" t="s">
        <v>1639</v>
      </c>
      <c r="C574" t="s">
        <v>1640</v>
      </c>
      <c r="D574" t="s">
        <v>1640</v>
      </c>
      <c r="E574" t="s">
        <v>30</v>
      </c>
      <c r="F574" s="3" t="s">
        <v>245</v>
      </c>
      <c r="G574">
        <f t="shared" si="40"/>
        <v>0</v>
      </c>
      <c r="H574">
        <f t="shared" si="41"/>
        <v>0</v>
      </c>
      <c r="I574">
        <f t="shared" si="42"/>
        <v>0</v>
      </c>
      <c r="J574">
        <f t="shared" si="43"/>
        <v>1</v>
      </c>
      <c r="K574" t="s">
        <v>1641</v>
      </c>
      <c r="L574" t="s">
        <v>1642</v>
      </c>
      <c r="M574" s="2">
        <v>1708053</v>
      </c>
      <c r="N574" s="2">
        <v>1530718</v>
      </c>
      <c r="O574" s="2">
        <v>1680697</v>
      </c>
      <c r="P574" s="2">
        <v>4919468</v>
      </c>
      <c r="Q574">
        <v>40</v>
      </c>
      <c r="R574" t="s">
        <v>1643</v>
      </c>
      <c r="S574" t="s">
        <v>1644</v>
      </c>
      <c r="T574">
        <v>40</v>
      </c>
      <c r="U574" t="s">
        <v>1645</v>
      </c>
      <c r="V574" t="s">
        <v>1516</v>
      </c>
      <c r="W574">
        <f t="shared" si="44"/>
        <v>1171</v>
      </c>
      <c r="X574" t="s">
        <v>1639</v>
      </c>
      <c r="Y574" t="s">
        <v>1646</v>
      </c>
      <c r="Z574" t="s">
        <v>121</v>
      </c>
      <c r="AA574" t="s">
        <v>1647</v>
      </c>
      <c r="AB574" t="s">
        <v>1648</v>
      </c>
      <c r="AC574" t="s">
        <v>1649</v>
      </c>
      <c r="AD574" t="s">
        <v>1650</v>
      </c>
      <c r="AE574" t="s">
        <v>1651</v>
      </c>
      <c r="AF574" t="s">
        <v>1652</v>
      </c>
      <c r="AG574" t="s">
        <v>1653</v>
      </c>
      <c r="AH574">
        <v>10</v>
      </c>
    </row>
    <row r="575" spans="1:34" ht="19.2">
      <c r="A575" s="4" t="s">
        <v>5993</v>
      </c>
      <c r="B575" t="s">
        <v>2155</v>
      </c>
      <c r="C575" t="s">
        <v>2156</v>
      </c>
      <c r="D575" t="s">
        <v>2156</v>
      </c>
      <c r="E575" t="s">
        <v>30</v>
      </c>
      <c r="F575" t="s">
        <v>245</v>
      </c>
      <c r="G575">
        <f t="shared" si="40"/>
        <v>0</v>
      </c>
      <c r="H575">
        <f t="shared" si="41"/>
        <v>0</v>
      </c>
      <c r="I575">
        <f t="shared" si="42"/>
        <v>0</v>
      </c>
      <c r="J575">
        <f t="shared" si="43"/>
        <v>1</v>
      </c>
      <c r="K575" t="s">
        <v>2157</v>
      </c>
      <c r="M575" s="2">
        <v>302814</v>
      </c>
      <c r="N575" s="2"/>
      <c r="O575" s="2">
        <v>475228</v>
      </c>
      <c r="P575" s="2">
        <v>778042</v>
      </c>
      <c r="Q575">
        <v>40</v>
      </c>
      <c r="R575" t="s">
        <v>2158</v>
      </c>
      <c r="S575" t="s">
        <v>2159</v>
      </c>
      <c r="T575">
        <v>2</v>
      </c>
      <c r="U575" t="s">
        <v>2160</v>
      </c>
      <c r="V575" t="s">
        <v>250</v>
      </c>
      <c r="W575">
        <f t="shared" si="44"/>
        <v>301</v>
      </c>
      <c r="AH575">
        <v>1</v>
      </c>
    </row>
    <row r="576" spans="1:34" ht="19.2">
      <c r="A576" s="4" t="s">
        <v>5993</v>
      </c>
      <c r="B576" t="s">
        <v>2253</v>
      </c>
      <c r="C576" t="s">
        <v>2254</v>
      </c>
      <c r="D576" t="s">
        <v>2255</v>
      </c>
      <c r="E576" t="s">
        <v>30</v>
      </c>
      <c r="F576" s="3" t="s">
        <v>245</v>
      </c>
      <c r="G576">
        <f t="shared" si="40"/>
        <v>0</v>
      </c>
      <c r="H576">
        <f t="shared" si="41"/>
        <v>0</v>
      </c>
      <c r="I576">
        <f t="shared" si="42"/>
        <v>0</v>
      </c>
      <c r="J576">
        <f t="shared" si="43"/>
        <v>1</v>
      </c>
      <c r="K576" t="s">
        <v>2256</v>
      </c>
      <c r="L576" t="s">
        <v>2257</v>
      </c>
      <c r="M576" s="2">
        <v>10000</v>
      </c>
      <c r="N576" s="2">
        <v>10060</v>
      </c>
      <c r="O576" s="2"/>
      <c r="P576" s="2">
        <v>20060</v>
      </c>
      <c r="Q576">
        <v>40</v>
      </c>
      <c r="R576" t="s">
        <v>2258</v>
      </c>
      <c r="S576" t="s">
        <v>2259</v>
      </c>
      <c r="T576">
        <v>4</v>
      </c>
      <c r="U576" t="s">
        <v>2260</v>
      </c>
      <c r="V576" t="s">
        <v>2261</v>
      </c>
      <c r="W576">
        <f t="shared" si="44"/>
        <v>364</v>
      </c>
      <c r="X576" t="s">
        <v>2253</v>
      </c>
      <c r="AH576">
        <v>1</v>
      </c>
    </row>
    <row r="577" spans="1:34" ht="19.2">
      <c r="A577" s="4" t="s">
        <v>5993</v>
      </c>
      <c r="B577" t="s">
        <v>3166</v>
      </c>
      <c r="C577" t="s">
        <v>3167</v>
      </c>
      <c r="D577" t="s">
        <v>3168</v>
      </c>
      <c r="E577" t="s">
        <v>30</v>
      </c>
      <c r="F577" s="3" t="s">
        <v>245</v>
      </c>
      <c r="G577">
        <f t="shared" si="40"/>
        <v>0</v>
      </c>
      <c r="H577">
        <f t="shared" si="41"/>
        <v>0</v>
      </c>
      <c r="I577">
        <f t="shared" si="42"/>
        <v>0</v>
      </c>
      <c r="J577">
        <f t="shared" si="43"/>
        <v>1</v>
      </c>
      <c r="K577" t="s">
        <v>3169</v>
      </c>
      <c r="L577" t="s">
        <v>3170</v>
      </c>
      <c r="M577" s="2">
        <v>699825</v>
      </c>
      <c r="N577" s="2">
        <v>94035</v>
      </c>
      <c r="O577" s="2">
        <v>605790</v>
      </c>
      <c r="P577" s="2">
        <v>1399650</v>
      </c>
      <c r="Q577">
        <v>40</v>
      </c>
      <c r="R577" t="s">
        <v>3171</v>
      </c>
      <c r="S577" t="s">
        <v>3172</v>
      </c>
      <c r="T577">
        <v>59</v>
      </c>
      <c r="U577" t="s">
        <v>3173</v>
      </c>
      <c r="V577" t="s">
        <v>1364</v>
      </c>
      <c r="W577">
        <f t="shared" si="44"/>
        <v>1262</v>
      </c>
      <c r="X577" t="s">
        <v>3166</v>
      </c>
      <c r="Y577" t="s">
        <v>3174</v>
      </c>
      <c r="Z577" t="s">
        <v>3175</v>
      </c>
      <c r="AA577" t="s">
        <v>3176</v>
      </c>
      <c r="AB577" t="s">
        <v>3177</v>
      </c>
      <c r="AC577" t="s">
        <v>3178</v>
      </c>
      <c r="AD577" t="s">
        <v>3179</v>
      </c>
      <c r="AE577" t="s">
        <v>3180</v>
      </c>
      <c r="AH577">
        <v>8</v>
      </c>
    </row>
    <row r="578" spans="1:34" ht="19.2">
      <c r="A578" s="4" t="s">
        <v>5993</v>
      </c>
      <c r="B578" t="s">
        <v>3993</v>
      </c>
      <c r="C578" t="s">
        <v>3994</v>
      </c>
      <c r="E578" t="s">
        <v>30</v>
      </c>
      <c r="F578" s="3" t="s">
        <v>245</v>
      </c>
      <c r="G578">
        <f t="shared" ref="G578:G641" si="45">COUNTIF(F578,"*Samenwerkingsverband Noord-Nederland*")</f>
        <v>0</v>
      </c>
      <c r="H578">
        <f t="shared" ref="H578:H641" si="46">COUNTIF(F578,"*OPZuid*")</f>
        <v>0</v>
      </c>
      <c r="I578">
        <f t="shared" ref="I578:I641" si="47">COUNTIF(F578,"*OP Oost*")</f>
        <v>0</v>
      </c>
      <c r="J578">
        <f t="shared" ref="J578:J641" si="48">COUNTIF(F578,"*Kansen voor West II*")</f>
        <v>1</v>
      </c>
      <c r="K578" t="s">
        <v>3995</v>
      </c>
      <c r="L578" t="s">
        <v>3996</v>
      </c>
      <c r="M578" s="2">
        <v>221187</v>
      </c>
      <c r="N578" s="2"/>
      <c r="O578" s="2">
        <v>331781</v>
      </c>
      <c r="P578" s="2">
        <v>552969</v>
      </c>
      <c r="Q578">
        <v>40</v>
      </c>
      <c r="R578" t="s">
        <v>3997</v>
      </c>
      <c r="S578" t="s">
        <v>3998</v>
      </c>
      <c r="T578">
        <v>7</v>
      </c>
      <c r="U578" t="s">
        <v>519</v>
      </c>
      <c r="V578" t="s">
        <v>1477</v>
      </c>
      <c r="W578">
        <f t="shared" ref="W578:W641" si="49">V578-U578</f>
        <v>821</v>
      </c>
      <c r="X578" t="s">
        <v>3993</v>
      </c>
      <c r="Y578" t="s">
        <v>3999</v>
      </c>
      <c r="Z578" t="s">
        <v>665</v>
      </c>
      <c r="AH578">
        <v>3</v>
      </c>
    </row>
    <row r="579" spans="1:34" ht="19.2">
      <c r="A579" s="4" t="s">
        <v>5993</v>
      </c>
      <c r="B579" t="s">
        <v>223</v>
      </c>
      <c r="C579" t="s">
        <v>4142</v>
      </c>
      <c r="D579" t="s">
        <v>4143</v>
      </c>
      <c r="E579" t="s">
        <v>30</v>
      </c>
      <c r="F579" s="3" t="s">
        <v>245</v>
      </c>
      <c r="G579">
        <f t="shared" si="45"/>
        <v>0</v>
      </c>
      <c r="H579">
        <f t="shared" si="46"/>
        <v>0</v>
      </c>
      <c r="I579">
        <f t="shared" si="47"/>
        <v>0</v>
      </c>
      <c r="J579">
        <f t="shared" si="48"/>
        <v>1</v>
      </c>
      <c r="K579" t="s">
        <v>4144</v>
      </c>
      <c r="L579" t="s">
        <v>4145</v>
      </c>
      <c r="M579" s="2">
        <v>993430</v>
      </c>
      <c r="N579" s="2">
        <v>1488324</v>
      </c>
      <c r="O579" s="2">
        <v>1840046</v>
      </c>
      <c r="P579" s="2">
        <v>4321800</v>
      </c>
      <c r="Q579">
        <v>40</v>
      </c>
      <c r="R579" t="s">
        <v>4146</v>
      </c>
      <c r="S579" t="s">
        <v>4147</v>
      </c>
      <c r="T579">
        <v>29</v>
      </c>
      <c r="U579" t="s">
        <v>4148</v>
      </c>
      <c r="V579" t="s">
        <v>196</v>
      </c>
      <c r="W579">
        <f t="shared" si="49"/>
        <v>1502</v>
      </c>
      <c r="X579" t="s">
        <v>4149</v>
      </c>
      <c r="Y579" t="s">
        <v>4150</v>
      </c>
      <c r="Z579" t="s">
        <v>4151</v>
      </c>
      <c r="AA579" t="s">
        <v>4152</v>
      </c>
      <c r="AB579" t="s">
        <v>4153</v>
      </c>
      <c r="AC579" t="s">
        <v>4154</v>
      </c>
      <c r="AD579" t="s">
        <v>223</v>
      </c>
      <c r="AE579" t="s">
        <v>4155</v>
      </c>
      <c r="AH579">
        <v>8</v>
      </c>
    </row>
    <row r="580" spans="1:34" ht="19.2">
      <c r="A580" s="4" t="s">
        <v>5993</v>
      </c>
      <c r="B580" t="s">
        <v>4250</v>
      </c>
      <c r="C580" t="s">
        <v>4251</v>
      </c>
      <c r="D580" t="s">
        <v>4252</v>
      </c>
      <c r="E580" t="s">
        <v>30</v>
      </c>
      <c r="F580" t="s">
        <v>245</v>
      </c>
      <c r="G580">
        <f t="shared" si="45"/>
        <v>0</v>
      </c>
      <c r="H580">
        <f t="shared" si="46"/>
        <v>0</v>
      </c>
      <c r="I580">
        <f t="shared" si="47"/>
        <v>0</v>
      </c>
      <c r="J580">
        <f t="shared" si="48"/>
        <v>1</v>
      </c>
      <c r="K580" t="s">
        <v>4253</v>
      </c>
      <c r="M580" s="2">
        <v>1171899</v>
      </c>
      <c r="N580" s="2"/>
      <c r="O580" s="2">
        <v>1716046</v>
      </c>
      <c r="P580" s="2">
        <v>2887945</v>
      </c>
      <c r="Q580">
        <v>40</v>
      </c>
      <c r="R580" t="s">
        <v>4254</v>
      </c>
      <c r="S580" t="s">
        <v>511</v>
      </c>
      <c r="T580">
        <v>909</v>
      </c>
      <c r="U580" t="s">
        <v>4255</v>
      </c>
      <c r="V580" t="s">
        <v>4256</v>
      </c>
      <c r="W580">
        <f t="shared" si="49"/>
        <v>286</v>
      </c>
      <c r="AH580">
        <v>1</v>
      </c>
    </row>
    <row r="581" spans="1:34" ht="19.2">
      <c r="A581" s="4" t="s">
        <v>5993</v>
      </c>
      <c r="B581" t="s">
        <v>507</v>
      </c>
      <c r="C581" t="s">
        <v>4528</v>
      </c>
      <c r="D581" t="s">
        <v>4528</v>
      </c>
      <c r="E581" t="s">
        <v>30</v>
      </c>
      <c r="F581" t="s">
        <v>245</v>
      </c>
      <c r="G581">
        <f t="shared" si="45"/>
        <v>0</v>
      </c>
      <c r="H581">
        <f t="shared" si="46"/>
        <v>0</v>
      </c>
      <c r="I581">
        <f t="shared" si="47"/>
        <v>0</v>
      </c>
      <c r="J581">
        <f t="shared" si="48"/>
        <v>1</v>
      </c>
      <c r="K581" t="s">
        <v>4529</v>
      </c>
      <c r="M581" s="2">
        <v>114328</v>
      </c>
      <c r="N581" s="2">
        <v>114328</v>
      </c>
      <c r="O581" s="2"/>
      <c r="P581" s="2">
        <v>228655</v>
      </c>
      <c r="Q581">
        <v>40</v>
      </c>
      <c r="R581" t="s">
        <v>510</v>
      </c>
      <c r="S581" s="3" t="s">
        <v>511</v>
      </c>
      <c r="T581">
        <v>179</v>
      </c>
      <c r="U581" t="s">
        <v>4530</v>
      </c>
      <c r="V581" t="s">
        <v>250</v>
      </c>
      <c r="W581">
        <f t="shared" si="49"/>
        <v>185</v>
      </c>
      <c r="AH581">
        <v>1</v>
      </c>
    </row>
    <row r="582" spans="1:34" ht="19.2">
      <c r="A582" s="4" t="s">
        <v>5993</v>
      </c>
      <c r="B582" t="s">
        <v>507</v>
      </c>
      <c r="C582" t="s">
        <v>4800</v>
      </c>
      <c r="D582" t="s">
        <v>4800</v>
      </c>
      <c r="E582" t="s">
        <v>30</v>
      </c>
      <c r="F582" t="s">
        <v>245</v>
      </c>
      <c r="G582">
        <f t="shared" si="45"/>
        <v>0</v>
      </c>
      <c r="H582">
        <f t="shared" si="46"/>
        <v>0</v>
      </c>
      <c r="I582">
        <f t="shared" si="47"/>
        <v>0</v>
      </c>
      <c r="J582">
        <f t="shared" si="48"/>
        <v>1</v>
      </c>
      <c r="K582" t="s">
        <v>4801</v>
      </c>
      <c r="M582" s="2">
        <v>117175</v>
      </c>
      <c r="N582" s="2">
        <v>117175</v>
      </c>
      <c r="O582" s="2"/>
      <c r="P582" s="2">
        <v>234350</v>
      </c>
      <c r="Q582">
        <v>40</v>
      </c>
      <c r="R582" t="s">
        <v>4802</v>
      </c>
      <c r="S582" t="s">
        <v>511</v>
      </c>
      <c r="T582">
        <v>179</v>
      </c>
      <c r="U582" t="s">
        <v>4803</v>
      </c>
      <c r="V582" t="s">
        <v>250</v>
      </c>
      <c r="W582">
        <f t="shared" si="49"/>
        <v>252</v>
      </c>
      <c r="AH582">
        <v>1</v>
      </c>
    </row>
    <row r="583" spans="1:34" ht="19.2">
      <c r="A583" s="4" t="s">
        <v>5993</v>
      </c>
      <c r="B583" t="s">
        <v>665</v>
      </c>
      <c r="C583" t="s">
        <v>4866</v>
      </c>
      <c r="D583" t="s">
        <v>4866</v>
      </c>
      <c r="E583" t="s">
        <v>30</v>
      </c>
      <c r="F583" s="3" t="s">
        <v>245</v>
      </c>
      <c r="G583">
        <f t="shared" si="45"/>
        <v>0</v>
      </c>
      <c r="H583">
        <f t="shared" si="46"/>
        <v>0</v>
      </c>
      <c r="I583">
        <f t="shared" si="47"/>
        <v>0</v>
      </c>
      <c r="J583">
        <f t="shared" si="48"/>
        <v>1</v>
      </c>
      <c r="K583" t="s">
        <v>4867</v>
      </c>
      <c r="L583" t="s">
        <v>4868</v>
      </c>
      <c r="M583" s="2">
        <v>911760</v>
      </c>
      <c r="N583" s="2">
        <v>809509</v>
      </c>
      <c r="O583" s="2">
        <v>1153523</v>
      </c>
      <c r="P583" s="2">
        <v>2874792</v>
      </c>
      <c r="Q583">
        <v>40</v>
      </c>
      <c r="R583" t="s">
        <v>4869</v>
      </c>
      <c r="S583" t="s">
        <v>4870</v>
      </c>
      <c r="T583">
        <v>40</v>
      </c>
      <c r="U583" t="s">
        <v>90</v>
      </c>
      <c r="V583" t="s">
        <v>80</v>
      </c>
      <c r="W583">
        <f t="shared" si="49"/>
        <v>1036</v>
      </c>
      <c r="X583" t="s">
        <v>665</v>
      </c>
      <c r="Y583" t="s">
        <v>4871</v>
      </c>
      <c r="Z583" t="s">
        <v>4872</v>
      </c>
      <c r="AA583" t="s">
        <v>4873</v>
      </c>
      <c r="AB583" t="s">
        <v>4874</v>
      </c>
      <c r="AC583" t="s">
        <v>4875</v>
      </c>
      <c r="AD583" t="s">
        <v>4876</v>
      </c>
      <c r="AE583" t="s">
        <v>4877</v>
      </c>
      <c r="AH583">
        <v>8</v>
      </c>
    </row>
    <row r="584" spans="1:34" ht="19.2">
      <c r="A584" s="4" t="s">
        <v>5993</v>
      </c>
      <c r="B584" t="s">
        <v>4895</v>
      </c>
      <c r="C584" t="s">
        <v>4896</v>
      </c>
      <c r="D584" t="s">
        <v>4897</v>
      </c>
      <c r="E584" t="s">
        <v>30</v>
      </c>
      <c r="F584" s="3" t="s">
        <v>245</v>
      </c>
      <c r="G584">
        <f t="shared" si="45"/>
        <v>0</v>
      </c>
      <c r="H584">
        <f t="shared" si="46"/>
        <v>0</v>
      </c>
      <c r="I584">
        <f t="shared" si="47"/>
        <v>0</v>
      </c>
      <c r="J584">
        <f t="shared" si="48"/>
        <v>1</v>
      </c>
      <c r="K584" t="s">
        <v>4898</v>
      </c>
      <c r="L584" t="s">
        <v>4899</v>
      </c>
      <c r="M584" s="2">
        <v>2644556</v>
      </c>
      <c r="N584" s="2"/>
      <c r="O584" s="2">
        <v>4854144</v>
      </c>
      <c r="P584" s="2">
        <v>7498700</v>
      </c>
      <c r="Q584">
        <v>40</v>
      </c>
      <c r="R584" t="s">
        <v>4900</v>
      </c>
      <c r="U584" t="s">
        <v>4901</v>
      </c>
      <c r="V584" t="s">
        <v>4902</v>
      </c>
      <c r="W584">
        <f t="shared" si="49"/>
        <v>641</v>
      </c>
      <c r="X584" t="s">
        <v>4903</v>
      </c>
      <c r="Y584" t="s">
        <v>4250</v>
      </c>
      <c r="Z584" t="s">
        <v>4904</v>
      </c>
      <c r="AA584" t="s">
        <v>4895</v>
      </c>
      <c r="AH584">
        <v>4</v>
      </c>
    </row>
    <row r="585" spans="1:34" ht="19.2">
      <c r="A585" s="4" t="s">
        <v>5993</v>
      </c>
      <c r="B585" t="s">
        <v>4975</v>
      </c>
      <c r="C585" t="s">
        <v>4976</v>
      </c>
      <c r="D585" t="s">
        <v>4977</v>
      </c>
      <c r="E585" t="s">
        <v>30</v>
      </c>
      <c r="F585" s="3" t="s">
        <v>245</v>
      </c>
      <c r="G585">
        <f t="shared" si="45"/>
        <v>0</v>
      </c>
      <c r="H585">
        <f t="shared" si="46"/>
        <v>0</v>
      </c>
      <c r="I585">
        <f t="shared" si="47"/>
        <v>0</v>
      </c>
      <c r="J585">
        <f t="shared" si="48"/>
        <v>1</v>
      </c>
      <c r="K585" t="s">
        <v>4978</v>
      </c>
      <c r="L585" t="s">
        <v>4979</v>
      </c>
      <c r="M585" s="2">
        <v>172714</v>
      </c>
      <c r="N585" s="2">
        <v>41286</v>
      </c>
      <c r="O585" s="2">
        <v>178000</v>
      </c>
      <c r="P585" s="2">
        <v>392000</v>
      </c>
      <c r="Q585">
        <v>40</v>
      </c>
      <c r="R585" t="s">
        <v>4980</v>
      </c>
      <c r="S585" t="s">
        <v>4981</v>
      </c>
      <c r="T585">
        <v>10</v>
      </c>
      <c r="U585" t="s">
        <v>1334</v>
      </c>
      <c r="V585" t="s">
        <v>1364</v>
      </c>
      <c r="W585">
        <f t="shared" si="49"/>
        <v>728</v>
      </c>
      <c r="X585" t="s">
        <v>4975</v>
      </c>
      <c r="Y585" t="s">
        <v>122</v>
      </c>
      <c r="AH585">
        <v>2</v>
      </c>
    </row>
    <row r="586" spans="1:34" ht="19.2">
      <c r="A586" s="4" t="s">
        <v>5993</v>
      </c>
      <c r="B586" t="s">
        <v>5151</v>
      </c>
      <c r="C586" t="s">
        <v>5152</v>
      </c>
      <c r="D586" t="s">
        <v>5153</v>
      </c>
      <c r="E586" t="s">
        <v>30</v>
      </c>
      <c r="F586" s="3" t="s">
        <v>245</v>
      </c>
      <c r="G586">
        <f t="shared" si="45"/>
        <v>0</v>
      </c>
      <c r="H586">
        <f t="shared" si="46"/>
        <v>0</v>
      </c>
      <c r="I586">
        <f t="shared" si="47"/>
        <v>0</v>
      </c>
      <c r="J586">
        <f t="shared" si="48"/>
        <v>1</v>
      </c>
      <c r="K586" t="s">
        <v>5154</v>
      </c>
      <c r="L586" t="s">
        <v>5155</v>
      </c>
      <c r="M586" s="2">
        <v>2815606</v>
      </c>
      <c r="N586" s="2">
        <v>2754470</v>
      </c>
      <c r="O586" s="2">
        <v>61136</v>
      </c>
      <c r="P586" s="2">
        <v>5631213</v>
      </c>
      <c r="Q586">
        <v>40</v>
      </c>
      <c r="R586" t="s">
        <v>5156</v>
      </c>
      <c r="S586" t="s">
        <v>5157</v>
      </c>
      <c r="T586">
        <v>300</v>
      </c>
      <c r="U586" t="s">
        <v>555</v>
      </c>
      <c r="V586" t="s">
        <v>119</v>
      </c>
      <c r="W586">
        <f t="shared" si="49"/>
        <v>1460</v>
      </c>
      <c r="X586" t="s">
        <v>5151</v>
      </c>
      <c r="Y586" t="s">
        <v>5158</v>
      </c>
      <c r="Z586" t="s">
        <v>5159</v>
      </c>
      <c r="AA586" t="s">
        <v>5160</v>
      </c>
      <c r="AB586" t="s">
        <v>5161</v>
      </c>
      <c r="AC586" t="s">
        <v>5162</v>
      </c>
      <c r="AH586">
        <v>6</v>
      </c>
    </row>
    <row r="587" spans="1:34" ht="19.2">
      <c r="A587" s="4" t="s">
        <v>5993</v>
      </c>
      <c r="B587" t="s">
        <v>5350</v>
      </c>
      <c r="C587" t="s">
        <v>5351</v>
      </c>
      <c r="D587" t="s">
        <v>5352</v>
      </c>
      <c r="E587" t="s">
        <v>30</v>
      </c>
      <c r="F587" s="3" t="s">
        <v>245</v>
      </c>
      <c r="G587">
        <f t="shared" si="45"/>
        <v>0</v>
      </c>
      <c r="H587">
        <f t="shared" si="46"/>
        <v>0</v>
      </c>
      <c r="I587">
        <f t="shared" si="47"/>
        <v>0</v>
      </c>
      <c r="J587">
        <f t="shared" si="48"/>
        <v>1</v>
      </c>
      <c r="K587" t="s">
        <v>5353</v>
      </c>
      <c r="L587" t="s">
        <v>5354</v>
      </c>
      <c r="M587" s="2">
        <v>102278</v>
      </c>
      <c r="N587" s="2"/>
      <c r="O587" s="2">
        <v>153417</v>
      </c>
      <c r="P587" s="2">
        <v>255695</v>
      </c>
      <c r="Q587">
        <v>40</v>
      </c>
      <c r="R587" t="s">
        <v>5355</v>
      </c>
      <c r="S587" t="s">
        <v>5356</v>
      </c>
      <c r="T587">
        <v>1</v>
      </c>
      <c r="U587" t="s">
        <v>2948</v>
      </c>
      <c r="V587" t="s">
        <v>141</v>
      </c>
      <c r="W587">
        <f t="shared" si="49"/>
        <v>579</v>
      </c>
      <c r="X587" t="s">
        <v>5350</v>
      </c>
      <c r="Y587" t="s">
        <v>5357</v>
      </c>
      <c r="Z587" t="s">
        <v>5358</v>
      </c>
      <c r="AH587">
        <v>3</v>
      </c>
    </row>
    <row r="588" spans="1:34" ht="19.2">
      <c r="A588" s="4" t="s">
        <v>5993</v>
      </c>
      <c r="B588" t="s">
        <v>507</v>
      </c>
      <c r="C588" t="s">
        <v>5691</v>
      </c>
      <c r="D588" t="s">
        <v>5691</v>
      </c>
      <c r="E588" t="s">
        <v>30</v>
      </c>
      <c r="F588" t="s">
        <v>245</v>
      </c>
      <c r="G588">
        <f t="shared" si="45"/>
        <v>0</v>
      </c>
      <c r="H588">
        <f t="shared" si="46"/>
        <v>0</v>
      </c>
      <c r="I588">
        <f t="shared" si="47"/>
        <v>0</v>
      </c>
      <c r="J588">
        <f t="shared" si="48"/>
        <v>1</v>
      </c>
      <c r="K588" t="s">
        <v>5692</v>
      </c>
      <c r="M588" s="2">
        <v>70275</v>
      </c>
      <c r="N588" s="2">
        <v>70275</v>
      </c>
      <c r="O588" s="2"/>
      <c r="P588" s="2">
        <v>140549</v>
      </c>
      <c r="Q588">
        <v>40</v>
      </c>
      <c r="R588" t="s">
        <v>510</v>
      </c>
      <c r="S588" t="s">
        <v>511</v>
      </c>
      <c r="T588">
        <v>179</v>
      </c>
      <c r="U588" t="s">
        <v>5693</v>
      </c>
      <c r="V588" t="s">
        <v>250</v>
      </c>
      <c r="W588">
        <f t="shared" si="49"/>
        <v>239</v>
      </c>
      <c r="AH588">
        <v>1</v>
      </c>
    </row>
    <row r="589" spans="1:34" ht="19.2">
      <c r="A589" s="4" t="s">
        <v>5993</v>
      </c>
      <c r="B589" t="s">
        <v>4688</v>
      </c>
      <c r="C589" t="s">
        <v>5795</v>
      </c>
      <c r="D589" t="s">
        <v>5795</v>
      </c>
      <c r="E589" t="s">
        <v>30</v>
      </c>
      <c r="F589" t="s">
        <v>245</v>
      </c>
      <c r="G589">
        <f t="shared" si="45"/>
        <v>0</v>
      </c>
      <c r="H589">
        <f t="shared" si="46"/>
        <v>0</v>
      </c>
      <c r="I589">
        <f t="shared" si="47"/>
        <v>0</v>
      </c>
      <c r="J589">
        <f t="shared" si="48"/>
        <v>1</v>
      </c>
      <c r="K589" t="s">
        <v>5796</v>
      </c>
      <c r="M589" s="2">
        <v>4085224</v>
      </c>
      <c r="N589" s="2">
        <v>408522</v>
      </c>
      <c r="O589" s="2"/>
      <c r="P589" s="2">
        <v>817045</v>
      </c>
      <c r="Q589">
        <v>40</v>
      </c>
      <c r="R589" t="s">
        <v>510</v>
      </c>
      <c r="S589" t="s">
        <v>511</v>
      </c>
      <c r="T589">
        <v>179</v>
      </c>
      <c r="U589" t="s">
        <v>5797</v>
      </c>
      <c r="V589" t="s">
        <v>250</v>
      </c>
      <c r="W589">
        <f t="shared" si="49"/>
        <v>378</v>
      </c>
      <c r="AH589">
        <v>1</v>
      </c>
    </row>
    <row r="590" spans="1:34" ht="19.2">
      <c r="A590" s="4" t="s">
        <v>5993</v>
      </c>
      <c r="B590" t="s">
        <v>4688</v>
      </c>
      <c r="C590" t="s">
        <v>5938</v>
      </c>
      <c r="D590" t="s">
        <v>5938</v>
      </c>
      <c r="E590" t="s">
        <v>30</v>
      </c>
      <c r="F590" t="s">
        <v>245</v>
      </c>
      <c r="G590">
        <f t="shared" si="45"/>
        <v>0</v>
      </c>
      <c r="H590">
        <f t="shared" si="46"/>
        <v>0</v>
      </c>
      <c r="I590">
        <f t="shared" si="47"/>
        <v>0</v>
      </c>
      <c r="J590">
        <f t="shared" si="48"/>
        <v>1</v>
      </c>
      <c r="K590" t="s">
        <v>5939</v>
      </c>
      <c r="M590" s="2">
        <v>450000</v>
      </c>
      <c r="N590" s="2">
        <v>453900</v>
      </c>
      <c r="O590" s="2"/>
      <c r="P590" s="2">
        <v>903900</v>
      </c>
      <c r="Q590">
        <v>40</v>
      </c>
      <c r="R590" t="s">
        <v>510</v>
      </c>
      <c r="S590" t="s">
        <v>511</v>
      </c>
      <c r="T590">
        <v>179</v>
      </c>
      <c r="U590" t="s">
        <v>5940</v>
      </c>
      <c r="V590" t="s">
        <v>250</v>
      </c>
      <c r="W590">
        <f t="shared" si="49"/>
        <v>244</v>
      </c>
      <c r="AH590">
        <v>1</v>
      </c>
    </row>
    <row r="591" spans="1:34">
      <c r="A591" s="3" t="s">
        <v>5993</v>
      </c>
      <c r="B591" t="s">
        <v>4688</v>
      </c>
      <c r="C591" t="s">
        <v>4689</v>
      </c>
      <c r="D591" t="s">
        <v>4689</v>
      </c>
      <c r="E591" t="s">
        <v>30</v>
      </c>
      <c r="F591" t="s">
        <v>245</v>
      </c>
      <c r="G591">
        <f t="shared" si="45"/>
        <v>0</v>
      </c>
      <c r="H591">
        <f t="shared" si="46"/>
        <v>0</v>
      </c>
      <c r="I591">
        <f t="shared" si="47"/>
        <v>0</v>
      </c>
      <c r="J591">
        <f t="shared" si="48"/>
        <v>1</v>
      </c>
      <c r="K591" t="s">
        <v>4690</v>
      </c>
      <c r="M591" s="2">
        <v>1127293</v>
      </c>
      <c r="N591" s="2">
        <v>112729</v>
      </c>
      <c r="O591" s="2"/>
      <c r="P591" s="2">
        <v>225459</v>
      </c>
      <c r="Q591">
        <v>40</v>
      </c>
      <c r="R591" t="s">
        <v>510</v>
      </c>
      <c r="T591">
        <v>179</v>
      </c>
      <c r="U591" t="s">
        <v>4691</v>
      </c>
      <c r="V591" t="s">
        <v>250</v>
      </c>
      <c r="W591">
        <f t="shared" si="49"/>
        <v>317</v>
      </c>
      <c r="AH591">
        <v>1</v>
      </c>
    </row>
    <row r="592" spans="1:34" ht="19.2">
      <c r="A592" s="4" t="s">
        <v>6019</v>
      </c>
      <c r="B592" t="s">
        <v>598</v>
      </c>
      <c r="C592" t="s">
        <v>599</v>
      </c>
      <c r="D592" t="s">
        <v>599</v>
      </c>
      <c r="E592" t="s">
        <v>30</v>
      </c>
      <c r="F592" s="3" t="s">
        <v>245</v>
      </c>
      <c r="G592">
        <f t="shared" si="45"/>
        <v>0</v>
      </c>
      <c r="H592">
        <f t="shared" si="46"/>
        <v>0</v>
      </c>
      <c r="I592">
        <f t="shared" si="47"/>
        <v>0</v>
      </c>
      <c r="J592">
        <f t="shared" si="48"/>
        <v>1</v>
      </c>
      <c r="K592" t="s">
        <v>600</v>
      </c>
      <c r="L592" t="s">
        <v>601</v>
      </c>
      <c r="M592" s="2">
        <v>5030104</v>
      </c>
      <c r="N592" s="2">
        <v>2069896</v>
      </c>
      <c r="O592" s="2">
        <v>11600000</v>
      </c>
      <c r="P592" s="2">
        <v>18700000</v>
      </c>
      <c r="Q592">
        <v>40</v>
      </c>
      <c r="R592" t="s">
        <v>602</v>
      </c>
      <c r="S592" t="s">
        <v>603</v>
      </c>
      <c r="T592">
        <v>3</v>
      </c>
      <c r="U592" t="s">
        <v>55</v>
      </c>
      <c r="V592" t="s">
        <v>604</v>
      </c>
      <c r="W592">
        <f t="shared" si="49"/>
        <v>1644</v>
      </c>
      <c r="X592" t="s">
        <v>598</v>
      </c>
      <c r="Y592" t="s">
        <v>605</v>
      </c>
      <c r="Z592" t="s">
        <v>606</v>
      </c>
      <c r="AA592" t="s">
        <v>607</v>
      </c>
      <c r="AB592" t="s">
        <v>608</v>
      </c>
      <c r="AC592" t="s">
        <v>609</v>
      </c>
      <c r="AD592" t="s">
        <v>610</v>
      </c>
      <c r="AE592" t="s">
        <v>611</v>
      </c>
      <c r="AH592">
        <v>8</v>
      </c>
    </row>
    <row r="593" spans="1:34" ht="19.2">
      <c r="A593" s="4" t="s">
        <v>6019</v>
      </c>
      <c r="B593" t="s">
        <v>598</v>
      </c>
      <c r="C593" t="s">
        <v>3295</v>
      </c>
      <c r="D593" t="s">
        <v>599</v>
      </c>
      <c r="E593" t="s">
        <v>30</v>
      </c>
      <c r="F593" t="s">
        <v>245</v>
      </c>
      <c r="G593">
        <f t="shared" si="45"/>
        <v>0</v>
      </c>
      <c r="H593">
        <f t="shared" si="46"/>
        <v>0</v>
      </c>
      <c r="I593">
        <f t="shared" si="47"/>
        <v>0</v>
      </c>
      <c r="J593">
        <f t="shared" si="48"/>
        <v>1</v>
      </c>
      <c r="K593" t="s">
        <v>3296</v>
      </c>
      <c r="L593" t="s">
        <v>601</v>
      </c>
      <c r="M593" s="2">
        <v>5030104</v>
      </c>
      <c r="N593" s="2">
        <v>2069895</v>
      </c>
      <c r="O593" s="2">
        <v>11600000</v>
      </c>
      <c r="P593" s="2">
        <v>18700000</v>
      </c>
      <c r="Q593">
        <v>40</v>
      </c>
      <c r="R593" t="s">
        <v>602</v>
      </c>
      <c r="S593" t="s">
        <v>603</v>
      </c>
      <c r="T593">
        <v>3</v>
      </c>
      <c r="U593" t="s">
        <v>55</v>
      </c>
      <c r="V593" t="s">
        <v>604</v>
      </c>
      <c r="W593">
        <f t="shared" si="49"/>
        <v>1644</v>
      </c>
      <c r="X593" t="s">
        <v>598</v>
      </c>
      <c r="Y593" t="s">
        <v>605</v>
      </c>
      <c r="Z593" t="s">
        <v>606</v>
      </c>
      <c r="AA593" t="s">
        <v>607</v>
      </c>
      <c r="AB593" t="s">
        <v>608</v>
      </c>
      <c r="AC593" t="s">
        <v>609</v>
      </c>
      <c r="AD593" t="s">
        <v>610</v>
      </c>
      <c r="AE593" t="s">
        <v>611</v>
      </c>
      <c r="AH593">
        <v>8</v>
      </c>
    </row>
    <row r="594" spans="1:34" ht="19.2">
      <c r="A594" s="4" t="s">
        <v>6091</v>
      </c>
      <c r="B594" t="s">
        <v>2810</v>
      </c>
      <c r="C594" t="s">
        <v>2811</v>
      </c>
      <c r="D594" t="s">
        <v>2812</v>
      </c>
      <c r="E594" t="s">
        <v>30</v>
      </c>
      <c r="F594" s="3" t="s">
        <v>245</v>
      </c>
      <c r="G594">
        <f t="shared" si="45"/>
        <v>0</v>
      </c>
      <c r="H594">
        <f t="shared" si="46"/>
        <v>0</v>
      </c>
      <c r="I594">
        <f t="shared" si="47"/>
        <v>0</v>
      </c>
      <c r="J594">
        <f t="shared" si="48"/>
        <v>1</v>
      </c>
      <c r="K594" t="s">
        <v>2813</v>
      </c>
      <c r="L594" t="s">
        <v>2814</v>
      </c>
      <c r="M594" s="2">
        <v>840828</v>
      </c>
      <c r="N594" s="2">
        <v>2814597</v>
      </c>
      <c r="O594" s="2">
        <v>11016767</v>
      </c>
      <c r="P594" s="2">
        <v>14672192</v>
      </c>
      <c r="Q594">
        <v>40</v>
      </c>
      <c r="R594" t="s">
        <v>2815</v>
      </c>
      <c r="S594" t="s">
        <v>2816</v>
      </c>
      <c r="T594">
        <v>3</v>
      </c>
      <c r="U594" t="s">
        <v>2817</v>
      </c>
      <c r="V594" t="s">
        <v>2818</v>
      </c>
      <c r="W594">
        <f t="shared" si="49"/>
        <v>1339</v>
      </c>
      <c r="X594" t="s">
        <v>2810</v>
      </c>
      <c r="AH594">
        <v>1</v>
      </c>
    </row>
    <row r="595" spans="1:34" ht="19.2">
      <c r="A595" s="4" t="s">
        <v>6014</v>
      </c>
      <c r="B595" t="s">
        <v>486</v>
      </c>
      <c r="C595" t="s">
        <v>487</v>
      </c>
      <c r="E595" t="s">
        <v>30</v>
      </c>
      <c r="F595" t="s">
        <v>138</v>
      </c>
      <c r="G595">
        <f t="shared" si="45"/>
        <v>0</v>
      </c>
      <c r="H595">
        <f t="shared" si="46"/>
        <v>1</v>
      </c>
      <c r="I595">
        <f t="shared" si="47"/>
        <v>0</v>
      </c>
      <c r="J595">
        <f t="shared" si="48"/>
        <v>0</v>
      </c>
      <c r="K595" t="s">
        <v>488</v>
      </c>
      <c r="M595" s="2">
        <v>137208</v>
      </c>
      <c r="N595" s="2"/>
      <c r="O595" s="2">
        <v>411625</v>
      </c>
      <c r="P595" s="2">
        <v>548833</v>
      </c>
      <c r="R595" t="s">
        <v>489</v>
      </c>
      <c r="S595" t="s">
        <v>490</v>
      </c>
      <c r="T595">
        <v>15</v>
      </c>
      <c r="U595" t="s">
        <v>376</v>
      </c>
      <c r="V595" t="s">
        <v>141</v>
      </c>
      <c r="W595">
        <f t="shared" si="49"/>
        <v>1279</v>
      </c>
      <c r="X595" t="s">
        <v>486</v>
      </c>
      <c r="AH595">
        <v>1</v>
      </c>
    </row>
    <row r="596" spans="1:34" ht="19.2">
      <c r="A596" s="10" t="s">
        <v>6153</v>
      </c>
      <c r="B596" s="3" t="s">
        <v>3283</v>
      </c>
      <c r="C596" t="s">
        <v>3284</v>
      </c>
      <c r="D596" t="s">
        <v>3285</v>
      </c>
      <c r="E596" t="s">
        <v>30</v>
      </c>
      <c r="F596" s="3" t="s">
        <v>245</v>
      </c>
      <c r="G596">
        <f t="shared" si="45"/>
        <v>0</v>
      </c>
      <c r="H596">
        <f t="shared" si="46"/>
        <v>0</v>
      </c>
      <c r="I596">
        <f t="shared" si="47"/>
        <v>0</v>
      </c>
      <c r="J596">
        <f t="shared" si="48"/>
        <v>1</v>
      </c>
      <c r="K596" t="s">
        <v>3286</v>
      </c>
      <c r="L596" t="s">
        <v>3287</v>
      </c>
      <c r="M596" s="2">
        <v>612087</v>
      </c>
      <c r="N596" s="2">
        <v>318642</v>
      </c>
      <c r="O596" s="2">
        <v>1396095</v>
      </c>
      <c r="P596" s="2">
        <v>2326824</v>
      </c>
      <c r="Q596">
        <v>40</v>
      </c>
      <c r="U596" t="s">
        <v>3288</v>
      </c>
      <c r="V596" t="s">
        <v>727</v>
      </c>
      <c r="W596">
        <f t="shared" si="49"/>
        <v>1276</v>
      </c>
      <c r="X596" t="s">
        <v>3289</v>
      </c>
      <c r="Y596" t="s">
        <v>3290</v>
      </c>
      <c r="Z596" t="s">
        <v>3291</v>
      </c>
      <c r="AA596" t="s">
        <v>3292</v>
      </c>
      <c r="AB596" t="s">
        <v>3293</v>
      </c>
      <c r="AC596" t="s">
        <v>3294</v>
      </c>
      <c r="AD596" t="s">
        <v>3283</v>
      </c>
      <c r="AH596">
        <v>7</v>
      </c>
    </row>
    <row r="597" spans="1:34" ht="19.2">
      <c r="A597" s="4" t="s">
        <v>6020</v>
      </c>
      <c r="B597" t="s">
        <v>634</v>
      </c>
      <c r="C597" t="s">
        <v>635</v>
      </c>
      <c r="E597" t="s">
        <v>30</v>
      </c>
      <c r="F597" t="s">
        <v>245</v>
      </c>
      <c r="G597">
        <f t="shared" si="45"/>
        <v>0</v>
      </c>
      <c r="H597">
        <f t="shared" si="46"/>
        <v>0</v>
      </c>
      <c r="I597">
        <f t="shared" si="47"/>
        <v>0</v>
      </c>
      <c r="J597">
        <f t="shared" si="48"/>
        <v>1</v>
      </c>
      <c r="K597" t="s">
        <v>636</v>
      </c>
      <c r="M597" s="2">
        <v>41345300</v>
      </c>
      <c r="N597" s="2">
        <v>5199100</v>
      </c>
      <c r="O597" s="2">
        <v>46544400</v>
      </c>
      <c r="P597" s="2">
        <v>93088800</v>
      </c>
      <c r="Q597">
        <v>40</v>
      </c>
      <c r="R597" t="s">
        <v>637</v>
      </c>
      <c r="S597" t="s">
        <v>638</v>
      </c>
      <c r="U597" t="s">
        <v>54</v>
      </c>
      <c r="V597" t="s">
        <v>173</v>
      </c>
      <c r="W597">
        <f t="shared" si="49"/>
        <v>1003</v>
      </c>
      <c r="X597" t="s">
        <v>634</v>
      </c>
      <c r="AH597">
        <v>1</v>
      </c>
    </row>
    <row r="598" spans="1:34" ht="19.2">
      <c r="A598" s="4" t="s">
        <v>6020</v>
      </c>
      <c r="B598" t="s">
        <v>122</v>
      </c>
      <c r="C598" t="s">
        <v>679</v>
      </c>
      <c r="E598" t="s">
        <v>30</v>
      </c>
      <c r="F598" t="s">
        <v>138</v>
      </c>
      <c r="G598">
        <f t="shared" si="45"/>
        <v>0</v>
      </c>
      <c r="H598">
        <f t="shared" si="46"/>
        <v>1</v>
      </c>
      <c r="I598">
        <f t="shared" si="47"/>
        <v>0</v>
      </c>
      <c r="J598">
        <f t="shared" si="48"/>
        <v>0</v>
      </c>
      <c r="K598" t="s">
        <v>680</v>
      </c>
      <c r="M598" s="2">
        <v>1000000</v>
      </c>
      <c r="N598" s="2">
        <v>1027429</v>
      </c>
      <c r="O598" s="2">
        <v>1107501</v>
      </c>
      <c r="P598" s="2">
        <v>3134930</v>
      </c>
      <c r="R598" t="s">
        <v>681</v>
      </c>
      <c r="S598" t="s">
        <v>682</v>
      </c>
      <c r="T598">
        <v>1</v>
      </c>
      <c r="U598" t="s">
        <v>683</v>
      </c>
      <c r="V598" t="s">
        <v>684</v>
      </c>
      <c r="W598">
        <f t="shared" si="49"/>
        <v>1096</v>
      </c>
      <c r="X598" t="s">
        <v>122</v>
      </c>
      <c r="Y598" t="s">
        <v>685</v>
      </c>
      <c r="Z598" t="s">
        <v>686</v>
      </c>
      <c r="AA598" t="s">
        <v>687</v>
      </c>
      <c r="AB598" t="s">
        <v>688</v>
      </c>
      <c r="AC598" t="s">
        <v>689</v>
      </c>
      <c r="AD598" t="s">
        <v>690</v>
      </c>
      <c r="AE598" t="s">
        <v>691</v>
      </c>
      <c r="AH598">
        <v>8</v>
      </c>
    </row>
    <row r="599" spans="1:34" ht="19.2">
      <c r="A599" s="4" t="s">
        <v>6020</v>
      </c>
      <c r="B599" t="s">
        <v>750</v>
      </c>
      <c r="C599" t="s">
        <v>751</v>
      </c>
      <c r="D599" t="s">
        <v>752</v>
      </c>
      <c r="E599" t="s">
        <v>30</v>
      </c>
      <c r="F599" t="s">
        <v>245</v>
      </c>
      <c r="G599">
        <f t="shared" si="45"/>
        <v>0</v>
      </c>
      <c r="H599">
        <f t="shared" si="46"/>
        <v>0</v>
      </c>
      <c r="I599">
        <f t="shared" si="47"/>
        <v>0</v>
      </c>
      <c r="J599">
        <f t="shared" si="48"/>
        <v>1</v>
      </c>
      <c r="K599" t="s">
        <v>753</v>
      </c>
      <c r="L599" t="s">
        <v>754</v>
      </c>
      <c r="M599" s="2">
        <v>14300000</v>
      </c>
      <c r="N599" s="2">
        <v>3000000</v>
      </c>
      <c r="O599" s="2">
        <v>33840000</v>
      </c>
      <c r="P599" s="2">
        <v>51140000</v>
      </c>
      <c r="Q599">
        <v>27</v>
      </c>
      <c r="R599" t="s">
        <v>755</v>
      </c>
      <c r="S599" t="s">
        <v>756</v>
      </c>
      <c r="T599">
        <v>32</v>
      </c>
      <c r="U599" t="s">
        <v>757</v>
      </c>
      <c r="V599" t="s">
        <v>758</v>
      </c>
      <c r="W599">
        <f t="shared" si="49"/>
        <v>2861</v>
      </c>
      <c r="AH599">
        <v>1</v>
      </c>
    </row>
    <row r="600" spans="1:34" ht="19.2">
      <c r="A600" s="4" t="s">
        <v>6020</v>
      </c>
      <c r="B600" t="s">
        <v>1394</v>
      </c>
      <c r="C600" t="s">
        <v>1395</v>
      </c>
      <c r="D600" t="s">
        <v>1395</v>
      </c>
      <c r="E600" t="s">
        <v>30</v>
      </c>
      <c r="F600" t="s">
        <v>245</v>
      </c>
      <c r="G600">
        <f t="shared" si="45"/>
        <v>0</v>
      </c>
      <c r="H600">
        <f t="shared" si="46"/>
        <v>0</v>
      </c>
      <c r="I600">
        <f t="shared" si="47"/>
        <v>0</v>
      </c>
      <c r="J600">
        <f t="shared" si="48"/>
        <v>1</v>
      </c>
      <c r="K600" t="s">
        <v>1396</v>
      </c>
      <c r="M600" s="2">
        <v>3559670</v>
      </c>
      <c r="N600" s="2">
        <v>1187326</v>
      </c>
      <c r="O600" s="2">
        <v>3600000</v>
      </c>
      <c r="P600" s="2">
        <v>8346996</v>
      </c>
      <c r="Q600">
        <v>40</v>
      </c>
      <c r="R600" t="s">
        <v>1397</v>
      </c>
      <c r="S600" t="s">
        <v>1398</v>
      </c>
      <c r="T600">
        <v>70</v>
      </c>
      <c r="U600" t="s">
        <v>1399</v>
      </c>
      <c r="V600" t="s">
        <v>1400</v>
      </c>
      <c r="W600">
        <f t="shared" si="49"/>
        <v>380</v>
      </c>
      <c r="AH600">
        <v>1</v>
      </c>
    </row>
    <row r="601" spans="1:34" ht="19.2">
      <c r="A601" s="4" t="s">
        <v>6020</v>
      </c>
      <c r="B601" t="s">
        <v>1556</v>
      </c>
      <c r="C601" t="s">
        <v>1556</v>
      </c>
      <c r="D601" t="s">
        <v>1557</v>
      </c>
      <c r="E601" t="s">
        <v>30</v>
      </c>
      <c r="F601" s="3" t="s">
        <v>245</v>
      </c>
      <c r="G601">
        <f t="shared" si="45"/>
        <v>0</v>
      </c>
      <c r="H601">
        <f t="shared" si="46"/>
        <v>0</v>
      </c>
      <c r="I601">
        <f t="shared" si="47"/>
        <v>0</v>
      </c>
      <c r="J601">
        <f t="shared" si="48"/>
        <v>1</v>
      </c>
      <c r="K601" t="s">
        <v>1558</v>
      </c>
      <c r="L601" t="s">
        <v>1559</v>
      </c>
      <c r="M601" s="2">
        <v>431118</v>
      </c>
      <c r="N601" s="2">
        <v>431150</v>
      </c>
      <c r="O601" s="2"/>
      <c r="P601" s="2">
        <v>862268</v>
      </c>
      <c r="Q601">
        <v>40</v>
      </c>
      <c r="R601" t="s">
        <v>1560</v>
      </c>
      <c r="S601" t="s">
        <v>1561</v>
      </c>
      <c r="T601">
        <v>20</v>
      </c>
      <c r="U601" t="s">
        <v>322</v>
      </c>
      <c r="V601" t="s">
        <v>141</v>
      </c>
      <c r="W601">
        <f t="shared" si="49"/>
        <v>1826</v>
      </c>
      <c r="X601" t="s">
        <v>1556</v>
      </c>
      <c r="Y601" t="s">
        <v>1562</v>
      </c>
      <c r="AH601">
        <v>2</v>
      </c>
    </row>
    <row r="602" spans="1:34" ht="19.2">
      <c r="A602" s="4" t="s">
        <v>6020</v>
      </c>
      <c r="B602" t="s">
        <v>750</v>
      </c>
      <c r="C602" t="s">
        <v>1687</v>
      </c>
      <c r="D602" t="s">
        <v>1688</v>
      </c>
      <c r="E602" t="s">
        <v>30</v>
      </c>
      <c r="F602" s="3" t="s">
        <v>245</v>
      </c>
      <c r="G602">
        <f t="shared" si="45"/>
        <v>0</v>
      </c>
      <c r="H602">
        <f t="shared" si="46"/>
        <v>0</v>
      </c>
      <c r="I602">
        <f t="shared" si="47"/>
        <v>0</v>
      </c>
      <c r="J602">
        <f t="shared" si="48"/>
        <v>1</v>
      </c>
      <c r="K602" t="s">
        <v>1689</v>
      </c>
      <c r="L602" t="s">
        <v>754</v>
      </c>
      <c r="M602" s="2">
        <v>14300000</v>
      </c>
      <c r="N602" s="2">
        <v>13000000</v>
      </c>
      <c r="O602" s="2">
        <v>23840000</v>
      </c>
      <c r="P602" s="2">
        <v>51140000</v>
      </c>
      <c r="Q602">
        <v>40</v>
      </c>
      <c r="R602" t="s">
        <v>755</v>
      </c>
      <c r="S602" t="s">
        <v>1690</v>
      </c>
      <c r="T602">
        <v>32</v>
      </c>
      <c r="U602" t="s">
        <v>1691</v>
      </c>
      <c r="V602" t="s">
        <v>645</v>
      </c>
      <c r="W602">
        <f t="shared" si="49"/>
        <v>2875</v>
      </c>
      <c r="X602" t="s">
        <v>750</v>
      </c>
      <c r="AH602">
        <v>1</v>
      </c>
    </row>
    <row r="603" spans="1:34" ht="19.2">
      <c r="A603" s="4" t="s">
        <v>6020</v>
      </c>
      <c r="B603" t="s">
        <v>122</v>
      </c>
      <c r="C603" t="s">
        <v>2148</v>
      </c>
      <c r="D603" t="s">
        <v>2149</v>
      </c>
      <c r="E603" t="s">
        <v>30</v>
      </c>
      <c r="F603" s="3" t="s">
        <v>245</v>
      </c>
      <c r="G603">
        <f t="shared" si="45"/>
        <v>0</v>
      </c>
      <c r="H603">
        <f t="shared" si="46"/>
        <v>0</v>
      </c>
      <c r="I603">
        <f t="shared" si="47"/>
        <v>0</v>
      </c>
      <c r="J603">
        <f t="shared" si="48"/>
        <v>1</v>
      </c>
      <c r="K603" t="s">
        <v>2150</v>
      </c>
      <c r="L603" t="s">
        <v>985</v>
      </c>
      <c r="M603" s="2">
        <v>309149</v>
      </c>
      <c r="N603" s="2">
        <v>750947</v>
      </c>
      <c r="O603" s="2">
        <v>507028</v>
      </c>
      <c r="P603" s="2">
        <v>1567124</v>
      </c>
      <c r="Q603">
        <v>40</v>
      </c>
      <c r="R603" t="s">
        <v>681</v>
      </c>
      <c r="S603" t="s">
        <v>682</v>
      </c>
      <c r="T603">
        <v>1</v>
      </c>
      <c r="U603" t="s">
        <v>2151</v>
      </c>
      <c r="V603" t="s">
        <v>1364</v>
      </c>
      <c r="W603">
        <f t="shared" si="49"/>
        <v>1207</v>
      </c>
      <c r="X603" t="s">
        <v>122</v>
      </c>
      <c r="Y603" t="s">
        <v>2152</v>
      </c>
      <c r="Z603" t="s">
        <v>2153</v>
      </c>
      <c r="AA603" t="s">
        <v>122</v>
      </c>
      <c r="AB603" t="s">
        <v>2154</v>
      </c>
      <c r="AH603">
        <v>5</v>
      </c>
    </row>
    <row r="604" spans="1:34" ht="19.2">
      <c r="A604" s="4" t="s">
        <v>6020</v>
      </c>
      <c r="B604" t="s">
        <v>1321</v>
      </c>
      <c r="C604" t="s">
        <v>3042</v>
      </c>
      <c r="D604" t="s">
        <v>3043</v>
      </c>
      <c r="E604" t="s">
        <v>30</v>
      </c>
      <c r="F604" s="3" t="s">
        <v>245</v>
      </c>
      <c r="G604">
        <f t="shared" si="45"/>
        <v>0</v>
      </c>
      <c r="H604">
        <f t="shared" si="46"/>
        <v>0</v>
      </c>
      <c r="I604">
        <f t="shared" si="47"/>
        <v>0</v>
      </c>
      <c r="J604">
        <f t="shared" si="48"/>
        <v>1</v>
      </c>
      <c r="K604" t="s">
        <v>3044</v>
      </c>
      <c r="L604" t="s">
        <v>3045</v>
      </c>
      <c r="M604" s="2">
        <v>303381</v>
      </c>
      <c r="N604" s="2"/>
      <c r="O604" s="2">
        <v>303381</v>
      </c>
      <c r="P604" s="2">
        <v>606762</v>
      </c>
      <c r="Q604">
        <v>40</v>
      </c>
      <c r="R604" t="s">
        <v>3046</v>
      </c>
      <c r="S604" t="s">
        <v>3047</v>
      </c>
      <c r="T604">
        <v>2</v>
      </c>
      <c r="U604" t="s">
        <v>3048</v>
      </c>
      <c r="V604" t="s">
        <v>141</v>
      </c>
      <c r="W604">
        <f t="shared" si="49"/>
        <v>1325</v>
      </c>
      <c r="X604" t="s">
        <v>1329</v>
      </c>
      <c r="AH604">
        <v>1</v>
      </c>
    </row>
    <row r="605" spans="1:34" ht="19.2">
      <c r="A605" s="4" t="s">
        <v>6020</v>
      </c>
      <c r="B605" t="s">
        <v>3719</v>
      </c>
      <c r="C605" t="s">
        <v>3720</v>
      </c>
      <c r="D605" t="s">
        <v>3720</v>
      </c>
      <c r="E605" t="s">
        <v>30</v>
      </c>
      <c r="F605" t="s">
        <v>245</v>
      </c>
      <c r="G605">
        <f t="shared" si="45"/>
        <v>0</v>
      </c>
      <c r="H605">
        <f t="shared" si="46"/>
        <v>0</v>
      </c>
      <c r="I605">
        <f t="shared" si="47"/>
        <v>0</v>
      </c>
      <c r="J605">
        <f t="shared" si="48"/>
        <v>1</v>
      </c>
      <c r="K605" t="s">
        <v>3721</v>
      </c>
      <c r="M605" s="2">
        <v>1430335</v>
      </c>
      <c r="N605" s="2">
        <v>2062067</v>
      </c>
      <c r="O605" s="2"/>
      <c r="P605" s="2">
        <v>3492402</v>
      </c>
      <c r="Q605">
        <v>40</v>
      </c>
      <c r="R605" t="s">
        <v>3722</v>
      </c>
      <c r="S605" t="s">
        <v>3723</v>
      </c>
      <c r="T605">
        <v>1</v>
      </c>
      <c r="U605" t="s">
        <v>3724</v>
      </c>
      <c r="V605" t="s">
        <v>250</v>
      </c>
      <c r="W605">
        <f t="shared" si="49"/>
        <v>654</v>
      </c>
      <c r="AH605">
        <v>1</v>
      </c>
    </row>
    <row r="606" spans="1:34" ht="19.2">
      <c r="A606" s="4" t="s">
        <v>6020</v>
      </c>
      <c r="B606" t="s">
        <v>3952</v>
      </c>
      <c r="C606" t="s">
        <v>3953</v>
      </c>
      <c r="D606" t="s">
        <v>3954</v>
      </c>
      <c r="E606" t="s">
        <v>30</v>
      </c>
      <c r="F606" s="3" t="s">
        <v>245</v>
      </c>
      <c r="G606">
        <f t="shared" si="45"/>
        <v>0</v>
      </c>
      <c r="H606">
        <f t="shared" si="46"/>
        <v>0</v>
      </c>
      <c r="I606">
        <f t="shared" si="47"/>
        <v>0</v>
      </c>
      <c r="J606">
        <f t="shared" si="48"/>
        <v>1</v>
      </c>
      <c r="K606" t="s">
        <v>3955</v>
      </c>
      <c r="L606" t="s">
        <v>3956</v>
      </c>
      <c r="M606" s="2">
        <v>0</v>
      </c>
      <c r="N606" s="2"/>
      <c r="O606" s="2"/>
      <c r="P606" s="2">
        <v>0</v>
      </c>
      <c r="Q606">
        <v>40</v>
      </c>
      <c r="R606" t="s">
        <v>3957</v>
      </c>
      <c r="S606" t="s">
        <v>3958</v>
      </c>
      <c r="T606">
        <v>36</v>
      </c>
      <c r="U606" t="s">
        <v>3959</v>
      </c>
      <c r="V606" t="s">
        <v>1463</v>
      </c>
      <c r="W606">
        <f t="shared" si="49"/>
        <v>754</v>
      </c>
      <c r="X606" t="s">
        <v>3952</v>
      </c>
      <c r="Y606" t="s">
        <v>3960</v>
      </c>
      <c r="Z606" t="s">
        <v>3961</v>
      </c>
      <c r="AA606" t="s">
        <v>3962</v>
      </c>
      <c r="AH606">
        <v>4</v>
      </c>
    </row>
    <row r="607" spans="1:34" ht="19.2">
      <c r="A607" s="4" t="s">
        <v>6020</v>
      </c>
      <c r="B607" t="s">
        <v>4296</v>
      </c>
      <c r="C607" t="s">
        <v>4297</v>
      </c>
      <c r="D607" t="s">
        <v>4298</v>
      </c>
      <c r="E607" t="s">
        <v>30</v>
      </c>
      <c r="F607" s="3" t="s">
        <v>245</v>
      </c>
      <c r="G607">
        <f t="shared" si="45"/>
        <v>0</v>
      </c>
      <c r="H607">
        <f t="shared" si="46"/>
        <v>0</v>
      </c>
      <c r="I607">
        <f t="shared" si="47"/>
        <v>0</v>
      </c>
      <c r="J607">
        <f t="shared" si="48"/>
        <v>1</v>
      </c>
      <c r="K607" t="s">
        <v>4299</v>
      </c>
      <c r="L607" t="s">
        <v>754</v>
      </c>
      <c r="M607" s="2">
        <v>5566121</v>
      </c>
      <c r="N607" s="2">
        <v>14842991</v>
      </c>
      <c r="O607" s="2"/>
      <c r="P607" s="2">
        <v>20409112</v>
      </c>
      <c r="Q607">
        <v>40</v>
      </c>
      <c r="R607" t="s">
        <v>4300</v>
      </c>
      <c r="S607" t="s">
        <v>756</v>
      </c>
      <c r="T607">
        <v>32</v>
      </c>
      <c r="U607" t="s">
        <v>4301</v>
      </c>
      <c r="V607" t="s">
        <v>645</v>
      </c>
      <c r="W607">
        <f t="shared" si="49"/>
        <v>2867</v>
      </c>
      <c r="X607" t="s">
        <v>4302</v>
      </c>
      <c r="AH607">
        <v>1</v>
      </c>
    </row>
    <row r="608" spans="1:34" ht="15.6">
      <c r="A608" s="7" t="s">
        <v>6020</v>
      </c>
      <c r="B608" t="s">
        <v>4565</v>
      </c>
      <c r="C608" t="s">
        <v>4566</v>
      </c>
      <c r="D608" t="s">
        <v>4567</v>
      </c>
      <c r="E608" t="s">
        <v>30</v>
      </c>
      <c r="F608" s="3" t="s">
        <v>245</v>
      </c>
      <c r="G608">
        <f t="shared" si="45"/>
        <v>0</v>
      </c>
      <c r="H608">
        <f t="shared" si="46"/>
        <v>0</v>
      </c>
      <c r="I608">
        <f t="shared" si="47"/>
        <v>0</v>
      </c>
      <c r="J608">
        <f t="shared" si="48"/>
        <v>1</v>
      </c>
      <c r="K608" t="s">
        <v>4568</v>
      </c>
      <c r="L608" t="s">
        <v>4569</v>
      </c>
      <c r="M608" s="2">
        <v>2000000</v>
      </c>
      <c r="N608" s="2">
        <v>6000000</v>
      </c>
      <c r="O608" s="2"/>
      <c r="P608" s="2">
        <v>8000000</v>
      </c>
      <c r="Q608">
        <v>40</v>
      </c>
      <c r="R608" t="s">
        <v>4570</v>
      </c>
      <c r="S608" t="s">
        <v>1398</v>
      </c>
      <c r="T608">
        <v>70</v>
      </c>
      <c r="U608" t="s">
        <v>4571</v>
      </c>
      <c r="V608" t="s">
        <v>2292</v>
      </c>
      <c r="W608">
        <f t="shared" si="49"/>
        <v>2593</v>
      </c>
      <c r="X608" t="s">
        <v>4565</v>
      </c>
      <c r="AH608">
        <v>1</v>
      </c>
    </row>
    <row r="609" spans="1:34" ht="19.2">
      <c r="A609" s="4" t="s">
        <v>6020</v>
      </c>
      <c r="B609" t="s">
        <v>4579</v>
      </c>
      <c r="C609" t="s">
        <v>4580</v>
      </c>
      <c r="D609" t="s">
        <v>4581</v>
      </c>
      <c r="E609" t="s">
        <v>30</v>
      </c>
      <c r="F609" s="3" t="s">
        <v>245</v>
      </c>
      <c r="G609">
        <f t="shared" si="45"/>
        <v>0</v>
      </c>
      <c r="H609">
        <f t="shared" si="46"/>
        <v>0</v>
      </c>
      <c r="I609">
        <f t="shared" si="47"/>
        <v>0</v>
      </c>
      <c r="J609">
        <f t="shared" si="48"/>
        <v>1</v>
      </c>
      <c r="K609" t="s">
        <v>4582</v>
      </c>
      <c r="L609" t="s">
        <v>4583</v>
      </c>
      <c r="M609" s="2">
        <v>990412</v>
      </c>
      <c r="N609" s="2"/>
      <c r="O609" s="2">
        <v>1485617</v>
      </c>
      <c r="P609" s="2">
        <v>2476029</v>
      </c>
      <c r="Q609">
        <v>40</v>
      </c>
      <c r="R609" t="s">
        <v>4584</v>
      </c>
      <c r="S609" t="s">
        <v>4585</v>
      </c>
      <c r="T609">
        <v>104</v>
      </c>
      <c r="U609" t="s">
        <v>4586</v>
      </c>
      <c r="V609" t="s">
        <v>700</v>
      </c>
      <c r="W609">
        <f t="shared" si="49"/>
        <v>578</v>
      </c>
      <c r="X609" t="s">
        <v>4579</v>
      </c>
      <c r="Y609" t="s">
        <v>4587</v>
      </c>
      <c r="Z609" t="s">
        <v>4588</v>
      </c>
      <c r="AA609" t="s">
        <v>4589</v>
      </c>
      <c r="AH609">
        <v>4</v>
      </c>
    </row>
    <row r="610" spans="1:34" ht="19.2">
      <c r="A610" s="4" t="s">
        <v>6020</v>
      </c>
      <c r="B610" t="s">
        <v>122</v>
      </c>
      <c r="C610" t="s">
        <v>5036</v>
      </c>
      <c r="D610" t="s">
        <v>983</v>
      </c>
      <c r="E610" t="s">
        <v>30</v>
      </c>
      <c r="F610" t="s">
        <v>245</v>
      </c>
      <c r="G610">
        <f t="shared" si="45"/>
        <v>0</v>
      </c>
      <c r="H610">
        <f t="shared" si="46"/>
        <v>0</v>
      </c>
      <c r="I610">
        <f t="shared" si="47"/>
        <v>0</v>
      </c>
      <c r="J610">
        <f t="shared" si="48"/>
        <v>1</v>
      </c>
      <c r="K610" t="s">
        <v>5037</v>
      </c>
      <c r="L610" t="s">
        <v>5038</v>
      </c>
      <c r="M610" s="2">
        <v>633411</v>
      </c>
      <c r="N610" s="2"/>
      <c r="O610" s="2">
        <v>1529920</v>
      </c>
      <c r="P610" s="2">
        <v>2163331</v>
      </c>
      <c r="Q610">
        <v>29</v>
      </c>
      <c r="R610" t="s">
        <v>5039</v>
      </c>
      <c r="S610" t="s">
        <v>5040</v>
      </c>
      <c r="U610" t="s">
        <v>2729</v>
      </c>
      <c r="V610" t="s">
        <v>5041</v>
      </c>
      <c r="W610">
        <f t="shared" si="49"/>
        <v>1096</v>
      </c>
      <c r="X610" t="s">
        <v>987</v>
      </c>
      <c r="Y610" t="s">
        <v>988</v>
      </c>
      <c r="Z610" t="s">
        <v>989</v>
      </c>
      <c r="AH610">
        <v>3</v>
      </c>
    </row>
    <row r="611" spans="1:34" ht="19.2">
      <c r="A611" s="4" t="s">
        <v>6020</v>
      </c>
      <c r="B611" t="s">
        <v>2799</v>
      </c>
      <c r="C611" t="s">
        <v>5147</v>
      </c>
      <c r="D611" t="s">
        <v>5147</v>
      </c>
      <c r="E611" t="s">
        <v>30</v>
      </c>
      <c r="F611" s="3" t="s">
        <v>245</v>
      </c>
      <c r="G611">
        <f t="shared" si="45"/>
        <v>0</v>
      </c>
      <c r="H611">
        <f t="shared" si="46"/>
        <v>0</v>
      </c>
      <c r="I611">
        <f t="shared" si="47"/>
        <v>0</v>
      </c>
      <c r="J611">
        <f t="shared" si="48"/>
        <v>1</v>
      </c>
      <c r="K611" t="s">
        <v>5148</v>
      </c>
      <c r="L611" t="s">
        <v>5149</v>
      </c>
      <c r="M611" s="2">
        <v>25000</v>
      </c>
      <c r="N611" s="2">
        <v>125000</v>
      </c>
      <c r="O611" s="2"/>
      <c r="P611" s="2">
        <v>150000</v>
      </c>
      <c r="Q611">
        <v>40</v>
      </c>
      <c r="R611" t="s">
        <v>755</v>
      </c>
      <c r="S611" t="s">
        <v>1690</v>
      </c>
      <c r="T611">
        <v>32</v>
      </c>
      <c r="U611" t="s">
        <v>2948</v>
      </c>
      <c r="V611" t="s">
        <v>5150</v>
      </c>
      <c r="W611">
        <f t="shared" si="49"/>
        <v>776</v>
      </c>
      <c r="X611" t="s">
        <v>2799</v>
      </c>
      <c r="AH611">
        <v>1</v>
      </c>
    </row>
    <row r="612" spans="1:34" ht="15.6">
      <c r="A612" s="7" t="s">
        <v>6020</v>
      </c>
      <c r="B612" t="s">
        <v>634</v>
      </c>
      <c r="C612" t="s">
        <v>5300</v>
      </c>
      <c r="D612" t="s">
        <v>5301</v>
      </c>
      <c r="E612" t="s">
        <v>30</v>
      </c>
      <c r="F612" s="3" t="s">
        <v>245</v>
      </c>
      <c r="G612">
        <f t="shared" si="45"/>
        <v>0</v>
      </c>
      <c r="H612">
        <f t="shared" si="46"/>
        <v>0</v>
      </c>
      <c r="I612">
        <f t="shared" si="47"/>
        <v>0</v>
      </c>
      <c r="J612">
        <f t="shared" si="48"/>
        <v>1</v>
      </c>
      <c r="K612" t="s">
        <v>5302</v>
      </c>
      <c r="L612" t="s">
        <v>5303</v>
      </c>
      <c r="M612" s="2">
        <v>413453</v>
      </c>
      <c r="N612" s="2"/>
      <c r="O612" s="2">
        <v>413983</v>
      </c>
      <c r="P612" s="2">
        <v>827436</v>
      </c>
      <c r="Q612">
        <v>40</v>
      </c>
      <c r="R612" t="s">
        <v>637</v>
      </c>
      <c r="S612" t="s">
        <v>638</v>
      </c>
      <c r="U612" t="s">
        <v>54</v>
      </c>
      <c r="V612" t="s">
        <v>4541</v>
      </c>
      <c r="W612">
        <f t="shared" si="49"/>
        <v>1156</v>
      </c>
      <c r="X612" t="s">
        <v>634</v>
      </c>
      <c r="AH612">
        <v>1</v>
      </c>
    </row>
    <row r="613" spans="1:34" ht="19.2">
      <c r="A613" s="4" t="s">
        <v>6020</v>
      </c>
      <c r="B613" t="s">
        <v>5553</v>
      </c>
      <c r="C613" t="s">
        <v>5554</v>
      </c>
      <c r="D613" t="s">
        <v>5555</v>
      </c>
      <c r="E613" t="s">
        <v>30</v>
      </c>
      <c r="F613" s="3" t="s">
        <v>245</v>
      </c>
      <c r="G613">
        <f t="shared" si="45"/>
        <v>0</v>
      </c>
      <c r="H613">
        <f t="shared" si="46"/>
        <v>0</v>
      </c>
      <c r="I613">
        <f t="shared" si="47"/>
        <v>0</v>
      </c>
      <c r="J613">
        <f t="shared" si="48"/>
        <v>1</v>
      </c>
      <c r="K613" t="s">
        <v>5556</v>
      </c>
      <c r="L613" t="s">
        <v>5557</v>
      </c>
      <c r="M613" s="2">
        <v>703910</v>
      </c>
      <c r="N613" s="2">
        <v>321390</v>
      </c>
      <c r="O613" s="2">
        <v>382520</v>
      </c>
      <c r="P613" s="2">
        <v>1407820</v>
      </c>
      <c r="Q613">
        <v>40</v>
      </c>
      <c r="R613" t="s">
        <v>5558</v>
      </c>
      <c r="S613" t="s">
        <v>5559</v>
      </c>
      <c r="T613">
        <v>72</v>
      </c>
      <c r="U613" t="s">
        <v>1619</v>
      </c>
      <c r="V613" t="s">
        <v>141</v>
      </c>
      <c r="W613">
        <f t="shared" si="49"/>
        <v>1036</v>
      </c>
      <c r="X613" t="s">
        <v>5560</v>
      </c>
      <c r="Y613" t="s">
        <v>398</v>
      </c>
      <c r="Z613" t="s">
        <v>634</v>
      </c>
      <c r="AA613" t="s">
        <v>5553</v>
      </c>
      <c r="AB613" t="s">
        <v>5561</v>
      </c>
      <c r="AC613" t="s">
        <v>4076</v>
      </c>
      <c r="AD613" t="s">
        <v>5562</v>
      </c>
      <c r="AE613" t="s">
        <v>5563</v>
      </c>
      <c r="AF613" t="s">
        <v>5564</v>
      </c>
      <c r="AG613" t="s">
        <v>5565</v>
      </c>
      <c r="AH613">
        <v>10</v>
      </c>
    </row>
    <row r="614" spans="1:34" ht="19.2">
      <c r="A614" s="4" t="s">
        <v>6020</v>
      </c>
      <c r="B614" t="s">
        <v>1394</v>
      </c>
      <c r="C614" t="s">
        <v>5623</v>
      </c>
      <c r="D614" t="s">
        <v>5624</v>
      </c>
      <c r="E614" t="s">
        <v>30</v>
      </c>
      <c r="F614" t="s">
        <v>245</v>
      </c>
      <c r="G614">
        <f t="shared" si="45"/>
        <v>0</v>
      </c>
      <c r="H614">
        <f t="shared" si="46"/>
        <v>0</v>
      </c>
      <c r="I614">
        <f t="shared" si="47"/>
        <v>0</v>
      </c>
      <c r="J614">
        <f t="shared" si="48"/>
        <v>1</v>
      </c>
      <c r="K614" t="s">
        <v>5625</v>
      </c>
      <c r="M614" s="2">
        <v>1000000</v>
      </c>
      <c r="N614" s="2">
        <v>1000000</v>
      </c>
      <c r="O614" s="2"/>
      <c r="P614" s="2">
        <v>2000000</v>
      </c>
      <c r="Q614">
        <v>40</v>
      </c>
      <c r="R614" t="s">
        <v>1397</v>
      </c>
      <c r="S614" t="s">
        <v>1398</v>
      </c>
      <c r="T614">
        <v>70</v>
      </c>
      <c r="U614" t="s">
        <v>5626</v>
      </c>
      <c r="V614" t="s">
        <v>5627</v>
      </c>
      <c r="W614">
        <f t="shared" si="49"/>
        <v>238</v>
      </c>
      <c r="AH614">
        <v>1</v>
      </c>
    </row>
    <row r="615" spans="1:34" ht="15.6">
      <c r="A615" s="7" t="s">
        <v>6020</v>
      </c>
      <c r="B615" t="s">
        <v>5654</v>
      </c>
      <c r="C615" t="s">
        <v>5655</v>
      </c>
      <c r="D615" t="s">
        <v>5656</v>
      </c>
      <c r="E615" t="s">
        <v>30</v>
      </c>
      <c r="F615" s="3" t="s">
        <v>245</v>
      </c>
      <c r="G615">
        <f t="shared" si="45"/>
        <v>0</v>
      </c>
      <c r="H615">
        <f t="shared" si="46"/>
        <v>0</v>
      </c>
      <c r="I615">
        <f t="shared" si="47"/>
        <v>0</v>
      </c>
      <c r="J615">
        <f t="shared" si="48"/>
        <v>1</v>
      </c>
      <c r="K615" t="s">
        <v>5657</v>
      </c>
      <c r="L615" t="s">
        <v>5658</v>
      </c>
      <c r="M615" s="2">
        <v>2026221</v>
      </c>
      <c r="N615" s="2">
        <v>477842</v>
      </c>
      <c r="O615" s="2">
        <v>3756095</v>
      </c>
      <c r="P615" s="2">
        <v>6260158</v>
      </c>
      <c r="Q615">
        <v>40</v>
      </c>
      <c r="R615" t="s">
        <v>5659</v>
      </c>
      <c r="S615" t="s">
        <v>5660</v>
      </c>
      <c r="T615">
        <v>13</v>
      </c>
      <c r="U615" t="s">
        <v>519</v>
      </c>
      <c r="V615" t="s">
        <v>45</v>
      </c>
      <c r="W615">
        <f t="shared" si="49"/>
        <v>1735</v>
      </c>
      <c r="X615" t="s">
        <v>5661</v>
      </c>
      <c r="Y615" t="s">
        <v>5662</v>
      </c>
      <c r="AH615">
        <v>2</v>
      </c>
    </row>
    <row r="616" spans="1:34" ht="19.2">
      <c r="A616" s="4" t="s">
        <v>6020</v>
      </c>
      <c r="B616" t="s">
        <v>122</v>
      </c>
      <c r="C616" t="s">
        <v>5792</v>
      </c>
      <c r="D616" t="s">
        <v>2149</v>
      </c>
      <c r="E616" t="s">
        <v>30</v>
      </c>
      <c r="F616" t="s">
        <v>245</v>
      </c>
      <c r="G616">
        <f t="shared" si="45"/>
        <v>0</v>
      </c>
      <c r="H616">
        <f t="shared" si="46"/>
        <v>0</v>
      </c>
      <c r="I616">
        <f t="shared" si="47"/>
        <v>0</v>
      </c>
      <c r="J616">
        <f t="shared" si="48"/>
        <v>1</v>
      </c>
      <c r="K616" t="s">
        <v>5793</v>
      </c>
      <c r="L616" t="s">
        <v>5794</v>
      </c>
      <c r="M616" s="2">
        <v>309149</v>
      </c>
      <c r="N616" s="2">
        <v>750947</v>
      </c>
      <c r="O616" s="2">
        <v>50702827</v>
      </c>
      <c r="P616" s="2">
        <v>156712427</v>
      </c>
      <c r="Q616">
        <v>40</v>
      </c>
      <c r="R616" t="s">
        <v>681</v>
      </c>
      <c r="S616" t="s">
        <v>682</v>
      </c>
      <c r="T616">
        <v>1</v>
      </c>
      <c r="U616" t="s">
        <v>2151</v>
      </c>
      <c r="V616" t="s">
        <v>1364</v>
      </c>
      <c r="W616">
        <f t="shared" si="49"/>
        <v>1207</v>
      </c>
      <c r="X616" t="s">
        <v>122</v>
      </c>
      <c r="Y616" t="s">
        <v>2152</v>
      </c>
      <c r="Z616" t="s">
        <v>2153</v>
      </c>
      <c r="AA616" t="s">
        <v>122</v>
      </c>
      <c r="AB616" t="s">
        <v>2154</v>
      </c>
      <c r="AH616">
        <v>5</v>
      </c>
    </row>
    <row r="617" spans="1:34">
      <c r="A617" s="9" t="s">
        <v>6154</v>
      </c>
      <c r="B617" s="3" t="s">
        <v>3938</v>
      </c>
      <c r="C617" t="s">
        <v>3939</v>
      </c>
      <c r="E617" t="s">
        <v>30</v>
      </c>
      <c r="F617" t="s">
        <v>138</v>
      </c>
      <c r="G617">
        <f t="shared" si="45"/>
        <v>0</v>
      </c>
      <c r="H617">
        <f t="shared" si="46"/>
        <v>1</v>
      </c>
      <c r="I617">
        <f t="shared" si="47"/>
        <v>0</v>
      </c>
      <c r="J617">
        <f t="shared" si="48"/>
        <v>0</v>
      </c>
      <c r="K617" t="s">
        <v>3940</v>
      </c>
      <c r="M617" s="2">
        <v>772286</v>
      </c>
      <c r="N617" s="2">
        <v>1266825</v>
      </c>
      <c r="O617" s="2">
        <v>902933</v>
      </c>
      <c r="P617" s="2">
        <v>2942044</v>
      </c>
      <c r="U617" t="s">
        <v>330</v>
      </c>
      <c r="V617" t="s">
        <v>141</v>
      </c>
      <c r="W617">
        <f t="shared" si="49"/>
        <v>1401</v>
      </c>
      <c r="X617" t="s">
        <v>3938</v>
      </c>
      <c r="Y617" t="s">
        <v>540</v>
      </c>
      <c r="Z617" t="s">
        <v>3941</v>
      </c>
      <c r="AA617" t="s">
        <v>3942</v>
      </c>
      <c r="AB617" t="s">
        <v>3943</v>
      </c>
      <c r="AC617" t="s">
        <v>3944</v>
      </c>
      <c r="AH617">
        <v>6</v>
      </c>
    </row>
    <row r="618" spans="1:34">
      <c r="A618" s="9" t="s">
        <v>6154</v>
      </c>
      <c r="B618" t="s">
        <v>325</v>
      </c>
      <c r="C618" t="s">
        <v>3945</v>
      </c>
      <c r="E618" t="s">
        <v>30</v>
      </c>
      <c r="F618" t="s">
        <v>138</v>
      </c>
      <c r="G618">
        <f t="shared" si="45"/>
        <v>0</v>
      </c>
      <c r="H618">
        <f t="shared" si="46"/>
        <v>1</v>
      </c>
      <c r="I618">
        <f t="shared" si="47"/>
        <v>0</v>
      </c>
      <c r="J618">
        <f t="shared" si="48"/>
        <v>0</v>
      </c>
      <c r="K618" t="s">
        <v>325</v>
      </c>
      <c r="M618" s="2">
        <v>3293765</v>
      </c>
      <c r="N618" s="2">
        <v>3718329</v>
      </c>
      <c r="O618" s="2">
        <v>2398664</v>
      </c>
      <c r="P618" s="2">
        <v>9410758</v>
      </c>
      <c r="U618" t="s">
        <v>1462</v>
      </c>
      <c r="V618" t="s">
        <v>1734</v>
      </c>
      <c r="W618">
        <f t="shared" si="49"/>
        <v>1460</v>
      </c>
      <c r="X618" t="s">
        <v>3946</v>
      </c>
      <c r="Y618" t="s">
        <v>325</v>
      </c>
      <c r="Z618" t="s">
        <v>3947</v>
      </c>
      <c r="AA618" t="s">
        <v>785</v>
      </c>
      <c r="AB618" t="s">
        <v>3948</v>
      </c>
      <c r="AC618" t="s">
        <v>3949</v>
      </c>
      <c r="AD618" t="s">
        <v>3950</v>
      </c>
      <c r="AE618" t="s">
        <v>3951</v>
      </c>
      <c r="AH618">
        <v>8</v>
      </c>
    </row>
    <row r="619" spans="1:34">
      <c r="A619" t="s">
        <v>5999</v>
      </c>
      <c r="B619" t="s">
        <v>325</v>
      </c>
      <c r="C619" t="s">
        <v>326</v>
      </c>
      <c r="E619" t="s">
        <v>30</v>
      </c>
      <c r="F619" t="s">
        <v>138</v>
      </c>
      <c r="G619">
        <f t="shared" si="45"/>
        <v>0</v>
      </c>
      <c r="H619">
        <f t="shared" si="46"/>
        <v>1</v>
      </c>
      <c r="I619">
        <f t="shared" si="47"/>
        <v>0</v>
      </c>
      <c r="J619">
        <f t="shared" si="48"/>
        <v>0</v>
      </c>
      <c r="K619" t="s">
        <v>327</v>
      </c>
      <c r="M619" s="2">
        <v>470855</v>
      </c>
      <c r="N619" s="2">
        <v>104124</v>
      </c>
      <c r="O619" s="2">
        <v>770321</v>
      </c>
      <c r="P619" s="2">
        <v>1345300</v>
      </c>
      <c r="R619" t="s">
        <v>328</v>
      </c>
      <c r="S619" t="s">
        <v>329</v>
      </c>
      <c r="T619">
        <v>1</v>
      </c>
      <c r="U619" t="s">
        <v>330</v>
      </c>
      <c r="V619" t="s">
        <v>331</v>
      </c>
      <c r="W619">
        <f t="shared" si="49"/>
        <v>1126</v>
      </c>
      <c r="X619" t="s">
        <v>325</v>
      </c>
      <c r="Y619" t="s">
        <v>332</v>
      </c>
      <c r="Z619" t="s">
        <v>333</v>
      </c>
      <c r="AH619">
        <v>3</v>
      </c>
    </row>
    <row r="620" spans="1:34" ht="19.2">
      <c r="A620" s="4" t="s">
        <v>5999</v>
      </c>
      <c r="B620" t="s">
        <v>1359</v>
      </c>
      <c r="C620" t="s">
        <v>1360</v>
      </c>
      <c r="E620" t="s">
        <v>30</v>
      </c>
      <c r="F620" t="s">
        <v>138</v>
      </c>
      <c r="G620">
        <f t="shared" si="45"/>
        <v>0</v>
      </c>
      <c r="H620">
        <f t="shared" si="46"/>
        <v>1</v>
      </c>
      <c r="I620">
        <f t="shared" si="47"/>
        <v>0</v>
      </c>
      <c r="J620">
        <f t="shared" si="48"/>
        <v>0</v>
      </c>
      <c r="K620" t="s">
        <v>1361</v>
      </c>
      <c r="M620" s="2">
        <v>686823</v>
      </c>
      <c r="N620" s="2">
        <v>237326</v>
      </c>
      <c r="O620" s="2">
        <v>1038203</v>
      </c>
      <c r="P620" s="2">
        <v>1962352</v>
      </c>
      <c r="R620" t="s">
        <v>1362</v>
      </c>
      <c r="S620" t="s">
        <v>1363</v>
      </c>
      <c r="T620">
        <v>11</v>
      </c>
      <c r="U620" t="s">
        <v>339</v>
      </c>
      <c r="V620" t="s">
        <v>1364</v>
      </c>
      <c r="W620">
        <f t="shared" si="49"/>
        <v>1095</v>
      </c>
      <c r="X620" t="s">
        <v>1359</v>
      </c>
      <c r="Y620" t="s">
        <v>1365</v>
      </c>
      <c r="Z620" t="s">
        <v>1366</v>
      </c>
      <c r="AA620" t="s">
        <v>1367</v>
      </c>
      <c r="AB620" t="s">
        <v>136</v>
      </c>
      <c r="AC620" t="s">
        <v>1368</v>
      </c>
      <c r="AD620" t="s">
        <v>979</v>
      </c>
      <c r="AH620">
        <v>7</v>
      </c>
    </row>
    <row r="621" spans="1:34" ht="19.2">
      <c r="A621" s="4" t="s">
        <v>6111</v>
      </c>
      <c r="B621" t="s">
        <v>3561</v>
      </c>
      <c r="C621" t="s">
        <v>3562</v>
      </c>
      <c r="E621" t="s">
        <v>30</v>
      </c>
      <c r="F621" s="3" t="s">
        <v>138</v>
      </c>
      <c r="G621">
        <f t="shared" si="45"/>
        <v>0</v>
      </c>
      <c r="H621">
        <f t="shared" si="46"/>
        <v>1</v>
      </c>
      <c r="I621">
        <f t="shared" si="47"/>
        <v>0</v>
      </c>
      <c r="J621">
        <f t="shared" si="48"/>
        <v>0</v>
      </c>
      <c r="K621" t="s">
        <v>3563</v>
      </c>
      <c r="M621" s="2">
        <v>0</v>
      </c>
      <c r="N621" s="2">
        <v>4000</v>
      </c>
      <c r="O621" s="2">
        <v>2325</v>
      </c>
      <c r="P621" s="2">
        <v>6325</v>
      </c>
      <c r="R621" t="s">
        <v>3564</v>
      </c>
      <c r="S621" t="s">
        <v>3565</v>
      </c>
      <c r="T621">
        <v>3</v>
      </c>
      <c r="U621" t="s">
        <v>44</v>
      </c>
      <c r="V621" t="s">
        <v>1228</v>
      </c>
      <c r="W621">
        <f t="shared" si="49"/>
        <v>365</v>
      </c>
      <c r="X621" t="s">
        <v>3561</v>
      </c>
      <c r="AH621">
        <v>1</v>
      </c>
    </row>
    <row r="622" spans="1:34">
      <c r="A622" s="3" t="s">
        <v>6005</v>
      </c>
      <c r="B622" t="s">
        <v>200</v>
      </c>
      <c r="C622" t="s">
        <v>201</v>
      </c>
      <c r="E622" t="s">
        <v>30</v>
      </c>
      <c r="F622" t="s">
        <v>138</v>
      </c>
      <c r="G622">
        <f t="shared" si="45"/>
        <v>0</v>
      </c>
      <c r="H622">
        <f t="shared" si="46"/>
        <v>1</v>
      </c>
      <c r="I622">
        <f t="shared" si="47"/>
        <v>0</v>
      </c>
      <c r="J622">
        <f t="shared" si="48"/>
        <v>0</v>
      </c>
      <c r="K622" t="s">
        <v>202</v>
      </c>
      <c r="M622" s="2">
        <v>105274</v>
      </c>
      <c r="N622" s="2"/>
      <c r="O622" s="2">
        <v>324747</v>
      </c>
      <c r="P622" s="2">
        <v>430021</v>
      </c>
      <c r="R622" t="s">
        <v>203</v>
      </c>
      <c r="S622" t="s">
        <v>204</v>
      </c>
      <c r="T622">
        <v>22</v>
      </c>
      <c r="U622" t="s">
        <v>205</v>
      </c>
      <c r="V622" t="s">
        <v>206</v>
      </c>
      <c r="W622">
        <f t="shared" si="49"/>
        <v>731</v>
      </c>
      <c r="X622" t="s">
        <v>200</v>
      </c>
      <c r="AH622">
        <v>1</v>
      </c>
    </row>
    <row r="623" spans="1:34" ht="19.2">
      <c r="A623" s="4" t="s">
        <v>6005</v>
      </c>
      <c r="B623" t="s">
        <v>915</v>
      </c>
      <c r="C623" t="s">
        <v>916</v>
      </c>
      <c r="E623" t="s">
        <v>30</v>
      </c>
      <c r="F623" t="s">
        <v>138</v>
      </c>
      <c r="G623">
        <f t="shared" si="45"/>
        <v>0</v>
      </c>
      <c r="H623">
        <f t="shared" si="46"/>
        <v>1</v>
      </c>
      <c r="I623">
        <f t="shared" si="47"/>
        <v>0</v>
      </c>
      <c r="J623">
        <f t="shared" si="48"/>
        <v>0</v>
      </c>
      <c r="K623" t="s">
        <v>917</v>
      </c>
      <c r="M623" s="2">
        <v>262500</v>
      </c>
      <c r="N623" s="2">
        <v>548161</v>
      </c>
      <c r="O623" s="2"/>
      <c r="P623" s="2">
        <v>810661</v>
      </c>
      <c r="R623" t="s">
        <v>203</v>
      </c>
      <c r="S623" t="s">
        <v>918</v>
      </c>
      <c r="T623">
        <v>22</v>
      </c>
      <c r="U623" t="s">
        <v>322</v>
      </c>
      <c r="V623" t="s">
        <v>478</v>
      </c>
      <c r="W623">
        <f t="shared" si="49"/>
        <v>1155</v>
      </c>
      <c r="X623" t="s">
        <v>915</v>
      </c>
      <c r="AH623">
        <v>1</v>
      </c>
    </row>
    <row r="624" spans="1:34" ht="19.2">
      <c r="A624" s="4" t="s">
        <v>6005</v>
      </c>
      <c r="B624" t="s">
        <v>1799</v>
      </c>
      <c r="C624" t="s">
        <v>1800</v>
      </c>
      <c r="E624" t="s">
        <v>30</v>
      </c>
      <c r="F624" t="s">
        <v>138</v>
      </c>
      <c r="G624">
        <f t="shared" si="45"/>
        <v>0</v>
      </c>
      <c r="H624">
        <f t="shared" si="46"/>
        <v>1</v>
      </c>
      <c r="I624">
        <f t="shared" si="47"/>
        <v>0</v>
      </c>
      <c r="J624">
        <f t="shared" si="48"/>
        <v>0</v>
      </c>
      <c r="K624" t="s">
        <v>1801</v>
      </c>
      <c r="M624" s="2">
        <v>250000</v>
      </c>
      <c r="N624" s="2"/>
      <c r="O624" s="2">
        <v>874750</v>
      </c>
      <c r="P624" s="2">
        <v>1124750</v>
      </c>
      <c r="R624" t="s">
        <v>203</v>
      </c>
      <c r="S624" t="s">
        <v>918</v>
      </c>
      <c r="T624">
        <v>22</v>
      </c>
      <c r="U624" t="s">
        <v>763</v>
      </c>
      <c r="V624" t="s">
        <v>45</v>
      </c>
      <c r="W624">
        <f t="shared" si="49"/>
        <v>821</v>
      </c>
      <c r="X624" t="s">
        <v>1799</v>
      </c>
      <c r="AH624">
        <v>1</v>
      </c>
    </row>
    <row r="625" spans="1:34" ht="19.2">
      <c r="A625" s="4" t="s">
        <v>6005</v>
      </c>
      <c r="B625" t="s">
        <v>2293</v>
      </c>
      <c r="C625" t="s">
        <v>2294</v>
      </c>
      <c r="E625" t="s">
        <v>30</v>
      </c>
      <c r="F625" t="s">
        <v>138</v>
      </c>
      <c r="G625">
        <f t="shared" si="45"/>
        <v>0</v>
      </c>
      <c r="H625">
        <f t="shared" si="46"/>
        <v>1</v>
      </c>
      <c r="I625">
        <f t="shared" si="47"/>
        <v>0</v>
      </c>
      <c r="J625">
        <f t="shared" si="48"/>
        <v>0</v>
      </c>
      <c r="K625" t="s">
        <v>2295</v>
      </c>
      <c r="M625" s="2">
        <v>997707</v>
      </c>
      <c r="N625" s="2">
        <v>3618142</v>
      </c>
      <c r="O625" s="2">
        <v>1085898</v>
      </c>
      <c r="P625" s="2">
        <v>5701747</v>
      </c>
      <c r="R625" t="s">
        <v>203</v>
      </c>
      <c r="S625" t="s">
        <v>204</v>
      </c>
      <c r="T625">
        <v>22</v>
      </c>
      <c r="U625" t="s">
        <v>390</v>
      </c>
      <c r="V625" t="s">
        <v>141</v>
      </c>
      <c r="W625">
        <f t="shared" si="49"/>
        <v>2071</v>
      </c>
      <c r="X625" t="s">
        <v>2296</v>
      </c>
      <c r="Y625" t="s">
        <v>2297</v>
      </c>
      <c r="Z625" t="s">
        <v>2298</v>
      </c>
      <c r="AA625" t="s">
        <v>2299</v>
      </c>
      <c r="AB625" t="s">
        <v>2300</v>
      </c>
      <c r="AC625" t="s">
        <v>2301</v>
      </c>
      <c r="AD625" t="s">
        <v>2302</v>
      </c>
      <c r="AE625" t="s">
        <v>2303</v>
      </c>
      <c r="AH625">
        <v>8</v>
      </c>
    </row>
    <row r="626" spans="1:34" ht="19.2">
      <c r="A626" s="4" t="s">
        <v>6005</v>
      </c>
      <c r="B626" t="s">
        <v>2846</v>
      </c>
      <c r="C626" t="s">
        <v>2847</v>
      </c>
      <c r="E626" t="s">
        <v>30</v>
      </c>
      <c r="F626" t="s">
        <v>138</v>
      </c>
      <c r="G626">
        <f t="shared" si="45"/>
        <v>0</v>
      </c>
      <c r="H626">
        <f t="shared" si="46"/>
        <v>1</v>
      </c>
      <c r="I626">
        <f t="shared" si="47"/>
        <v>0</v>
      </c>
      <c r="J626">
        <f t="shared" si="48"/>
        <v>0</v>
      </c>
      <c r="K626" t="s">
        <v>2848</v>
      </c>
      <c r="M626" s="2">
        <v>811825</v>
      </c>
      <c r="N626" s="2">
        <v>969487</v>
      </c>
      <c r="O626" s="2">
        <v>4210656</v>
      </c>
      <c r="P626" s="2">
        <v>5991967</v>
      </c>
      <c r="R626" t="s">
        <v>203</v>
      </c>
      <c r="S626" t="s">
        <v>918</v>
      </c>
      <c r="T626">
        <v>20</v>
      </c>
      <c r="U626" t="s">
        <v>924</v>
      </c>
      <c r="V626" t="s">
        <v>159</v>
      </c>
      <c r="W626">
        <f t="shared" si="49"/>
        <v>1581</v>
      </c>
      <c r="X626" t="s">
        <v>2846</v>
      </c>
      <c r="Y626" t="s">
        <v>2849</v>
      </c>
      <c r="Z626" t="s">
        <v>2850</v>
      </c>
      <c r="AA626" t="s">
        <v>2851</v>
      </c>
      <c r="AH626">
        <v>4</v>
      </c>
    </row>
    <row r="627" spans="1:34" ht="19.2">
      <c r="A627" s="4" t="s">
        <v>6005</v>
      </c>
      <c r="B627" t="s">
        <v>3698</v>
      </c>
      <c r="C627" t="s">
        <v>3699</v>
      </c>
      <c r="E627" t="s">
        <v>30</v>
      </c>
      <c r="F627" t="s">
        <v>138</v>
      </c>
      <c r="G627">
        <f t="shared" si="45"/>
        <v>0</v>
      </c>
      <c r="H627">
        <f t="shared" si="46"/>
        <v>1</v>
      </c>
      <c r="I627">
        <f t="shared" si="47"/>
        <v>0</v>
      </c>
      <c r="J627">
        <f t="shared" si="48"/>
        <v>0</v>
      </c>
      <c r="K627" t="s">
        <v>3700</v>
      </c>
      <c r="M627" s="2">
        <v>749884</v>
      </c>
      <c r="N627" s="2">
        <v>417555</v>
      </c>
      <c r="O627" s="2">
        <v>1689372</v>
      </c>
      <c r="P627" s="2">
        <v>2856811</v>
      </c>
      <c r="R627" t="s">
        <v>3701</v>
      </c>
      <c r="S627" t="s">
        <v>918</v>
      </c>
      <c r="T627">
        <v>22</v>
      </c>
      <c r="U627" t="s">
        <v>3702</v>
      </c>
      <c r="V627" t="s">
        <v>506</v>
      </c>
      <c r="W627">
        <f t="shared" si="49"/>
        <v>1051</v>
      </c>
      <c r="X627" t="s">
        <v>3698</v>
      </c>
      <c r="Y627" t="s">
        <v>3703</v>
      </c>
      <c r="Z627" t="s">
        <v>3704</v>
      </c>
      <c r="AA627" t="s">
        <v>3705</v>
      </c>
      <c r="AB627" t="s">
        <v>3706</v>
      </c>
      <c r="AC627" t="s">
        <v>3707</v>
      </c>
      <c r="AH627">
        <v>6</v>
      </c>
    </row>
    <row r="628" spans="1:34" ht="19.2">
      <c r="A628" s="4" t="s">
        <v>6005</v>
      </c>
      <c r="B628" t="s">
        <v>4084</v>
      </c>
      <c r="C628" t="s">
        <v>4085</v>
      </c>
      <c r="E628" t="s">
        <v>30</v>
      </c>
      <c r="F628" t="s">
        <v>138</v>
      </c>
      <c r="G628">
        <f t="shared" si="45"/>
        <v>0</v>
      </c>
      <c r="H628">
        <f t="shared" si="46"/>
        <v>1</v>
      </c>
      <c r="I628">
        <f t="shared" si="47"/>
        <v>0</v>
      </c>
      <c r="J628">
        <f t="shared" si="48"/>
        <v>0</v>
      </c>
      <c r="K628" t="s">
        <v>4086</v>
      </c>
      <c r="M628" s="2">
        <v>576525</v>
      </c>
      <c r="N628" s="2">
        <v>196181</v>
      </c>
      <c r="O628" s="2">
        <v>874509</v>
      </c>
      <c r="P628" s="2">
        <v>1647215</v>
      </c>
      <c r="R628" t="s">
        <v>4087</v>
      </c>
      <c r="S628" t="s">
        <v>4088</v>
      </c>
      <c r="T628">
        <v>28</v>
      </c>
      <c r="U628" t="s">
        <v>339</v>
      </c>
      <c r="V628" t="s">
        <v>4089</v>
      </c>
      <c r="W628">
        <f t="shared" si="49"/>
        <v>912</v>
      </c>
      <c r="X628" t="s">
        <v>4084</v>
      </c>
      <c r="Y628" t="s">
        <v>2300</v>
      </c>
      <c r="Z628" t="s">
        <v>4090</v>
      </c>
      <c r="AA628" t="s">
        <v>4091</v>
      </c>
      <c r="AH628">
        <v>4</v>
      </c>
    </row>
    <row r="629" spans="1:34" ht="19.2">
      <c r="A629" s="4" t="s">
        <v>6005</v>
      </c>
      <c r="B629" t="s">
        <v>1799</v>
      </c>
      <c r="C629" t="s">
        <v>4846</v>
      </c>
      <c r="E629" t="s">
        <v>30</v>
      </c>
      <c r="F629" t="s">
        <v>138</v>
      </c>
      <c r="G629">
        <f t="shared" si="45"/>
        <v>0</v>
      </c>
      <c r="H629">
        <f t="shared" si="46"/>
        <v>1</v>
      </c>
      <c r="I629">
        <f t="shared" si="47"/>
        <v>0</v>
      </c>
      <c r="J629">
        <f t="shared" si="48"/>
        <v>0</v>
      </c>
      <c r="K629" t="s">
        <v>4847</v>
      </c>
      <c r="M629" s="2">
        <v>172068</v>
      </c>
      <c r="N629" s="2"/>
      <c r="O629" s="2">
        <v>516202</v>
      </c>
      <c r="P629" s="2">
        <v>688270</v>
      </c>
      <c r="R629" t="s">
        <v>203</v>
      </c>
      <c r="S629" t="s">
        <v>204</v>
      </c>
      <c r="T629">
        <v>22</v>
      </c>
      <c r="U629" t="s">
        <v>54</v>
      </c>
      <c r="V629" t="s">
        <v>1105</v>
      </c>
      <c r="W629">
        <f t="shared" si="49"/>
        <v>730</v>
      </c>
      <c r="X629" t="s">
        <v>1799</v>
      </c>
      <c r="AH629">
        <v>1</v>
      </c>
    </row>
    <row r="630" spans="1:34" ht="19.2">
      <c r="A630" s="4" t="s">
        <v>6005</v>
      </c>
      <c r="B630" t="s">
        <v>2846</v>
      </c>
      <c r="C630" t="s">
        <v>5501</v>
      </c>
      <c r="E630" t="s">
        <v>30</v>
      </c>
      <c r="F630" t="s">
        <v>138</v>
      </c>
      <c r="G630">
        <f t="shared" si="45"/>
        <v>0</v>
      </c>
      <c r="H630">
        <f t="shared" si="46"/>
        <v>1</v>
      </c>
      <c r="I630">
        <f t="shared" si="47"/>
        <v>0</v>
      </c>
      <c r="J630">
        <f t="shared" si="48"/>
        <v>0</v>
      </c>
      <c r="K630" t="s">
        <v>5502</v>
      </c>
      <c r="M630" s="2">
        <v>1982696</v>
      </c>
      <c r="N630" s="2">
        <v>5471609</v>
      </c>
      <c r="O630" s="2">
        <v>8355065</v>
      </c>
      <c r="P630" s="2">
        <v>15809370</v>
      </c>
      <c r="R630" t="s">
        <v>203</v>
      </c>
      <c r="S630" t="s">
        <v>204</v>
      </c>
      <c r="T630">
        <v>20</v>
      </c>
      <c r="U630" t="s">
        <v>390</v>
      </c>
      <c r="V630" t="s">
        <v>331</v>
      </c>
      <c r="W630">
        <f t="shared" si="49"/>
        <v>1796</v>
      </c>
      <c r="X630" t="s">
        <v>2846</v>
      </c>
      <c r="Y630" t="s">
        <v>5503</v>
      </c>
      <c r="Z630" t="s">
        <v>5504</v>
      </c>
      <c r="AA630" t="s">
        <v>2393</v>
      </c>
      <c r="AB630" t="s">
        <v>5505</v>
      </c>
      <c r="AC630" t="s">
        <v>5506</v>
      </c>
      <c r="AD630" t="s">
        <v>122</v>
      </c>
      <c r="AE630" t="s">
        <v>5507</v>
      </c>
      <c r="AH630">
        <v>8</v>
      </c>
    </row>
    <row r="631" spans="1:34" ht="19.2">
      <c r="A631" s="4" t="s">
        <v>6086</v>
      </c>
      <c r="B631" t="s">
        <v>2631</v>
      </c>
      <c r="C631" t="s">
        <v>2632</v>
      </c>
      <c r="D631" t="s">
        <v>2632</v>
      </c>
      <c r="E631" t="s">
        <v>30</v>
      </c>
      <c r="F631" t="s">
        <v>93</v>
      </c>
      <c r="G631">
        <f t="shared" si="45"/>
        <v>1</v>
      </c>
      <c r="H631">
        <f t="shared" si="46"/>
        <v>0</v>
      </c>
      <c r="I631">
        <f t="shared" si="47"/>
        <v>0</v>
      </c>
      <c r="J631">
        <f t="shared" si="48"/>
        <v>0</v>
      </c>
      <c r="K631" t="s">
        <v>2633</v>
      </c>
      <c r="M631" s="2">
        <v>151257</v>
      </c>
      <c r="N631" s="2">
        <v>50419</v>
      </c>
      <c r="O631" s="2">
        <v>302514</v>
      </c>
      <c r="P631" s="2">
        <v>504190</v>
      </c>
      <c r="Q631">
        <v>38</v>
      </c>
      <c r="R631" t="s">
        <v>2634</v>
      </c>
      <c r="S631" t="s">
        <v>2635</v>
      </c>
      <c r="T631">
        <v>5</v>
      </c>
      <c r="U631" t="s">
        <v>351</v>
      </c>
      <c r="V631" t="s">
        <v>1257</v>
      </c>
      <c r="W631">
        <f t="shared" si="49"/>
        <v>1136</v>
      </c>
      <c r="X631" t="s">
        <v>2636</v>
      </c>
      <c r="Y631" t="s">
        <v>2637</v>
      </c>
      <c r="Z631" t="s">
        <v>2638</v>
      </c>
      <c r="AH631">
        <v>3</v>
      </c>
    </row>
    <row r="632" spans="1:34" ht="19.2">
      <c r="A632" s="4" t="s">
        <v>6105</v>
      </c>
      <c r="B632" t="s">
        <v>3273</v>
      </c>
      <c r="C632" t="s">
        <v>3274</v>
      </c>
      <c r="E632" t="s">
        <v>30</v>
      </c>
      <c r="F632" t="s">
        <v>138</v>
      </c>
      <c r="G632">
        <f t="shared" si="45"/>
        <v>0</v>
      </c>
      <c r="H632">
        <f t="shared" si="46"/>
        <v>1</v>
      </c>
      <c r="I632">
        <f t="shared" si="47"/>
        <v>0</v>
      </c>
      <c r="J632">
        <f t="shared" si="48"/>
        <v>0</v>
      </c>
      <c r="K632" t="s">
        <v>3275</v>
      </c>
      <c r="M632" s="2">
        <v>218372</v>
      </c>
      <c r="N632" s="2"/>
      <c r="O632" s="2">
        <v>655116</v>
      </c>
      <c r="P632" s="2">
        <v>873488</v>
      </c>
      <c r="R632" t="s">
        <v>3276</v>
      </c>
      <c r="S632" t="s">
        <v>3277</v>
      </c>
      <c r="T632">
        <v>1</v>
      </c>
      <c r="U632" t="s">
        <v>339</v>
      </c>
      <c r="V632" t="s">
        <v>331</v>
      </c>
      <c r="W632">
        <f t="shared" si="49"/>
        <v>942</v>
      </c>
      <c r="X632" t="s">
        <v>3273</v>
      </c>
      <c r="AH632">
        <v>1</v>
      </c>
    </row>
    <row r="633" spans="1:34" ht="19.2">
      <c r="A633" s="4" t="s">
        <v>6129</v>
      </c>
      <c r="B633" t="s">
        <v>4473</v>
      </c>
      <c r="C633" t="s">
        <v>4474</v>
      </c>
      <c r="E633" t="s">
        <v>30</v>
      </c>
      <c r="F633" t="s">
        <v>138</v>
      </c>
      <c r="G633">
        <f t="shared" si="45"/>
        <v>0</v>
      </c>
      <c r="H633">
        <f t="shared" si="46"/>
        <v>1</v>
      </c>
      <c r="I633">
        <f t="shared" si="47"/>
        <v>0</v>
      </c>
      <c r="J633">
        <f t="shared" si="48"/>
        <v>0</v>
      </c>
      <c r="K633" t="s">
        <v>4475</v>
      </c>
      <c r="M633" s="2">
        <v>180457</v>
      </c>
      <c r="N633" s="2"/>
      <c r="O633" s="2">
        <v>563246</v>
      </c>
      <c r="P633" s="2">
        <v>743703</v>
      </c>
      <c r="R633" t="s">
        <v>4476</v>
      </c>
      <c r="S633" t="s">
        <v>4477</v>
      </c>
      <c r="T633">
        <v>9</v>
      </c>
      <c r="U633" t="s">
        <v>390</v>
      </c>
      <c r="V633" t="s">
        <v>1917</v>
      </c>
      <c r="W633">
        <f t="shared" si="49"/>
        <v>975</v>
      </c>
      <c r="X633" t="s">
        <v>4473</v>
      </c>
      <c r="AH633">
        <v>1</v>
      </c>
    </row>
    <row r="634" spans="1:34" ht="19.2">
      <c r="A634" s="4" t="s">
        <v>6037</v>
      </c>
      <c r="B634" t="s">
        <v>954</v>
      </c>
      <c r="C634" t="s">
        <v>955</v>
      </c>
      <c r="D634" t="s">
        <v>955</v>
      </c>
      <c r="E634" t="s">
        <v>30</v>
      </c>
      <c r="F634" t="s">
        <v>31</v>
      </c>
      <c r="G634">
        <f t="shared" si="45"/>
        <v>0</v>
      </c>
      <c r="H634">
        <f t="shared" si="46"/>
        <v>0</v>
      </c>
      <c r="I634">
        <f t="shared" si="47"/>
        <v>1</v>
      </c>
      <c r="J634">
        <f t="shared" si="48"/>
        <v>0</v>
      </c>
      <c r="K634" t="s">
        <v>956</v>
      </c>
      <c r="L634" t="s">
        <v>957</v>
      </c>
      <c r="M634" s="2">
        <v>21277</v>
      </c>
      <c r="N634" s="2">
        <v>21707</v>
      </c>
      <c r="O634" s="2">
        <v>42984</v>
      </c>
      <c r="P634" s="2">
        <v>85969</v>
      </c>
      <c r="Q634">
        <v>34</v>
      </c>
      <c r="R634" t="s">
        <v>958</v>
      </c>
      <c r="S634" t="s">
        <v>959</v>
      </c>
      <c r="T634">
        <v>4</v>
      </c>
      <c r="U634" t="s">
        <v>347</v>
      </c>
      <c r="V634" t="s">
        <v>90</v>
      </c>
      <c r="W634">
        <f t="shared" si="49"/>
        <v>365</v>
      </c>
      <c r="X634" t="s">
        <v>954</v>
      </c>
      <c r="AH634">
        <v>1</v>
      </c>
    </row>
    <row r="635" spans="1:34" ht="19.2">
      <c r="A635" s="4" t="s">
        <v>6037</v>
      </c>
      <c r="B635" t="s">
        <v>954</v>
      </c>
      <c r="C635" t="s">
        <v>2001</v>
      </c>
      <c r="D635" t="s">
        <v>2002</v>
      </c>
      <c r="E635" t="s">
        <v>30</v>
      </c>
      <c r="F635" t="s">
        <v>31</v>
      </c>
      <c r="G635">
        <f t="shared" si="45"/>
        <v>0</v>
      </c>
      <c r="H635">
        <f t="shared" si="46"/>
        <v>0</v>
      </c>
      <c r="I635">
        <f t="shared" si="47"/>
        <v>1</v>
      </c>
      <c r="J635">
        <f t="shared" si="48"/>
        <v>0</v>
      </c>
      <c r="K635" t="s">
        <v>2003</v>
      </c>
      <c r="L635" t="s">
        <v>2004</v>
      </c>
      <c r="M635" s="2">
        <v>11287</v>
      </c>
      <c r="N635" s="2">
        <v>18538</v>
      </c>
      <c r="O635" s="2">
        <v>55390</v>
      </c>
      <c r="P635" s="2">
        <v>85216</v>
      </c>
      <c r="Q635">
        <v>34</v>
      </c>
      <c r="R635" t="s">
        <v>2005</v>
      </c>
      <c r="S635" t="s">
        <v>959</v>
      </c>
      <c r="T635">
        <v>4</v>
      </c>
      <c r="U635" t="s">
        <v>1982</v>
      </c>
      <c r="V635" t="s">
        <v>2006</v>
      </c>
      <c r="W635">
        <f t="shared" si="49"/>
        <v>781</v>
      </c>
      <c r="X635" t="s">
        <v>954</v>
      </c>
      <c r="Y635" t="s">
        <v>2007</v>
      </c>
      <c r="AH635">
        <v>2</v>
      </c>
    </row>
    <row r="636" spans="1:34" ht="19.2">
      <c r="A636" s="4" t="s">
        <v>6102</v>
      </c>
      <c r="B636" t="s">
        <v>3207</v>
      </c>
      <c r="C636" t="s">
        <v>3208</v>
      </c>
      <c r="D636" t="s">
        <v>3208</v>
      </c>
      <c r="E636" t="s">
        <v>30</v>
      </c>
      <c r="F636" s="3" t="s">
        <v>245</v>
      </c>
      <c r="G636">
        <f t="shared" si="45"/>
        <v>0</v>
      </c>
      <c r="H636">
        <f t="shared" si="46"/>
        <v>0</v>
      </c>
      <c r="I636">
        <f t="shared" si="47"/>
        <v>0</v>
      </c>
      <c r="J636">
        <f t="shared" si="48"/>
        <v>1</v>
      </c>
      <c r="K636" t="s">
        <v>3209</v>
      </c>
      <c r="L636" t="s">
        <v>3210</v>
      </c>
      <c r="M636" s="2">
        <v>724657</v>
      </c>
      <c r="N636" s="2"/>
      <c r="O636" s="2">
        <v>1086986</v>
      </c>
      <c r="P636" s="2">
        <v>1811643</v>
      </c>
      <c r="Q636">
        <v>40</v>
      </c>
      <c r="R636" t="s">
        <v>3211</v>
      </c>
      <c r="S636" t="s">
        <v>3212</v>
      </c>
      <c r="T636">
        <v>7</v>
      </c>
      <c r="U636" t="s">
        <v>3213</v>
      </c>
      <c r="V636" t="s">
        <v>3214</v>
      </c>
      <c r="W636">
        <f t="shared" si="49"/>
        <v>823</v>
      </c>
      <c r="X636" t="s">
        <v>3207</v>
      </c>
      <c r="Y636" t="s">
        <v>403</v>
      </c>
      <c r="Z636" t="s">
        <v>3215</v>
      </c>
      <c r="AH636">
        <v>3</v>
      </c>
    </row>
    <row r="637" spans="1:34" ht="19.2">
      <c r="A637" s="4" t="s">
        <v>6100</v>
      </c>
      <c r="B637" t="s">
        <v>3125</v>
      </c>
      <c r="C637" t="s">
        <v>3126</v>
      </c>
      <c r="E637" t="s">
        <v>30</v>
      </c>
      <c r="F637" t="s">
        <v>93</v>
      </c>
      <c r="G637">
        <f t="shared" si="45"/>
        <v>1</v>
      </c>
      <c r="H637">
        <f t="shared" si="46"/>
        <v>0</v>
      </c>
      <c r="I637">
        <f t="shared" si="47"/>
        <v>0</v>
      </c>
      <c r="J637">
        <f t="shared" si="48"/>
        <v>0</v>
      </c>
      <c r="K637" t="s">
        <v>3127</v>
      </c>
      <c r="M637" s="2">
        <v>271500</v>
      </c>
      <c r="N637" s="2"/>
      <c r="O637" s="2">
        <v>633500</v>
      </c>
      <c r="P637" s="2">
        <v>905000</v>
      </c>
      <c r="Q637">
        <v>38</v>
      </c>
      <c r="R637" t="s">
        <v>3128</v>
      </c>
      <c r="S637" t="s">
        <v>3129</v>
      </c>
      <c r="T637">
        <v>72</v>
      </c>
      <c r="U637" t="s">
        <v>847</v>
      </c>
      <c r="V637" t="s">
        <v>2227</v>
      </c>
      <c r="W637">
        <f t="shared" si="49"/>
        <v>974</v>
      </c>
      <c r="X637" t="s">
        <v>3130</v>
      </c>
      <c r="Y637" t="s">
        <v>3131</v>
      </c>
      <c r="AH637">
        <v>2</v>
      </c>
    </row>
    <row r="638" spans="1:34" ht="19.2">
      <c r="A638" s="4" t="s">
        <v>6100</v>
      </c>
      <c r="B638" t="s">
        <v>3329</v>
      </c>
      <c r="C638" t="s">
        <v>3330</v>
      </c>
      <c r="D638" t="s">
        <v>3331</v>
      </c>
      <c r="E638" t="s">
        <v>30</v>
      </c>
      <c r="F638" t="s">
        <v>93</v>
      </c>
      <c r="G638">
        <f t="shared" si="45"/>
        <v>1</v>
      </c>
      <c r="H638">
        <f t="shared" si="46"/>
        <v>0</v>
      </c>
      <c r="I638">
        <f t="shared" si="47"/>
        <v>0</v>
      </c>
      <c r="J638">
        <f t="shared" si="48"/>
        <v>0</v>
      </c>
      <c r="K638" t="s">
        <v>3332</v>
      </c>
      <c r="M638" s="2">
        <v>119495</v>
      </c>
      <c r="N638" s="2">
        <v>71697</v>
      </c>
      <c r="O638" s="2">
        <v>355071</v>
      </c>
      <c r="P638" s="2">
        <v>546263</v>
      </c>
      <c r="Q638">
        <v>38</v>
      </c>
      <c r="R638" t="s">
        <v>3333</v>
      </c>
      <c r="S638" t="s">
        <v>3334</v>
      </c>
      <c r="T638">
        <v>34</v>
      </c>
      <c r="U638" t="s">
        <v>1982</v>
      </c>
      <c r="V638" t="s">
        <v>1328</v>
      </c>
      <c r="W638">
        <f t="shared" si="49"/>
        <v>729</v>
      </c>
      <c r="X638" t="s">
        <v>3329</v>
      </c>
      <c r="Y638" t="s">
        <v>3335</v>
      </c>
      <c r="Z638" t="s">
        <v>2421</v>
      </c>
      <c r="AA638" t="s">
        <v>3336</v>
      </c>
      <c r="AB638" t="s">
        <v>3337</v>
      </c>
      <c r="AH638">
        <v>5</v>
      </c>
    </row>
    <row r="639" spans="1:34" ht="19.2">
      <c r="A639" s="4" t="s">
        <v>6100</v>
      </c>
      <c r="B639" t="s">
        <v>3403</v>
      </c>
      <c r="C639" t="s">
        <v>3404</v>
      </c>
      <c r="E639" t="s">
        <v>30</v>
      </c>
      <c r="F639" t="s">
        <v>93</v>
      </c>
      <c r="G639">
        <f t="shared" si="45"/>
        <v>1</v>
      </c>
      <c r="H639">
        <f t="shared" si="46"/>
        <v>0</v>
      </c>
      <c r="I639">
        <f t="shared" si="47"/>
        <v>0</v>
      </c>
      <c r="J639">
        <f t="shared" si="48"/>
        <v>0</v>
      </c>
      <c r="K639" t="s">
        <v>3405</v>
      </c>
      <c r="M639" s="2">
        <v>190750</v>
      </c>
      <c r="N639" s="2"/>
      <c r="O639" s="2">
        <v>354250</v>
      </c>
      <c r="P639" s="2">
        <v>545000</v>
      </c>
      <c r="Q639">
        <v>34</v>
      </c>
      <c r="R639" t="s">
        <v>3406</v>
      </c>
      <c r="S639" t="s">
        <v>3407</v>
      </c>
      <c r="T639">
        <v>14</v>
      </c>
      <c r="U639" t="s">
        <v>3408</v>
      </c>
      <c r="V639" t="s">
        <v>1734</v>
      </c>
      <c r="W639">
        <f t="shared" si="49"/>
        <v>810</v>
      </c>
      <c r="AH639">
        <v>1</v>
      </c>
    </row>
    <row r="640" spans="1:34" ht="19.2">
      <c r="A640" s="4" t="s">
        <v>6100</v>
      </c>
      <c r="B640" t="s">
        <v>4452</v>
      </c>
      <c r="C640" t="s">
        <v>4453</v>
      </c>
      <c r="D640" t="s">
        <v>4454</v>
      </c>
      <c r="E640" t="s">
        <v>30</v>
      </c>
      <c r="F640" t="s">
        <v>93</v>
      </c>
      <c r="G640">
        <f t="shared" si="45"/>
        <v>1</v>
      </c>
      <c r="H640">
        <f t="shared" si="46"/>
        <v>0</v>
      </c>
      <c r="I640">
        <f t="shared" si="47"/>
        <v>0</v>
      </c>
      <c r="J640">
        <f t="shared" si="48"/>
        <v>0</v>
      </c>
      <c r="K640" t="s">
        <v>4455</v>
      </c>
      <c r="M640" s="2">
        <v>166581</v>
      </c>
      <c r="N640" s="2"/>
      <c r="O640" s="2">
        <v>309365</v>
      </c>
      <c r="P640" s="2">
        <v>475947</v>
      </c>
      <c r="Q640">
        <v>34</v>
      </c>
      <c r="R640" t="s">
        <v>4456</v>
      </c>
      <c r="U640" t="s">
        <v>4457</v>
      </c>
      <c r="V640" t="s">
        <v>3326</v>
      </c>
      <c r="W640">
        <f t="shared" si="49"/>
        <v>1051</v>
      </c>
      <c r="X640" t="s">
        <v>4452</v>
      </c>
      <c r="Y640" t="s">
        <v>4458</v>
      </c>
      <c r="AH640">
        <v>2</v>
      </c>
    </row>
    <row r="641" spans="1:34" ht="19.2">
      <c r="A641" s="4" t="s">
        <v>6100</v>
      </c>
      <c r="B641" t="s">
        <v>3329</v>
      </c>
      <c r="C641" t="s">
        <v>3331</v>
      </c>
      <c r="E641" t="s">
        <v>30</v>
      </c>
      <c r="F641" t="s">
        <v>93</v>
      </c>
      <c r="G641">
        <f t="shared" si="45"/>
        <v>1</v>
      </c>
      <c r="H641">
        <f t="shared" si="46"/>
        <v>0</v>
      </c>
      <c r="I641">
        <f t="shared" si="47"/>
        <v>0</v>
      </c>
      <c r="J641">
        <f t="shared" si="48"/>
        <v>0</v>
      </c>
      <c r="K641" t="s">
        <v>3332</v>
      </c>
      <c r="M641" s="2">
        <v>119495</v>
      </c>
      <c r="N641" s="2">
        <v>71697</v>
      </c>
      <c r="O641" s="2">
        <v>355071</v>
      </c>
      <c r="P641" s="2">
        <v>546263</v>
      </c>
      <c r="Q641">
        <v>38</v>
      </c>
      <c r="R641" t="s">
        <v>5643</v>
      </c>
      <c r="S641" t="s">
        <v>5644</v>
      </c>
      <c r="T641">
        <v>26</v>
      </c>
      <c r="U641" t="s">
        <v>1982</v>
      </c>
      <c r="V641" t="s">
        <v>1328</v>
      </c>
      <c r="W641">
        <f t="shared" si="49"/>
        <v>729</v>
      </c>
      <c r="X641" t="s">
        <v>3329</v>
      </c>
      <c r="Y641" t="s">
        <v>3335</v>
      </c>
      <c r="Z641" t="s">
        <v>2421</v>
      </c>
      <c r="AA641" t="s">
        <v>3336</v>
      </c>
      <c r="AB641" t="s">
        <v>3337</v>
      </c>
      <c r="AC641" t="s">
        <v>5645</v>
      </c>
      <c r="AH641">
        <v>6</v>
      </c>
    </row>
    <row r="642" spans="1:34" ht="19.2">
      <c r="A642" s="4" t="s">
        <v>6100</v>
      </c>
      <c r="B642" t="s">
        <v>5847</v>
      </c>
      <c r="C642" t="s">
        <v>5848</v>
      </c>
      <c r="E642" t="s">
        <v>30</v>
      </c>
      <c r="F642" t="s">
        <v>93</v>
      </c>
      <c r="G642">
        <f t="shared" ref="G642:G705" si="50">COUNTIF(F642,"*Samenwerkingsverband Noord-Nederland*")</f>
        <v>1</v>
      </c>
      <c r="H642">
        <f t="shared" ref="H642:H705" si="51">COUNTIF(F642,"*OPZuid*")</f>
        <v>0</v>
      </c>
      <c r="I642">
        <f t="shared" ref="I642:I705" si="52">COUNTIF(F642,"*OP Oost*")</f>
        <v>0</v>
      </c>
      <c r="J642">
        <f t="shared" ref="J642:J705" si="53">COUNTIF(F642,"*Kansen voor West II*")</f>
        <v>0</v>
      </c>
      <c r="K642" t="s">
        <v>5849</v>
      </c>
      <c r="M642" s="2">
        <v>128676</v>
      </c>
      <c r="N642" s="2"/>
      <c r="O642" s="2">
        <v>300244</v>
      </c>
      <c r="P642" s="2">
        <v>428920</v>
      </c>
      <c r="Q642">
        <v>38</v>
      </c>
      <c r="R642" t="s">
        <v>5850</v>
      </c>
      <c r="S642" t="s">
        <v>5851</v>
      </c>
      <c r="T642">
        <v>58</v>
      </c>
      <c r="U642" t="s">
        <v>1099</v>
      </c>
      <c r="V642" t="s">
        <v>214</v>
      </c>
      <c r="W642">
        <f t="shared" ref="W642:W705" si="54">V642-U642</f>
        <v>1094</v>
      </c>
      <c r="AH642">
        <v>1</v>
      </c>
    </row>
    <row r="643" spans="1:34" ht="19.2">
      <c r="A643" s="4" t="s">
        <v>6142</v>
      </c>
      <c r="B643" t="s">
        <v>5398</v>
      </c>
      <c r="C643" t="s">
        <v>5399</v>
      </c>
      <c r="E643" t="s">
        <v>30</v>
      </c>
      <c r="F643" t="s">
        <v>138</v>
      </c>
      <c r="G643">
        <f t="shared" si="50"/>
        <v>0</v>
      </c>
      <c r="H643">
        <f t="shared" si="51"/>
        <v>1</v>
      </c>
      <c r="I643">
        <f t="shared" si="52"/>
        <v>0</v>
      </c>
      <c r="J643">
        <f t="shared" si="53"/>
        <v>0</v>
      </c>
      <c r="K643" t="s">
        <v>5400</v>
      </c>
      <c r="M643" s="2">
        <v>137988</v>
      </c>
      <c r="N643" s="2">
        <v>73499</v>
      </c>
      <c r="O643" s="2">
        <v>258484</v>
      </c>
      <c r="P643" s="2">
        <v>469970</v>
      </c>
      <c r="R643" t="s">
        <v>5401</v>
      </c>
      <c r="S643" t="s">
        <v>5402</v>
      </c>
      <c r="T643">
        <v>4</v>
      </c>
      <c r="U643" t="s">
        <v>505</v>
      </c>
      <c r="V643" t="s">
        <v>5403</v>
      </c>
      <c r="W643">
        <f t="shared" si="54"/>
        <v>1096</v>
      </c>
      <c r="X643" t="s">
        <v>5398</v>
      </c>
      <c r="AH643">
        <v>1</v>
      </c>
    </row>
    <row r="644" spans="1:34" ht="19.2">
      <c r="A644" s="4" t="s">
        <v>6114</v>
      </c>
      <c r="B644" t="s">
        <v>3919</v>
      </c>
      <c r="C644" t="s">
        <v>3920</v>
      </c>
      <c r="E644" t="s">
        <v>30</v>
      </c>
      <c r="F644" t="s">
        <v>138</v>
      </c>
      <c r="G644">
        <f t="shared" si="50"/>
        <v>0</v>
      </c>
      <c r="H644">
        <f t="shared" si="51"/>
        <v>1</v>
      </c>
      <c r="I644">
        <f t="shared" si="52"/>
        <v>0</v>
      </c>
      <c r="J644">
        <f t="shared" si="53"/>
        <v>0</v>
      </c>
      <c r="K644" t="s">
        <v>3921</v>
      </c>
      <c r="M644" s="2">
        <v>104375</v>
      </c>
      <c r="N644" s="2"/>
      <c r="O644" s="2">
        <v>347488</v>
      </c>
      <c r="P644" s="2">
        <v>451863</v>
      </c>
      <c r="R644" t="s">
        <v>3922</v>
      </c>
      <c r="S644" t="s">
        <v>3923</v>
      </c>
      <c r="T644">
        <v>24</v>
      </c>
      <c r="U644" t="s">
        <v>1457</v>
      </c>
      <c r="V644" t="s">
        <v>3669</v>
      </c>
      <c r="W644">
        <f t="shared" si="54"/>
        <v>1492</v>
      </c>
      <c r="X644" t="s">
        <v>3919</v>
      </c>
      <c r="AH644">
        <v>1</v>
      </c>
    </row>
    <row r="645" spans="1:34" ht="19.2">
      <c r="A645" s="4" t="s">
        <v>6114</v>
      </c>
      <c r="B645" t="s">
        <v>3978</v>
      </c>
      <c r="C645" t="s">
        <v>3979</v>
      </c>
      <c r="E645" t="s">
        <v>30</v>
      </c>
      <c r="F645" t="s">
        <v>138</v>
      </c>
      <c r="G645">
        <f t="shared" si="50"/>
        <v>0</v>
      </c>
      <c r="H645">
        <f t="shared" si="51"/>
        <v>1</v>
      </c>
      <c r="I645">
        <f t="shared" si="52"/>
        <v>0</v>
      </c>
      <c r="J645">
        <f t="shared" si="53"/>
        <v>0</v>
      </c>
      <c r="K645" t="s">
        <v>3980</v>
      </c>
      <c r="M645" s="2">
        <v>147243</v>
      </c>
      <c r="N645" s="2"/>
      <c r="O645" s="2">
        <v>441729</v>
      </c>
      <c r="P645" s="2">
        <v>588972</v>
      </c>
      <c r="R645" t="s">
        <v>3981</v>
      </c>
      <c r="S645" t="s">
        <v>3982</v>
      </c>
      <c r="T645">
        <v>1</v>
      </c>
      <c r="U645" t="s">
        <v>3983</v>
      </c>
      <c r="V645" t="s">
        <v>3984</v>
      </c>
      <c r="W645">
        <f t="shared" si="54"/>
        <v>1069</v>
      </c>
      <c r="X645" t="s">
        <v>3978</v>
      </c>
      <c r="AH645">
        <v>1</v>
      </c>
    </row>
    <row r="646" spans="1:34" ht="19.2">
      <c r="A646" s="4" t="s">
        <v>6094</v>
      </c>
      <c r="B646" t="s">
        <v>2852</v>
      </c>
      <c r="C646" t="s">
        <v>2853</v>
      </c>
      <c r="D646" t="s">
        <v>2853</v>
      </c>
      <c r="E646" t="s">
        <v>30</v>
      </c>
      <c r="F646" t="s">
        <v>31</v>
      </c>
      <c r="G646">
        <f t="shared" si="50"/>
        <v>0</v>
      </c>
      <c r="H646">
        <f t="shared" si="51"/>
        <v>0</v>
      </c>
      <c r="I646">
        <f t="shared" si="52"/>
        <v>1</v>
      </c>
      <c r="J646">
        <f t="shared" si="53"/>
        <v>0</v>
      </c>
      <c r="K646" t="s">
        <v>2854</v>
      </c>
      <c r="L646" t="s">
        <v>2855</v>
      </c>
      <c r="M646" s="2">
        <v>201938</v>
      </c>
      <c r="N646" s="2">
        <v>50485</v>
      </c>
      <c r="O646" s="2">
        <v>378634</v>
      </c>
      <c r="P646" s="2">
        <v>631056</v>
      </c>
      <c r="Q646">
        <v>34</v>
      </c>
      <c r="R646" t="s">
        <v>2856</v>
      </c>
      <c r="S646" t="s">
        <v>2857</v>
      </c>
      <c r="T646">
        <v>6</v>
      </c>
      <c r="U646" t="s">
        <v>2858</v>
      </c>
      <c r="V646" t="s">
        <v>2859</v>
      </c>
      <c r="W646">
        <f t="shared" si="54"/>
        <v>1095</v>
      </c>
      <c r="X646" t="s">
        <v>2860</v>
      </c>
      <c r="Y646" t="s">
        <v>2861</v>
      </c>
      <c r="Z646" t="s">
        <v>2862</v>
      </c>
      <c r="AA646" t="s">
        <v>2863</v>
      </c>
      <c r="AB646" t="s">
        <v>2864</v>
      </c>
      <c r="AH646">
        <v>5</v>
      </c>
    </row>
    <row r="647" spans="1:34" ht="19.2">
      <c r="A647" s="4" t="s">
        <v>6094</v>
      </c>
      <c r="B647" t="s">
        <v>5574</v>
      </c>
      <c r="C647" t="s">
        <v>5575</v>
      </c>
      <c r="D647" t="s">
        <v>5576</v>
      </c>
      <c r="E647" t="s">
        <v>30</v>
      </c>
      <c r="F647" t="s">
        <v>31</v>
      </c>
      <c r="G647">
        <f t="shared" si="50"/>
        <v>0</v>
      </c>
      <c r="H647">
        <f t="shared" si="51"/>
        <v>0</v>
      </c>
      <c r="I647">
        <f t="shared" si="52"/>
        <v>1</v>
      </c>
      <c r="J647">
        <f t="shared" si="53"/>
        <v>0</v>
      </c>
      <c r="K647" t="s">
        <v>5577</v>
      </c>
      <c r="L647" t="s">
        <v>5578</v>
      </c>
      <c r="M647" s="2">
        <v>189756</v>
      </c>
      <c r="N647" s="2">
        <v>35929</v>
      </c>
      <c r="O647" s="2">
        <v>419130</v>
      </c>
      <c r="P647" s="2">
        <v>644816</v>
      </c>
      <c r="Q647">
        <v>34</v>
      </c>
      <c r="R647" t="s">
        <v>2856</v>
      </c>
      <c r="S647" t="s">
        <v>5579</v>
      </c>
      <c r="T647">
        <v>6</v>
      </c>
      <c r="U647" t="s">
        <v>322</v>
      </c>
      <c r="V647" t="s">
        <v>80</v>
      </c>
      <c r="W647">
        <f t="shared" si="54"/>
        <v>1095</v>
      </c>
      <c r="X647" t="s">
        <v>5580</v>
      </c>
      <c r="Y647" t="s">
        <v>5581</v>
      </c>
      <c r="Z647" t="s">
        <v>5582</v>
      </c>
      <c r="AA647" t="s">
        <v>5583</v>
      </c>
      <c r="AH647">
        <v>4</v>
      </c>
    </row>
    <row r="648" spans="1:34" ht="19.2">
      <c r="A648" s="4" t="s">
        <v>6025</v>
      </c>
      <c r="B648" t="s">
        <v>779</v>
      </c>
      <c r="C648" t="s">
        <v>780</v>
      </c>
      <c r="E648" t="s">
        <v>30</v>
      </c>
      <c r="F648" t="s">
        <v>138</v>
      </c>
      <c r="G648">
        <f t="shared" si="50"/>
        <v>0</v>
      </c>
      <c r="H648">
        <f t="shared" si="51"/>
        <v>1</v>
      </c>
      <c r="I648">
        <f t="shared" si="52"/>
        <v>0</v>
      </c>
      <c r="J648">
        <f t="shared" si="53"/>
        <v>0</v>
      </c>
      <c r="K648" t="s">
        <v>781</v>
      </c>
      <c r="M648" s="2">
        <v>793319</v>
      </c>
      <c r="N648" s="2">
        <v>1246094</v>
      </c>
      <c r="O648" s="2">
        <v>227213</v>
      </c>
      <c r="P648" s="2">
        <v>2266626</v>
      </c>
      <c r="R648" t="s">
        <v>782</v>
      </c>
      <c r="S648" t="s">
        <v>783</v>
      </c>
      <c r="T648">
        <v>235</v>
      </c>
      <c r="U648" t="s">
        <v>206</v>
      </c>
      <c r="V648" t="s">
        <v>784</v>
      </c>
      <c r="W648">
        <f t="shared" si="54"/>
        <v>1095</v>
      </c>
      <c r="X648" t="s">
        <v>779</v>
      </c>
      <c r="Y648" t="s">
        <v>785</v>
      </c>
      <c r="Z648" t="s">
        <v>786</v>
      </c>
      <c r="AA648" t="s">
        <v>787</v>
      </c>
      <c r="AB648" t="s">
        <v>788</v>
      </c>
      <c r="AC648" t="s">
        <v>789</v>
      </c>
      <c r="AH648">
        <v>6</v>
      </c>
    </row>
    <row r="649" spans="1:34" ht="19.2">
      <c r="A649" s="4" t="s">
        <v>6025</v>
      </c>
      <c r="B649" t="s">
        <v>786</v>
      </c>
      <c r="C649" t="s">
        <v>2335</v>
      </c>
      <c r="E649" t="s">
        <v>30</v>
      </c>
      <c r="F649" t="s">
        <v>138</v>
      </c>
      <c r="G649">
        <f t="shared" si="50"/>
        <v>0</v>
      </c>
      <c r="H649">
        <f t="shared" si="51"/>
        <v>1</v>
      </c>
      <c r="I649">
        <f t="shared" si="52"/>
        <v>0</v>
      </c>
      <c r="J649">
        <f t="shared" si="53"/>
        <v>0</v>
      </c>
      <c r="K649" t="s">
        <v>2336</v>
      </c>
      <c r="M649" s="2">
        <v>1747497</v>
      </c>
      <c r="N649" s="2">
        <v>3764291</v>
      </c>
      <c r="O649" s="2">
        <v>1557840</v>
      </c>
      <c r="P649" s="2">
        <v>7069627</v>
      </c>
      <c r="R649" t="s">
        <v>2337</v>
      </c>
      <c r="S649" t="s">
        <v>2338</v>
      </c>
      <c r="T649">
        <v>2</v>
      </c>
      <c r="U649" t="s">
        <v>44</v>
      </c>
      <c r="V649" t="s">
        <v>1347</v>
      </c>
      <c r="W649">
        <f t="shared" si="54"/>
        <v>1580</v>
      </c>
      <c r="X649" t="s">
        <v>786</v>
      </c>
      <c r="Y649" t="s">
        <v>2339</v>
      </c>
      <c r="Z649" t="s">
        <v>136</v>
      </c>
      <c r="AA649" t="s">
        <v>2340</v>
      </c>
      <c r="AB649" t="s">
        <v>2341</v>
      </c>
      <c r="AC649" t="s">
        <v>2342</v>
      </c>
      <c r="AD649" t="s">
        <v>2343</v>
      </c>
      <c r="AE649" t="s">
        <v>2344</v>
      </c>
      <c r="AH649">
        <v>8</v>
      </c>
    </row>
    <row r="650" spans="1:34" ht="19.2">
      <c r="A650" s="4" t="s">
        <v>6025</v>
      </c>
      <c r="B650" t="s">
        <v>2659</v>
      </c>
      <c r="C650" t="s">
        <v>2660</v>
      </c>
      <c r="E650" t="s">
        <v>30</v>
      </c>
      <c r="F650" t="s">
        <v>138</v>
      </c>
      <c r="G650">
        <f t="shared" si="50"/>
        <v>0</v>
      </c>
      <c r="H650">
        <f t="shared" si="51"/>
        <v>1</v>
      </c>
      <c r="I650">
        <f t="shared" si="52"/>
        <v>0</v>
      </c>
      <c r="J650">
        <f t="shared" si="53"/>
        <v>0</v>
      </c>
      <c r="K650" t="s">
        <v>2661</v>
      </c>
      <c r="M650" s="2">
        <v>401643</v>
      </c>
      <c r="N650" s="2">
        <v>486684</v>
      </c>
      <c r="O650" s="2">
        <v>285048</v>
      </c>
      <c r="P650" s="2">
        <v>1173375</v>
      </c>
      <c r="R650" t="s">
        <v>2662</v>
      </c>
      <c r="S650" t="s">
        <v>2663</v>
      </c>
      <c r="T650">
        <v>345</v>
      </c>
      <c r="U650" t="s">
        <v>44</v>
      </c>
      <c r="V650" t="s">
        <v>141</v>
      </c>
      <c r="W650">
        <f t="shared" si="54"/>
        <v>1095</v>
      </c>
      <c r="X650" t="s">
        <v>2659</v>
      </c>
      <c r="Y650" t="s">
        <v>2664</v>
      </c>
      <c r="Z650" t="s">
        <v>2665</v>
      </c>
      <c r="AA650" t="s">
        <v>2666</v>
      </c>
      <c r="AB650" t="s">
        <v>2667</v>
      </c>
      <c r="AH650">
        <v>5</v>
      </c>
    </row>
    <row r="651" spans="1:34" ht="19.2">
      <c r="A651" s="4" t="s">
        <v>6025</v>
      </c>
      <c r="B651" t="s">
        <v>3946</v>
      </c>
      <c r="C651" t="s">
        <v>4915</v>
      </c>
      <c r="E651" t="s">
        <v>30</v>
      </c>
      <c r="F651" t="s">
        <v>138</v>
      </c>
      <c r="G651">
        <f t="shared" si="50"/>
        <v>0</v>
      </c>
      <c r="H651">
        <f t="shared" si="51"/>
        <v>1</v>
      </c>
      <c r="I651">
        <f t="shared" si="52"/>
        <v>0</v>
      </c>
      <c r="J651">
        <f t="shared" si="53"/>
        <v>0</v>
      </c>
      <c r="K651" t="s">
        <v>4916</v>
      </c>
      <c r="M651" s="2">
        <v>484984</v>
      </c>
      <c r="N651" s="2">
        <v>560493</v>
      </c>
      <c r="O651" s="2">
        <v>346297</v>
      </c>
      <c r="P651" s="2">
        <v>1391774</v>
      </c>
      <c r="R651" t="s">
        <v>4917</v>
      </c>
      <c r="S651" t="s">
        <v>4918</v>
      </c>
      <c r="T651">
        <v>13</v>
      </c>
      <c r="U651" t="s">
        <v>54</v>
      </c>
      <c r="V651" t="s">
        <v>55</v>
      </c>
      <c r="W651">
        <f t="shared" si="54"/>
        <v>1004</v>
      </c>
      <c r="X651" t="s">
        <v>3946</v>
      </c>
      <c r="Y651" t="s">
        <v>4919</v>
      </c>
      <c r="Z651" t="s">
        <v>4920</v>
      </c>
      <c r="AA651" t="s">
        <v>4921</v>
      </c>
      <c r="AB651" t="s">
        <v>4922</v>
      </c>
      <c r="AC651" t="s">
        <v>4923</v>
      </c>
      <c r="AD651" t="s">
        <v>4924</v>
      </c>
      <c r="AH651">
        <v>7</v>
      </c>
    </row>
    <row r="652" spans="1:34">
      <c r="A652" s="3" t="s">
        <v>6025</v>
      </c>
      <c r="B652" s="3" t="s">
        <v>4987</v>
      </c>
      <c r="C652" t="s">
        <v>4988</v>
      </c>
      <c r="E652" t="s">
        <v>30</v>
      </c>
      <c r="F652" t="s">
        <v>138</v>
      </c>
      <c r="G652">
        <f t="shared" si="50"/>
        <v>0</v>
      </c>
      <c r="H652">
        <f t="shared" si="51"/>
        <v>1</v>
      </c>
      <c r="I652">
        <f t="shared" si="52"/>
        <v>0</v>
      </c>
      <c r="J652">
        <f t="shared" si="53"/>
        <v>0</v>
      </c>
      <c r="K652" t="s">
        <v>4989</v>
      </c>
      <c r="M652" s="2">
        <v>576002</v>
      </c>
      <c r="N652" s="2">
        <v>231521</v>
      </c>
      <c r="O652" s="2">
        <v>838893</v>
      </c>
      <c r="P652" s="2">
        <v>1646416</v>
      </c>
      <c r="U652" t="s">
        <v>4990</v>
      </c>
      <c r="V652" t="s">
        <v>141</v>
      </c>
      <c r="W652">
        <f t="shared" si="54"/>
        <v>1640</v>
      </c>
      <c r="X652" t="s">
        <v>4987</v>
      </c>
      <c r="Y652" t="s">
        <v>4991</v>
      </c>
      <c r="Z652" t="s">
        <v>1365</v>
      </c>
      <c r="AA652" t="s">
        <v>2047</v>
      </c>
      <c r="AB652" t="s">
        <v>4992</v>
      </c>
      <c r="AC652" t="s">
        <v>4993</v>
      </c>
      <c r="AH652">
        <v>6</v>
      </c>
    </row>
    <row r="653" spans="1:34" ht="19.2">
      <c r="A653" s="4" t="s">
        <v>6050</v>
      </c>
      <c r="B653" t="s">
        <v>1435</v>
      </c>
      <c r="C653" t="s">
        <v>1436</v>
      </c>
      <c r="D653" t="s">
        <v>1437</v>
      </c>
      <c r="E653" t="s">
        <v>30</v>
      </c>
      <c r="F653" t="s">
        <v>31</v>
      </c>
      <c r="G653">
        <f t="shared" si="50"/>
        <v>0</v>
      </c>
      <c r="H653">
        <f t="shared" si="51"/>
        <v>0</v>
      </c>
      <c r="I653">
        <f t="shared" si="52"/>
        <v>1</v>
      </c>
      <c r="J653">
        <f t="shared" si="53"/>
        <v>0</v>
      </c>
      <c r="K653" t="s">
        <v>1438</v>
      </c>
      <c r="L653" t="s">
        <v>1439</v>
      </c>
      <c r="M653" s="2">
        <v>17455</v>
      </c>
      <c r="N653" s="2">
        <v>13275</v>
      </c>
      <c r="O653" s="2">
        <v>30730</v>
      </c>
      <c r="P653" s="2">
        <v>61460</v>
      </c>
      <c r="Q653">
        <v>36</v>
      </c>
      <c r="R653" t="s">
        <v>1440</v>
      </c>
      <c r="S653" t="s">
        <v>1441</v>
      </c>
      <c r="T653">
        <v>37</v>
      </c>
      <c r="U653" t="s">
        <v>347</v>
      </c>
      <c r="V653" t="s">
        <v>803</v>
      </c>
      <c r="W653">
        <f t="shared" si="54"/>
        <v>305</v>
      </c>
      <c r="X653" t="s">
        <v>1435</v>
      </c>
      <c r="AH653">
        <v>1</v>
      </c>
    </row>
    <row r="654" spans="1:34" ht="19.2">
      <c r="A654" s="4" t="s">
        <v>6120</v>
      </c>
      <c r="B654" t="s">
        <v>4078</v>
      </c>
      <c r="C654" t="s">
        <v>4079</v>
      </c>
      <c r="D654" t="s">
        <v>4079</v>
      </c>
      <c r="E654" t="s">
        <v>30</v>
      </c>
      <c r="F654" t="s">
        <v>31</v>
      </c>
      <c r="G654">
        <f t="shared" si="50"/>
        <v>0</v>
      </c>
      <c r="H654">
        <f t="shared" si="51"/>
        <v>0</v>
      </c>
      <c r="I654">
        <f t="shared" si="52"/>
        <v>1</v>
      </c>
      <c r="J654">
        <f t="shared" si="53"/>
        <v>0</v>
      </c>
      <c r="K654" t="s">
        <v>4080</v>
      </c>
      <c r="L654" t="s">
        <v>4081</v>
      </c>
      <c r="M654" s="2">
        <v>7425</v>
      </c>
      <c r="N654" s="2">
        <v>7575</v>
      </c>
      <c r="O654" s="2">
        <v>20220</v>
      </c>
      <c r="P654" s="2">
        <v>35220</v>
      </c>
      <c r="Q654">
        <v>34</v>
      </c>
      <c r="R654" t="s">
        <v>4082</v>
      </c>
      <c r="S654" t="s">
        <v>4083</v>
      </c>
      <c r="T654">
        <v>10</v>
      </c>
      <c r="U654" t="s">
        <v>347</v>
      </c>
      <c r="V654" t="s">
        <v>1477</v>
      </c>
      <c r="W654">
        <f t="shared" si="54"/>
        <v>852</v>
      </c>
      <c r="X654" t="s">
        <v>4078</v>
      </c>
      <c r="AH654">
        <v>1</v>
      </c>
    </row>
    <row r="655" spans="1:34" ht="19.2">
      <c r="A655" s="4" t="s">
        <v>6120</v>
      </c>
      <c r="B655" t="s">
        <v>4793</v>
      </c>
      <c r="C655" t="s">
        <v>4794</v>
      </c>
      <c r="D655" t="s">
        <v>4794</v>
      </c>
      <c r="E655" t="s">
        <v>30</v>
      </c>
      <c r="F655" t="s">
        <v>31</v>
      </c>
      <c r="G655">
        <f t="shared" si="50"/>
        <v>0</v>
      </c>
      <c r="H655">
        <f t="shared" si="51"/>
        <v>0</v>
      </c>
      <c r="I655">
        <f t="shared" si="52"/>
        <v>1</v>
      </c>
      <c r="J655">
        <f t="shared" si="53"/>
        <v>0</v>
      </c>
      <c r="K655" t="s">
        <v>4795</v>
      </c>
      <c r="L655" t="s">
        <v>4796</v>
      </c>
      <c r="M655" s="2">
        <v>65852</v>
      </c>
      <c r="N655" s="2">
        <v>65852</v>
      </c>
      <c r="O655" s="2">
        <v>247074</v>
      </c>
      <c r="P655" s="2">
        <v>378777</v>
      </c>
      <c r="Q655">
        <v>34</v>
      </c>
      <c r="R655" t="s">
        <v>4797</v>
      </c>
      <c r="S655" t="s">
        <v>4798</v>
      </c>
      <c r="T655">
        <v>16</v>
      </c>
      <c r="U655" t="s">
        <v>351</v>
      </c>
      <c r="V655" t="s">
        <v>1161</v>
      </c>
      <c r="W655">
        <f t="shared" si="54"/>
        <v>730</v>
      </c>
      <c r="X655" t="s">
        <v>4793</v>
      </c>
      <c r="Y655" t="s">
        <v>4799</v>
      </c>
      <c r="AH655">
        <v>2</v>
      </c>
    </row>
    <row r="656" spans="1:34" ht="19.2">
      <c r="A656" s="4" t="s">
        <v>6120</v>
      </c>
      <c r="B656" t="s">
        <v>5423</v>
      </c>
      <c r="C656" t="s">
        <v>5424</v>
      </c>
      <c r="D656" t="s">
        <v>5425</v>
      </c>
      <c r="E656" t="s">
        <v>30</v>
      </c>
      <c r="F656" t="s">
        <v>31</v>
      </c>
      <c r="G656">
        <f t="shared" si="50"/>
        <v>0</v>
      </c>
      <c r="H656">
        <f t="shared" si="51"/>
        <v>0</v>
      </c>
      <c r="I656">
        <f t="shared" si="52"/>
        <v>1</v>
      </c>
      <c r="J656">
        <f t="shared" si="53"/>
        <v>0</v>
      </c>
      <c r="K656" t="s">
        <v>5426</v>
      </c>
      <c r="L656" t="s">
        <v>5427</v>
      </c>
      <c r="M656" s="2">
        <v>367107</v>
      </c>
      <c r="N656" s="2">
        <v>111097</v>
      </c>
      <c r="O656" s="2">
        <v>813807</v>
      </c>
      <c r="P656" s="2">
        <v>1292010</v>
      </c>
      <c r="Q656">
        <v>34</v>
      </c>
      <c r="R656" t="s">
        <v>5428</v>
      </c>
      <c r="S656" t="s">
        <v>5429</v>
      </c>
      <c r="T656">
        <v>35</v>
      </c>
      <c r="U656" t="s">
        <v>322</v>
      </c>
      <c r="V656" t="s">
        <v>45</v>
      </c>
      <c r="W656">
        <f t="shared" si="54"/>
        <v>1460</v>
      </c>
      <c r="X656" t="s">
        <v>5423</v>
      </c>
      <c r="Y656" t="s">
        <v>5430</v>
      </c>
      <c r="Z656" t="s">
        <v>3204</v>
      </c>
      <c r="AA656" t="s">
        <v>5431</v>
      </c>
      <c r="AB656" t="s">
        <v>5432</v>
      </c>
      <c r="AC656" t="s">
        <v>5433</v>
      </c>
      <c r="AD656" t="s">
        <v>5434</v>
      </c>
      <c r="AE656" t="s">
        <v>5435</v>
      </c>
      <c r="AH656">
        <v>8</v>
      </c>
    </row>
    <row r="657" spans="1:34" ht="19.2">
      <c r="A657" s="4" t="s">
        <v>6128</v>
      </c>
      <c r="B657" t="s">
        <v>4423</v>
      </c>
      <c r="C657" t="s">
        <v>4424</v>
      </c>
      <c r="E657" t="s">
        <v>30</v>
      </c>
      <c r="F657" t="s">
        <v>93</v>
      </c>
      <c r="G657">
        <f t="shared" si="50"/>
        <v>1</v>
      </c>
      <c r="H657">
        <f t="shared" si="51"/>
        <v>0</v>
      </c>
      <c r="I657">
        <f t="shared" si="52"/>
        <v>0</v>
      </c>
      <c r="J657">
        <f t="shared" si="53"/>
        <v>0</v>
      </c>
      <c r="K657" t="s">
        <v>4425</v>
      </c>
      <c r="M657" s="2">
        <v>227344</v>
      </c>
      <c r="N657" s="2">
        <v>909375</v>
      </c>
      <c r="O657" s="2">
        <v>1136719</v>
      </c>
      <c r="P657" s="2">
        <v>2273438</v>
      </c>
      <c r="Q657">
        <v>38</v>
      </c>
      <c r="R657" t="s">
        <v>4426</v>
      </c>
      <c r="S657" t="s">
        <v>4427</v>
      </c>
      <c r="T657">
        <v>45</v>
      </c>
      <c r="U657" t="s">
        <v>862</v>
      </c>
      <c r="V657" t="s">
        <v>141</v>
      </c>
      <c r="W657">
        <f t="shared" si="54"/>
        <v>1156</v>
      </c>
      <c r="AH657">
        <v>1</v>
      </c>
    </row>
    <row r="658" spans="1:34" ht="19.2">
      <c r="A658" s="4" t="s">
        <v>6051</v>
      </c>
      <c r="B658" t="s">
        <v>1442</v>
      </c>
      <c r="C658" t="s">
        <v>1443</v>
      </c>
      <c r="E658" t="s">
        <v>30</v>
      </c>
      <c r="F658" t="s">
        <v>138</v>
      </c>
      <c r="G658">
        <f t="shared" si="50"/>
        <v>0</v>
      </c>
      <c r="H658">
        <f t="shared" si="51"/>
        <v>1</v>
      </c>
      <c r="I658">
        <f t="shared" si="52"/>
        <v>0</v>
      </c>
      <c r="J658">
        <f t="shared" si="53"/>
        <v>0</v>
      </c>
      <c r="K658" t="s">
        <v>1444</v>
      </c>
      <c r="M658" s="2">
        <v>311342</v>
      </c>
      <c r="N658" s="2">
        <v>233514</v>
      </c>
      <c r="O658" s="2">
        <v>344692</v>
      </c>
      <c r="P658" s="2">
        <v>889548</v>
      </c>
      <c r="R658" t="s">
        <v>1445</v>
      </c>
      <c r="S658" t="s">
        <v>1446</v>
      </c>
      <c r="T658">
        <v>29</v>
      </c>
      <c r="U658" t="s">
        <v>1447</v>
      </c>
      <c r="V658" t="s">
        <v>506</v>
      </c>
      <c r="W658">
        <f t="shared" si="54"/>
        <v>852</v>
      </c>
      <c r="X658" t="s">
        <v>1448</v>
      </c>
      <c r="Y658" t="s">
        <v>1449</v>
      </c>
      <c r="Z658" t="s">
        <v>540</v>
      </c>
      <c r="AA658" t="s">
        <v>1450</v>
      </c>
      <c r="AH658">
        <v>4</v>
      </c>
    </row>
    <row r="659" spans="1:34" ht="19.2">
      <c r="A659" s="4" t="s">
        <v>6051</v>
      </c>
      <c r="B659" t="s">
        <v>2486</v>
      </c>
      <c r="C659" t="s">
        <v>2487</v>
      </c>
      <c r="E659" t="s">
        <v>30</v>
      </c>
      <c r="F659" t="s">
        <v>138</v>
      </c>
      <c r="G659">
        <f t="shared" si="50"/>
        <v>0</v>
      </c>
      <c r="H659">
        <f t="shared" si="51"/>
        <v>1</v>
      </c>
      <c r="I659">
        <f t="shared" si="52"/>
        <v>0</v>
      </c>
      <c r="J659">
        <f t="shared" si="53"/>
        <v>0</v>
      </c>
      <c r="K659" t="s">
        <v>2488</v>
      </c>
      <c r="M659" s="2">
        <v>31993</v>
      </c>
      <c r="N659" s="2"/>
      <c r="O659" s="2">
        <v>95978</v>
      </c>
      <c r="P659" s="2">
        <v>127971</v>
      </c>
      <c r="R659" t="s">
        <v>2489</v>
      </c>
      <c r="S659" t="s">
        <v>2490</v>
      </c>
      <c r="T659">
        <v>2</v>
      </c>
      <c r="U659" t="s">
        <v>351</v>
      </c>
      <c r="V659" t="s">
        <v>1062</v>
      </c>
      <c r="W659">
        <f t="shared" si="54"/>
        <v>943</v>
      </c>
      <c r="X659" t="s">
        <v>2486</v>
      </c>
      <c r="AH659">
        <v>1</v>
      </c>
    </row>
    <row r="660" spans="1:34" ht="15.6">
      <c r="A660" s="5" t="s">
        <v>6009</v>
      </c>
      <c r="B660" t="s">
        <v>391</v>
      </c>
      <c r="C660" t="s">
        <v>392</v>
      </c>
      <c r="D660" t="s">
        <v>392</v>
      </c>
      <c r="E660" t="s">
        <v>30</v>
      </c>
      <c r="F660" s="3" t="s">
        <v>245</v>
      </c>
      <c r="G660">
        <f t="shared" si="50"/>
        <v>0</v>
      </c>
      <c r="H660">
        <f t="shared" si="51"/>
        <v>0</v>
      </c>
      <c r="I660">
        <f t="shared" si="52"/>
        <v>0</v>
      </c>
      <c r="J660">
        <f t="shared" si="53"/>
        <v>1</v>
      </c>
      <c r="K660" t="s">
        <v>393</v>
      </c>
      <c r="L660" t="s">
        <v>394</v>
      </c>
      <c r="M660" s="2">
        <v>737000</v>
      </c>
      <c r="N660" s="2">
        <v>998000</v>
      </c>
      <c r="O660" s="2">
        <v>1962811</v>
      </c>
      <c r="P660" s="2">
        <v>3697811</v>
      </c>
      <c r="Q660">
        <v>40</v>
      </c>
      <c r="R660" t="s">
        <v>395</v>
      </c>
      <c r="S660" t="s">
        <v>396</v>
      </c>
      <c r="T660">
        <v>5</v>
      </c>
      <c r="U660" t="s">
        <v>295</v>
      </c>
      <c r="V660" t="s">
        <v>141</v>
      </c>
      <c r="W660">
        <f t="shared" si="54"/>
        <v>1460</v>
      </c>
      <c r="X660" t="s">
        <v>391</v>
      </c>
      <c r="Y660" t="s">
        <v>397</v>
      </c>
      <c r="Z660" t="s">
        <v>398</v>
      </c>
      <c r="AA660" t="s">
        <v>399</v>
      </c>
      <c r="AB660" t="s">
        <v>400</v>
      </c>
      <c r="AC660" t="s">
        <v>401</v>
      </c>
      <c r="AD660" t="s">
        <v>402</v>
      </c>
      <c r="AE660" t="s">
        <v>403</v>
      </c>
      <c r="AF660" t="s">
        <v>404</v>
      </c>
      <c r="AG660" t="s">
        <v>405</v>
      </c>
      <c r="AH660">
        <v>10</v>
      </c>
    </row>
    <row r="661" spans="1:34" ht="19.2">
      <c r="A661" s="4" t="s">
        <v>6009</v>
      </c>
      <c r="B661" t="s">
        <v>498</v>
      </c>
      <c r="C661" t="s">
        <v>499</v>
      </c>
      <c r="D661" t="s">
        <v>500</v>
      </c>
      <c r="E661" t="s">
        <v>30</v>
      </c>
      <c r="F661" s="3" t="s">
        <v>245</v>
      </c>
      <c r="G661">
        <f t="shared" si="50"/>
        <v>0</v>
      </c>
      <c r="H661">
        <f t="shared" si="51"/>
        <v>0</v>
      </c>
      <c r="I661">
        <f t="shared" si="52"/>
        <v>0</v>
      </c>
      <c r="J661">
        <f t="shared" si="53"/>
        <v>1</v>
      </c>
      <c r="K661" t="s">
        <v>501</v>
      </c>
      <c r="L661" t="s">
        <v>502</v>
      </c>
      <c r="M661" s="2">
        <v>681244</v>
      </c>
      <c r="N661" s="2"/>
      <c r="O661" s="2">
        <v>681244</v>
      </c>
      <c r="P661" s="2">
        <v>1362488</v>
      </c>
      <c r="Q661">
        <v>40</v>
      </c>
      <c r="R661" t="s">
        <v>503</v>
      </c>
      <c r="S661" s="3" t="s">
        <v>504</v>
      </c>
      <c r="T661">
        <v>33</v>
      </c>
      <c r="U661" t="s">
        <v>505</v>
      </c>
      <c r="V661" t="s">
        <v>506</v>
      </c>
      <c r="W661">
        <f t="shared" si="54"/>
        <v>822</v>
      </c>
      <c r="X661" t="s">
        <v>498</v>
      </c>
      <c r="AH661">
        <v>1</v>
      </c>
    </row>
    <row r="662" spans="1:34" ht="19.2">
      <c r="A662" s="4" t="s">
        <v>6009</v>
      </c>
      <c r="B662" t="s">
        <v>720</v>
      </c>
      <c r="C662" t="s">
        <v>721</v>
      </c>
      <c r="D662" t="s">
        <v>722</v>
      </c>
      <c r="E662" t="s">
        <v>30</v>
      </c>
      <c r="F662" s="3" t="s">
        <v>245</v>
      </c>
      <c r="G662">
        <f t="shared" si="50"/>
        <v>0</v>
      </c>
      <c r="H662">
        <f t="shared" si="51"/>
        <v>0</v>
      </c>
      <c r="I662">
        <f t="shared" si="52"/>
        <v>0</v>
      </c>
      <c r="J662">
        <f t="shared" si="53"/>
        <v>1</v>
      </c>
      <c r="K662" t="s">
        <v>723</v>
      </c>
      <c r="L662" t="s">
        <v>724</v>
      </c>
      <c r="M662" s="2">
        <v>303000</v>
      </c>
      <c r="N662" s="2">
        <v>500000</v>
      </c>
      <c r="O662" s="2"/>
      <c r="P662" s="2">
        <v>803000</v>
      </c>
      <c r="Q662">
        <v>40</v>
      </c>
      <c r="R662" t="s">
        <v>725</v>
      </c>
      <c r="S662" t="s">
        <v>726</v>
      </c>
      <c r="T662">
        <v>6</v>
      </c>
      <c r="U662" t="s">
        <v>55</v>
      </c>
      <c r="V662" t="s">
        <v>727</v>
      </c>
      <c r="W662">
        <f t="shared" si="54"/>
        <v>1825</v>
      </c>
      <c r="X662" t="s">
        <v>728</v>
      </c>
      <c r="AH662">
        <v>1</v>
      </c>
    </row>
    <row r="663" spans="1:34" ht="19.2">
      <c r="A663" s="4" t="s">
        <v>6009</v>
      </c>
      <c r="B663" t="s">
        <v>122</v>
      </c>
      <c r="C663" t="s">
        <v>928</v>
      </c>
      <c r="D663" t="s">
        <v>929</v>
      </c>
      <c r="E663" t="s">
        <v>30</v>
      </c>
      <c r="F663" t="s">
        <v>245</v>
      </c>
      <c r="G663">
        <f t="shared" si="50"/>
        <v>0</v>
      </c>
      <c r="H663">
        <f t="shared" si="51"/>
        <v>0</v>
      </c>
      <c r="I663">
        <f t="shared" si="52"/>
        <v>0</v>
      </c>
      <c r="J663">
        <f t="shared" si="53"/>
        <v>1</v>
      </c>
      <c r="K663" t="s">
        <v>930</v>
      </c>
      <c r="L663" t="s">
        <v>931</v>
      </c>
      <c r="M663" s="2">
        <v>289176</v>
      </c>
      <c r="N663" s="2">
        <v>278882</v>
      </c>
      <c r="O663" s="2">
        <v>154883</v>
      </c>
      <c r="P663" s="2">
        <v>722941</v>
      </c>
      <c r="Q663">
        <v>40</v>
      </c>
      <c r="R663" t="s">
        <v>932</v>
      </c>
      <c r="S663" t="s">
        <v>933</v>
      </c>
      <c r="T663">
        <v>6</v>
      </c>
      <c r="U663" t="s">
        <v>934</v>
      </c>
      <c r="V663" t="s">
        <v>119</v>
      </c>
      <c r="W663">
        <f t="shared" si="54"/>
        <v>1158</v>
      </c>
      <c r="X663" t="s">
        <v>122</v>
      </c>
      <c r="Y663" t="s">
        <v>935</v>
      </c>
      <c r="Z663" t="s">
        <v>936</v>
      </c>
      <c r="AA663" t="s">
        <v>937</v>
      </c>
      <c r="AB663" t="s">
        <v>938</v>
      </c>
      <c r="AC663" t="s">
        <v>939</v>
      </c>
      <c r="AH663">
        <v>6</v>
      </c>
    </row>
    <row r="664" spans="1:34" ht="19.2">
      <c r="A664" s="4" t="s">
        <v>6009</v>
      </c>
      <c r="B664" t="s">
        <v>1285</v>
      </c>
      <c r="C664" t="s">
        <v>1286</v>
      </c>
      <c r="E664" t="s">
        <v>30</v>
      </c>
      <c r="F664" t="s">
        <v>138</v>
      </c>
      <c r="G664">
        <f t="shared" si="50"/>
        <v>0</v>
      </c>
      <c r="H664">
        <f t="shared" si="51"/>
        <v>1</v>
      </c>
      <c r="I664">
        <f t="shared" si="52"/>
        <v>0</v>
      </c>
      <c r="J664">
        <f t="shared" si="53"/>
        <v>0</v>
      </c>
      <c r="K664" t="s">
        <v>1287</v>
      </c>
      <c r="M664" s="2">
        <v>939432</v>
      </c>
      <c r="N664" s="2">
        <v>855925</v>
      </c>
      <c r="O664" s="2">
        <v>987005</v>
      </c>
      <c r="P664" s="2">
        <v>2782362</v>
      </c>
      <c r="R664" t="s">
        <v>1288</v>
      </c>
      <c r="S664" t="s">
        <v>1289</v>
      </c>
      <c r="U664" t="s">
        <v>79</v>
      </c>
      <c r="V664" t="s">
        <v>1290</v>
      </c>
      <c r="W664">
        <f t="shared" si="54"/>
        <v>1461</v>
      </c>
      <c r="X664" t="s">
        <v>1291</v>
      </c>
      <c r="Y664" t="s">
        <v>1292</v>
      </c>
      <c r="Z664" t="s">
        <v>1293</v>
      </c>
      <c r="AA664" t="s">
        <v>1294</v>
      </c>
      <c r="AB664" t="s">
        <v>1295</v>
      </c>
      <c r="AC664" t="s">
        <v>1296</v>
      </c>
      <c r="AD664" t="s">
        <v>1297</v>
      </c>
      <c r="AE664" t="s">
        <v>1298</v>
      </c>
      <c r="AH664">
        <v>8</v>
      </c>
    </row>
    <row r="665" spans="1:34" ht="19.2">
      <c r="A665" s="4" t="s">
        <v>6009</v>
      </c>
      <c r="B665" t="s">
        <v>2877</v>
      </c>
      <c r="C665" t="s">
        <v>2878</v>
      </c>
      <c r="D665" t="s">
        <v>2879</v>
      </c>
      <c r="E665" t="s">
        <v>30</v>
      </c>
      <c r="F665" s="3" t="s">
        <v>245</v>
      </c>
      <c r="G665">
        <f t="shared" si="50"/>
        <v>0</v>
      </c>
      <c r="H665">
        <f t="shared" si="51"/>
        <v>0</v>
      </c>
      <c r="I665">
        <f t="shared" si="52"/>
        <v>0</v>
      </c>
      <c r="J665">
        <f t="shared" si="53"/>
        <v>1</v>
      </c>
      <c r="K665" t="s">
        <v>2880</v>
      </c>
      <c r="L665" t="s">
        <v>2881</v>
      </c>
      <c r="M665" s="2">
        <v>1247107</v>
      </c>
      <c r="N665" s="2"/>
      <c r="O665" s="2">
        <v>1594285</v>
      </c>
      <c r="P665" s="2">
        <v>2841392</v>
      </c>
      <c r="Q665">
        <v>40</v>
      </c>
      <c r="R665" t="s">
        <v>2882</v>
      </c>
      <c r="S665" t="s">
        <v>2883</v>
      </c>
      <c r="T665">
        <v>8</v>
      </c>
      <c r="U665" t="s">
        <v>2884</v>
      </c>
      <c r="V665" t="s">
        <v>506</v>
      </c>
      <c r="W665">
        <f t="shared" si="54"/>
        <v>1859</v>
      </c>
      <c r="X665" t="s">
        <v>2877</v>
      </c>
      <c r="Y665" t="s">
        <v>2885</v>
      </c>
      <c r="Z665" t="s">
        <v>2886</v>
      </c>
      <c r="AA665" t="s">
        <v>2887</v>
      </c>
      <c r="AB665" t="s">
        <v>2888</v>
      </c>
      <c r="AC665" t="s">
        <v>403</v>
      </c>
      <c r="AD665" t="s">
        <v>2889</v>
      </c>
      <c r="AE665" t="s">
        <v>2890</v>
      </c>
      <c r="AF665" t="s">
        <v>2891</v>
      </c>
      <c r="AH665">
        <v>9</v>
      </c>
    </row>
    <row r="666" spans="1:34" ht="19.2">
      <c r="A666" s="4" t="s">
        <v>6009</v>
      </c>
      <c r="B666" t="s">
        <v>2941</v>
      </c>
      <c r="C666" t="s">
        <v>2942</v>
      </c>
      <c r="D666" t="s">
        <v>2943</v>
      </c>
      <c r="E666" t="s">
        <v>30</v>
      </c>
      <c r="F666" s="3" t="s">
        <v>245</v>
      </c>
      <c r="G666">
        <f t="shared" si="50"/>
        <v>0</v>
      </c>
      <c r="H666">
        <f t="shared" si="51"/>
        <v>0</v>
      </c>
      <c r="I666">
        <f t="shared" si="52"/>
        <v>0</v>
      </c>
      <c r="J666">
        <f t="shared" si="53"/>
        <v>1</v>
      </c>
      <c r="K666" t="s">
        <v>2944</v>
      </c>
      <c r="L666" t="s">
        <v>2945</v>
      </c>
      <c r="M666" s="2">
        <v>1358612</v>
      </c>
      <c r="N666" s="2"/>
      <c r="O666" s="2">
        <v>2037918</v>
      </c>
      <c r="P666" s="2">
        <v>3396530</v>
      </c>
      <c r="Q666">
        <v>40</v>
      </c>
      <c r="R666" t="s">
        <v>2946</v>
      </c>
      <c r="S666" t="s">
        <v>2947</v>
      </c>
      <c r="T666">
        <v>1</v>
      </c>
      <c r="U666" t="s">
        <v>2948</v>
      </c>
      <c r="V666" t="s">
        <v>506</v>
      </c>
      <c r="W666">
        <f t="shared" si="54"/>
        <v>944</v>
      </c>
      <c r="X666" t="s">
        <v>2941</v>
      </c>
      <c r="Y666" t="s">
        <v>2949</v>
      </c>
      <c r="AH666">
        <v>2</v>
      </c>
    </row>
    <row r="667" spans="1:34" ht="19.2">
      <c r="A667" s="4" t="s">
        <v>6009</v>
      </c>
      <c r="B667" t="s">
        <v>2969</v>
      </c>
      <c r="C667" t="s">
        <v>2970</v>
      </c>
      <c r="D667" t="s">
        <v>2971</v>
      </c>
      <c r="E667" t="s">
        <v>30</v>
      </c>
      <c r="F667" s="3" t="s">
        <v>245</v>
      </c>
      <c r="G667">
        <f t="shared" si="50"/>
        <v>0</v>
      </c>
      <c r="H667">
        <f t="shared" si="51"/>
        <v>0</v>
      </c>
      <c r="I667">
        <f t="shared" si="52"/>
        <v>0</v>
      </c>
      <c r="J667">
        <f t="shared" si="53"/>
        <v>1</v>
      </c>
      <c r="K667" t="s">
        <v>2972</v>
      </c>
      <c r="L667" t="s">
        <v>2973</v>
      </c>
      <c r="M667" s="2">
        <v>2831597</v>
      </c>
      <c r="N667" s="2">
        <v>368403</v>
      </c>
      <c r="O667" s="2">
        <v>4800000</v>
      </c>
      <c r="P667" s="2">
        <v>8000000</v>
      </c>
      <c r="Q667">
        <v>40</v>
      </c>
      <c r="R667" t="s">
        <v>2974</v>
      </c>
      <c r="S667" t="s">
        <v>2975</v>
      </c>
      <c r="U667" t="s">
        <v>55</v>
      </c>
      <c r="V667" t="s">
        <v>727</v>
      </c>
      <c r="W667">
        <f t="shared" si="54"/>
        <v>1825</v>
      </c>
      <c r="X667" t="s">
        <v>2969</v>
      </c>
      <c r="AH667">
        <v>1</v>
      </c>
    </row>
    <row r="668" spans="1:34" ht="19.2">
      <c r="A668" s="4" t="s">
        <v>6009</v>
      </c>
      <c r="B668" t="s">
        <v>3081</v>
      </c>
      <c r="C668" t="s">
        <v>3082</v>
      </c>
      <c r="D668" t="s">
        <v>3082</v>
      </c>
      <c r="E668" t="s">
        <v>30</v>
      </c>
      <c r="F668" s="3" t="s">
        <v>245</v>
      </c>
      <c r="G668">
        <f t="shared" si="50"/>
        <v>0</v>
      </c>
      <c r="H668">
        <f t="shared" si="51"/>
        <v>0</v>
      </c>
      <c r="I668">
        <f t="shared" si="52"/>
        <v>0</v>
      </c>
      <c r="J668">
        <f t="shared" si="53"/>
        <v>1</v>
      </c>
      <c r="K668" t="s">
        <v>3083</v>
      </c>
      <c r="L668" t="s">
        <v>3084</v>
      </c>
      <c r="M668" s="2">
        <v>851323</v>
      </c>
      <c r="N668" s="2">
        <v>1341704</v>
      </c>
      <c r="O668" s="2">
        <v>644717</v>
      </c>
      <c r="P668" s="2">
        <v>2837744</v>
      </c>
      <c r="Q668">
        <v>40</v>
      </c>
      <c r="R668" t="s">
        <v>3085</v>
      </c>
      <c r="S668" t="s">
        <v>3086</v>
      </c>
      <c r="T668">
        <v>2</v>
      </c>
      <c r="U668" t="s">
        <v>519</v>
      </c>
      <c r="V668" t="s">
        <v>331</v>
      </c>
      <c r="W668">
        <f t="shared" si="54"/>
        <v>1826</v>
      </c>
      <c r="X668" t="s">
        <v>3081</v>
      </c>
      <c r="Y668" t="s">
        <v>1470</v>
      </c>
      <c r="Z668" t="s">
        <v>3087</v>
      </c>
      <c r="AA668" t="s">
        <v>3088</v>
      </c>
      <c r="AB668" t="s">
        <v>3089</v>
      </c>
      <c r="AH668">
        <v>5</v>
      </c>
    </row>
    <row r="669" spans="1:34" ht="19.2">
      <c r="A669" s="4" t="s">
        <v>6009</v>
      </c>
      <c r="B669" t="s">
        <v>3188</v>
      </c>
      <c r="C669" t="s">
        <v>3189</v>
      </c>
      <c r="D669" t="s">
        <v>3189</v>
      </c>
      <c r="E669" t="s">
        <v>30</v>
      </c>
      <c r="F669" s="3" t="s">
        <v>245</v>
      </c>
      <c r="G669">
        <f t="shared" si="50"/>
        <v>0</v>
      </c>
      <c r="H669">
        <f t="shared" si="51"/>
        <v>0</v>
      </c>
      <c r="I669">
        <f t="shared" si="52"/>
        <v>0</v>
      </c>
      <c r="J669">
        <f t="shared" si="53"/>
        <v>1</v>
      </c>
      <c r="K669" t="s">
        <v>3190</v>
      </c>
      <c r="L669" t="s">
        <v>3191</v>
      </c>
      <c r="M669" s="2">
        <v>1057102</v>
      </c>
      <c r="N669" s="2">
        <v>467362</v>
      </c>
      <c r="O669" s="2">
        <v>1120884</v>
      </c>
      <c r="P669" s="2">
        <v>2645347</v>
      </c>
      <c r="Q669">
        <v>40</v>
      </c>
      <c r="R669" t="s">
        <v>3192</v>
      </c>
      <c r="S669" t="s">
        <v>3193</v>
      </c>
      <c r="T669">
        <v>52</v>
      </c>
      <c r="U669" t="s">
        <v>3194</v>
      </c>
      <c r="V669" t="s">
        <v>377</v>
      </c>
      <c r="W669">
        <f t="shared" si="54"/>
        <v>863</v>
      </c>
      <c r="X669" t="s">
        <v>3188</v>
      </c>
      <c r="Y669" t="s">
        <v>3195</v>
      </c>
      <c r="Z669" t="s">
        <v>3196</v>
      </c>
      <c r="AH669">
        <v>3</v>
      </c>
    </row>
    <row r="670" spans="1:34" ht="19.2">
      <c r="A670" s="4" t="s">
        <v>6009</v>
      </c>
      <c r="B670" t="s">
        <v>403</v>
      </c>
      <c r="C670" t="s">
        <v>3621</v>
      </c>
      <c r="D670" t="s">
        <v>3621</v>
      </c>
      <c r="E670" t="s">
        <v>30</v>
      </c>
      <c r="F670" s="3" t="s">
        <v>245</v>
      </c>
      <c r="G670">
        <f t="shared" si="50"/>
        <v>0</v>
      </c>
      <c r="H670">
        <f t="shared" si="51"/>
        <v>0</v>
      </c>
      <c r="I670">
        <f t="shared" si="52"/>
        <v>0</v>
      </c>
      <c r="J670">
        <f t="shared" si="53"/>
        <v>1</v>
      </c>
      <c r="K670" t="s">
        <v>3622</v>
      </c>
      <c r="L670" t="s">
        <v>3623</v>
      </c>
      <c r="M670" s="2">
        <v>856000</v>
      </c>
      <c r="N670" s="2">
        <v>1207200</v>
      </c>
      <c r="O670" s="2">
        <v>2216800</v>
      </c>
      <c r="P670" s="2">
        <v>4280000</v>
      </c>
      <c r="Q670">
        <v>40</v>
      </c>
      <c r="R670" t="s">
        <v>3624</v>
      </c>
      <c r="S670" t="s">
        <v>3625</v>
      </c>
      <c r="T670">
        <v>330</v>
      </c>
      <c r="U670" t="s">
        <v>3626</v>
      </c>
      <c r="V670" t="s">
        <v>604</v>
      </c>
      <c r="W670">
        <f t="shared" si="54"/>
        <v>1809</v>
      </c>
      <c r="X670" t="s">
        <v>403</v>
      </c>
      <c r="Y670" t="s">
        <v>234</v>
      </c>
      <c r="Z670" t="s">
        <v>3627</v>
      </c>
      <c r="AA670" t="s">
        <v>3628</v>
      </c>
      <c r="AB670" t="s">
        <v>3629</v>
      </c>
      <c r="AC670" t="s">
        <v>3630</v>
      </c>
      <c r="AD670" t="s">
        <v>3631</v>
      </c>
      <c r="AH670">
        <v>7</v>
      </c>
    </row>
    <row r="671" spans="1:34" ht="19.2">
      <c r="A671" s="4" t="s">
        <v>6009</v>
      </c>
      <c r="B671" t="s">
        <v>3757</v>
      </c>
      <c r="C671" t="s">
        <v>3758</v>
      </c>
      <c r="D671" t="s">
        <v>3759</v>
      </c>
      <c r="E671" t="s">
        <v>30</v>
      </c>
      <c r="F671" s="3" t="s">
        <v>245</v>
      </c>
      <c r="G671">
        <f t="shared" si="50"/>
        <v>0</v>
      </c>
      <c r="H671">
        <f t="shared" si="51"/>
        <v>0</v>
      </c>
      <c r="I671">
        <f t="shared" si="52"/>
        <v>0</v>
      </c>
      <c r="J671">
        <f t="shared" si="53"/>
        <v>1</v>
      </c>
      <c r="K671" t="s">
        <v>3760</v>
      </c>
      <c r="L671" t="s">
        <v>3761</v>
      </c>
      <c r="M671" s="2">
        <v>1188005</v>
      </c>
      <c r="N671" s="2">
        <v>1188005</v>
      </c>
      <c r="O671" s="2"/>
      <c r="P671" s="2">
        <v>2376010</v>
      </c>
      <c r="Q671">
        <v>40</v>
      </c>
      <c r="R671" t="s">
        <v>3762</v>
      </c>
      <c r="S671" t="s">
        <v>3763</v>
      </c>
      <c r="T671">
        <v>20</v>
      </c>
      <c r="U671" t="s">
        <v>2063</v>
      </c>
      <c r="V671" t="s">
        <v>1784</v>
      </c>
      <c r="W671">
        <f t="shared" si="54"/>
        <v>1734</v>
      </c>
      <c r="X671" t="s">
        <v>3757</v>
      </c>
      <c r="Y671" t="s">
        <v>3764</v>
      </c>
      <c r="AH671">
        <v>2</v>
      </c>
    </row>
    <row r="672" spans="1:34" ht="19.2">
      <c r="A672" s="4" t="s">
        <v>6009</v>
      </c>
      <c r="B672" t="s">
        <v>3829</v>
      </c>
      <c r="C672" t="s">
        <v>3830</v>
      </c>
      <c r="D672" t="s">
        <v>3831</v>
      </c>
      <c r="E672" t="s">
        <v>30</v>
      </c>
      <c r="F672" s="3" t="s">
        <v>245</v>
      </c>
      <c r="G672">
        <f t="shared" si="50"/>
        <v>0</v>
      </c>
      <c r="H672">
        <f t="shared" si="51"/>
        <v>0</v>
      </c>
      <c r="I672">
        <f t="shared" si="52"/>
        <v>0</v>
      </c>
      <c r="J672">
        <f t="shared" si="53"/>
        <v>1</v>
      </c>
      <c r="K672" t="s">
        <v>3832</v>
      </c>
      <c r="L672" t="s">
        <v>3833</v>
      </c>
      <c r="M672" s="2">
        <v>600000</v>
      </c>
      <c r="N672" s="2">
        <v>55500</v>
      </c>
      <c r="O672" s="2">
        <v>619000</v>
      </c>
      <c r="P672" s="2">
        <v>1274500</v>
      </c>
      <c r="Q672">
        <v>40</v>
      </c>
      <c r="R672" t="s">
        <v>3834</v>
      </c>
      <c r="S672" t="s">
        <v>3835</v>
      </c>
      <c r="T672">
        <v>111</v>
      </c>
      <c r="U672" t="s">
        <v>2948</v>
      </c>
      <c r="V672" t="s">
        <v>1516</v>
      </c>
      <c r="W672">
        <f t="shared" si="54"/>
        <v>1125</v>
      </c>
      <c r="X672" t="s">
        <v>3836</v>
      </c>
      <c r="Y672" t="s">
        <v>3837</v>
      </c>
      <c r="Z672" t="s">
        <v>3838</v>
      </c>
      <c r="AA672" t="s">
        <v>3839</v>
      </c>
      <c r="AB672" t="s">
        <v>3840</v>
      </c>
      <c r="AC672" t="s">
        <v>3841</v>
      </c>
      <c r="AD672" t="s">
        <v>3842</v>
      </c>
      <c r="AE672" t="s">
        <v>3843</v>
      </c>
      <c r="AF672" t="s">
        <v>3844</v>
      </c>
      <c r="AH672">
        <v>9</v>
      </c>
    </row>
    <row r="673" spans="1:34" ht="19.2">
      <c r="A673" s="4" t="s">
        <v>6009</v>
      </c>
      <c r="B673" t="s">
        <v>4188</v>
      </c>
      <c r="C673" t="s">
        <v>4189</v>
      </c>
      <c r="D673" t="s">
        <v>4190</v>
      </c>
      <c r="E673" t="s">
        <v>30</v>
      </c>
      <c r="F673" s="3" t="s">
        <v>245</v>
      </c>
      <c r="G673">
        <f t="shared" si="50"/>
        <v>0</v>
      </c>
      <c r="H673">
        <f t="shared" si="51"/>
        <v>0</v>
      </c>
      <c r="I673">
        <f t="shared" si="52"/>
        <v>0</v>
      </c>
      <c r="J673">
        <f t="shared" si="53"/>
        <v>1</v>
      </c>
      <c r="K673" t="s">
        <v>4191</v>
      </c>
      <c r="L673" t="s">
        <v>4192</v>
      </c>
      <c r="M673" s="2">
        <v>161037</v>
      </c>
      <c r="N673" s="2">
        <v>432243</v>
      </c>
      <c r="O673" s="2">
        <v>211904</v>
      </c>
      <c r="P673" s="2">
        <v>805183</v>
      </c>
      <c r="Q673">
        <v>40</v>
      </c>
      <c r="R673" t="s">
        <v>4193</v>
      </c>
      <c r="S673" t="s">
        <v>4194</v>
      </c>
      <c r="T673">
        <v>8</v>
      </c>
      <c r="U673" t="s">
        <v>3068</v>
      </c>
      <c r="V673" t="s">
        <v>45</v>
      </c>
      <c r="W673">
        <f t="shared" si="54"/>
        <v>1161</v>
      </c>
      <c r="X673" t="s">
        <v>4188</v>
      </c>
      <c r="Y673" t="s">
        <v>234</v>
      </c>
      <c r="Z673" t="s">
        <v>4195</v>
      </c>
      <c r="AH673">
        <v>3</v>
      </c>
    </row>
    <row r="674" spans="1:34" ht="19.2">
      <c r="A674" s="4" t="s">
        <v>6009</v>
      </c>
      <c r="B674" t="s">
        <v>4219</v>
      </c>
      <c r="C674" t="s">
        <v>4220</v>
      </c>
      <c r="D674" t="s">
        <v>4221</v>
      </c>
      <c r="E674" t="s">
        <v>30</v>
      </c>
      <c r="F674" s="3" t="s">
        <v>245</v>
      </c>
      <c r="G674">
        <f t="shared" si="50"/>
        <v>0</v>
      </c>
      <c r="H674">
        <f t="shared" si="51"/>
        <v>0</v>
      </c>
      <c r="I674">
        <f t="shared" si="52"/>
        <v>0</v>
      </c>
      <c r="J674">
        <f t="shared" si="53"/>
        <v>1</v>
      </c>
      <c r="K674" t="s">
        <v>4222</v>
      </c>
      <c r="L674" t="s">
        <v>4223</v>
      </c>
      <c r="M674" s="2">
        <v>900000</v>
      </c>
      <c r="N674" s="2"/>
      <c r="O674" s="2">
        <v>900000</v>
      </c>
      <c r="P674" s="2">
        <v>1800000</v>
      </c>
      <c r="Q674">
        <v>40</v>
      </c>
      <c r="R674" t="s">
        <v>4224</v>
      </c>
      <c r="S674" t="s">
        <v>4225</v>
      </c>
      <c r="T674">
        <v>11</v>
      </c>
      <c r="U674" t="s">
        <v>1228</v>
      </c>
      <c r="V674" t="s">
        <v>506</v>
      </c>
      <c r="W674">
        <f t="shared" si="54"/>
        <v>1095</v>
      </c>
      <c r="X674" t="s">
        <v>4219</v>
      </c>
      <c r="AH674">
        <v>1</v>
      </c>
    </row>
    <row r="675" spans="1:34" ht="19.2">
      <c r="A675" s="4" t="s">
        <v>6009</v>
      </c>
      <c r="B675" t="s">
        <v>720</v>
      </c>
      <c r="C675" t="s">
        <v>4246</v>
      </c>
      <c r="D675" t="s">
        <v>4247</v>
      </c>
      <c r="E675" t="s">
        <v>30</v>
      </c>
      <c r="F675" s="3" t="s">
        <v>245</v>
      </c>
      <c r="G675">
        <f t="shared" si="50"/>
        <v>0</v>
      </c>
      <c r="H675">
        <f t="shared" si="51"/>
        <v>0</v>
      </c>
      <c r="I675">
        <f t="shared" si="52"/>
        <v>0</v>
      </c>
      <c r="J675">
        <f t="shared" si="53"/>
        <v>1</v>
      </c>
      <c r="K675" t="s">
        <v>4248</v>
      </c>
      <c r="L675" t="s">
        <v>724</v>
      </c>
      <c r="M675" s="2">
        <v>3716471</v>
      </c>
      <c r="N675" s="2">
        <v>1783529</v>
      </c>
      <c r="O675" s="2">
        <v>6800000</v>
      </c>
      <c r="P675" s="2">
        <v>12300000</v>
      </c>
      <c r="Q675">
        <v>40</v>
      </c>
      <c r="R675" t="s">
        <v>4249</v>
      </c>
      <c r="S675" t="s">
        <v>726</v>
      </c>
      <c r="T675">
        <v>6</v>
      </c>
      <c r="U675" t="s">
        <v>3139</v>
      </c>
      <c r="V675" t="s">
        <v>727</v>
      </c>
      <c r="W675">
        <f t="shared" si="54"/>
        <v>1862</v>
      </c>
      <c r="X675" t="s">
        <v>720</v>
      </c>
      <c r="AH675">
        <v>1</v>
      </c>
    </row>
    <row r="676" spans="1:34" ht="19.2">
      <c r="A676" s="4" t="s">
        <v>6009</v>
      </c>
      <c r="B676" t="s">
        <v>4188</v>
      </c>
      <c r="C676" t="s">
        <v>4572</v>
      </c>
      <c r="D676" t="s">
        <v>4573</v>
      </c>
      <c r="E676" t="s">
        <v>30</v>
      </c>
      <c r="F676" t="s">
        <v>245</v>
      </c>
      <c r="G676">
        <f t="shared" si="50"/>
        <v>0</v>
      </c>
      <c r="H676">
        <f t="shared" si="51"/>
        <v>0</v>
      </c>
      <c r="I676">
        <f t="shared" si="52"/>
        <v>0</v>
      </c>
      <c r="J676">
        <f t="shared" si="53"/>
        <v>1</v>
      </c>
      <c r="K676" t="s">
        <v>4574</v>
      </c>
      <c r="L676" t="s">
        <v>4575</v>
      </c>
      <c r="M676" s="2">
        <v>161037</v>
      </c>
      <c r="N676" s="2">
        <v>161037</v>
      </c>
      <c r="O676" s="2">
        <v>483110</v>
      </c>
      <c r="P676" s="2">
        <v>805183</v>
      </c>
      <c r="Q676">
        <v>19</v>
      </c>
      <c r="R676" t="s">
        <v>4193</v>
      </c>
      <c r="S676" t="s">
        <v>4576</v>
      </c>
      <c r="T676">
        <v>8</v>
      </c>
      <c r="U676" t="s">
        <v>4577</v>
      </c>
      <c r="V676" t="s">
        <v>4578</v>
      </c>
      <c r="W676">
        <f t="shared" si="54"/>
        <v>730</v>
      </c>
      <c r="X676" t="s">
        <v>234</v>
      </c>
      <c r="Y676" t="s">
        <v>4195</v>
      </c>
      <c r="AH676">
        <v>2</v>
      </c>
    </row>
    <row r="677" spans="1:34" ht="19.2">
      <c r="A677" s="4" t="s">
        <v>6009</v>
      </c>
      <c r="B677" t="s">
        <v>1321</v>
      </c>
      <c r="C677" t="s">
        <v>4726</v>
      </c>
      <c r="D677" t="s">
        <v>4727</v>
      </c>
      <c r="E677" t="s">
        <v>30</v>
      </c>
      <c r="F677" s="3" t="s">
        <v>245</v>
      </c>
      <c r="G677">
        <f t="shared" si="50"/>
        <v>0</v>
      </c>
      <c r="H677">
        <f t="shared" si="51"/>
        <v>0</v>
      </c>
      <c r="I677">
        <f t="shared" si="52"/>
        <v>0</v>
      </c>
      <c r="J677">
        <f t="shared" si="53"/>
        <v>1</v>
      </c>
      <c r="K677" t="s">
        <v>4728</v>
      </c>
      <c r="L677" t="s">
        <v>1325</v>
      </c>
      <c r="M677" s="2">
        <v>121737</v>
      </c>
      <c r="N677" s="2"/>
      <c r="O677" s="2">
        <v>121737</v>
      </c>
      <c r="P677" s="2">
        <v>243474</v>
      </c>
      <c r="Q677">
        <v>40</v>
      </c>
      <c r="R677" t="s">
        <v>4729</v>
      </c>
      <c r="S677" t="s">
        <v>4730</v>
      </c>
      <c r="T677">
        <v>66</v>
      </c>
      <c r="U677" t="s">
        <v>44</v>
      </c>
      <c r="V677" t="s">
        <v>4731</v>
      </c>
      <c r="W677">
        <f t="shared" si="54"/>
        <v>1099</v>
      </c>
      <c r="X677" t="s">
        <v>1329</v>
      </c>
      <c r="AH677">
        <v>1</v>
      </c>
    </row>
    <row r="678" spans="1:34" ht="19.2">
      <c r="A678" s="4" t="s">
        <v>6009</v>
      </c>
      <c r="B678" t="s">
        <v>5366</v>
      </c>
      <c r="C678" t="s">
        <v>5367</v>
      </c>
      <c r="D678" t="s">
        <v>5368</v>
      </c>
      <c r="E678" t="s">
        <v>30</v>
      </c>
      <c r="F678" s="3" t="s">
        <v>245</v>
      </c>
      <c r="G678">
        <f t="shared" si="50"/>
        <v>0</v>
      </c>
      <c r="H678">
        <f t="shared" si="51"/>
        <v>0</v>
      </c>
      <c r="I678">
        <f t="shared" si="52"/>
        <v>0</v>
      </c>
      <c r="J678">
        <f t="shared" si="53"/>
        <v>1</v>
      </c>
      <c r="K678" t="s">
        <v>5369</v>
      </c>
      <c r="L678" t="s">
        <v>3833</v>
      </c>
      <c r="M678" s="2">
        <v>200000</v>
      </c>
      <c r="N678" s="2"/>
      <c r="O678" s="2">
        <v>300000</v>
      </c>
      <c r="P678" s="2">
        <v>500000</v>
      </c>
      <c r="Q678">
        <v>40</v>
      </c>
      <c r="R678" t="s">
        <v>3192</v>
      </c>
      <c r="S678" t="s">
        <v>2975</v>
      </c>
      <c r="T678">
        <v>40</v>
      </c>
      <c r="U678" t="s">
        <v>55</v>
      </c>
      <c r="V678" t="s">
        <v>727</v>
      </c>
      <c r="W678">
        <f t="shared" si="54"/>
        <v>1825</v>
      </c>
      <c r="X678" t="s">
        <v>5366</v>
      </c>
      <c r="Y678" t="s">
        <v>5370</v>
      </c>
      <c r="AH678">
        <v>2</v>
      </c>
    </row>
    <row r="679" spans="1:34" ht="19.2">
      <c r="A679" s="4" t="s">
        <v>6009</v>
      </c>
      <c r="B679" t="s">
        <v>720</v>
      </c>
      <c r="C679" t="s">
        <v>5549</v>
      </c>
      <c r="D679" t="s">
        <v>5550</v>
      </c>
      <c r="E679" t="s">
        <v>30</v>
      </c>
      <c r="F679" s="3" t="s">
        <v>245</v>
      </c>
      <c r="G679">
        <f t="shared" si="50"/>
        <v>0</v>
      </c>
      <c r="H679">
        <f t="shared" si="51"/>
        <v>0</v>
      </c>
      <c r="I679">
        <f t="shared" si="52"/>
        <v>0</v>
      </c>
      <c r="J679">
        <f t="shared" si="53"/>
        <v>1</v>
      </c>
      <c r="K679" t="s">
        <v>5551</v>
      </c>
      <c r="L679" t="s">
        <v>724</v>
      </c>
      <c r="M679" s="2">
        <v>1238824</v>
      </c>
      <c r="N679" s="2">
        <v>1461176</v>
      </c>
      <c r="O679" s="2">
        <v>833333</v>
      </c>
      <c r="P679" s="2">
        <v>3533333</v>
      </c>
      <c r="Q679">
        <v>40</v>
      </c>
      <c r="R679" t="s">
        <v>5552</v>
      </c>
      <c r="S679" t="s">
        <v>726</v>
      </c>
      <c r="T679">
        <v>6</v>
      </c>
      <c r="U679" t="s">
        <v>3139</v>
      </c>
      <c r="V679" t="s">
        <v>727</v>
      </c>
      <c r="W679">
        <f t="shared" si="54"/>
        <v>1862</v>
      </c>
      <c r="X679" t="s">
        <v>728</v>
      </c>
      <c r="AH679">
        <v>1</v>
      </c>
    </row>
    <row r="680" spans="1:34" ht="15.6">
      <c r="A680" s="7" t="s">
        <v>6009</v>
      </c>
      <c r="B680" t="s">
        <v>5636</v>
      </c>
      <c r="C680" t="s">
        <v>5637</v>
      </c>
      <c r="D680" t="s">
        <v>5637</v>
      </c>
      <c r="E680" t="s">
        <v>30</v>
      </c>
      <c r="F680" s="3" t="s">
        <v>245</v>
      </c>
      <c r="G680">
        <f t="shared" si="50"/>
        <v>0</v>
      </c>
      <c r="H680">
        <f t="shared" si="51"/>
        <v>0</v>
      </c>
      <c r="I680">
        <f t="shared" si="52"/>
        <v>0</v>
      </c>
      <c r="J680">
        <f t="shared" si="53"/>
        <v>1</v>
      </c>
      <c r="K680" t="s">
        <v>5638</v>
      </c>
      <c r="L680" t="s">
        <v>5639</v>
      </c>
      <c r="M680" s="2">
        <v>177936</v>
      </c>
      <c r="N680" s="2">
        <v>177936</v>
      </c>
      <c r="O680" s="2">
        <v>533811</v>
      </c>
      <c r="P680" s="2">
        <v>889683</v>
      </c>
      <c r="Q680">
        <v>40</v>
      </c>
      <c r="R680" t="s">
        <v>5640</v>
      </c>
      <c r="S680" t="s">
        <v>5641</v>
      </c>
      <c r="T680">
        <v>285</v>
      </c>
      <c r="U680" t="s">
        <v>5642</v>
      </c>
      <c r="V680" t="s">
        <v>1888</v>
      </c>
      <c r="W680">
        <f t="shared" si="54"/>
        <v>1148</v>
      </c>
      <c r="X680" t="s">
        <v>5636</v>
      </c>
      <c r="Y680" t="s">
        <v>5420</v>
      </c>
      <c r="AH680">
        <v>2</v>
      </c>
    </row>
    <row r="681" spans="1:34" ht="19.2">
      <c r="A681" s="4" t="s">
        <v>6140</v>
      </c>
      <c r="B681" t="s">
        <v>5201</v>
      </c>
      <c r="C681" t="s">
        <v>5202</v>
      </c>
      <c r="D681" t="s">
        <v>5202</v>
      </c>
      <c r="E681" t="s">
        <v>30</v>
      </c>
      <c r="F681" t="s">
        <v>245</v>
      </c>
      <c r="G681">
        <f t="shared" si="50"/>
        <v>0</v>
      </c>
      <c r="H681">
        <f t="shared" si="51"/>
        <v>0</v>
      </c>
      <c r="I681">
        <f t="shared" si="52"/>
        <v>0</v>
      </c>
      <c r="J681">
        <f t="shared" si="53"/>
        <v>1</v>
      </c>
      <c r="K681" t="s">
        <v>5203</v>
      </c>
      <c r="M681" s="2">
        <v>511141</v>
      </c>
      <c r="N681" s="2">
        <v>766712</v>
      </c>
      <c r="O681" s="2"/>
      <c r="P681" s="2">
        <v>1277853</v>
      </c>
      <c r="Q681">
        <v>40</v>
      </c>
      <c r="R681" t="s">
        <v>5204</v>
      </c>
      <c r="S681" t="s">
        <v>5205</v>
      </c>
      <c r="T681">
        <v>1</v>
      </c>
      <c r="U681" t="s">
        <v>5206</v>
      </c>
      <c r="V681" t="s">
        <v>2147</v>
      </c>
      <c r="W681">
        <f t="shared" si="54"/>
        <v>397</v>
      </c>
      <c r="AH681">
        <v>1</v>
      </c>
    </row>
    <row r="682" spans="1:34" ht="19.2">
      <c r="A682" s="4" t="s">
        <v>6124</v>
      </c>
      <c r="B682" t="s">
        <v>1365</v>
      </c>
      <c r="C682" t="s">
        <v>4240</v>
      </c>
      <c r="E682" t="s">
        <v>30</v>
      </c>
      <c r="F682" t="s">
        <v>138</v>
      </c>
      <c r="G682">
        <f t="shared" si="50"/>
        <v>0</v>
      </c>
      <c r="H682">
        <f t="shared" si="51"/>
        <v>1</v>
      </c>
      <c r="I682">
        <f t="shared" si="52"/>
        <v>0</v>
      </c>
      <c r="J682">
        <f t="shared" si="53"/>
        <v>0</v>
      </c>
      <c r="K682" t="s">
        <v>4241</v>
      </c>
      <c r="M682" s="2">
        <v>349944</v>
      </c>
      <c r="N682" s="2">
        <v>305596</v>
      </c>
      <c r="O682" s="2">
        <v>344300</v>
      </c>
      <c r="P682" s="2">
        <v>999839</v>
      </c>
      <c r="R682" t="s">
        <v>4242</v>
      </c>
      <c r="S682" t="s">
        <v>4243</v>
      </c>
      <c r="T682">
        <v>3</v>
      </c>
      <c r="U682" t="s">
        <v>54</v>
      </c>
      <c r="V682" t="s">
        <v>3326</v>
      </c>
      <c r="W682">
        <f t="shared" si="54"/>
        <v>912</v>
      </c>
      <c r="X682" t="s">
        <v>1365</v>
      </c>
      <c r="Y682" t="s">
        <v>4244</v>
      </c>
      <c r="Z682" t="s">
        <v>4245</v>
      </c>
      <c r="AA682" t="s">
        <v>540</v>
      </c>
      <c r="AH682">
        <v>4</v>
      </c>
    </row>
    <row r="683" spans="1:34" ht="19.2">
      <c r="A683" s="4" t="s">
        <v>6124</v>
      </c>
      <c r="B683" t="s">
        <v>1365</v>
      </c>
      <c r="C683" t="s">
        <v>4684</v>
      </c>
      <c r="E683" t="s">
        <v>30</v>
      </c>
      <c r="F683" t="s">
        <v>138</v>
      </c>
      <c r="G683">
        <f t="shared" si="50"/>
        <v>0</v>
      </c>
      <c r="H683">
        <f t="shared" si="51"/>
        <v>1</v>
      </c>
      <c r="I683">
        <f t="shared" si="52"/>
        <v>0</v>
      </c>
      <c r="J683">
        <f t="shared" si="53"/>
        <v>0</v>
      </c>
      <c r="K683" t="s">
        <v>4685</v>
      </c>
      <c r="M683" s="2">
        <v>549049</v>
      </c>
      <c r="N683" s="2">
        <v>142854</v>
      </c>
      <c r="O683" s="2">
        <v>876811</v>
      </c>
      <c r="P683" s="2">
        <v>1568714</v>
      </c>
      <c r="R683" t="s">
        <v>4242</v>
      </c>
      <c r="S683" t="s">
        <v>4243</v>
      </c>
      <c r="T683">
        <v>3</v>
      </c>
      <c r="U683" t="s">
        <v>390</v>
      </c>
      <c r="V683" t="s">
        <v>4097</v>
      </c>
      <c r="W683">
        <f t="shared" si="54"/>
        <v>2191</v>
      </c>
      <c r="X683" t="s">
        <v>1365</v>
      </c>
      <c r="Y683" t="s">
        <v>4686</v>
      </c>
      <c r="Z683" t="s">
        <v>4687</v>
      </c>
      <c r="AH683">
        <v>3</v>
      </c>
    </row>
    <row r="684" spans="1:34" ht="19.2">
      <c r="A684" s="4" t="s">
        <v>6124</v>
      </c>
      <c r="B684" t="s">
        <v>1365</v>
      </c>
      <c r="C684" t="s">
        <v>5276</v>
      </c>
      <c r="E684" t="s">
        <v>30</v>
      </c>
      <c r="F684" t="s">
        <v>138</v>
      </c>
      <c r="G684">
        <f t="shared" si="50"/>
        <v>0</v>
      </c>
      <c r="H684">
        <f t="shared" si="51"/>
        <v>1</v>
      </c>
      <c r="I684">
        <f t="shared" si="52"/>
        <v>0</v>
      </c>
      <c r="J684">
        <f t="shared" si="53"/>
        <v>0</v>
      </c>
      <c r="K684" t="s">
        <v>5277</v>
      </c>
      <c r="L684" t="s">
        <v>5278</v>
      </c>
      <c r="M684" s="2">
        <v>717086</v>
      </c>
      <c r="N684" s="2">
        <v>737465</v>
      </c>
      <c r="O684" s="2">
        <v>594266</v>
      </c>
      <c r="P684" s="2">
        <v>2048817</v>
      </c>
      <c r="R684" t="s">
        <v>4242</v>
      </c>
      <c r="S684" t="s">
        <v>5279</v>
      </c>
      <c r="T684">
        <v>3</v>
      </c>
      <c r="U684" t="s">
        <v>339</v>
      </c>
      <c r="V684" t="s">
        <v>784</v>
      </c>
      <c r="W684">
        <f t="shared" si="54"/>
        <v>1003</v>
      </c>
      <c r="X684" t="s">
        <v>1365</v>
      </c>
      <c r="Y684" t="s">
        <v>5280</v>
      </c>
      <c r="Z684" t="s">
        <v>5281</v>
      </c>
      <c r="AA684" t="s">
        <v>5282</v>
      </c>
      <c r="AB684" t="s">
        <v>5283</v>
      </c>
      <c r="AH684">
        <v>5</v>
      </c>
    </row>
    <row r="685" spans="1:34">
      <c r="A685" t="s">
        <v>6000</v>
      </c>
      <c r="B685" t="s">
        <v>334</v>
      </c>
      <c r="C685" t="s">
        <v>335</v>
      </c>
      <c r="E685" t="s">
        <v>30</v>
      </c>
      <c r="F685" t="s">
        <v>138</v>
      </c>
      <c r="G685">
        <f t="shared" si="50"/>
        <v>0</v>
      </c>
      <c r="H685">
        <f t="shared" si="51"/>
        <v>1</v>
      </c>
      <c r="I685">
        <f t="shared" si="52"/>
        <v>0</v>
      </c>
      <c r="J685">
        <f t="shared" si="53"/>
        <v>0</v>
      </c>
      <c r="K685" t="s">
        <v>336</v>
      </c>
      <c r="M685" s="2">
        <v>45402</v>
      </c>
      <c r="N685" s="2"/>
      <c r="O685" s="2">
        <v>141686</v>
      </c>
      <c r="P685" s="2">
        <v>187088</v>
      </c>
      <c r="R685" t="s">
        <v>337</v>
      </c>
      <c r="S685" t="s">
        <v>338</v>
      </c>
      <c r="T685">
        <v>14</v>
      </c>
      <c r="U685" t="s">
        <v>339</v>
      </c>
      <c r="V685" t="s">
        <v>340</v>
      </c>
      <c r="W685">
        <f t="shared" si="54"/>
        <v>517</v>
      </c>
      <c r="X685" t="s">
        <v>334</v>
      </c>
      <c r="AH685">
        <v>1</v>
      </c>
    </row>
    <row r="686" spans="1:34" ht="19.2">
      <c r="A686" s="4" t="s">
        <v>6000</v>
      </c>
      <c r="B686" t="s">
        <v>2396</v>
      </c>
      <c r="C686" t="s">
        <v>2397</v>
      </c>
      <c r="E686" t="s">
        <v>30</v>
      </c>
      <c r="F686" t="s">
        <v>138</v>
      </c>
      <c r="G686">
        <f t="shared" si="50"/>
        <v>0</v>
      </c>
      <c r="H686">
        <f t="shared" si="51"/>
        <v>1</v>
      </c>
      <c r="I686">
        <f t="shared" si="52"/>
        <v>0</v>
      </c>
      <c r="J686">
        <f t="shared" si="53"/>
        <v>0</v>
      </c>
      <c r="K686" t="s">
        <v>2398</v>
      </c>
      <c r="M686" s="2">
        <v>109678</v>
      </c>
      <c r="N686" s="2">
        <v>68505</v>
      </c>
      <c r="O686" s="2">
        <v>135183</v>
      </c>
      <c r="P686" s="2">
        <v>313366</v>
      </c>
      <c r="R686" t="s">
        <v>2399</v>
      </c>
      <c r="S686" t="s">
        <v>2400</v>
      </c>
      <c r="T686">
        <v>2321</v>
      </c>
      <c r="U686" t="s">
        <v>264</v>
      </c>
      <c r="V686" t="s">
        <v>543</v>
      </c>
      <c r="W686">
        <f t="shared" si="54"/>
        <v>1095</v>
      </c>
      <c r="X686" t="s">
        <v>2396</v>
      </c>
      <c r="Y686" t="s">
        <v>2401</v>
      </c>
      <c r="Z686" t="s">
        <v>540</v>
      </c>
      <c r="AH686">
        <v>3</v>
      </c>
    </row>
    <row r="687" spans="1:34" ht="19.2">
      <c r="A687" s="4" t="s">
        <v>6000</v>
      </c>
      <c r="B687" t="s">
        <v>5904</v>
      </c>
      <c r="C687" t="s">
        <v>5905</v>
      </c>
      <c r="E687" t="s">
        <v>30</v>
      </c>
      <c r="F687" t="s">
        <v>138</v>
      </c>
      <c r="G687">
        <f t="shared" si="50"/>
        <v>0</v>
      </c>
      <c r="H687">
        <f t="shared" si="51"/>
        <v>1</v>
      </c>
      <c r="I687">
        <f t="shared" si="52"/>
        <v>0</v>
      </c>
      <c r="J687">
        <f t="shared" si="53"/>
        <v>0</v>
      </c>
      <c r="K687" t="s">
        <v>5906</v>
      </c>
      <c r="M687" s="2">
        <v>1012553</v>
      </c>
      <c r="N687" s="2">
        <v>1153705</v>
      </c>
      <c r="O687" s="2">
        <v>2004878</v>
      </c>
      <c r="P687" s="2">
        <v>4171135</v>
      </c>
      <c r="R687" t="s">
        <v>5907</v>
      </c>
      <c r="S687" t="s">
        <v>5908</v>
      </c>
      <c r="T687">
        <v>5427</v>
      </c>
      <c r="U687" t="s">
        <v>5909</v>
      </c>
      <c r="V687" t="s">
        <v>45</v>
      </c>
      <c r="W687">
        <f t="shared" si="54"/>
        <v>1596</v>
      </c>
      <c r="X687" t="s">
        <v>5904</v>
      </c>
      <c r="Y687" t="s">
        <v>5910</v>
      </c>
      <c r="Z687" t="s">
        <v>5911</v>
      </c>
      <c r="AA687" t="s">
        <v>5912</v>
      </c>
      <c r="AB687" t="s">
        <v>5913</v>
      </c>
      <c r="AC687" t="s">
        <v>5914</v>
      </c>
      <c r="AD687" t="s">
        <v>5915</v>
      </c>
      <c r="AE687" t="s">
        <v>136</v>
      </c>
      <c r="AH687">
        <v>8</v>
      </c>
    </row>
    <row r="688" spans="1:34" ht="19.2">
      <c r="A688" s="4" t="s">
        <v>6089</v>
      </c>
      <c r="B688" t="s">
        <v>2740</v>
      </c>
      <c r="C688" t="s">
        <v>2741</v>
      </c>
      <c r="E688" t="s">
        <v>30</v>
      </c>
      <c r="F688" t="s">
        <v>138</v>
      </c>
      <c r="G688">
        <f t="shared" si="50"/>
        <v>0</v>
      </c>
      <c r="H688">
        <f t="shared" si="51"/>
        <v>1</v>
      </c>
      <c r="I688">
        <f t="shared" si="52"/>
        <v>0</v>
      </c>
      <c r="J688">
        <f t="shared" si="53"/>
        <v>0</v>
      </c>
      <c r="K688" t="s">
        <v>2742</v>
      </c>
      <c r="M688" s="2">
        <v>886029</v>
      </c>
      <c r="N688" s="2">
        <v>620343</v>
      </c>
      <c r="O688" s="2">
        <v>2555288</v>
      </c>
      <c r="P688" s="2">
        <v>4061660</v>
      </c>
      <c r="R688" t="s">
        <v>2743</v>
      </c>
      <c r="S688" t="s">
        <v>2744</v>
      </c>
      <c r="T688">
        <v>15</v>
      </c>
      <c r="U688" t="s">
        <v>330</v>
      </c>
      <c r="V688" t="s">
        <v>141</v>
      </c>
      <c r="W688">
        <f t="shared" si="54"/>
        <v>1401</v>
      </c>
      <c r="X688" t="s">
        <v>2745</v>
      </c>
      <c r="Y688" t="s">
        <v>2746</v>
      </c>
      <c r="Z688" t="s">
        <v>2747</v>
      </c>
      <c r="AA688" t="s">
        <v>2748</v>
      </c>
      <c r="AB688" t="s">
        <v>2749</v>
      </c>
      <c r="AC688" t="s">
        <v>2750</v>
      </c>
      <c r="AH688">
        <v>6</v>
      </c>
    </row>
    <row r="689" spans="1:34" ht="19.2">
      <c r="A689" s="4" t="s">
        <v>6089</v>
      </c>
      <c r="B689" t="s">
        <v>4337</v>
      </c>
      <c r="C689" t="s">
        <v>4338</v>
      </c>
      <c r="E689" t="s">
        <v>30</v>
      </c>
      <c r="F689" t="s">
        <v>138</v>
      </c>
      <c r="G689">
        <f t="shared" si="50"/>
        <v>0</v>
      </c>
      <c r="H689">
        <f t="shared" si="51"/>
        <v>1</v>
      </c>
      <c r="I689">
        <f t="shared" si="52"/>
        <v>0</v>
      </c>
      <c r="J689">
        <f t="shared" si="53"/>
        <v>0</v>
      </c>
      <c r="K689" t="s">
        <v>4339</v>
      </c>
      <c r="M689" s="2">
        <v>245833</v>
      </c>
      <c r="N689" s="2"/>
      <c r="O689" s="2">
        <v>737497</v>
      </c>
      <c r="P689" s="2">
        <v>983330</v>
      </c>
      <c r="R689" t="s">
        <v>2743</v>
      </c>
      <c r="S689" t="s">
        <v>2744</v>
      </c>
      <c r="T689">
        <v>15</v>
      </c>
      <c r="U689" t="s">
        <v>376</v>
      </c>
      <c r="V689" t="s">
        <v>45</v>
      </c>
      <c r="W689">
        <f t="shared" si="54"/>
        <v>913</v>
      </c>
      <c r="X689" t="s">
        <v>4337</v>
      </c>
      <c r="AH689">
        <v>1</v>
      </c>
    </row>
    <row r="690" spans="1:34" ht="19.2">
      <c r="A690" s="4" t="s">
        <v>6089</v>
      </c>
      <c r="B690" t="s">
        <v>2411</v>
      </c>
      <c r="C690" t="s">
        <v>5180</v>
      </c>
      <c r="E690" t="s">
        <v>30</v>
      </c>
      <c r="F690" t="s">
        <v>138</v>
      </c>
      <c r="G690">
        <f t="shared" si="50"/>
        <v>0</v>
      </c>
      <c r="H690">
        <f t="shared" si="51"/>
        <v>1</v>
      </c>
      <c r="I690">
        <f t="shared" si="52"/>
        <v>0</v>
      </c>
      <c r="J690">
        <f t="shared" si="53"/>
        <v>0</v>
      </c>
      <c r="K690" t="s">
        <v>5181</v>
      </c>
      <c r="M690" s="2">
        <v>166408</v>
      </c>
      <c r="N690" s="2"/>
      <c r="O690" s="2">
        <v>314772</v>
      </c>
      <c r="P690" s="2">
        <v>481180</v>
      </c>
      <c r="R690" t="s">
        <v>2743</v>
      </c>
      <c r="S690" t="s">
        <v>5182</v>
      </c>
      <c r="T690">
        <v>7</v>
      </c>
      <c r="U690" t="s">
        <v>154</v>
      </c>
      <c r="V690" t="s">
        <v>3214</v>
      </c>
      <c r="W690">
        <f t="shared" si="54"/>
        <v>1431</v>
      </c>
      <c r="X690" t="s">
        <v>2413</v>
      </c>
      <c r="AH690">
        <v>1</v>
      </c>
    </row>
    <row r="691" spans="1:34" ht="19.2">
      <c r="A691" s="4" t="s">
        <v>6089</v>
      </c>
      <c r="B691" s="3" t="s">
        <v>2411</v>
      </c>
      <c r="C691" s="3" t="s">
        <v>2412</v>
      </c>
      <c r="E691" t="s">
        <v>30</v>
      </c>
      <c r="F691" s="3" t="s">
        <v>138</v>
      </c>
      <c r="G691">
        <f t="shared" si="50"/>
        <v>0</v>
      </c>
      <c r="H691">
        <f t="shared" si="51"/>
        <v>1</v>
      </c>
      <c r="I691">
        <f t="shared" si="52"/>
        <v>0</v>
      </c>
      <c r="J691">
        <f t="shared" si="53"/>
        <v>0</v>
      </c>
      <c r="K691" t="s">
        <v>2413</v>
      </c>
      <c r="M691" s="2">
        <v>166408</v>
      </c>
      <c r="N691" s="2"/>
      <c r="O691" s="2">
        <v>314772</v>
      </c>
      <c r="P691" s="2">
        <v>481180</v>
      </c>
      <c r="Q691">
        <v>35</v>
      </c>
      <c r="U691" t="s">
        <v>154</v>
      </c>
      <c r="V691" t="s">
        <v>45</v>
      </c>
      <c r="W691">
        <f t="shared" si="54"/>
        <v>1400</v>
      </c>
      <c r="X691" t="s">
        <v>2413</v>
      </c>
      <c r="AH691">
        <v>1</v>
      </c>
    </row>
    <row r="692" spans="1:34" ht="19.2">
      <c r="A692" s="4" t="s">
        <v>6090</v>
      </c>
      <c r="B692" t="s">
        <v>2791</v>
      </c>
      <c r="C692" t="s">
        <v>2792</v>
      </c>
      <c r="D692" t="s">
        <v>2792</v>
      </c>
      <c r="E692" t="s">
        <v>30</v>
      </c>
      <c r="F692" s="3" t="s">
        <v>245</v>
      </c>
      <c r="G692">
        <f t="shared" si="50"/>
        <v>0</v>
      </c>
      <c r="H692">
        <f t="shared" si="51"/>
        <v>0</v>
      </c>
      <c r="I692">
        <f t="shared" si="52"/>
        <v>0</v>
      </c>
      <c r="J692">
        <f t="shared" si="53"/>
        <v>1</v>
      </c>
      <c r="K692" t="s">
        <v>2793</v>
      </c>
      <c r="L692" t="s">
        <v>2794</v>
      </c>
      <c r="M692" s="2">
        <v>452339</v>
      </c>
      <c r="N692" s="2">
        <v>1768724</v>
      </c>
      <c r="O692" s="2">
        <v>236785</v>
      </c>
      <c r="P692" s="2">
        <v>2457848</v>
      </c>
      <c r="Q692">
        <v>40</v>
      </c>
      <c r="R692" t="s">
        <v>2795</v>
      </c>
      <c r="S692" t="s">
        <v>2796</v>
      </c>
      <c r="T692">
        <v>114</v>
      </c>
      <c r="U692" t="s">
        <v>2797</v>
      </c>
      <c r="V692" t="s">
        <v>141</v>
      </c>
      <c r="W692">
        <f t="shared" si="54"/>
        <v>1893</v>
      </c>
      <c r="X692" t="s">
        <v>2798</v>
      </c>
      <c r="Y692" t="s">
        <v>121</v>
      </c>
      <c r="Z692" t="s">
        <v>2791</v>
      </c>
      <c r="AA692" t="s">
        <v>2799</v>
      </c>
      <c r="AB692" t="s">
        <v>122</v>
      </c>
      <c r="AC692" t="s">
        <v>1046</v>
      </c>
      <c r="AH692">
        <v>6</v>
      </c>
    </row>
    <row r="693" spans="1:34" ht="19.2">
      <c r="A693" s="4" t="s">
        <v>6090</v>
      </c>
      <c r="B693" t="s">
        <v>5167</v>
      </c>
      <c r="C693" t="s">
        <v>5168</v>
      </c>
      <c r="D693" t="s">
        <v>5168</v>
      </c>
      <c r="E693" t="s">
        <v>30</v>
      </c>
      <c r="F693" s="3" t="s">
        <v>245</v>
      </c>
      <c r="G693">
        <f t="shared" si="50"/>
        <v>0</v>
      </c>
      <c r="H693">
        <f t="shared" si="51"/>
        <v>0</v>
      </c>
      <c r="I693">
        <f t="shared" si="52"/>
        <v>0</v>
      </c>
      <c r="J693">
        <f t="shared" si="53"/>
        <v>1</v>
      </c>
      <c r="K693" t="s">
        <v>5169</v>
      </c>
      <c r="L693" t="s">
        <v>5170</v>
      </c>
      <c r="M693" s="2">
        <v>986355</v>
      </c>
      <c r="N693" s="2">
        <v>1219450</v>
      </c>
      <c r="O693" s="2">
        <v>1009259</v>
      </c>
      <c r="P693" s="2">
        <v>3215064</v>
      </c>
      <c r="Q693">
        <v>40</v>
      </c>
      <c r="R693" t="s">
        <v>5171</v>
      </c>
      <c r="S693" t="s">
        <v>5172</v>
      </c>
      <c r="T693">
        <v>114</v>
      </c>
      <c r="U693" t="s">
        <v>1898</v>
      </c>
      <c r="V693" t="s">
        <v>727</v>
      </c>
      <c r="W693">
        <f t="shared" si="54"/>
        <v>1460</v>
      </c>
      <c r="X693" t="s">
        <v>5167</v>
      </c>
      <c r="Y693" t="s">
        <v>5173</v>
      </c>
      <c r="Z693" t="s">
        <v>5174</v>
      </c>
      <c r="AA693" t="s">
        <v>269</v>
      </c>
      <c r="AB693" t="s">
        <v>3799</v>
      </c>
      <c r="AC693" t="s">
        <v>5175</v>
      </c>
      <c r="AD693" t="s">
        <v>5176</v>
      </c>
      <c r="AE693" t="s">
        <v>5177</v>
      </c>
      <c r="AF693" t="s">
        <v>5178</v>
      </c>
      <c r="AG693" t="s">
        <v>5179</v>
      </c>
      <c r="AH693">
        <v>10</v>
      </c>
    </row>
    <row r="694" spans="1:34" ht="19.2">
      <c r="A694" s="4" t="s">
        <v>6139</v>
      </c>
      <c r="B694" t="s">
        <v>5067</v>
      </c>
      <c r="C694" t="s">
        <v>5068</v>
      </c>
      <c r="E694" t="s">
        <v>30</v>
      </c>
      <c r="F694" t="s">
        <v>138</v>
      </c>
      <c r="G694">
        <f t="shared" si="50"/>
        <v>0</v>
      </c>
      <c r="H694">
        <f t="shared" si="51"/>
        <v>1</v>
      </c>
      <c r="I694">
        <f t="shared" si="52"/>
        <v>0</v>
      </c>
      <c r="J694">
        <f t="shared" si="53"/>
        <v>0</v>
      </c>
      <c r="K694" t="s">
        <v>5069</v>
      </c>
      <c r="M694" s="2">
        <v>154441</v>
      </c>
      <c r="N694" s="2">
        <v>50000</v>
      </c>
      <c r="O694" s="2">
        <v>782869</v>
      </c>
      <c r="P694" s="2">
        <v>987310</v>
      </c>
      <c r="R694" t="s">
        <v>5070</v>
      </c>
      <c r="S694" t="s">
        <v>5071</v>
      </c>
      <c r="T694">
        <v>3</v>
      </c>
      <c r="U694" t="s">
        <v>3029</v>
      </c>
      <c r="V694" t="s">
        <v>543</v>
      </c>
      <c r="W694">
        <f t="shared" si="54"/>
        <v>881</v>
      </c>
      <c r="X694" t="s">
        <v>5067</v>
      </c>
      <c r="AH694">
        <v>1</v>
      </c>
    </row>
    <row r="695" spans="1:34" ht="19.2">
      <c r="A695" s="4" t="s">
        <v>6079</v>
      </c>
      <c r="B695" t="s">
        <v>2367</v>
      </c>
      <c r="C695" t="s">
        <v>2368</v>
      </c>
      <c r="D695" t="s">
        <v>2369</v>
      </c>
      <c r="E695" t="s">
        <v>30</v>
      </c>
      <c r="F695" t="s">
        <v>31</v>
      </c>
      <c r="G695">
        <f t="shared" si="50"/>
        <v>0</v>
      </c>
      <c r="H695">
        <f t="shared" si="51"/>
        <v>0</v>
      </c>
      <c r="I695">
        <f t="shared" si="52"/>
        <v>1</v>
      </c>
      <c r="J695">
        <f t="shared" si="53"/>
        <v>0</v>
      </c>
      <c r="K695" t="s">
        <v>2370</v>
      </c>
      <c r="L695" t="s">
        <v>2371</v>
      </c>
      <c r="M695" s="2">
        <v>4426</v>
      </c>
      <c r="N695" s="2">
        <v>4426</v>
      </c>
      <c r="O695" s="2">
        <v>13277</v>
      </c>
      <c r="P695" s="2">
        <v>22129</v>
      </c>
      <c r="Q695">
        <v>34</v>
      </c>
      <c r="R695" t="s">
        <v>2372</v>
      </c>
      <c r="S695" t="s">
        <v>2373</v>
      </c>
      <c r="T695">
        <v>9</v>
      </c>
      <c r="U695" t="s">
        <v>351</v>
      </c>
      <c r="V695" t="s">
        <v>803</v>
      </c>
      <c r="W695">
        <f t="shared" si="54"/>
        <v>121</v>
      </c>
      <c r="X695" t="s">
        <v>2367</v>
      </c>
      <c r="AH695">
        <v>1</v>
      </c>
    </row>
    <row r="696" spans="1:34" ht="19.2">
      <c r="A696" s="4" t="s">
        <v>6079</v>
      </c>
      <c r="B696" t="s">
        <v>2703</v>
      </c>
      <c r="C696" t="s">
        <v>2704</v>
      </c>
      <c r="D696" t="s">
        <v>2705</v>
      </c>
      <c r="E696" t="s">
        <v>30</v>
      </c>
      <c r="F696" t="s">
        <v>31</v>
      </c>
      <c r="G696">
        <f t="shared" si="50"/>
        <v>0</v>
      </c>
      <c r="H696">
        <f t="shared" si="51"/>
        <v>0</v>
      </c>
      <c r="I696">
        <f t="shared" si="52"/>
        <v>1</v>
      </c>
      <c r="J696">
        <f t="shared" si="53"/>
        <v>0</v>
      </c>
      <c r="K696" t="s">
        <v>2706</v>
      </c>
      <c r="L696" t="s">
        <v>239</v>
      </c>
      <c r="M696" s="2">
        <v>38262</v>
      </c>
      <c r="N696" s="2">
        <v>38262</v>
      </c>
      <c r="O696" s="2">
        <v>142115</v>
      </c>
      <c r="P696" s="2">
        <v>218639</v>
      </c>
      <c r="Q696">
        <v>34</v>
      </c>
      <c r="R696" t="s">
        <v>2707</v>
      </c>
      <c r="S696" t="s">
        <v>2708</v>
      </c>
      <c r="T696">
        <v>14</v>
      </c>
      <c r="U696" t="s">
        <v>205</v>
      </c>
      <c r="V696" t="s">
        <v>2709</v>
      </c>
      <c r="W696">
        <f t="shared" si="54"/>
        <v>885</v>
      </c>
      <c r="X696" t="s">
        <v>2703</v>
      </c>
      <c r="Y696" t="s">
        <v>2710</v>
      </c>
      <c r="AH696">
        <v>2</v>
      </c>
    </row>
    <row r="697" spans="1:34" ht="19.2">
      <c r="A697" s="4" t="s">
        <v>6035</v>
      </c>
      <c r="B697" t="s">
        <v>919</v>
      </c>
      <c r="C697" t="s">
        <v>920</v>
      </c>
      <c r="E697" t="s">
        <v>30</v>
      </c>
      <c r="F697" t="s">
        <v>138</v>
      </c>
      <c r="G697">
        <f t="shared" si="50"/>
        <v>0</v>
      </c>
      <c r="H697">
        <f t="shared" si="51"/>
        <v>1</v>
      </c>
      <c r="I697">
        <f t="shared" si="52"/>
        <v>0</v>
      </c>
      <c r="J697">
        <f t="shared" si="53"/>
        <v>0</v>
      </c>
      <c r="K697" t="s">
        <v>921</v>
      </c>
      <c r="M697" s="2">
        <v>1132903</v>
      </c>
      <c r="N697" s="2">
        <v>598142</v>
      </c>
      <c r="O697" s="2">
        <v>2256566</v>
      </c>
      <c r="P697" s="2">
        <v>3987610</v>
      </c>
      <c r="R697" t="s">
        <v>922</v>
      </c>
      <c r="S697" t="s">
        <v>923</v>
      </c>
      <c r="T697">
        <v>19</v>
      </c>
      <c r="U697" t="s">
        <v>924</v>
      </c>
      <c r="V697" t="s">
        <v>925</v>
      </c>
      <c r="W697">
        <f t="shared" si="54"/>
        <v>1460</v>
      </c>
      <c r="X697" t="s">
        <v>926</v>
      </c>
      <c r="Y697" t="s">
        <v>927</v>
      </c>
      <c r="AH697">
        <v>2</v>
      </c>
    </row>
    <row r="698" spans="1:34" ht="19.2">
      <c r="A698" s="4" t="s">
        <v>6035</v>
      </c>
      <c r="B698" t="s">
        <v>5404</v>
      </c>
      <c r="C698" t="s">
        <v>5405</v>
      </c>
      <c r="E698" t="s">
        <v>30</v>
      </c>
      <c r="F698" t="s">
        <v>138</v>
      </c>
      <c r="G698">
        <f t="shared" si="50"/>
        <v>0</v>
      </c>
      <c r="H698">
        <f t="shared" si="51"/>
        <v>1</v>
      </c>
      <c r="I698">
        <f t="shared" si="52"/>
        <v>0</v>
      </c>
      <c r="J698">
        <f t="shared" si="53"/>
        <v>0</v>
      </c>
      <c r="K698" t="s">
        <v>5406</v>
      </c>
      <c r="M698" s="2">
        <v>167330</v>
      </c>
      <c r="N698" s="2"/>
      <c r="O698" s="2">
        <v>556093</v>
      </c>
      <c r="P698" s="2">
        <v>723423</v>
      </c>
      <c r="R698" t="s">
        <v>5407</v>
      </c>
      <c r="U698" t="s">
        <v>390</v>
      </c>
      <c r="V698" t="s">
        <v>1582</v>
      </c>
      <c r="W698">
        <f t="shared" si="54"/>
        <v>700</v>
      </c>
      <c r="X698" t="s">
        <v>5404</v>
      </c>
      <c r="AH698">
        <v>1</v>
      </c>
    </row>
    <row r="699" spans="1:34" ht="15.6">
      <c r="A699" s="5" t="s">
        <v>6010</v>
      </c>
      <c r="B699" t="s">
        <v>418</v>
      </c>
      <c r="C699" t="s">
        <v>419</v>
      </c>
      <c r="D699" t="s">
        <v>419</v>
      </c>
      <c r="E699" t="s">
        <v>30</v>
      </c>
      <c r="F699" t="s">
        <v>31</v>
      </c>
      <c r="G699">
        <f t="shared" si="50"/>
        <v>0</v>
      </c>
      <c r="H699">
        <f t="shared" si="51"/>
        <v>0</v>
      </c>
      <c r="I699">
        <f t="shared" si="52"/>
        <v>1</v>
      </c>
      <c r="J699">
        <f t="shared" si="53"/>
        <v>0</v>
      </c>
      <c r="K699" t="s">
        <v>420</v>
      </c>
      <c r="L699" t="s">
        <v>421</v>
      </c>
      <c r="M699" s="2">
        <v>1599542</v>
      </c>
      <c r="N699" s="2">
        <v>399886</v>
      </c>
      <c r="O699" s="2">
        <v>2999142</v>
      </c>
      <c r="P699" s="2">
        <v>4998570</v>
      </c>
      <c r="Q699">
        <v>34</v>
      </c>
      <c r="R699" t="s">
        <v>422</v>
      </c>
      <c r="S699" t="s">
        <v>423</v>
      </c>
      <c r="T699">
        <v>2</v>
      </c>
      <c r="U699" t="s">
        <v>424</v>
      </c>
      <c r="V699" t="s">
        <v>141</v>
      </c>
      <c r="W699">
        <f t="shared" si="54"/>
        <v>1074</v>
      </c>
      <c r="X699" t="s">
        <v>425</v>
      </c>
      <c r="Y699" t="s">
        <v>426</v>
      </c>
      <c r="Z699" t="s">
        <v>427</v>
      </c>
      <c r="AA699" t="s">
        <v>428</v>
      </c>
      <c r="AB699" t="s">
        <v>429</v>
      </c>
      <c r="AH699">
        <v>5</v>
      </c>
    </row>
    <row r="700" spans="1:34" ht="19.2">
      <c r="A700" s="4" t="s">
        <v>6010</v>
      </c>
      <c r="B700" t="s">
        <v>1478</v>
      </c>
      <c r="C700" t="s">
        <v>1479</v>
      </c>
      <c r="D700" t="s">
        <v>1480</v>
      </c>
      <c r="E700" t="s">
        <v>30</v>
      </c>
      <c r="F700" t="s">
        <v>31</v>
      </c>
      <c r="G700">
        <f t="shared" si="50"/>
        <v>0</v>
      </c>
      <c r="H700">
        <f t="shared" si="51"/>
        <v>0</v>
      </c>
      <c r="I700">
        <f t="shared" si="52"/>
        <v>1</v>
      </c>
      <c r="J700">
        <f t="shared" si="53"/>
        <v>0</v>
      </c>
      <c r="K700" t="s">
        <v>1481</v>
      </c>
      <c r="L700" t="s">
        <v>1482</v>
      </c>
      <c r="M700" s="2">
        <v>41254</v>
      </c>
      <c r="N700" s="2">
        <v>41254</v>
      </c>
      <c r="O700" s="2">
        <v>153230</v>
      </c>
      <c r="P700" s="2">
        <v>235738</v>
      </c>
      <c r="Q700">
        <v>34</v>
      </c>
      <c r="R700" t="s">
        <v>1483</v>
      </c>
      <c r="S700" t="s">
        <v>1484</v>
      </c>
      <c r="T700">
        <v>25</v>
      </c>
      <c r="U700" t="s">
        <v>1485</v>
      </c>
      <c r="V700" t="s">
        <v>1486</v>
      </c>
      <c r="W700">
        <f t="shared" si="54"/>
        <v>731</v>
      </c>
      <c r="X700" t="s">
        <v>1478</v>
      </c>
      <c r="Y700" t="s">
        <v>1487</v>
      </c>
      <c r="Z700" t="s">
        <v>1488</v>
      </c>
      <c r="AH700">
        <v>3</v>
      </c>
    </row>
    <row r="701" spans="1:34" ht="19.2">
      <c r="A701" s="4" t="s">
        <v>6010</v>
      </c>
      <c r="B701" t="s">
        <v>1549</v>
      </c>
      <c r="C701" t="s">
        <v>1550</v>
      </c>
      <c r="D701" t="s">
        <v>1551</v>
      </c>
      <c r="E701" t="s">
        <v>30</v>
      </c>
      <c r="F701" t="s">
        <v>31</v>
      </c>
      <c r="G701">
        <f t="shared" si="50"/>
        <v>0</v>
      </c>
      <c r="H701">
        <f t="shared" si="51"/>
        <v>0</v>
      </c>
      <c r="I701">
        <f t="shared" si="52"/>
        <v>1</v>
      </c>
      <c r="J701">
        <f t="shared" si="53"/>
        <v>0</v>
      </c>
      <c r="K701" t="s">
        <v>1552</v>
      </c>
      <c r="L701" t="s">
        <v>1553</v>
      </c>
      <c r="M701" s="2">
        <v>3308</v>
      </c>
      <c r="N701" s="2"/>
      <c r="O701" s="2">
        <v>4961</v>
      </c>
      <c r="P701" s="2">
        <v>8269</v>
      </c>
      <c r="Q701">
        <v>34</v>
      </c>
      <c r="R701" t="s">
        <v>1554</v>
      </c>
      <c r="S701" t="s">
        <v>1555</v>
      </c>
      <c r="T701">
        <v>71</v>
      </c>
      <c r="U701" t="s">
        <v>36</v>
      </c>
      <c r="V701" t="s">
        <v>528</v>
      </c>
      <c r="W701">
        <f t="shared" si="54"/>
        <v>365</v>
      </c>
      <c r="X701" t="s">
        <v>1549</v>
      </c>
      <c r="AH701">
        <v>1</v>
      </c>
    </row>
    <row r="702" spans="1:34" ht="19.2">
      <c r="A702" s="4" t="s">
        <v>6010</v>
      </c>
      <c r="B702" t="s">
        <v>1962</v>
      </c>
      <c r="C702" t="s">
        <v>1963</v>
      </c>
      <c r="D702" t="s">
        <v>1964</v>
      </c>
      <c r="E702" t="s">
        <v>30</v>
      </c>
      <c r="F702" t="s">
        <v>31</v>
      </c>
      <c r="G702">
        <f t="shared" si="50"/>
        <v>0</v>
      </c>
      <c r="H702">
        <f t="shared" si="51"/>
        <v>0</v>
      </c>
      <c r="I702">
        <f t="shared" si="52"/>
        <v>1</v>
      </c>
      <c r="J702">
        <f t="shared" si="53"/>
        <v>0</v>
      </c>
      <c r="K702" t="s">
        <v>1965</v>
      </c>
      <c r="L702" t="s">
        <v>1966</v>
      </c>
      <c r="M702" s="2">
        <v>9390</v>
      </c>
      <c r="N702" s="2">
        <v>9390</v>
      </c>
      <c r="O702" s="2">
        <v>28170</v>
      </c>
      <c r="P702" s="2">
        <v>46950</v>
      </c>
      <c r="Q702">
        <v>34</v>
      </c>
      <c r="R702" t="s">
        <v>1967</v>
      </c>
      <c r="U702" t="s">
        <v>205</v>
      </c>
      <c r="V702" t="s">
        <v>154</v>
      </c>
      <c r="W702">
        <f t="shared" si="54"/>
        <v>274</v>
      </c>
      <c r="X702" t="s">
        <v>1962</v>
      </c>
      <c r="AH702">
        <v>1</v>
      </c>
    </row>
    <row r="703" spans="1:34" ht="19.2">
      <c r="A703" s="4" t="s">
        <v>6010</v>
      </c>
      <c r="B703" t="s">
        <v>2208</v>
      </c>
      <c r="C703" t="s">
        <v>2209</v>
      </c>
      <c r="D703" t="s">
        <v>2210</v>
      </c>
      <c r="E703" t="s">
        <v>30</v>
      </c>
      <c r="F703" t="s">
        <v>31</v>
      </c>
      <c r="G703">
        <f t="shared" si="50"/>
        <v>0</v>
      </c>
      <c r="H703">
        <f t="shared" si="51"/>
        <v>0</v>
      </c>
      <c r="I703">
        <f t="shared" si="52"/>
        <v>1</v>
      </c>
      <c r="J703">
        <f t="shared" si="53"/>
        <v>0</v>
      </c>
      <c r="K703" t="s">
        <v>2211</v>
      </c>
      <c r="L703" t="s">
        <v>2212</v>
      </c>
      <c r="M703" s="2">
        <v>46000</v>
      </c>
      <c r="N703" s="2"/>
      <c r="O703" s="2">
        <v>69000</v>
      </c>
      <c r="P703" s="2">
        <v>115000</v>
      </c>
      <c r="Q703">
        <v>34</v>
      </c>
      <c r="R703" t="s">
        <v>2213</v>
      </c>
      <c r="S703" t="s">
        <v>2214</v>
      </c>
      <c r="T703">
        <v>10</v>
      </c>
      <c r="U703" t="s">
        <v>2063</v>
      </c>
      <c r="V703" t="s">
        <v>2215</v>
      </c>
      <c r="W703">
        <f t="shared" si="54"/>
        <v>365</v>
      </c>
      <c r="X703" t="s">
        <v>2208</v>
      </c>
      <c r="AH703">
        <v>1</v>
      </c>
    </row>
    <row r="704" spans="1:34" ht="19.2">
      <c r="A704" s="4" t="s">
        <v>6010</v>
      </c>
      <c r="B704" t="s">
        <v>2905</v>
      </c>
      <c r="C704" t="s">
        <v>2906</v>
      </c>
      <c r="D704" t="s">
        <v>2906</v>
      </c>
      <c r="E704" t="s">
        <v>30</v>
      </c>
      <c r="F704" t="s">
        <v>31</v>
      </c>
      <c r="G704">
        <f t="shared" si="50"/>
        <v>0</v>
      </c>
      <c r="H704">
        <f t="shared" si="51"/>
        <v>0</v>
      </c>
      <c r="I704">
        <f t="shared" si="52"/>
        <v>1</v>
      </c>
      <c r="J704">
        <f t="shared" si="53"/>
        <v>0</v>
      </c>
      <c r="K704" t="s">
        <v>2907</v>
      </c>
      <c r="L704" t="s">
        <v>2908</v>
      </c>
      <c r="M704" s="2">
        <v>91202</v>
      </c>
      <c r="N704" s="2">
        <v>371480</v>
      </c>
      <c r="O704" s="2">
        <v>543433</v>
      </c>
      <c r="P704" s="2">
        <v>1006114</v>
      </c>
      <c r="Q704">
        <v>36</v>
      </c>
      <c r="R704" t="s">
        <v>2909</v>
      </c>
      <c r="S704" t="s">
        <v>2910</v>
      </c>
      <c r="T704">
        <v>2</v>
      </c>
      <c r="U704" t="s">
        <v>555</v>
      </c>
      <c r="V704" t="s">
        <v>1734</v>
      </c>
      <c r="W704">
        <f t="shared" si="54"/>
        <v>1247</v>
      </c>
      <c r="X704" t="s">
        <v>2905</v>
      </c>
      <c r="Y704" t="s">
        <v>2911</v>
      </c>
      <c r="Z704" t="s">
        <v>2912</v>
      </c>
      <c r="AA704" t="s">
        <v>2913</v>
      </c>
      <c r="AH704">
        <v>4</v>
      </c>
    </row>
    <row r="705" spans="1:34" ht="19.2">
      <c r="A705" s="4" t="s">
        <v>6010</v>
      </c>
      <c r="B705" t="s">
        <v>2962</v>
      </c>
      <c r="C705" t="s">
        <v>2963</v>
      </c>
      <c r="D705" t="s">
        <v>2964</v>
      </c>
      <c r="E705" t="s">
        <v>30</v>
      </c>
      <c r="F705" t="s">
        <v>31</v>
      </c>
      <c r="G705">
        <f t="shared" si="50"/>
        <v>0</v>
      </c>
      <c r="H705">
        <f t="shared" si="51"/>
        <v>0</v>
      </c>
      <c r="I705">
        <f t="shared" si="52"/>
        <v>1</v>
      </c>
      <c r="J705">
        <f t="shared" si="53"/>
        <v>0</v>
      </c>
      <c r="K705" t="s">
        <v>2965</v>
      </c>
      <c r="L705" t="s">
        <v>2966</v>
      </c>
      <c r="M705" s="2">
        <v>60783</v>
      </c>
      <c r="N705" s="2">
        <v>60783</v>
      </c>
      <c r="O705" s="2">
        <v>225764</v>
      </c>
      <c r="P705" s="2">
        <v>347330</v>
      </c>
      <c r="Q705">
        <v>34</v>
      </c>
      <c r="R705" t="s">
        <v>2213</v>
      </c>
      <c r="S705" t="s">
        <v>2214</v>
      </c>
      <c r="T705">
        <v>10</v>
      </c>
      <c r="U705" t="s">
        <v>322</v>
      </c>
      <c r="V705" t="s">
        <v>2967</v>
      </c>
      <c r="W705">
        <f t="shared" si="54"/>
        <v>827</v>
      </c>
      <c r="X705" t="s">
        <v>2962</v>
      </c>
      <c r="Y705" t="s">
        <v>2968</v>
      </c>
      <c r="AH705">
        <v>2</v>
      </c>
    </row>
    <row r="706" spans="1:34" ht="19.2">
      <c r="A706" s="4" t="s">
        <v>6010</v>
      </c>
      <c r="B706" t="s">
        <v>3109</v>
      </c>
      <c r="C706" t="s">
        <v>3110</v>
      </c>
      <c r="D706" t="s">
        <v>3111</v>
      </c>
      <c r="E706" t="s">
        <v>30</v>
      </c>
      <c r="F706" t="s">
        <v>31</v>
      </c>
      <c r="G706">
        <f t="shared" ref="G706:G769" si="55">COUNTIF(F706,"*Samenwerkingsverband Noord-Nederland*")</f>
        <v>0</v>
      </c>
      <c r="H706">
        <f t="shared" ref="H706:H769" si="56">COUNTIF(F706,"*OPZuid*")</f>
        <v>0</v>
      </c>
      <c r="I706">
        <f t="shared" ref="I706:I769" si="57">COUNTIF(F706,"*OP Oost*")</f>
        <v>1</v>
      </c>
      <c r="J706">
        <f t="shared" ref="J706:J769" si="58">COUNTIF(F706,"*Kansen voor West II*")</f>
        <v>0</v>
      </c>
      <c r="K706" t="s">
        <v>3112</v>
      </c>
      <c r="L706" t="s">
        <v>3113</v>
      </c>
      <c r="M706" s="2">
        <v>346335</v>
      </c>
      <c r="N706" s="2">
        <v>110339</v>
      </c>
      <c r="O706" s="2">
        <v>456675</v>
      </c>
      <c r="P706" s="2">
        <v>913349</v>
      </c>
      <c r="Q706">
        <v>34</v>
      </c>
      <c r="R706" t="s">
        <v>3114</v>
      </c>
      <c r="S706" t="s">
        <v>3115</v>
      </c>
      <c r="T706">
        <v>5</v>
      </c>
      <c r="U706" t="s">
        <v>1897</v>
      </c>
      <c r="V706" t="s">
        <v>1951</v>
      </c>
      <c r="W706">
        <f t="shared" ref="W706:W769" si="59">V706-U706</f>
        <v>1096</v>
      </c>
      <c r="X706" t="s">
        <v>3109</v>
      </c>
      <c r="Y706" t="s">
        <v>3116</v>
      </c>
      <c r="Z706" t="s">
        <v>3117</v>
      </c>
      <c r="AA706" t="s">
        <v>3118</v>
      </c>
      <c r="AB706" t="s">
        <v>622</v>
      </c>
      <c r="AH706">
        <v>5</v>
      </c>
    </row>
    <row r="707" spans="1:34" ht="19.2">
      <c r="A707" s="4" t="s">
        <v>6010</v>
      </c>
      <c r="B707" t="s">
        <v>3442</v>
      </c>
      <c r="C707" t="s">
        <v>3443</v>
      </c>
      <c r="D707" t="s">
        <v>3444</v>
      </c>
      <c r="E707" t="s">
        <v>30</v>
      </c>
      <c r="F707" t="s">
        <v>31</v>
      </c>
      <c r="G707">
        <f t="shared" si="55"/>
        <v>0</v>
      </c>
      <c r="H707">
        <f t="shared" si="56"/>
        <v>0</v>
      </c>
      <c r="I707">
        <f t="shared" si="57"/>
        <v>1</v>
      </c>
      <c r="J707">
        <f t="shared" si="58"/>
        <v>0</v>
      </c>
      <c r="K707" t="s">
        <v>3445</v>
      </c>
      <c r="L707" t="s">
        <v>3446</v>
      </c>
      <c r="M707" s="2">
        <v>656200</v>
      </c>
      <c r="N707" s="2">
        <v>141829</v>
      </c>
      <c r="O707" s="2">
        <v>1197043</v>
      </c>
      <c r="P707" s="2">
        <v>1995071</v>
      </c>
      <c r="Q707">
        <v>34</v>
      </c>
      <c r="R707" t="s">
        <v>1967</v>
      </c>
      <c r="S707" t="s">
        <v>2214</v>
      </c>
      <c r="T707">
        <v>10</v>
      </c>
      <c r="U707" t="s">
        <v>360</v>
      </c>
      <c r="V707" t="s">
        <v>141</v>
      </c>
      <c r="W707">
        <f t="shared" si="59"/>
        <v>852</v>
      </c>
      <c r="X707" t="s">
        <v>3442</v>
      </c>
      <c r="Y707" t="s">
        <v>3447</v>
      </c>
      <c r="Z707" t="s">
        <v>3448</v>
      </c>
      <c r="AA707" t="s">
        <v>3449</v>
      </c>
      <c r="AH707">
        <v>4</v>
      </c>
    </row>
    <row r="708" spans="1:34" ht="19.2">
      <c r="A708" s="4" t="s">
        <v>6010</v>
      </c>
      <c r="B708" t="s">
        <v>4354</v>
      </c>
      <c r="C708" t="s">
        <v>4355</v>
      </c>
      <c r="D708" t="s">
        <v>4355</v>
      </c>
      <c r="E708" t="s">
        <v>30</v>
      </c>
      <c r="F708" t="s">
        <v>31</v>
      </c>
      <c r="G708">
        <f t="shared" si="55"/>
        <v>0</v>
      </c>
      <c r="H708">
        <f t="shared" si="56"/>
        <v>0</v>
      </c>
      <c r="I708">
        <f t="shared" si="57"/>
        <v>1</v>
      </c>
      <c r="J708">
        <f t="shared" si="58"/>
        <v>0</v>
      </c>
      <c r="K708" t="s">
        <v>4356</v>
      </c>
      <c r="L708" t="s">
        <v>4357</v>
      </c>
      <c r="M708" s="2">
        <v>306823</v>
      </c>
      <c r="N708" s="2">
        <v>797908</v>
      </c>
      <c r="O708" s="2">
        <v>893991</v>
      </c>
      <c r="P708" s="2">
        <v>1998722</v>
      </c>
      <c r="Q708">
        <v>34</v>
      </c>
      <c r="R708" t="s">
        <v>4358</v>
      </c>
      <c r="S708" t="s">
        <v>4359</v>
      </c>
      <c r="T708">
        <v>12</v>
      </c>
      <c r="U708" t="s">
        <v>376</v>
      </c>
      <c r="V708" t="s">
        <v>119</v>
      </c>
      <c r="W708">
        <f t="shared" si="59"/>
        <v>1095</v>
      </c>
      <c r="X708" t="s">
        <v>4354</v>
      </c>
      <c r="Y708" t="s">
        <v>4360</v>
      </c>
      <c r="Z708" t="s">
        <v>4361</v>
      </c>
      <c r="AA708" t="s">
        <v>622</v>
      </c>
      <c r="AH708">
        <v>4</v>
      </c>
    </row>
    <row r="709" spans="1:34" ht="19.2">
      <c r="A709" s="4" t="s">
        <v>6010</v>
      </c>
      <c r="B709" t="s">
        <v>3442</v>
      </c>
      <c r="C709" t="s">
        <v>4511</v>
      </c>
      <c r="D709" t="s">
        <v>4512</v>
      </c>
      <c r="E709" t="s">
        <v>30</v>
      </c>
      <c r="F709" t="s">
        <v>31</v>
      </c>
      <c r="G709">
        <f t="shared" si="55"/>
        <v>0</v>
      </c>
      <c r="H709">
        <f t="shared" si="56"/>
        <v>0</v>
      </c>
      <c r="I709">
        <f t="shared" si="57"/>
        <v>1</v>
      </c>
      <c r="J709">
        <f t="shared" si="58"/>
        <v>0</v>
      </c>
      <c r="K709" t="s">
        <v>4513</v>
      </c>
      <c r="L709" t="s">
        <v>4514</v>
      </c>
      <c r="M709" s="2">
        <v>300431</v>
      </c>
      <c r="N709" s="2">
        <v>465946</v>
      </c>
      <c r="O709" s="2">
        <v>1149566</v>
      </c>
      <c r="P709" s="2">
        <v>1915943</v>
      </c>
      <c r="Q709">
        <v>34</v>
      </c>
      <c r="R709" t="s">
        <v>1967</v>
      </c>
      <c r="S709" t="s">
        <v>2214</v>
      </c>
      <c r="T709">
        <v>10</v>
      </c>
      <c r="U709" t="s">
        <v>4515</v>
      </c>
      <c r="V709" t="s">
        <v>141</v>
      </c>
      <c r="W709">
        <f t="shared" si="59"/>
        <v>1326</v>
      </c>
      <c r="X709" t="s">
        <v>3442</v>
      </c>
      <c r="Y709" t="s">
        <v>4516</v>
      </c>
      <c r="Z709" t="s">
        <v>4517</v>
      </c>
      <c r="AH709">
        <v>3</v>
      </c>
    </row>
    <row r="710" spans="1:34" ht="19.2">
      <c r="A710" s="4" t="s">
        <v>6010</v>
      </c>
      <c r="B710" t="s">
        <v>3442</v>
      </c>
      <c r="C710" t="s">
        <v>4518</v>
      </c>
      <c r="D710" t="s">
        <v>4519</v>
      </c>
      <c r="E710" t="s">
        <v>30</v>
      </c>
      <c r="F710" t="s">
        <v>31</v>
      </c>
      <c r="G710">
        <f t="shared" si="55"/>
        <v>0</v>
      </c>
      <c r="H710">
        <f t="shared" si="56"/>
        <v>0</v>
      </c>
      <c r="I710">
        <f t="shared" si="57"/>
        <v>1</v>
      </c>
      <c r="J710">
        <f t="shared" si="58"/>
        <v>0</v>
      </c>
      <c r="K710" t="s">
        <v>4520</v>
      </c>
      <c r="L710" t="s">
        <v>4521</v>
      </c>
      <c r="M710" s="2">
        <v>25000</v>
      </c>
      <c r="N710" s="2">
        <v>25000</v>
      </c>
      <c r="O710" s="2">
        <v>75000</v>
      </c>
      <c r="P710" s="2">
        <v>125000</v>
      </c>
      <c r="Q710">
        <v>34</v>
      </c>
      <c r="R710" t="s">
        <v>1967</v>
      </c>
      <c r="S710" t="s">
        <v>2214</v>
      </c>
      <c r="T710">
        <v>10</v>
      </c>
      <c r="U710" t="s">
        <v>205</v>
      </c>
      <c r="V710" t="s">
        <v>90</v>
      </c>
      <c r="W710">
        <f t="shared" si="59"/>
        <v>273</v>
      </c>
      <c r="X710" t="s">
        <v>3442</v>
      </c>
      <c r="AH710">
        <v>1</v>
      </c>
    </row>
    <row r="711" spans="1:34" ht="19.2">
      <c r="A711" s="4" t="s">
        <v>6010</v>
      </c>
      <c r="B711" t="s">
        <v>3799</v>
      </c>
      <c r="C711" t="s">
        <v>4559</v>
      </c>
      <c r="D711" t="s">
        <v>4559</v>
      </c>
      <c r="E711" t="s">
        <v>30</v>
      </c>
      <c r="F711" t="s">
        <v>31</v>
      </c>
      <c r="G711">
        <f t="shared" si="55"/>
        <v>0</v>
      </c>
      <c r="H711">
        <f t="shared" si="56"/>
        <v>0</v>
      </c>
      <c r="I711">
        <f t="shared" si="57"/>
        <v>1</v>
      </c>
      <c r="J711">
        <f t="shared" si="58"/>
        <v>0</v>
      </c>
      <c r="K711" t="s">
        <v>4560</v>
      </c>
      <c r="L711" t="s">
        <v>4561</v>
      </c>
      <c r="M711" s="2">
        <v>67512</v>
      </c>
      <c r="N711" s="2">
        <v>67512</v>
      </c>
      <c r="O711" s="2">
        <v>250758</v>
      </c>
      <c r="P711" s="2">
        <v>385781</v>
      </c>
      <c r="Q711">
        <v>34</v>
      </c>
      <c r="R711" t="s">
        <v>4562</v>
      </c>
      <c r="S711" t="s">
        <v>2214</v>
      </c>
      <c r="T711">
        <v>65</v>
      </c>
      <c r="U711" t="s">
        <v>1662</v>
      </c>
      <c r="V711" t="s">
        <v>1917</v>
      </c>
      <c r="W711">
        <f t="shared" si="59"/>
        <v>699</v>
      </c>
      <c r="X711" t="s">
        <v>4563</v>
      </c>
      <c r="Y711" t="s">
        <v>4564</v>
      </c>
      <c r="AH711">
        <v>2</v>
      </c>
    </row>
    <row r="712" spans="1:34" ht="19.2">
      <c r="A712" s="4" t="s">
        <v>6010</v>
      </c>
      <c r="B712" t="s">
        <v>2962</v>
      </c>
      <c r="C712" t="s">
        <v>4932</v>
      </c>
      <c r="D712" t="s">
        <v>4933</v>
      </c>
      <c r="E712" t="s">
        <v>30</v>
      </c>
      <c r="F712" t="s">
        <v>31</v>
      </c>
      <c r="G712">
        <f t="shared" si="55"/>
        <v>0</v>
      </c>
      <c r="H712">
        <f t="shared" si="56"/>
        <v>0</v>
      </c>
      <c r="I712">
        <f t="shared" si="57"/>
        <v>1</v>
      </c>
      <c r="J712">
        <f t="shared" si="58"/>
        <v>0</v>
      </c>
      <c r="K712" t="s">
        <v>4934</v>
      </c>
      <c r="L712" t="s">
        <v>4935</v>
      </c>
      <c r="M712" s="2">
        <v>541090</v>
      </c>
      <c r="N712" s="2">
        <v>111420</v>
      </c>
      <c r="O712" s="2">
        <v>979055</v>
      </c>
      <c r="P712" s="2">
        <v>1631565</v>
      </c>
      <c r="Q712">
        <v>34</v>
      </c>
      <c r="R712" t="s">
        <v>2213</v>
      </c>
      <c r="S712" t="s">
        <v>2214</v>
      </c>
      <c r="T712">
        <v>10</v>
      </c>
      <c r="U712" t="s">
        <v>322</v>
      </c>
      <c r="V712" t="s">
        <v>4902</v>
      </c>
      <c r="W712">
        <f t="shared" si="59"/>
        <v>1185</v>
      </c>
      <c r="X712" t="s">
        <v>2962</v>
      </c>
      <c r="Y712" t="s">
        <v>4936</v>
      </c>
      <c r="Z712" t="s">
        <v>4937</v>
      </c>
      <c r="AH712">
        <v>3</v>
      </c>
    </row>
    <row r="713" spans="1:34" ht="15.6">
      <c r="A713" s="7" t="s">
        <v>6010</v>
      </c>
      <c r="B713" t="s">
        <v>4957</v>
      </c>
      <c r="C713" t="s">
        <v>4958</v>
      </c>
      <c r="D713" t="s">
        <v>4959</v>
      </c>
      <c r="E713" t="s">
        <v>30</v>
      </c>
      <c r="F713" t="s">
        <v>31</v>
      </c>
      <c r="G713">
        <f t="shared" si="55"/>
        <v>0</v>
      </c>
      <c r="H713">
        <f t="shared" si="56"/>
        <v>0</v>
      </c>
      <c r="I713">
        <f t="shared" si="57"/>
        <v>1</v>
      </c>
      <c r="J713">
        <f t="shared" si="58"/>
        <v>0</v>
      </c>
      <c r="K713" t="s">
        <v>4960</v>
      </c>
      <c r="L713" t="s">
        <v>4961</v>
      </c>
      <c r="M713" s="2">
        <v>11879</v>
      </c>
      <c r="N713" s="2">
        <v>11879</v>
      </c>
      <c r="O713" s="2">
        <v>44122</v>
      </c>
      <c r="P713" s="2">
        <v>67880</v>
      </c>
      <c r="Q713">
        <v>36</v>
      </c>
      <c r="S713" s="3" t="s">
        <v>4962</v>
      </c>
      <c r="U713" t="s">
        <v>4963</v>
      </c>
      <c r="V713" t="s">
        <v>4964</v>
      </c>
      <c r="W713">
        <f t="shared" si="59"/>
        <v>729</v>
      </c>
      <c r="X713" t="s">
        <v>4957</v>
      </c>
      <c r="Y713" t="s">
        <v>4965</v>
      </c>
      <c r="Z713" t="s">
        <v>4966</v>
      </c>
      <c r="AH713">
        <v>3</v>
      </c>
    </row>
    <row r="714" spans="1:34" ht="19.2">
      <c r="A714" s="4" t="s">
        <v>6010</v>
      </c>
      <c r="B714" t="s">
        <v>5112</v>
      </c>
      <c r="C714" t="s">
        <v>5113</v>
      </c>
      <c r="D714" t="s">
        <v>5113</v>
      </c>
      <c r="E714" t="s">
        <v>30</v>
      </c>
      <c r="F714" t="s">
        <v>31</v>
      </c>
      <c r="G714">
        <f t="shared" si="55"/>
        <v>0</v>
      </c>
      <c r="H714">
        <f t="shared" si="56"/>
        <v>0</v>
      </c>
      <c r="I714">
        <f t="shared" si="57"/>
        <v>1</v>
      </c>
      <c r="J714">
        <f t="shared" si="58"/>
        <v>0</v>
      </c>
      <c r="K714" t="s">
        <v>5114</v>
      </c>
      <c r="L714" t="s">
        <v>5115</v>
      </c>
      <c r="M714" s="2">
        <v>28768</v>
      </c>
      <c r="N714" s="2">
        <v>20232</v>
      </c>
      <c r="O714" s="2">
        <v>49000</v>
      </c>
      <c r="P714" s="2">
        <v>98000</v>
      </c>
      <c r="Q714">
        <v>34</v>
      </c>
      <c r="R714" t="s">
        <v>1967</v>
      </c>
      <c r="S714" t="s">
        <v>5116</v>
      </c>
      <c r="T714">
        <v>10</v>
      </c>
      <c r="U714" t="s">
        <v>1705</v>
      </c>
      <c r="V714" t="s">
        <v>4911</v>
      </c>
      <c r="W714">
        <f t="shared" si="59"/>
        <v>367</v>
      </c>
      <c r="X714" t="s">
        <v>5112</v>
      </c>
      <c r="AH714">
        <v>1</v>
      </c>
    </row>
    <row r="715" spans="1:34" ht="19.2">
      <c r="A715" s="4" t="s">
        <v>6010</v>
      </c>
      <c r="B715" t="s">
        <v>5521</v>
      </c>
      <c r="C715" t="s">
        <v>5522</v>
      </c>
      <c r="D715" t="s">
        <v>5522</v>
      </c>
      <c r="E715" t="s">
        <v>30</v>
      </c>
      <c r="F715" t="s">
        <v>31</v>
      </c>
      <c r="G715">
        <f t="shared" si="55"/>
        <v>0</v>
      </c>
      <c r="H715">
        <f t="shared" si="56"/>
        <v>0</v>
      </c>
      <c r="I715">
        <f t="shared" si="57"/>
        <v>1</v>
      </c>
      <c r="J715">
        <f t="shared" si="58"/>
        <v>0</v>
      </c>
      <c r="K715" t="s">
        <v>5523</v>
      </c>
      <c r="L715" t="s">
        <v>5524</v>
      </c>
      <c r="M715" s="2">
        <v>25789</v>
      </c>
      <c r="N715" s="2">
        <v>24211</v>
      </c>
      <c r="O715" s="2">
        <v>320881</v>
      </c>
      <c r="P715" s="2">
        <v>370881</v>
      </c>
      <c r="Q715">
        <v>34</v>
      </c>
      <c r="R715" t="s">
        <v>4358</v>
      </c>
      <c r="S715" t="s">
        <v>5525</v>
      </c>
      <c r="U715" t="s">
        <v>154</v>
      </c>
      <c r="V715" t="s">
        <v>190</v>
      </c>
      <c r="W715">
        <f t="shared" si="59"/>
        <v>305</v>
      </c>
      <c r="X715" t="s">
        <v>5521</v>
      </c>
      <c r="AH715">
        <v>1</v>
      </c>
    </row>
    <row r="716" spans="1:34" ht="15.6">
      <c r="A716" s="7" t="s">
        <v>6010</v>
      </c>
      <c r="B716" t="s">
        <v>5860</v>
      </c>
      <c r="C716" t="s">
        <v>5861</v>
      </c>
      <c r="D716" t="s">
        <v>5862</v>
      </c>
      <c r="E716" t="s">
        <v>30</v>
      </c>
      <c r="F716" t="s">
        <v>31</v>
      </c>
      <c r="G716">
        <f t="shared" si="55"/>
        <v>0</v>
      </c>
      <c r="H716">
        <f t="shared" si="56"/>
        <v>0</v>
      </c>
      <c r="I716">
        <f t="shared" si="57"/>
        <v>1</v>
      </c>
      <c r="J716">
        <f t="shared" si="58"/>
        <v>0</v>
      </c>
      <c r="K716" t="s">
        <v>5863</v>
      </c>
      <c r="M716" s="2">
        <v>50821</v>
      </c>
      <c r="N716" s="2">
        <v>50821</v>
      </c>
      <c r="O716" s="2">
        <v>233980</v>
      </c>
      <c r="P716" s="2">
        <v>335622</v>
      </c>
      <c r="Q716">
        <v>34</v>
      </c>
      <c r="R716" t="s">
        <v>2213</v>
      </c>
      <c r="S716" t="s">
        <v>2214</v>
      </c>
      <c r="T716">
        <v>10</v>
      </c>
      <c r="U716" t="s">
        <v>322</v>
      </c>
      <c r="V716" t="s">
        <v>80</v>
      </c>
      <c r="W716">
        <f t="shared" si="59"/>
        <v>1095</v>
      </c>
      <c r="X716" t="s">
        <v>5860</v>
      </c>
      <c r="Y716" t="s">
        <v>5864</v>
      </c>
      <c r="Z716" t="s">
        <v>5865</v>
      </c>
      <c r="AA716" t="s">
        <v>5866</v>
      </c>
      <c r="AH716">
        <v>4</v>
      </c>
    </row>
    <row r="717" spans="1:34">
      <c r="A717" s="3" t="s">
        <v>6010</v>
      </c>
      <c r="B717" s="3" t="s">
        <v>3883</v>
      </c>
      <c r="C717" t="s">
        <v>3884</v>
      </c>
      <c r="D717" t="s">
        <v>3885</v>
      </c>
      <c r="E717" t="s">
        <v>30</v>
      </c>
      <c r="F717" t="s">
        <v>31</v>
      </c>
      <c r="G717">
        <f t="shared" si="55"/>
        <v>0</v>
      </c>
      <c r="H717">
        <f t="shared" si="56"/>
        <v>0</v>
      </c>
      <c r="I717">
        <f t="shared" si="57"/>
        <v>1</v>
      </c>
      <c r="J717">
        <f t="shared" si="58"/>
        <v>0</v>
      </c>
      <c r="K717" t="s">
        <v>3886</v>
      </c>
      <c r="L717" t="s">
        <v>3887</v>
      </c>
      <c r="M717" s="2">
        <v>0</v>
      </c>
      <c r="N717" s="2">
        <v>5781</v>
      </c>
      <c r="O717" s="2">
        <v>8672</v>
      </c>
      <c r="P717" s="2">
        <v>14453</v>
      </c>
      <c r="Q717">
        <v>36</v>
      </c>
      <c r="U717" t="s">
        <v>1389</v>
      </c>
      <c r="V717" t="s">
        <v>1175</v>
      </c>
      <c r="W717">
        <f t="shared" si="59"/>
        <v>379</v>
      </c>
      <c r="X717" t="s">
        <v>3883</v>
      </c>
      <c r="AH717">
        <v>1</v>
      </c>
    </row>
    <row r="718" spans="1:34" ht="19.2">
      <c r="A718" s="4" t="s">
        <v>6087</v>
      </c>
      <c r="B718" t="s">
        <v>2639</v>
      </c>
      <c r="C718" t="s">
        <v>2640</v>
      </c>
      <c r="D718" t="s">
        <v>2640</v>
      </c>
      <c r="E718" t="s">
        <v>30</v>
      </c>
      <c r="F718" s="3" t="s">
        <v>245</v>
      </c>
      <c r="G718">
        <f t="shared" si="55"/>
        <v>0</v>
      </c>
      <c r="H718">
        <f t="shared" si="56"/>
        <v>0</v>
      </c>
      <c r="I718">
        <f t="shared" si="57"/>
        <v>0</v>
      </c>
      <c r="J718">
        <f t="shared" si="58"/>
        <v>1</v>
      </c>
      <c r="K718" t="s">
        <v>2641</v>
      </c>
      <c r="L718" t="s">
        <v>2642</v>
      </c>
      <c r="M718" s="2">
        <v>46007</v>
      </c>
      <c r="N718" s="2">
        <v>93111</v>
      </c>
      <c r="O718" s="2">
        <v>69010</v>
      </c>
      <c r="P718" s="2">
        <v>208128</v>
      </c>
      <c r="Q718">
        <v>40</v>
      </c>
      <c r="R718" t="s">
        <v>2643</v>
      </c>
      <c r="S718" t="s">
        <v>2644</v>
      </c>
      <c r="T718">
        <v>17</v>
      </c>
      <c r="U718" t="s">
        <v>2645</v>
      </c>
      <c r="V718" t="s">
        <v>543</v>
      </c>
      <c r="W718">
        <f t="shared" si="59"/>
        <v>1457</v>
      </c>
      <c r="X718" t="s">
        <v>2646</v>
      </c>
      <c r="Y718" t="s">
        <v>2647</v>
      </c>
      <c r="Z718" t="s">
        <v>2648</v>
      </c>
      <c r="AA718" t="s">
        <v>2649</v>
      </c>
      <c r="AB718" t="s">
        <v>2650</v>
      </c>
      <c r="AH718">
        <v>5</v>
      </c>
    </row>
    <row r="719" spans="1:34" ht="19.2">
      <c r="A719" s="4" t="s">
        <v>6087</v>
      </c>
      <c r="B719" t="s">
        <v>2646</v>
      </c>
      <c r="C719" t="s">
        <v>3566</v>
      </c>
      <c r="E719" t="s">
        <v>30</v>
      </c>
      <c r="F719" t="s">
        <v>245</v>
      </c>
      <c r="G719">
        <f t="shared" si="55"/>
        <v>0</v>
      </c>
      <c r="H719">
        <f t="shared" si="56"/>
        <v>0</v>
      </c>
      <c r="I719">
        <f t="shared" si="57"/>
        <v>0</v>
      </c>
      <c r="J719">
        <f t="shared" si="58"/>
        <v>1</v>
      </c>
      <c r="K719" t="s">
        <v>3567</v>
      </c>
      <c r="M719" s="2">
        <v>4600680</v>
      </c>
      <c r="N719" s="2">
        <v>9311078</v>
      </c>
      <c r="O719" s="2">
        <v>6901030</v>
      </c>
      <c r="P719" s="2">
        <v>20812788</v>
      </c>
      <c r="Q719">
        <v>40</v>
      </c>
      <c r="R719" t="s">
        <v>2643</v>
      </c>
      <c r="S719" t="s">
        <v>2644</v>
      </c>
      <c r="T719">
        <v>17</v>
      </c>
      <c r="U719" t="s">
        <v>3568</v>
      </c>
      <c r="V719" t="s">
        <v>80</v>
      </c>
      <c r="W719">
        <f t="shared" si="59"/>
        <v>1186</v>
      </c>
      <c r="X719" t="s">
        <v>2646</v>
      </c>
      <c r="Y719" t="s">
        <v>2647</v>
      </c>
      <c r="Z719" t="s">
        <v>2648</v>
      </c>
      <c r="AA719" t="s">
        <v>2649</v>
      </c>
      <c r="AH719">
        <v>4</v>
      </c>
    </row>
    <row r="720" spans="1:34" ht="19.2">
      <c r="A720" s="4" t="s">
        <v>6066</v>
      </c>
      <c r="B720" t="s">
        <v>1910</v>
      </c>
      <c r="C720" t="s">
        <v>1911</v>
      </c>
      <c r="D720" t="s">
        <v>1912</v>
      </c>
      <c r="E720" t="s">
        <v>30</v>
      </c>
      <c r="F720" t="s">
        <v>31</v>
      </c>
      <c r="G720">
        <f t="shared" si="55"/>
        <v>0</v>
      </c>
      <c r="H720">
        <f t="shared" si="56"/>
        <v>0</v>
      </c>
      <c r="I720">
        <f t="shared" si="57"/>
        <v>1</v>
      </c>
      <c r="J720">
        <f t="shared" si="58"/>
        <v>0</v>
      </c>
      <c r="K720" t="s">
        <v>1913</v>
      </c>
      <c r="L720" t="s">
        <v>1914</v>
      </c>
      <c r="M720" s="2">
        <v>93023</v>
      </c>
      <c r="N720" s="2">
        <v>93023</v>
      </c>
      <c r="O720" s="2">
        <v>573628</v>
      </c>
      <c r="P720" s="2">
        <v>759675</v>
      </c>
      <c r="Q720">
        <v>34</v>
      </c>
      <c r="R720" t="s">
        <v>1915</v>
      </c>
      <c r="S720" t="s">
        <v>1916</v>
      </c>
      <c r="T720">
        <v>2</v>
      </c>
      <c r="U720" t="s">
        <v>322</v>
      </c>
      <c r="V720" t="s">
        <v>1917</v>
      </c>
      <c r="W720">
        <f t="shared" si="59"/>
        <v>730</v>
      </c>
      <c r="X720" t="s">
        <v>1910</v>
      </c>
      <c r="Y720" t="s">
        <v>1918</v>
      </c>
      <c r="AH720">
        <v>2</v>
      </c>
    </row>
    <row r="721" spans="1:34" ht="19.2">
      <c r="A721" s="4" t="s">
        <v>6066</v>
      </c>
      <c r="B721" t="s">
        <v>2773</v>
      </c>
      <c r="C721" t="s">
        <v>2774</v>
      </c>
      <c r="D721" t="s">
        <v>2775</v>
      </c>
      <c r="E721" t="s">
        <v>30</v>
      </c>
      <c r="F721" t="s">
        <v>31</v>
      </c>
      <c r="G721">
        <f t="shared" si="55"/>
        <v>0</v>
      </c>
      <c r="H721">
        <f t="shared" si="56"/>
        <v>0</v>
      </c>
      <c r="I721">
        <f t="shared" si="57"/>
        <v>1</v>
      </c>
      <c r="J721">
        <f t="shared" si="58"/>
        <v>0</v>
      </c>
      <c r="K721" t="s">
        <v>2776</v>
      </c>
      <c r="L721" t="s">
        <v>2777</v>
      </c>
      <c r="M721" s="2">
        <v>13162</v>
      </c>
      <c r="N721" s="2">
        <v>12356</v>
      </c>
      <c r="O721" s="2">
        <v>47392</v>
      </c>
      <c r="P721" s="2">
        <v>72910</v>
      </c>
      <c r="Q721">
        <v>34</v>
      </c>
      <c r="R721" t="s">
        <v>2778</v>
      </c>
      <c r="S721" t="s">
        <v>2779</v>
      </c>
      <c r="T721">
        <v>8</v>
      </c>
      <c r="U721" t="s">
        <v>2780</v>
      </c>
      <c r="V721" t="s">
        <v>2781</v>
      </c>
      <c r="W721">
        <f t="shared" si="59"/>
        <v>323</v>
      </c>
      <c r="X721" t="s">
        <v>2773</v>
      </c>
      <c r="AH721">
        <v>1</v>
      </c>
    </row>
    <row r="722" spans="1:34" ht="19.2">
      <c r="A722" s="4" t="s">
        <v>6066</v>
      </c>
      <c r="B722" t="s">
        <v>1999</v>
      </c>
      <c r="C722" t="s">
        <v>3368</v>
      </c>
      <c r="D722" t="s">
        <v>3369</v>
      </c>
      <c r="E722" t="s">
        <v>30</v>
      </c>
      <c r="F722" t="s">
        <v>31</v>
      </c>
      <c r="G722">
        <f t="shared" si="55"/>
        <v>0</v>
      </c>
      <c r="H722">
        <f t="shared" si="56"/>
        <v>0</v>
      </c>
      <c r="I722">
        <f t="shared" si="57"/>
        <v>1</v>
      </c>
      <c r="J722">
        <f t="shared" si="58"/>
        <v>0</v>
      </c>
      <c r="K722" t="s">
        <v>3370</v>
      </c>
      <c r="L722" t="s">
        <v>1995</v>
      </c>
      <c r="M722" s="2">
        <v>28979</v>
      </c>
      <c r="N722" s="2">
        <v>20813</v>
      </c>
      <c r="O722" s="2">
        <v>63873</v>
      </c>
      <c r="P722" s="2">
        <v>113665</v>
      </c>
      <c r="Q722">
        <v>36</v>
      </c>
      <c r="R722" t="s">
        <v>3371</v>
      </c>
      <c r="S722" t="s">
        <v>3372</v>
      </c>
      <c r="T722">
        <v>7</v>
      </c>
      <c r="U722" t="s">
        <v>3373</v>
      </c>
      <c r="V722" t="s">
        <v>803</v>
      </c>
      <c r="W722">
        <f t="shared" si="59"/>
        <v>310</v>
      </c>
      <c r="X722" t="s">
        <v>1999</v>
      </c>
      <c r="AH722">
        <v>1</v>
      </c>
    </row>
    <row r="723" spans="1:34" ht="19.2">
      <c r="A723" s="4" t="s">
        <v>6150</v>
      </c>
      <c r="B723" t="s">
        <v>5921</v>
      </c>
      <c r="C723" t="s">
        <v>5922</v>
      </c>
      <c r="D723" t="s">
        <v>5923</v>
      </c>
      <c r="E723" t="s">
        <v>30</v>
      </c>
      <c r="F723" t="s">
        <v>31</v>
      </c>
      <c r="G723">
        <f t="shared" si="55"/>
        <v>0</v>
      </c>
      <c r="H723">
        <f t="shared" si="56"/>
        <v>0</v>
      </c>
      <c r="I723">
        <f t="shared" si="57"/>
        <v>1</v>
      </c>
      <c r="J723">
        <f t="shared" si="58"/>
        <v>0</v>
      </c>
      <c r="K723" t="s">
        <v>5924</v>
      </c>
      <c r="L723" t="s">
        <v>5925</v>
      </c>
      <c r="M723" s="2">
        <v>5000</v>
      </c>
      <c r="N723" s="2">
        <v>5000</v>
      </c>
      <c r="O723" s="2">
        <v>19977</v>
      </c>
      <c r="P723" s="2">
        <v>29977</v>
      </c>
      <c r="Q723">
        <v>36</v>
      </c>
      <c r="R723" t="s">
        <v>5926</v>
      </c>
      <c r="S723" t="s">
        <v>5927</v>
      </c>
      <c r="T723">
        <v>19</v>
      </c>
      <c r="U723" t="s">
        <v>3303</v>
      </c>
      <c r="V723" t="s">
        <v>2902</v>
      </c>
      <c r="W723">
        <f t="shared" si="59"/>
        <v>122</v>
      </c>
      <c r="X723" t="s">
        <v>5921</v>
      </c>
      <c r="AH723">
        <v>1</v>
      </c>
    </row>
    <row r="724" spans="1:34" ht="19.2">
      <c r="A724" s="4" t="s">
        <v>6053</v>
      </c>
      <c r="B724" t="s">
        <v>1489</v>
      </c>
      <c r="C724" t="s">
        <v>1490</v>
      </c>
      <c r="E724" t="s">
        <v>30</v>
      </c>
      <c r="F724" t="s">
        <v>93</v>
      </c>
      <c r="G724">
        <f t="shared" si="55"/>
        <v>1</v>
      </c>
      <c r="H724">
        <f t="shared" si="56"/>
        <v>0</v>
      </c>
      <c r="I724">
        <f t="shared" si="57"/>
        <v>0</v>
      </c>
      <c r="J724">
        <f t="shared" si="58"/>
        <v>0</v>
      </c>
      <c r="K724" t="s">
        <v>1491</v>
      </c>
      <c r="M724" s="2">
        <v>997237</v>
      </c>
      <c r="N724" s="2">
        <v>284925</v>
      </c>
      <c r="O724" s="2">
        <v>1567087</v>
      </c>
      <c r="P724" s="2">
        <v>2849249</v>
      </c>
      <c r="Q724">
        <v>34</v>
      </c>
      <c r="R724" t="s">
        <v>1492</v>
      </c>
      <c r="S724" t="s">
        <v>1493</v>
      </c>
      <c r="T724">
        <v>20</v>
      </c>
      <c r="U724" t="s">
        <v>1494</v>
      </c>
      <c r="V724" t="s">
        <v>141</v>
      </c>
      <c r="W724">
        <f t="shared" si="59"/>
        <v>834</v>
      </c>
      <c r="AH724">
        <v>1</v>
      </c>
    </row>
    <row r="725" spans="1:34" ht="19.2">
      <c r="A725" s="4" t="s">
        <v>6098</v>
      </c>
      <c r="B725" t="s">
        <v>3096</v>
      </c>
      <c r="C725" t="s">
        <v>3097</v>
      </c>
      <c r="D725" t="s">
        <v>3098</v>
      </c>
      <c r="E725" t="s">
        <v>30</v>
      </c>
      <c r="F725" t="s">
        <v>93</v>
      </c>
      <c r="G725">
        <f t="shared" si="55"/>
        <v>1</v>
      </c>
      <c r="H725">
        <f t="shared" si="56"/>
        <v>0</v>
      </c>
      <c r="I725">
        <f t="shared" si="57"/>
        <v>0</v>
      </c>
      <c r="J725">
        <f t="shared" si="58"/>
        <v>0</v>
      </c>
      <c r="K725" t="s">
        <v>3099</v>
      </c>
      <c r="M725" s="2">
        <v>377904</v>
      </c>
      <c r="N725" s="2">
        <v>292125</v>
      </c>
      <c r="O725" s="2">
        <v>409697</v>
      </c>
      <c r="P725" s="2">
        <v>1079726</v>
      </c>
      <c r="Q725">
        <v>34</v>
      </c>
      <c r="R725" t="s">
        <v>3100</v>
      </c>
      <c r="S725" t="s">
        <v>3101</v>
      </c>
      <c r="T725">
        <v>4</v>
      </c>
      <c r="U725" t="s">
        <v>295</v>
      </c>
      <c r="V725" t="s">
        <v>1228</v>
      </c>
      <c r="W725">
        <f t="shared" si="59"/>
        <v>730</v>
      </c>
      <c r="X725" t="s">
        <v>3096</v>
      </c>
      <c r="Y725" t="s">
        <v>3102</v>
      </c>
      <c r="Z725" t="s">
        <v>3103</v>
      </c>
      <c r="AA725" t="s">
        <v>3104</v>
      </c>
      <c r="AB725" t="s">
        <v>3105</v>
      </c>
      <c r="AC725" t="s">
        <v>3106</v>
      </c>
      <c r="AD725" t="s">
        <v>3107</v>
      </c>
      <c r="AE725" t="s">
        <v>197</v>
      </c>
      <c r="AF725" t="s">
        <v>3108</v>
      </c>
      <c r="AH725">
        <v>9</v>
      </c>
    </row>
    <row r="726" spans="1:34" ht="19.2">
      <c r="A726" s="4" t="s">
        <v>6098</v>
      </c>
      <c r="B726" t="s">
        <v>3096</v>
      </c>
      <c r="C726" t="s">
        <v>3098</v>
      </c>
      <c r="E726" t="s">
        <v>30</v>
      </c>
      <c r="F726" t="s">
        <v>93</v>
      </c>
      <c r="G726">
        <f t="shared" si="55"/>
        <v>1</v>
      </c>
      <c r="H726">
        <f t="shared" si="56"/>
        <v>0</v>
      </c>
      <c r="I726">
        <f t="shared" si="57"/>
        <v>0</v>
      </c>
      <c r="J726">
        <f t="shared" si="58"/>
        <v>0</v>
      </c>
      <c r="K726" t="s">
        <v>3099</v>
      </c>
      <c r="M726" s="2">
        <v>377904</v>
      </c>
      <c r="N726" s="2">
        <v>292125</v>
      </c>
      <c r="O726" s="2">
        <v>409697</v>
      </c>
      <c r="P726" s="2">
        <v>1079726</v>
      </c>
      <c r="Q726">
        <v>34</v>
      </c>
      <c r="R726" t="s">
        <v>3100</v>
      </c>
      <c r="S726" t="s">
        <v>3206</v>
      </c>
      <c r="T726">
        <v>4</v>
      </c>
      <c r="U726" t="s">
        <v>295</v>
      </c>
      <c r="V726" t="s">
        <v>1228</v>
      </c>
      <c r="W726">
        <f t="shared" si="59"/>
        <v>730</v>
      </c>
      <c r="X726" t="s">
        <v>3096</v>
      </c>
      <c r="Y726" t="s">
        <v>3102</v>
      </c>
      <c r="Z726" t="s">
        <v>3103</v>
      </c>
      <c r="AA726" t="s">
        <v>3104</v>
      </c>
      <c r="AB726" t="s">
        <v>3105</v>
      </c>
      <c r="AC726" t="s">
        <v>3106</v>
      </c>
      <c r="AD726" t="s">
        <v>3107</v>
      </c>
      <c r="AE726" t="s">
        <v>197</v>
      </c>
      <c r="AF726" t="s">
        <v>3108</v>
      </c>
      <c r="AH726">
        <v>9</v>
      </c>
    </row>
    <row r="727" spans="1:34" ht="19.2">
      <c r="A727" s="4" t="s">
        <v>6098</v>
      </c>
      <c r="B727" t="s">
        <v>3770</v>
      </c>
      <c r="C727" t="s">
        <v>3771</v>
      </c>
      <c r="E727" t="s">
        <v>30</v>
      </c>
      <c r="F727" t="s">
        <v>93</v>
      </c>
      <c r="G727">
        <f t="shared" si="55"/>
        <v>1</v>
      </c>
      <c r="H727">
        <f t="shared" si="56"/>
        <v>0</v>
      </c>
      <c r="I727">
        <f t="shared" si="57"/>
        <v>0</v>
      </c>
      <c r="J727">
        <f t="shared" si="58"/>
        <v>0</v>
      </c>
      <c r="K727" t="s">
        <v>3772</v>
      </c>
      <c r="M727" s="2">
        <v>607679</v>
      </c>
      <c r="N727" s="2">
        <v>730532</v>
      </c>
      <c r="O727" s="2">
        <v>180986</v>
      </c>
      <c r="P727" s="2">
        <v>1519198</v>
      </c>
      <c r="Q727">
        <v>38</v>
      </c>
      <c r="R727" t="s">
        <v>3773</v>
      </c>
      <c r="S727" t="s">
        <v>3206</v>
      </c>
      <c r="T727">
        <v>4</v>
      </c>
      <c r="U727" t="s">
        <v>44</v>
      </c>
      <c r="V727" t="s">
        <v>119</v>
      </c>
      <c r="W727">
        <f t="shared" si="59"/>
        <v>911</v>
      </c>
      <c r="X727" t="s">
        <v>3770</v>
      </c>
      <c r="Y727" t="s">
        <v>3774</v>
      </c>
      <c r="Z727" t="s">
        <v>3775</v>
      </c>
      <c r="AA727" t="s">
        <v>3776</v>
      </c>
      <c r="AH727">
        <v>4</v>
      </c>
    </row>
    <row r="728" spans="1:34" ht="19.2">
      <c r="A728" s="4" t="s">
        <v>6034</v>
      </c>
      <c r="B728" t="s">
        <v>907</v>
      </c>
      <c r="C728" t="s">
        <v>908</v>
      </c>
      <c r="D728" t="s">
        <v>909</v>
      </c>
      <c r="E728" t="s">
        <v>30</v>
      </c>
      <c r="F728" t="s">
        <v>31</v>
      </c>
      <c r="G728">
        <f t="shared" si="55"/>
        <v>0</v>
      </c>
      <c r="H728">
        <f t="shared" si="56"/>
        <v>0</v>
      </c>
      <c r="I728">
        <f t="shared" si="57"/>
        <v>1</v>
      </c>
      <c r="J728">
        <f t="shared" si="58"/>
        <v>0</v>
      </c>
      <c r="K728" t="s">
        <v>910</v>
      </c>
      <c r="L728" t="s">
        <v>911</v>
      </c>
      <c r="M728" s="2">
        <v>24898</v>
      </c>
      <c r="N728" s="2">
        <v>24898</v>
      </c>
      <c r="O728" s="2">
        <v>79673</v>
      </c>
      <c r="P728" s="2">
        <v>129468</v>
      </c>
      <c r="Q728">
        <v>34</v>
      </c>
      <c r="R728" t="s">
        <v>912</v>
      </c>
      <c r="S728" t="s">
        <v>913</v>
      </c>
      <c r="T728">
        <v>24</v>
      </c>
      <c r="U728" t="s">
        <v>36</v>
      </c>
      <c r="V728" t="s">
        <v>914</v>
      </c>
      <c r="W728">
        <f t="shared" si="59"/>
        <v>303</v>
      </c>
      <c r="X728" t="s">
        <v>907</v>
      </c>
      <c r="AH728">
        <v>1</v>
      </c>
    </row>
    <row r="729" spans="1:34" ht="19.2">
      <c r="A729" s="4" t="s">
        <v>6034</v>
      </c>
      <c r="B729" t="s">
        <v>5602</v>
      </c>
      <c r="C729" t="s">
        <v>5603</v>
      </c>
      <c r="D729" t="s">
        <v>5603</v>
      </c>
      <c r="E729" t="s">
        <v>30</v>
      </c>
      <c r="F729" t="s">
        <v>31</v>
      </c>
      <c r="G729">
        <f t="shared" si="55"/>
        <v>0</v>
      </c>
      <c r="H729">
        <f t="shared" si="56"/>
        <v>0</v>
      </c>
      <c r="I729">
        <f t="shared" si="57"/>
        <v>1</v>
      </c>
      <c r="J729">
        <f t="shared" si="58"/>
        <v>0</v>
      </c>
      <c r="K729" t="s">
        <v>5604</v>
      </c>
      <c r="L729" t="s">
        <v>5605</v>
      </c>
      <c r="M729" s="2">
        <v>68465</v>
      </c>
      <c r="N729" s="2">
        <v>12964</v>
      </c>
      <c r="O729" s="2">
        <v>151226</v>
      </c>
      <c r="P729" s="2">
        <v>232655</v>
      </c>
      <c r="Q729">
        <v>34</v>
      </c>
      <c r="R729" t="s">
        <v>5606</v>
      </c>
      <c r="S729" t="s">
        <v>5607</v>
      </c>
      <c r="T729">
        <v>133</v>
      </c>
      <c r="U729" t="s">
        <v>351</v>
      </c>
      <c r="V729" t="s">
        <v>3872</v>
      </c>
      <c r="W729">
        <f t="shared" si="59"/>
        <v>821</v>
      </c>
      <c r="X729" t="s">
        <v>5602</v>
      </c>
      <c r="Y729" t="s">
        <v>5608</v>
      </c>
      <c r="AH729">
        <v>2</v>
      </c>
    </row>
    <row r="730" spans="1:34" ht="19.2">
      <c r="A730" s="4" t="s">
        <v>6125</v>
      </c>
      <c r="B730" t="s">
        <v>4288</v>
      </c>
      <c r="C730" t="s">
        <v>4289</v>
      </c>
      <c r="D730" t="s">
        <v>4290</v>
      </c>
      <c r="E730" t="s">
        <v>30</v>
      </c>
      <c r="F730" s="3" t="s">
        <v>245</v>
      </c>
      <c r="G730">
        <f t="shared" si="55"/>
        <v>0</v>
      </c>
      <c r="H730">
        <f t="shared" si="56"/>
        <v>0</v>
      </c>
      <c r="I730">
        <f t="shared" si="57"/>
        <v>0</v>
      </c>
      <c r="J730">
        <f t="shared" si="58"/>
        <v>1</v>
      </c>
      <c r="K730" t="s">
        <v>4291</v>
      </c>
      <c r="L730" t="s">
        <v>4292</v>
      </c>
      <c r="M730" s="2">
        <v>665000</v>
      </c>
      <c r="N730" s="2">
        <v>264000</v>
      </c>
      <c r="O730" s="2">
        <v>474880</v>
      </c>
      <c r="P730" s="2">
        <v>1403880</v>
      </c>
      <c r="Q730">
        <v>40</v>
      </c>
      <c r="R730" t="s">
        <v>4293</v>
      </c>
      <c r="S730" t="s">
        <v>4294</v>
      </c>
      <c r="T730">
        <v>12</v>
      </c>
      <c r="U730" t="s">
        <v>4295</v>
      </c>
      <c r="V730" t="s">
        <v>1045</v>
      </c>
      <c r="W730">
        <f t="shared" si="59"/>
        <v>731</v>
      </c>
      <c r="X730" t="s">
        <v>4288</v>
      </c>
      <c r="AH730">
        <v>1</v>
      </c>
    </row>
    <row r="731" spans="1:34" ht="19.2">
      <c r="A731" s="4" t="s">
        <v>6127</v>
      </c>
      <c r="B731" t="s">
        <v>4410</v>
      </c>
      <c r="C731" t="s">
        <v>4411</v>
      </c>
      <c r="D731" t="s">
        <v>4412</v>
      </c>
      <c r="E731" t="s">
        <v>30</v>
      </c>
      <c r="F731" t="s">
        <v>245</v>
      </c>
      <c r="G731">
        <f t="shared" si="55"/>
        <v>0</v>
      </c>
      <c r="H731">
        <f t="shared" si="56"/>
        <v>0</v>
      </c>
      <c r="I731">
        <f t="shared" si="57"/>
        <v>0</v>
      </c>
      <c r="J731">
        <f t="shared" si="58"/>
        <v>1</v>
      </c>
      <c r="K731" t="s">
        <v>4413</v>
      </c>
      <c r="L731" t="s">
        <v>4414</v>
      </c>
      <c r="M731" s="2">
        <v>201386</v>
      </c>
      <c r="N731" s="2">
        <v>50000</v>
      </c>
      <c r="O731" s="2">
        <v>252080</v>
      </c>
      <c r="P731" s="2">
        <v>503467</v>
      </c>
      <c r="Q731">
        <v>40</v>
      </c>
      <c r="R731" t="s">
        <v>4415</v>
      </c>
      <c r="S731" t="s">
        <v>4416</v>
      </c>
      <c r="T731">
        <v>36</v>
      </c>
      <c r="U731" t="s">
        <v>4417</v>
      </c>
      <c r="V731" t="s">
        <v>214</v>
      </c>
      <c r="W731">
        <f t="shared" si="59"/>
        <v>391</v>
      </c>
      <c r="X731" t="s">
        <v>4410</v>
      </c>
      <c r="Y731" t="s">
        <v>4418</v>
      </c>
      <c r="Z731" t="s">
        <v>4419</v>
      </c>
      <c r="AA731" t="s">
        <v>4420</v>
      </c>
      <c r="AB731" t="s">
        <v>4421</v>
      </c>
      <c r="AC731" t="s">
        <v>4422</v>
      </c>
      <c r="AH731">
        <v>6</v>
      </c>
    </row>
    <row r="732" spans="1:34" ht="19.2">
      <c r="A732" s="4" t="s">
        <v>6127</v>
      </c>
      <c r="B732" t="s">
        <v>4410</v>
      </c>
      <c r="C732" t="s">
        <v>4531</v>
      </c>
      <c r="D732" t="s">
        <v>4412</v>
      </c>
      <c r="E732" t="s">
        <v>30</v>
      </c>
      <c r="F732" s="3" t="s">
        <v>245</v>
      </c>
      <c r="G732">
        <f t="shared" si="55"/>
        <v>0</v>
      </c>
      <c r="H732">
        <f t="shared" si="56"/>
        <v>0</v>
      </c>
      <c r="I732">
        <f t="shared" si="57"/>
        <v>0</v>
      </c>
      <c r="J732">
        <f t="shared" si="58"/>
        <v>1</v>
      </c>
      <c r="K732" t="s">
        <v>4532</v>
      </c>
      <c r="L732" t="s">
        <v>4414</v>
      </c>
      <c r="M732" s="2">
        <v>201387</v>
      </c>
      <c r="N732" s="2">
        <v>50000</v>
      </c>
      <c r="O732" s="2">
        <v>252080</v>
      </c>
      <c r="P732" s="2">
        <v>503467</v>
      </c>
      <c r="Q732">
        <v>40</v>
      </c>
      <c r="R732" t="s">
        <v>4415</v>
      </c>
      <c r="S732" t="s">
        <v>4533</v>
      </c>
      <c r="T732">
        <v>36</v>
      </c>
      <c r="U732" t="s">
        <v>4417</v>
      </c>
      <c r="V732" t="s">
        <v>331</v>
      </c>
      <c r="W732">
        <f t="shared" si="59"/>
        <v>635</v>
      </c>
      <c r="X732" t="s">
        <v>4410</v>
      </c>
      <c r="Y732" t="s">
        <v>4418</v>
      </c>
      <c r="Z732" t="s">
        <v>4419</v>
      </c>
      <c r="AA732" t="s">
        <v>4420</v>
      </c>
      <c r="AB732" t="s">
        <v>4421</v>
      </c>
      <c r="AC732" t="s">
        <v>4422</v>
      </c>
      <c r="AH732">
        <v>6</v>
      </c>
    </row>
    <row r="733" spans="1:34" ht="19.2">
      <c r="A733" s="4" t="s">
        <v>6036</v>
      </c>
      <c r="B733" t="s">
        <v>947</v>
      </c>
      <c r="C733" t="s">
        <v>948</v>
      </c>
      <c r="D733" t="s">
        <v>949</v>
      </c>
      <c r="E733" t="s">
        <v>30</v>
      </c>
      <c r="F733" t="s">
        <v>31</v>
      </c>
      <c r="G733">
        <f t="shared" si="55"/>
        <v>0</v>
      </c>
      <c r="H733">
        <f t="shared" si="56"/>
        <v>0</v>
      </c>
      <c r="I733">
        <f t="shared" si="57"/>
        <v>1</v>
      </c>
      <c r="J733">
        <f t="shared" si="58"/>
        <v>0</v>
      </c>
      <c r="K733" t="s">
        <v>950</v>
      </c>
      <c r="L733" t="s">
        <v>951</v>
      </c>
      <c r="M733" s="2">
        <v>29208</v>
      </c>
      <c r="N733" s="2">
        <v>20542</v>
      </c>
      <c r="O733" s="2">
        <v>49750</v>
      </c>
      <c r="P733" s="2">
        <v>99500</v>
      </c>
      <c r="Q733">
        <v>34</v>
      </c>
      <c r="R733" t="s">
        <v>952</v>
      </c>
      <c r="S733" t="s">
        <v>953</v>
      </c>
      <c r="T733">
        <v>2213</v>
      </c>
      <c r="U733" t="s">
        <v>347</v>
      </c>
      <c r="V733" t="s">
        <v>54</v>
      </c>
      <c r="W733">
        <f t="shared" si="59"/>
        <v>214</v>
      </c>
      <c r="X733" t="s">
        <v>947</v>
      </c>
      <c r="AH733">
        <v>1</v>
      </c>
    </row>
    <row r="734" spans="1:34" ht="19.2">
      <c r="A734" s="4" t="s">
        <v>6036</v>
      </c>
      <c r="B734" t="s">
        <v>1412</v>
      </c>
      <c r="C734" t="s">
        <v>1413</v>
      </c>
      <c r="D734" t="s">
        <v>1414</v>
      </c>
      <c r="E734" t="s">
        <v>30</v>
      </c>
      <c r="F734" t="s">
        <v>31</v>
      </c>
      <c r="G734">
        <f t="shared" si="55"/>
        <v>0</v>
      </c>
      <c r="H734">
        <f t="shared" si="56"/>
        <v>0</v>
      </c>
      <c r="I734">
        <f t="shared" si="57"/>
        <v>1</v>
      </c>
      <c r="J734">
        <f t="shared" si="58"/>
        <v>0</v>
      </c>
      <c r="K734" t="s">
        <v>1415</v>
      </c>
      <c r="L734" t="s">
        <v>109</v>
      </c>
      <c r="M734" s="2">
        <v>16716</v>
      </c>
      <c r="N734" s="2">
        <v>37109</v>
      </c>
      <c r="O734" s="2">
        <v>121885</v>
      </c>
      <c r="P734" s="2">
        <v>175711</v>
      </c>
      <c r="Q734">
        <v>34</v>
      </c>
      <c r="R734" t="s">
        <v>1416</v>
      </c>
      <c r="S734" t="s">
        <v>1417</v>
      </c>
      <c r="T734">
        <v>36</v>
      </c>
      <c r="U734" t="s">
        <v>134</v>
      </c>
      <c r="V734" t="s">
        <v>1418</v>
      </c>
      <c r="W734">
        <f t="shared" si="59"/>
        <v>731</v>
      </c>
      <c r="X734" t="s">
        <v>1412</v>
      </c>
      <c r="Y734" t="s">
        <v>1419</v>
      </c>
      <c r="AH734">
        <v>2</v>
      </c>
    </row>
    <row r="735" spans="1:34" ht="19.2">
      <c r="A735" s="4" t="s">
        <v>6036</v>
      </c>
      <c r="B735" t="s">
        <v>3381</v>
      </c>
      <c r="C735" t="s">
        <v>3382</v>
      </c>
      <c r="D735" t="s">
        <v>3383</v>
      </c>
      <c r="E735" t="s">
        <v>30</v>
      </c>
      <c r="F735" t="s">
        <v>31</v>
      </c>
      <c r="G735">
        <f t="shared" si="55"/>
        <v>0</v>
      </c>
      <c r="H735">
        <f t="shared" si="56"/>
        <v>0</v>
      </c>
      <c r="I735">
        <f t="shared" si="57"/>
        <v>1</v>
      </c>
      <c r="J735">
        <f t="shared" si="58"/>
        <v>0</v>
      </c>
      <c r="K735" t="s">
        <v>3384</v>
      </c>
      <c r="M735" s="2">
        <v>125000</v>
      </c>
      <c r="N735" s="2">
        <v>125000</v>
      </c>
      <c r="O735" s="2"/>
      <c r="P735" s="2">
        <v>250000</v>
      </c>
      <c r="Q735">
        <v>50</v>
      </c>
      <c r="R735" t="s">
        <v>3385</v>
      </c>
      <c r="U735" t="s">
        <v>3386</v>
      </c>
      <c r="V735" t="s">
        <v>3387</v>
      </c>
      <c r="W735">
        <f t="shared" si="59"/>
        <v>364</v>
      </c>
      <c r="AH735">
        <v>1</v>
      </c>
    </row>
    <row r="736" spans="1:34" ht="19.2">
      <c r="A736" s="4" t="s">
        <v>6036</v>
      </c>
      <c r="B736" t="s">
        <v>4466</v>
      </c>
      <c r="C736" t="s">
        <v>4467</v>
      </c>
      <c r="D736" t="s">
        <v>4468</v>
      </c>
      <c r="E736" t="s">
        <v>30</v>
      </c>
      <c r="F736" t="s">
        <v>31</v>
      </c>
      <c r="G736">
        <f t="shared" si="55"/>
        <v>0</v>
      </c>
      <c r="H736">
        <f t="shared" si="56"/>
        <v>0</v>
      </c>
      <c r="I736">
        <f t="shared" si="57"/>
        <v>1</v>
      </c>
      <c r="J736">
        <f t="shared" si="58"/>
        <v>0</v>
      </c>
      <c r="K736" t="s">
        <v>4469</v>
      </c>
      <c r="L736" t="s">
        <v>4470</v>
      </c>
      <c r="M736" s="2">
        <v>280183</v>
      </c>
      <c r="N736" s="2">
        <v>395572</v>
      </c>
      <c r="O736" s="2">
        <v>1013634</v>
      </c>
      <c r="P736" s="2">
        <v>1689389</v>
      </c>
      <c r="Q736">
        <v>34</v>
      </c>
      <c r="R736" t="s">
        <v>4471</v>
      </c>
      <c r="S736" t="s">
        <v>953</v>
      </c>
      <c r="T736">
        <v>2402</v>
      </c>
      <c r="U736" t="s">
        <v>54</v>
      </c>
      <c r="V736" t="s">
        <v>1917</v>
      </c>
      <c r="W736">
        <f t="shared" si="59"/>
        <v>822</v>
      </c>
      <c r="X736" t="s">
        <v>4466</v>
      </c>
      <c r="Y736" t="s">
        <v>4472</v>
      </c>
      <c r="AH736">
        <v>2</v>
      </c>
    </row>
    <row r="737" spans="1:34" ht="19.2">
      <c r="A737" s="4" t="s">
        <v>6036</v>
      </c>
      <c r="B737" t="s">
        <v>5042</v>
      </c>
      <c r="C737" t="s">
        <v>5043</v>
      </c>
      <c r="D737" t="s">
        <v>5044</v>
      </c>
      <c r="E737" t="s">
        <v>30</v>
      </c>
      <c r="F737" t="s">
        <v>31</v>
      </c>
      <c r="G737">
        <f t="shared" si="55"/>
        <v>0</v>
      </c>
      <c r="H737">
        <f t="shared" si="56"/>
        <v>0</v>
      </c>
      <c r="I737">
        <f t="shared" si="57"/>
        <v>1</v>
      </c>
      <c r="J737">
        <f t="shared" si="58"/>
        <v>0</v>
      </c>
      <c r="K737" t="s">
        <v>5045</v>
      </c>
      <c r="L737" t="s">
        <v>5046</v>
      </c>
      <c r="M737" s="2">
        <v>16327</v>
      </c>
      <c r="N737" s="2">
        <v>15328</v>
      </c>
      <c r="O737" s="2">
        <v>79138</v>
      </c>
      <c r="P737" s="2">
        <v>110793</v>
      </c>
      <c r="Q737">
        <v>34</v>
      </c>
      <c r="R737" t="s">
        <v>4471</v>
      </c>
      <c r="S737" t="s">
        <v>953</v>
      </c>
      <c r="T737">
        <v>2436</v>
      </c>
      <c r="U737" t="s">
        <v>1175</v>
      </c>
      <c r="V737" t="s">
        <v>1502</v>
      </c>
      <c r="W737">
        <f t="shared" si="59"/>
        <v>272</v>
      </c>
      <c r="X737" t="s">
        <v>5042</v>
      </c>
      <c r="AH737">
        <v>1</v>
      </c>
    </row>
    <row r="738" spans="1:34" ht="19.2">
      <c r="A738" s="4" t="s">
        <v>6032</v>
      </c>
      <c r="B738" t="s">
        <v>888</v>
      </c>
      <c r="C738" t="s">
        <v>889</v>
      </c>
      <c r="D738" t="s">
        <v>890</v>
      </c>
      <c r="E738" t="s">
        <v>30</v>
      </c>
      <c r="F738" t="s">
        <v>31</v>
      </c>
      <c r="G738">
        <f t="shared" si="55"/>
        <v>0</v>
      </c>
      <c r="H738">
        <f t="shared" si="56"/>
        <v>0</v>
      </c>
      <c r="I738">
        <f t="shared" si="57"/>
        <v>1</v>
      </c>
      <c r="J738">
        <f t="shared" si="58"/>
        <v>0</v>
      </c>
      <c r="K738" t="s">
        <v>891</v>
      </c>
      <c r="L738" t="s">
        <v>892</v>
      </c>
      <c r="M738" s="2">
        <v>80803</v>
      </c>
      <c r="N738" s="2">
        <v>80803</v>
      </c>
      <c r="O738" s="2">
        <v>302174</v>
      </c>
      <c r="P738" s="2">
        <v>463780</v>
      </c>
      <c r="Q738">
        <v>34</v>
      </c>
      <c r="R738" t="s">
        <v>893</v>
      </c>
      <c r="S738" t="s">
        <v>894</v>
      </c>
      <c r="T738">
        <v>127</v>
      </c>
      <c r="U738" t="s">
        <v>154</v>
      </c>
      <c r="V738" t="s">
        <v>135</v>
      </c>
      <c r="W738">
        <f t="shared" si="59"/>
        <v>729</v>
      </c>
      <c r="X738" t="s">
        <v>888</v>
      </c>
      <c r="Y738" t="s">
        <v>895</v>
      </c>
      <c r="AH738">
        <v>2</v>
      </c>
    </row>
    <row r="739" spans="1:34" ht="19.2">
      <c r="A739" s="4" t="s">
        <v>6108</v>
      </c>
      <c r="B739" t="s">
        <v>3338</v>
      </c>
      <c r="C739" t="s">
        <v>3339</v>
      </c>
      <c r="E739" t="s">
        <v>30</v>
      </c>
      <c r="F739" t="s">
        <v>138</v>
      </c>
      <c r="G739">
        <f t="shared" si="55"/>
        <v>0</v>
      </c>
      <c r="H739">
        <f t="shared" si="56"/>
        <v>1</v>
      </c>
      <c r="I739">
        <f t="shared" si="57"/>
        <v>0</v>
      </c>
      <c r="J739">
        <f t="shared" si="58"/>
        <v>0</v>
      </c>
      <c r="K739" t="s">
        <v>3340</v>
      </c>
      <c r="M739" s="2">
        <v>1966645</v>
      </c>
      <c r="N739" s="2">
        <v>2827928</v>
      </c>
      <c r="O739" s="2">
        <v>1170432</v>
      </c>
      <c r="P739" s="2">
        <v>5965004</v>
      </c>
      <c r="R739" t="s">
        <v>3341</v>
      </c>
      <c r="S739" t="s">
        <v>3342</v>
      </c>
      <c r="T739">
        <v>31</v>
      </c>
      <c r="U739" t="s">
        <v>330</v>
      </c>
      <c r="V739" t="s">
        <v>795</v>
      </c>
      <c r="W739">
        <f t="shared" si="59"/>
        <v>1095</v>
      </c>
      <c r="X739" t="s">
        <v>3338</v>
      </c>
      <c r="Y739" t="s">
        <v>3343</v>
      </c>
      <c r="Z739" t="s">
        <v>3344</v>
      </c>
      <c r="AA739" t="s">
        <v>3345</v>
      </c>
      <c r="AB739" t="s">
        <v>3346</v>
      </c>
      <c r="AC739" t="s">
        <v>3347</v>
      </c>
      <c r="AD739" t="s">
        <v>3348</v>
      </c>
      <c r="AE739" t="s">
        <v>121</v>
      </c>
      <c r="AH739">
        <v>8</v>
      </c>
    </row>
    <row r="740" spans="1:34" ht="19.2">
      <c r="A740" s="4" t="s">
        <v>6028</v>
      </c>
      <c r="B740" t="s">
        <v>820</v>
      </c>
      <c r="C740" t="s">
        <v>821</v>
      </c>
      <c r="D740" t="s">
        <v>822</v>
      </c>
      <c r="E740" t="s">
        <v>30</v>
      </c>
      <c r="F740" s="3" t="s">
        <v>245</v>
      </c>
      <c r="G740">
        <f t="shared" si="55"/>
        <v>0</v>
      </c>
      <c r="H740">
        <f t="shared" si="56"/>
        <v>0</v>
      </c>
      <c r="I740">
        <f t="shared" si="57"/>
        <v>0</v>
      </c>
      <c r="J740">
        <f t="shared" si="58"/>
        <v>1</v>
      </c>
      <c r="K740" t="s">
        <v>823</v>
      </c>
      <c r="L740" t="s">
        <v>824</v>
      </c>
      <c r="M740" s="2">
        <v>393620</v>
      </c>
      <c r="N740" s="2">
        <v>98406</v>
      </c>
      <c r="O740" s="2">
        <v>502897</v>
      </c>
      <c r="P740" s="2">
        <v>994923</v>
      </c>
      <c r="Q740">
        <v>40</v>
      </c>
      <c r="R740" t="s">
        <v>825</v>
      </c>
      <c r="S740" t="s">
        <v>826</v>
      </c>
      <c r="T740">
        <v>16</v>
      </c>
      <c r="U740" t="s">
        <v>827</v>
      </c>
      <c r="V740" t="s">
        <v>296</v>
      </c>
      <c r="W740">
        <f t="shared" si="59"/>
        <v>953</v>
      </c>
      <c r="X740" t="s">
        <v>820</v>
      </c>
      <c r="Y740" t="s">
        <v>828</v>
      </c>
      <c r="Z740" t="s">
        <v>829</v>
      </c>
      <c r="AA740" t="s">
        <v>830</v>
      </c>
      <c r="AH740">
        <v>4</v>
      </c>
    </row>
    <row r="741" spans="1:34" ht="19.2">
      <c r="A741" s="4" t="s">
        <v>6028</v>
      </c>
      <c r="B741" t="s">
        <v>3260</v>
      </c>
      <c r="C741" t="s">
        <v>3261</v>
      </c>
      <c r="D741" t="s">
        <v>3261</v>
      </c>
      <c r="E741" t="s">
        <v>30</v>
      </c>
      <c r="F741" s="3" t="s">
        <v>245</v>
      </c>
      <c r="G741">
        <f t="shared" si="55"/>
        <v>0</v>
      </c>
      <c r="H741">
        <f t="shared" si="56"/>
        <v>0</v>
      </c>
      <c r="I741">
        <f t="shared" si="57"/>
        <v>0</v>
      </c>
      <c r="J741">
        <f t="shared" si="58"/>
        <v>1</v>
      </c>
      <c r="K741" t="s">
        <v>3262</v>
      </c>
      <c r="L741" t="s">
        <v>3263</v>
      </c>
      <c r="M741" s="2">
        <v>78331</v>
      </c>
      <c r="N741" s="2">
        <v>78331</v>
      </c>
      <c r="O741" s="2">
        <v>234992</v>
      </c>
      <c r="P741" s="2">
        <v>391654</v>
      </c>
      <c r="Q741">
        <v>40</v>
      </c>
      <c r="R741" t="s">
        <v>3264</v>
      </c>
      <c r="S741" t="s">
        <v>3265</v>
      </c>
      <c r="T741">
        <v>50</v>
      </c>
      <c r="U741" t="s">
        <v>1228</v>
      </c>
      <c r="V741" t="s">
        <v>141</v>
      </c>
      <c r="W741">
        <f t="shared" si="59"/>
        <v>730</v>
      </c>
      <c r="X741" t="s">
        <v>3260</v>
      </c>
      <c r="AH741">
        <v>1</v>
      </c>
    </row>
    <row r="742" spans="1:34" ht="19.2">
      <c r="A742" s="4" t="s">
        <v>6117</v>
      </c>
      <c r="B742" t="s">
        <v>4012</v>
      </c>
      <c r="C742" t="s">
        <v>4013</v>
      </c>
      <c r="D742" t="s">
        <v>4014</v>
      </c>
      <c r="E742" t="s">
        <v>30</v>
      </c>
      <c r="F742" s="3" t="s">
        <v>245</v>
      </c>
      <c r="G742">
        <f t="shared" si="55"/>
        <v>0</v>
      </c>
      <c r="H742">
        <f t="shared" si="56"/>
        <v>0</v>
      </c>
      <c r="I742">
        <f t="shared" si="57"/>
        <v>0</v>
      </c>
      <c r="J742">
        <f t="shared" si="58"/>
        <v>1</v>
      </c>
      <c r="K742" t="s">
        <v>4015</v>
      </c>
      <c r="L742" t="s">
        <v>4016</v>
      </c>
      <c r="M742" s="2">
        <v>10000</v>
      </c>
      <c r="N742" s="2"/>
      <c r="O742" s="2">
        <v>11000</v>
      </c>
      <c r="P742" s="2">
        <v>21000</v>
      </c>
      <c r="Q742">
        <v>40</v>
      </c>
      <c r="R742" t="s">
        <v>4017</v>
      </c>
      <c r="S742" t="s">
        <v>4018</v>
      </c>
      <c r="T742">
        <v>65</v>
      </c>
      <c r="U742" t="s">
        <v>4019</v>
      </c>
      <c r="V742" t="s">
        <v>4020</v>
      </c>
      <c r="W742">
        <f t="shared" si="59"/>
        <v>364</v>
      </c>
      <c r="X742" t="s">
        <v>4012</v>
      </c>
      <c r="AH742">
        <v>1</v>
      </c>
    </row>
    <row r="743" spans="1:34" ht="19.2">
      <c r="A743" s="4" t="s">
        <v>6044</v>
      </c>
      <c r="B743" t="s">
        <v>1092</v>
      </c>
      <c r="C743" t="s">
        <v>1093</v>
      </c>
      <c r="D743" t="s">
        <v>1094</v>
      </c>
      <c r="E743" t="s">
        <v>30</v>
      </c>
      <c r="F743" t="s">
        <v>31</v>
      </c>
      <c r="G743">
        <f t="shared" si="55"/>
        <v>0</v>
      </c>
      <c r="H743">
        <f t="shared" si="56"/>
        <v>0</v>
      </c>
      <c r="I743">
        <f t="shared" si="57"/>
        <v>1</v>
      </c>
      <c r="J743">
        <f t="shared" si="58"/>
        <v>0</v>
      </c>
      <c r="K743" t="s">
        <v>1095</v>
      </c>
      <c r="L743" t="s">
        <v>1096</v>
      </c>
      <c r="M743" s="2">
        <v>70621</v>
      </c>
      <c r="N743" s="2">
        <v>115803</v>
      </c>
      <c r="O743" s="2">
        <v>398114</v>
      </c>
      <c r="P743" s="2">
        <v>584538</v>
      </c>
      <c r="Q743">
        <v>34</v>
      </c>
      <c r="R743" t="s">
        <v>1097</v>
      </c>
      <c r="S743" t="s">
        <v>1098</v>
      </c>
      <c r="T743">
        <v>7</v>
      </c>
      <c r="U743" t="s">
        <v>1099</v>
      </c>
      <c r="V743" t="s">
        <v>1100</v>
      </c>
      <c r="W743">
        <f t="shared" si="59"/>
        <v>637</v>
      </c>
      <c r="X743" t="s">
        <v>1092</v>
      </c>
      <c r="Y743" t="s">
        <v>1101</v>
      </c>
      <c r="AH743">
        <v>2</v>
      </c>
    </row>
    <row r="744" spans="1:34" ht="19.2">
      <c r="A744" s="4" t="s">
        <v>6044</v>
      </c>
      <c r="B744" t="s">
        <v>2982</v>
      </c>
      <c r="C744" t="s">
        <v>2983</v>
      </c>
      <c r="D744" t="s">
        <v>2984</v>
      </c>
      <c r="E744" t="s">
        <v>30</v>
      </c>
      <c r="F744" t="s">
        <v>31</v>
      </c>
      <c r="G744">
        <f t="shared" si="55"/>
        <v>0</v>
      </c>
      <c r="H744">
        <f t="shared" si="56"/>
        <v>0</v>
      </c>
      <c r="I744">
        <f t="shared" si="57"/>
        <v>1</v>
      </c>
      <c r="J744">
        <f t="shared" si="58"/>
        <v>0</v>
      </c>
      <c r="K744" t="s">
        <v>2985</v>
      </c>
      <c r="L744" t="s">
        <v>2986</v>
      </c>
      <c r="M744" s="2">
        <v>29741</v>
      </c>
      <c r="N744" s="2"/>
      <c r="O744" s="2">
        <v>44612</v>
      </c>
      <c r="P744" s="2">
        <v>74353</v>
      </c>
      <c r="Q744">
        <v>34</v>
      </c>
      <c r="R744" t="s">
        <v>2987</v>
      </c>
      <c r="S744" t="s">
        <v>2988</v>
      </c>
      <c r="T744">
        <v>7</v>
      </c>
      <c r="U744" t="s">
        <v>54</v>
      </c>
      <c r="V744" t="s">
        <v>1833</v>
      </c>
      <c r="W744">
        <f t="shared" si="59"/>
        <v>365</v>
      </c>
      <c r="X744" t="s">
        <v>2982</v>
      </c>
      <c r="AH744">
        <v>1</v>
      </c>
    </row>
    <row r="745" spans="1:34" ht="19.2">
      <c r="A745" s="4" t="s">
        <v>6135</v>
      </c>
      <c r="B745" t="s">
        <v>4756</v>
      </c>
      <c r="C745" t="s">
        <v>4757</v>
      </c>
      <c r="D745" t="s">
        <v>4758</v>
      </c>
      <c r="E745" t="s">
        <v>30</v>
      </c>
      <c r="F745" s="3" t="s">
        <v>245</v>
      </c>
      <c r="G745">
        <f t="shared" si="55"/>
        <v>0</v>
      </c>
      <c r="H745">
        <f t="shared" si="56"/>
        <v>0</v>
      </c>
      <c r="I745">
        <f t="shared" si="57"/>
        <v>0</v>
      </c>
      <c r="J745">
        <f t="shared" si="58"/>
        <v>1</v>
      </c>
      <c r="K745" t="s">
        <v>4759</v>
      </c>
      <c r="L745" t="s">
        <v>4760</v>
      </c>
      <c r="M745" s="2">
        <v>316359</v>
      </c>
      <c r="N745" s="2">
        <v>474538</v>
      </c>
      <c r="O745" s="2">
        <v>790898</v>
      </c>
      <c r="P745" s="2">
        <v>1581795</v>
      </c>
      <c r="Q745">
        <v>40</v>
      </c>
      <c r="R745" t="s">
        <v>4761</v>
      </c>
      <c r="S745" t="s">
        <v>4762</v>
      </c>
      <c r="T745">
        <v>1</v>
      </c>
      <c r="U745" t="s">
        <v>4763</v>
      </c>
      <c r="V745" t="s">
        <v>4764</v>
      </c>
      <c r="W745">
        <f t="shared" si="59"/>
        <v>1647</v>
      </c>
      <c r="X745" t="s">
        <v>4756</v>
      </c>
      <c r="Y745" t="s">
        <v>4765</v>
      </c>
      <c r="Z745" t="s">
        <v>4766</v>
      </c>
      <c r="AH745">
        <v>3</v>
      </c>
    </row>
    <row r="746" spans="1:34" ht="19.2">
      <c r="A746" s="4" t="s">
        <v>6092</v>
      </c>
      <c r="B746" t="s">
        <v>2826</v>
      </c>
      <c r="C746" t="s">
        <v>2827</v>
      </c>
      <c r="D746" t="s">
        <v>2827</v>
      </c>
      <c r="E746" t="s">
        <v>30</v>
      </c>
      <c r="F746" t="s">
        <v>31</v>
      </c>
      <c r="G746">
        <f t="shared" si="55"/>
        <v>0</v>
      </c>
      <c r="H746">
        <f t="shared" si="56"/>
        <v>0</v>
      </c>
      <c r="I746">
        <f t="shared" si="57"/>
        <v>1</v>
      </c>
      <c r="J746">
        <f t="shared" si="58"/>
        <v>0</v>
      </c>
      <c r="K746" t="s">
        <v>2828</v>
      </c>
      <c r="L746" t="s">
        <v>2829</v>
      </c>
      <c r="M746" s="2">
        <v>0</v>
      </c>
      <c r="N746" s="2">
        <v>5000</v>
      </c>
      <c r="O746" s="2">
        <v>5000</v>
      </c>
      <c r="P746" s="2">
        <v>10000</v>
      </c>
      <c r="Q746">
        <v>34</v>
      </c>
      <c r="R746" t="s">
        <v>2830</v>
      </c>
      <c r="S746" t="s">
        <v>2831</v>
      </c>
      <c r="T746">
        <v>22</v>
      </c>
      <c r="U746" t="s">
        <v>519</v>
      </c>
      <c r="V746" t="s">
        <v>2215</v>
      </c>
      <c r="W746">
        <f t="shared" si="59"/>
        <v>579</v>
      </c>
      <c r="X746" t="s">
        <v>2826</v>
      </c>
      <c r="AH746">
        <v>1</v>
      </c>
    </row>
    <row r="747" spans="1:34" ht="19.2">
      <c r="A747" s="4" t="s">
        <v>6092</v>
      </c>
      <c r="B747" t="s">
        <v>3469</v>
      </c>
      <c r="C747" t="s">
        <v>3470</v>
      </c>
      <c r="D747" t="s">
        <v>3471</v>
      </c>
      <c r="E747" t="s">
        <v>30</v>
      </c>
      <c r="F747" t="s">
        <v>31</v>
      </c>
      <c r="G747">
        <f t="shared" si="55"/>
        <v>0</v>
      </c>
      <c r="H747">
        <f t="shared" si="56"/>
        <v>0</v>
      </c>
      <c r="I747">
        <f t="shared" si="57"/>
        <v>1</v>
      </c>
      <c r="J747">
        <f t="shared" si="58"/>
        <v>0</v>
      </c>
      <c r="K747" t="s">
        <v>3472</v>
      </c>
      <c r="L747" t="s">
        <v>3473</v>
      </c>
      <c r="M747" s="2">
        <v>10000</v>
      </c>
      <c r="N747" s="2"/>
      <c r="O747" s="2">
        <v>15000</v>
      </c>
      <c r="P747" s="2">
        <v>25000</v>
      </c>
      <c r="Q747">
        <v>34</v>
      </c>
      <c r="R747" t="s">
        <v>3474</v>
      </c>
      <c r="S747" t="s">
        <v>3475</v>
      </c>
      <c r="T747">
        <v>30</v>
      </c>
      <c r="U747" t="s">
        <v>36</v>
      </c>
      <c r="V747" t="s">
        <v>352</v>
      </c>
      <c r="W747">
        <f t="shared" si="59"/>
        <v>427</v>
      </c>
      <c r="X747" t="s">
        <v>3469</v>
      </c>
      <c r="AH747">
        <v>1</v>
      </c>
    </row>
    <row r="748" spans="1:34" ht="19.2">
      <c r="A748" s="4" t="s">
        <v>6092</v>
      </c>
      <c r="B748" t="s">
        <v>5016</v>
      </c>
      <c r="C748" t="s">
        <v>5017</v>
      </c>
      <c r="D748" t="s">
        <v>5018</v>
      </c>
      <c r="E748" t="s">
        <v>30</v>
      </c>
      <c r="F748" t="s">
        <v>31</v>
      </c>
      <c r="G748">
        <f t="shared" si="55"/>
        <v>0</v>
      </c>
      <c r="H748">
        <f t="shared" si="56"/>
        <v>0</v>
      </c>
      <c r="I748">
        <f t="shared" si="57"/>
        <v>1</v>
      </c>
      <c r="J748">
        <f t="shared" si="58"/>
        <v>0</v>
      </c>
      <c r="K748" t="s">
        <v>5019</v>
      </c>
      <c r="L748" t="s">
        <v>5020</v>
      </c>
      <c r="M748" s="2">
        <v>410674</v>
      </c>
      <c r="N748" s="2">
        <v>87138</v>
      </c>
      <c r="O748" s="2">
        <v>497812</v>
      </c>
      <c r="P748" s="2">
        <v>995624</v>
      </c>
      <c r="Q748">
        <v>36</v>
      </c>
      <c r="R748" t="s">
        <v>5021</v>
      </c>
      <c r="S748" t="s">
        <v>5022</v>
      </c>
      <c r="T748">
        <v>3</v>
      </c>
      <c r="U748" t="s">
        <v>79</v>
      </c>
      <c r="V748" t="s">
        <v>4764</v>
      </c>
      <c r="W748">
        <f t="shared" si="59"/>
        <v>1399</v>
      </c>
      <c r="X748" t="s">
        <v>5016</v>
      </c>
      <c r="Y748" t="s">
        <v>5023</v>
      </c>
      <c r="Z748" t="s">
        <v>5024</v>
      </c>
      <c r="AH748">
        <v>3</v>
      </c>
    </row>
    <row r="749" spans="1:34" ht="19.2">
      <c r="A749" s="4" t="s">
        <v>6092</v>
      </c>
      <c r="B749" t="s">
        <v>3469</v>
      </c>
      <c r="C749" t="s">
        <v>5652</v>
      </c>
      <c r="D749" t="s">
        <v>5652</v>
      </c>
      <c r="E749" t="s">
        <v>30</v>
      </c>
      <c r="F749" t="s">
        <v>31</v>
      </c>
      <c r="G749">
        <f t="shared" si="55"/>
        <v>0</v>
      </c>
      <c r="H749">
        <f t="shared" si="56"/>
        <v>0</v>
      </c>
      <c r="I749">
        <f t="shared" si="57"/>
        <v>1</v>
      </c>
      <c r="J749">
        <f t="shared" si="58"/>
        <v>0</v>
      </c>
      <c r="K749" t="s">
        <v>5653</v>
      </c>
      <c r="L749" t="s">
        <v>3473</v>
      </c>
      <c r="M749" s="2">
        <v>26615</v>
      </c>
      <c r="N749" s="2">
        <v>18719</v>
      </c>
      <c r="O749" s="2">
        <v>45334</v>
      </c>
      <c r="P749" s="2">
        <v>90668</v>
      </c>
      <c r="Q749">
        <v>34</v>
      </c>
      <c r="R749" t="s">
        <v>3474</v>
      </c>
      <c r="S749" t="s">
        <v>4910</v>
      </c>
      <c r="T749">
        <v>30</v>
      </c>
      <c r="U749" t="s">
        <v>519</v>
      </c>
      <c r="V749" t="s">
        <v>1638</v>
      </c>
      <c r="W749">
        <f t="shared" si="59"/>
        <v>395</v>
      </c>
      <c r="X749" t="s">
        <v>3469</v>
      </c>
      <c r="AH749">
        <v>1</v>
      </c>
    </row>
    <row r="750" spans="1:34" ht="19.2">
      <c r="A750" s="4" t="s">
        <v>6131</v>
      </c>
      <c r="B750" t="s">
        <v>4509</v>
      </c>
      <c r="C750" t="s">
        <v>4546</v>
      </c>
      <c r="D750" t="s">
        <v>4547</v>
      </c>
      <c r="E750" t="s">
        <v>30</v>
      </c>
      <c r="F750" s="3" t="s">
        <v>245</v>
      </c>
      <c r="G750">
        <f t="shared" si="55"/>
        <v>0</v>
      </c>
      <c r="H750">
        <f t="shared" si="56"/>
        <v>0</v>
      </c>
      <c r="I750">
        <f t="shared" si="57"/>
        <v>0</v>
      </c>
      <c r="J750">
        <f t="shared" si="58"/>
        <v>1</v>
      </c>
      <c r="K750" t="s">
        <v>4548</v>
      </c>
      <c r="L750" t="s">
        <v>4549</v>
      </c>
      <c r="M750" s="2">
        <v>25000</v>
      </c>
      <c r="N750" s="2">
        <v>125000</v>
      </c>
      <c r="O750" s="2"/>
      <c r="P750" s="2">
        <v>150000</v>
      </c>
      <c r="Q750">
        <v>40</v>
      </c>
      <c r="R750" t="s">
        <v>4550</v>
      </c>
      <c r="S750" t="s">
        <v>4551</v>
      </c>
      <c r="T750">
        <v>69</v>
      </c>
      <c r="U750" t="s">
        <v>4552</v>
      </c>
      <c r="V750" t="s">
        <v>4075</v>
      </c>
      <c r="W750">
        <f t="shared" si="59"/>
        <v>730</v>
      </c>
      <c r="X750" t="s">
        <v>4509</v>
      </c>
      <c r="AH750">
        <v>1</v>
      </c>
    </row>
    <row r="751" spans="1:34" ht="19.2">
      <c r="A751" s="4" t="s">
        <v>6151</v>
      </c>
      <c r="B751" s="3" t="s">
        <v>873</v>
      </c>
      <c r="C751" s="3" t="s">
        <v>874</v>
      </c>
      <c r="E751" t="s">
        <v>30</v>
      </c>
      <c r="F751" t="s">
        <v>138</v>
      </c>
      <c r="G751">
        <f t="shared" si="55"/>
        <v>0</v>
      </c>
      <c r="H751">
        <f t="shared" si="56"/>
        <v>1</v>
      </c>
      <c r="I751">
        <f t="shared" si="57"/>
        <v>0</v>
      </c>
      <c r="J751">
        <f t="shared" si="58"/>
        <v>0</v>
      </c>
      <c r="K751" t="s">
        <v>875</v>
      </c>
      <c r="M751" s="2">
        <v>2800000</v>
      </c>
      <c r="N751" s="2"/>
      <c r="O751" s="2">
        <v>5800000</v>
      </c>
      <c r="P751" s="2">
        <v>8600000</v>
      </c>
      <c r="U751" t="s">
        <v>322</v>
      </c>
      <c r="V751" t="s">
        <v>506</v>
      </c>
      <c r="W751">
        <f t="shared" si="59"/>
        <v>2191</v>
      </c>
      <c r="X751" t="s">
        <v>873</v>
      </c>
      <c r="Y751" t="s">
        <v>876</v>
      </c>
      <c r="Z751" t="s">
        <v>877</v>
      </c>
      <c r="AH751">
        <v>3</v>
      </c>
    </row>
    <row r="752" spans="1:34" ht="19.2">
      <c r="A752" s="12" t="s">
        <v>6011</v>
      </c>
      <c r="B752" t="s">
        <v>450</v>
      </c>
      <c r="C752" t="s">
        <v>451</v>
      </c>
      <c r="D752" t="s">
        <v>451</v>
      </c>
      <c r="E752" t="s">
        <v>30</v>
      </c>
      <c r="F752" t="s">
        <v>31</v>
      </c>
      <c r="G752">
        <f t="shared" si="55"/>
        <v>0</v>
      </c>
      <c r="H752">
        <f t="shared" si="56"/>
        <v>0</v>
      </c>
      <c r="I752">
        <f t="shared" si="57"/>
        <v>1</v>
      </c>
      <c r="J752">
        <f t="shared" si="58"/>
        <v>0</v>
      </c>
      <c r="K752" t="s">
        <v>452</v>
      </c>
      <c r="L752" t="s">
        <v>453</v>
      </c>
      <c r="M752" s="2">
        <v>28777</v>
      </c>
      <c r="N752" s="2">
        <v>20239</v>
      </c>
      <c r="O752" s="2">
        <v>110036</v>
      </c>
      <c r="P752" s="2">
        <v>159053</v>
      </c>
      <c r="Q752">
        <v>34</v>
      </c>
      <c r="R752" t="s">
        <v>454</v>
      </c>
      <c r="S752" t="s">
        <v>455</v>
      </c>
      <c r="T752">
        <v>85</v>
      </c>
      <c r="U752" t="s">
        <v>456</v>
      </c>
      <c r="V752" t="s">
        <v>457</v>
      </c>
      <c r="W752">
        <f t="shared" si="59"/>
        <v>257</v>
      </c>
      <c r="X752" t="s">
        <v>450</v>
      </c>
      <c r="AH752">
        <v>1</v>
      </c>
    </row>
    <row r="753" spans="1:34" ht="19.2">
      <c r="A753" s="12" t="s">
        <v>6011</v>
      </c>
      <c r="B753" t="s">
        <v>3615</v>
      </c>
      <c r="C753" t="s">
        <v>3616</v>
      </c>
      <c r="D753" t="s">
        <v>3617</v>
      </c>
      <c r="E753" t="s">
        <v>30</v>
      </c>
      <c r="F753" t="s">
        <v>31</v>
      </c>
      <c r="G753">
        <f t="shared" si="55"/>
        <v>0</v>
      </c>
      <c r="H753">
        <f t="shared" si="56"/>
        <v>0</v>
      </c>
      <c r="I753">
        <f t="shared" si="57"/>
        <v>1</v>
      </c>
      <c r="J753">
        <f t="shared" si="58"/>
        <v>0</v>
      </c>
      <c r="K753" t="s">
        <v>3618</v>
      </c>
      <c r="L753" t="s">
        <v>3619</v>
      </c>
      <c r="M753" s="2">
        <v>10260</v>
      </c>
      <c r="N753" s="2">
        <v>10260</v>
      </c>
      <c r="O753" s="2">
        <v>30780</v>
      </c>
      <c r="P753" s="2">
        <v>51300</v>
      </c>
      <c r="Q753">
        <v>34</v>
      </c>
      <c r="R753" t="s">
        <v>3620</v>
      </c>
      <c r="U753" t="s">
        <v>885</v>
      </c>
      <c r="V753" t="s">
        <v>803</v>
      </c>
      <c r="W753">
        <f t="shared" si="59"/>
        <v>225</v>
      </c>
      <c r="X753" t="s">
        <v>3615</v>
      </c>
      <c r="AH753">
        <v>1</v>
      </c>
    </row>
    <row r="754" spans="1:34" ht="19.2">
      <c r="A754" s="12" t="s">
        <v>6011</v>
      </c>
      <c r="B754" t="s">
        <v>4053</v>
      </c>
      <c r="C754" t="s">
        <v>4054</v>
      </c>
      <c r="D754" t="s">
        <v>4054</v>
      </c>
      <c r="E754" t="s">
        <v>30</v>
      </c>
      <c r="F754" t="s">
        <v>31</v>
      </c>
      <c r="G754">
        <f t="shared" si="55"/>
        <v>0</v>
      </c>
      <c r="H754">
        <f t="shared" si="56"/>
        <v>0</v>
      </c>
      <c r="I754">
        <f t="shared" si="57"/>
        <v>1</v>
      </c>
      <c r="J754">
        <f t="shared" si="58"/>
        <v>0</v>
      </c>
      <c r="K754" t="s">
        <v>4055</v>
      </c>
      <c r="L754" t="s">
        <v>4056</v>
      </c>
      <c r="M754" s="2">
        <v>3900</v>
      </c>
      <c r="N754" s="2">
        <v>3900</v>
      </c>
      <c r="O754" s="2">
        <v>11700</v>
      </c>
      <c r="P754" s="2">
        <v>19500</v>
      </c>
      <c r="Q754">
        <v>36</v>
      </c>
      <c r="R754" t="s">
        <v>4057</v>
      </c>
      <c r="S754" t="s">
        <v>4058</v>
      </c>
      <c r="T754">
        <v>8</v>
      </c>
      <c r="U754" t="s">
        <v>36</v>
      </c>
      <c r="V754" t="s">
        <v>1175</v>
      </c>
      <c r="W754">
        <f t="shared" si="59"/>
        <v>336</v>
      </c>
      <c r="X754" t="s">
        <v>4053</v>
      </c>
      <c r="AH754">
        <v>1</v>
      </c>
    </row>
    <row r="755" spans="1:34" ht="19.2">
      <c r="A755" s="12" t="s">
        <v>6011</v>
      </c>
      <c r="B755" t="s">
        <v>5258</v>
      </c>
      <c r="C755" t="s">
        <v>5259</v>
      </c>
      <c r="D755" t="s">
        <v>5260</v>
      </c>
      <c r="E755" t="s">
        <v>30</v>
      </c>
      <c r="F755" t="s">
        <v>5261</v>
      </c>
      <c r="G755">
        <f t="shared" si="55"/>
        <v>0</v>
      </c>
      <c r="H755">
        <f t="shared" si="56"/>
        <v>0</v>
      </c>
      <c r="I755">
        <f t="shared" si="57"/>
        <v>0</v>
      </c>
      <c r="J755">
        <f t="shared" si="58"/>
        <v>0</v>
      </c>
      <c r="K755" t="s">
        <v>5262</v>
      </c>
      <c r="L755" t="s">
        <v>5263</v>
      </c>
      <c r="M755" s="2">
        <v>949756</v>
      </c>
      <c r="N755" s="2">
        <v>318148</v>
      </c>
      <c r="O755" s="2">
        <v>1839815</v>
      </c>
      <c r="P755" s="2">
        <v>3107718</v>
      </c>
      <c r="R755" t="s">
        <v>454</v>
      </c>
      <c r="S755" t="s">
        <v>455</v>
      </c>
      <c r="T755">
        <v>85</v>
      </c>
      <c r="U755" t="s">
        <v>5264</v>
      </c>
      <c r="V755" t="s">
        <v>5265</v>
      </c>
      <c r="W755">
        <f t="shared" si="59"/>
        <v>1095</v>
      </c>
      <c r="AH755">
        <v>1</v>
      </c>
    </row>
    <row r="756" spans="1:34" ht="19.2">
      <c r="A756" s="4" t="s">
        <v>6136</v>
      </c>
      <c r="B756" t="s">
        <v>4782</v>
      </c>
      <c r="C756" t="s">
        <v>4783</v>
      </c>
      <c r="D756" t="s">
        <v>4783</v>
      </c>
      <c r="E756" t="s">
        <v>30</v>
      </c>
      <c r="F756" t="s">
        <v>31</v>
      </c>
      <c r="G756">
        <f t="shared" si="55"/>
        <v>0</v>
      </c>
      <c r="H756">
        <f t="shared" si="56"/>
        <v>0</v>
      </c>
      <c r="I756">
        <f t="shared" si="57"/>
        <v>1</v>
      </c>
      <c r="J756">
        <f t="shared" si="58"/>
        <v>0</v>
      </c>
      <c r="K756" t="s">
        <v>4784</v>
      </c>
      <c r="L756" t="s">
        <v>4785</v>
      </c>
      <c r="M756" s="2">
        <v>5321</v>
      </c>
      <c r="N756" s="2">
        <v>4054</v>
      </c>
      <c r="O756" s="2">
        <v>9375</v>
      </c>
      <c r="P756" s="2">
        <v>18750</v>
      </c>
      <c r="Q756">
        <v>36</v>
      </c>
      <c r="R756" t="s">
        <v>4786</v>
      </c>
      <c r="S756" t="s">
        <v>4787</v>
      </c>
      <c r="T756">
        <v>12</v>
      </c>
      <c r="U756" t="s">
        <v>347</v>
      </c>
      <c r="V756" t="s">
        <v>90</v>
      </c>
      <c r="W756">
        <f t="shared" si="59"/>
        <v>365</v>
      </c>
      <c r="X756" t="s">
        <v>4782</v>
      </c>
      <c r="AH756">
        <v>1</v>
      </c>
    </row>
    <row r="757" spans="1:34" ht="19.2">
      <c r="A757" s="4" t="s">
        <v>6065</v>
      </c>
      <c r="B757" t="s">
        <v>1891</v>
      </c>
      <c r="C757" t="s">
        <v>1891</v>
      </c>
      <c r="D757" t="s">
        <v>1892</v>
      </c>
      <c r="E757" t="s">
        <v>30</v>
      </c>
      <c r="F757" s="3" t="s">
        <v>245</v>
      </c>
      <c r="G757">
        <f t="shared" si="55"/>
        <v>0</v>
      </c>
      <c r="H757">
        <f t="shared" si="56"/>
        <v>0</v>
      </c>
      <c r="I757">
        <f t="shared" si="57"/>
        <v>0</v>
      </c>
      <c r="J757">
        <f t="shared" si="58"/>
        <v>1</v>
      </c>
      <c r="K757" t="s">
        <v>1893</v>
      </c>
      <c r="L757" t="s">
        <v>1894</v>
      </c>
      <c r="M757" s="2">
        <v>133492</v>
      </c>
      <c r="N757" s="2"/>
      <c r="O757" s="2">
        <v>200248</v>
      </c>
      <c r="P757" s="2">
        <v>333740</v>
      </c>
      <c r="Q757">
        <v>40</v>
      </c>
      <c r="R757" t="s">
        <v>1895</v>
      </c>
      <c r="S757" t="s">
        <v>1896</v>
      </c>
      <c r="T757">
        <v>33</v>
      </c>
      <c r="U757" t="s">
        <v>1897</v>
      </c>
      <c r="V757" t="s">
        <v>1898</v>
      </c>
      <c r="W757">
        <f t="shared" si="59"/>
        <v>273</v>
      </c>
      <c r="X757" t="s">
        <v>1899</v>
      </c>
      <c r="Y757" t="s">
        <v>1891</v>
      </c>
      <c r="Z757" t="s">
        <v>1900</v>
      </c>
      <c r="AA757" t="s">
        <v>1901</v>
      </c>
      <c r="AB757" t="s">
        <v>1902</v>
      </c>
      <c r="AH757">
        <v>5</v>
      </c>
    </row>
    <row r="758" spans="1:34">
      <c r="A758" t="s">
        <v>5997</v>
      </c>
      <c r="B758" t="s">
        <v>251</v>
      </c>
      <c r="C758" t="s">
        <v>252</v>
      </c>
      <c r="E758" t="s">
        <v>30</v>
      </c>
      <c r="F758" t="s">
        <v>31</v>
      </c>
      <c r="G758">
        <f t="shared" si="55"/>
        <v>0</v>
      </c>
      <c r="H758">
        <f t="shared" si="56"/>
        <v>0</v>
      </c>
      <c r="I758">
        <f t="shared" si="57"/>
        <v>1</v>
      </c>
      <c r="J758">
        <f t="shared" si="58"/>
        <v>0</v>
      </c>
      <c r="K758" t="s">
        <v>253</v>
      </c>
      <c r="M758" s="2">
        <v>99122</v>
      </c>
      <c r="N758" s="2">
        <v>99122</v>
      </c>
      <c r="O758" s="2">
        <v>397921</v>
      </c>
      <c r="P758" s="2">
        <v>596165</v>
      </c>
      <c r="Q758">
        <v>34</v>
      </c>
      <c r="R758" t="s">
        <v>254</v>
      </c>
      <c r="S758" t="s">
        <v>255</v>
      </c>
      <c r="T758">
        <v>13</v>
      </c>
      <c r="U758" t="s">
        <v>44</v>
      </c>
      <c r="V758" t="s">
        <v>80</v>
      </c>
      <c r="W758">
        <f t="shared" si="59"/>
        <v>364</v>
      </c>
      <c r="X758" t="s">
        <v>251</v>
      </c>
      <c r="Y758" t="s">
        <v>256</v>
      </c>
      <c r="AH758">
        <v>2</v>
      </c>
    </row>
    <row r="759" spans="1:34" ht="15.6">
      <c r="A759" s="5" t="s">
        <v>5997</v>
      </c>
      <c r="B759" t="s">
        <v>406</v>
      </c>
      <c r="C759" t="s">
        <v>407</v>
      </c>
      <c r="D759" t="s">
        <v>408</v>
      </c>
      <c r="E759" t="s">
        <v>30</v>
      </c>
      <c r="F759" t="s">
        <v>31</v>
      </c>
      <c r="G759">
        <f t="shared" si="55"/>
        <v>0</v>
      </c>
      <c r="H759">
        <f t="shared" si="56"/>
        <v>0</v>
      </c>
      <c r="I759">
        <f t="shared" si="57"/>
        <v>1</v>
      </c>
      <c r="J759">
        <f t="shared" si="58"/>
        <v>0</v>
      </c>
      <c r="K759" t="s">
        <v>409</v>
      </c>
      <c r="L759" t="s">
        <v>410</v>
      </c>
      <c r="M759" s="2">
        <v>1621</v>
      </c>
      <c r="N759" s="2">
        <v>1467</v>
      </c>
      <c r="O759" s="2">
        <v>4632</v>
      </c>
      <c r="P759" s="2">
        <v>7721</v>
      </c>
      <c r="Q759">
        <v>34</v>
      </c>
      <c r="R759" t="s">
        <v>411</v>
      </c>
      <c r="S759" t="s">
        <v>412</v>
      </c>
      <c r="T759">
        <v>15</v>
      </c>
      <c r="U759" t="s">
        <v>351</v>
      </c>
      <c r="V759" t="s">
        <v>413</v>
      </c>
      <c r="W759">
        <f t="shared" si="59"/>
        <v>746</v>
      </c>
      <c r="X759" t="s">
        <v>406</v>
      </c>
      <c r="AH759">
        <v>1</v>
      </c>
    </row>
    <row r="760" spans="1:34" ht="19.2">
      <c r="A760" s="4" t="s">
        <v>5997</v>
      </c>
      <c r="B760" t="s">
        <v>878</v>
      </c>
      <c r="C760" t="s">
        <v>879</v>
      </c>
      <c r="D760" t="s">
        <v>880</v>
      </c>
      <c r="E760" t="s">
        <v>30</v>
      </c>
      <c r="F760" t="s">
        <v>31</v>
      </c>
      <c r="G760">
        <f t="shared" si="55"/>
        <v>0</v>
      </c>
      <c r="H760">
        <f t="shared" si="56"/>
        <v>0</v>
      </c>
      <c r="I760">
        <f t="shared" si="57"/>
        <v>1</v>
      </c>
      <c r="J760">
        <f t="shared" si="58"/>
        <v>0</v>
      </c>
      <c r="K760" t="s">
        <v>881</v>
      </c>
      <c r="L760" t="s">
        <v>882</v>
      </c>
      <c r="M760" s="2">
        <v>4856</v>
      </c>
      <c r="N760" s="2">
        <v>4856</v>
      </c>
      <c r="O760" s="2">
        <v>14569</v>
      </c>
      <c r="P760" s="2">
        <v>24282</v>
      </c>
      <c r="Q760">
        <v>34</v>
      </c>
      <c r="R760" t="s">
        <v>883</v>
      </c>
      <c r="S760" t="s">
        <v>884</v>
      </c>
      <c r="T760">
        <v>28</v>
      </c>
      <c r="U760" t="s">
        <v>885</v>
      </c>
      <c r="V760" t="s">
        <v>886</v>
      </c>
      <c r="W760">
        <f t="shared" si="59"/>
        <v>434</v>
      </c>
      <c r="X760" t="s">
        <v>887</v>
      </c>
      <c r="AH760">
        <v>1</v>
      </c>
    </row>
    <row r="761" spans="1:34" ht="19.2">
      <c r="A761" s="4" t="s">
        <v>5997</v>
      </c>
      <c r="B761" t="s">
        <v>1141</v>
      </c>
      <c r="C761" t="s">
        <v>1142</v>
      </c>
      <c r="D761" t="s">
        <v>1143</v>
      </c>
      <c r="E761" t="s">
        <v>30</v>
      </c>
      <c r="F761" t="s">
        <v>31</v>
      </c>
      <c r="G761">
        <f t="shared" si="55"/>
        <v>0</v>
      </c>
      <c r="H761">
        <f t="shared" si="56"/>
        <v>0</v>
      </c>
      <c r="I761">
        <f t="shared" si="57"/>
        <v>1</v>
      </c>
      <c r="J761">
        <f t="shared" si="58"/>
        <v>0</v>
      </c>
      <c r="K761" t="s">
        <v>1144</v>
      </c>
      <c r="L761" t="s">
        <v>1145</v>
      </c>
      <c r="M761" s="2">
        <v>315520</v>
      </c>
      <c r="N761" s="2">
        <v>112686</v>
      </c>
      <c r="O761" s="2">
        <v>428206</v>
      </c>
      <c r="P761" s="2">
        <v>856413</v>
      </c>
      <c r="Q761">
        <v>34</v>
      </c>
      <c r="R761" t="s">
        <v>1146</v>
      </c>
      <c r="S761" t="s">
        <v>1147</v>
      </c>
      <c r="T761">
        <v>74</v>
      </c>
      <c r="U761" t="s">
        <v>206</v>
      </c>
      <c r="V761" t="s">
        <v>1148</v>
      </c>
      <c r="W761">
        <f t="shared" si="59"/>
        <v>1279</v>
      </c>
      <c r="X761" t="s">
        <v>1141</v>
      </c>
      <c r="Y761" t="s">
        <v>1149</v>
      </c>
      <c r="Z761" t="s">
        <v>1150</v>
      </c>
      <c r="AA761" t="s">
        <v>622</v>
      </c>
      <c r="AB761" t="s">
        <v>1151</v>
      </c>
      <c r="AC761" t="s">
        <v>1152</v>
      </c>
      <c r="AD761" t="s">
        <v>1153</v>
      </c>
      <c r="AH761">
        <v>7</v>
      </c>
    </row>
    <row r="762" spans="1:34" ht="19.2">
      <c r="A762" s="4" t="s">
        <v>5997</v>
      </c>
      <c r="B762" t="s">
        <v>1275</v>
      </c>
      <c r="C762" t="s">
        <v>1276</v>
      </c>
      <c r="D762" t="s">
        <v>1277</v>
      </c>
      <c r="E762" t="s">
        <v>30</v>
      </c>
      <c r="F762" t="s">
        <v>31</v>
      </c>
      <c r="G762">
        <f t="shared" si="55"/>
        <v>0</v>
      </c>
      <c r="H762">
        <f t="shared" si="56"/>
        <v>0</v>
      </c>
      <c r="I762">
        <f t="shared" si="57"/>
        <v>1</v>
      </c>
      <c r="J762">
        <f t="shared" si="58"/>
        <v>0</v>
      </c>
      <c r="K762" t="s">
        <v>1278</v>
      </c>
      <c r="L762" t="s">
        <v>1279</v>
      </c>
      <c r="M762" s="2">
        <v>84072</v>
      </c>
      <c r="N762" s="2">
        <v>47805</v>
      </c>
      <c r="O762" s="2">
        <v>197815</v>
      </c>
      <c r="P762" s="2">
        <v>329692</v>
      </c>
      <c r="Q762">
        <v>36</v>
      </c>
      <c r="R762" t="s">
        <v>411</v>
      </c>
      <c r="S762" t="s">
        <v>412</v>
      </c>
      <c r="T762">
        <v>15</v>
      </c>
      <c r="U762" t="s">
        <v>1280</v>
      </c>
      <c r="V762" t="s">
        <v>45</v>
      </c>
      <c r="W762">
        <f t="shared" si="59"/>
        <v>1568</v>
      </c>
      <c r="X762" t="s">
        <v>1275</v>
      </c>
      <c r="Y762" t="s">
        <v>1281</v>
      </c>
      <c r="Z762" t="s">
        <v>1282</v>
      </c>
      <c r="AA762" t="s">
        <v>1283</v>
      </c>
      <c r="AH762">
        <v>4</v>
      </c>
    </row>
    <row r="763" spans="1:34" ht="19.2">
      <c r="A763" s="4" t="s">
        <v>5997</v>
      </c>
      <c r="B763" t="s">
        <v>2576</v>
      </c>
      <c r="C763" t="s">
        <v>2577</v>
      </c>
      <c r="D763" t="s">
        <v>2577</v>
      </c>
      <c r="E763" t="s">
        <v>30</v>
      </c>
      <c r="F763" t="s">
        <v>31</v>
      </c>
      <c r="G763">
        <f t="shared" si="55"/>
        <v>0</v>
      </c>
      <c r="H763">
        <f t="shared" si="56"/>
        <v>0</v>
      </c>
      <c r="I763">
        <f t="shared" si="57"/>
        <v>1</v>
      </c>
      <c r="J763">
        <f t="shared" si="58"/>
        <v>0</v>
      </c>
      <c r="K763" t="s">
        <v>2578</v>
      </c>
      <c r="L763" t="s">
        <v>2579</v>
      </c>
      <c r="M763" s="2">
        <v>23513</v>
      </c>
      <c r="N763" s="2">
        <v>23988</v>
      </c>
      <c r="O763" s="2">
        <v>47500</v>
      </c>
      <c r="P763" s="2">
        <v>95000</v>
      </c>
      <c r="Q763">
        <v>34</v>
      </c>
      <c r="R763" t="s">
        <v>2580</v>
      </c>
      <c r="S763" t="s">
        <v>2581</v>
      </c>
      <c r="T763">
        <v>-4</v>
      </c>
      <c r="U763" t="s">
        <v>347</v>
      </c>
      <c r="V763" t="s">
        <v>154</v>
      </c>
      <c r="W763">
        <f t="shared" si="59"/>
        <v>366</v>
      </c>
      <c r="X763" t="s">
        <v>2576</v>
      </c>
      <c r="AH763">
        <v>1</v>
      </c>
    </row>
    <row r="764" spans="1:34" ht="19.2">
      <c r="A764" s="4" t="s">
        <v>5997</v>
      </c>
      <c r="B764" t="s">
        <v>2933</v>
      </c>
      <c r="C764" t="s">
        <v>2934</v>
      </c>
      <c r="D764" t="s">
        <v>2934</v>
      </c>
      <c r="E764" t="s">
        <v>30</v>
      </c>
      <c r="F764" t="s">
        <v>31</v>
      </c>
      <c r="G764">
        <f t="shared" si="55"/>
        <v>0</v>
      </c>
      <c r="H764">
        <f t="shared" si="56"/>
        <v>0</v>
      </c>
      <c r="I764">
        <f t="shared" si="57"/>
        <v>1</v>
      </c>
      <c r="J764">
        <f t="shared" si="58"/>
        <v>0</v>
      </c>
      <c r="K764" t="s">
        <v>2935</v>
      </c>
      <c r="L764" t="s">
        <v>2579</v>
      </c>
      <c r="M764" s="2">
        <v>585472</v>
      </c>
      <c r="N764" s="2">
        <v>186215</v>
      </c>
      <c r="O764" s="2">
        <v>1157530</v>
      </c>
      <c r="P764" s="2">
        <v>1929216</v>
      </c>
      <c r="Q764">
        <v>36</v>
      </c>
      <c r="R764" t="s">
        <v>2580</v>
      </c>
      <c r="S764" t="s">
        <v>2936</v>
      </c>
      <c r="T764">
        <v>14</v>
      </c>
      <c r="U764" t="s">
        <v>2937</v>
      </c>
      <c r="V764" t="s">
        <v>1463</v>
      </c>
      <c r="W764">
        <f t="shared" si="59"/>
        <v>1383</v>
      </c>
      <c r="X764" t="s">
        <v>2933</v>
      </c>
      <c r="Y764" t="s">
        <v>2938</v>
      </c>
      <c r="Z764" t="s">
        <v>2020</v>
      </c>
      <c r="AA764" t="s">
        <v>2939</v>
      </c>
      <c r="AB764" t="s">
        <v>2940</v>
      </c>
      <c r="AH764">
        <v>5</v>
      </c>
    </row>
    <row r="765" spans="1:34" ht="19.2">
      <c r="A765" s="4" t="s">
        <v>5997</v>
      </c>
      <c r="B765" t="s">
        <v>3578</v>
      </c>
      <c r="C765" t="s">
        <v>3579</v>
      </c>
      <c r="D765" t="s">
        <v>3580</v>
      </c>
      <c r="E765" t="s">
        <v>30</v>
      </c>
      <c r="F765" s="3" t="s">
        <v>31</v>
      </c>
      <c r="G765">
        <f t="shared" si="55"/>
        <v>0</v>
      </c>
      <c r="H765">
        <f t="shared" si="56"/>
        <v>0</v>
      </c>
      <c r="I765">
        <f t="shared" si="57"/>
        <v>1</v>
      </c>
      <c r="J765">
        <f t="shared" si="58"/>
        <v>0</v>
      </c>
      <c r="K765" t="s">
        <v>3581</v>
      </c>
      <c r="M765" s="2">
        <v>250000</v>
      </c>
      <c r="N765" s="2">
        <v>159505</v>
      </c>
      <c r="O765" s="2"/>
      <c r="P765" s="2">
        <v>409505</v>
      </c>
      <c r="Q765">
        <v>61</v>
      </c>
      <c r="R765" t="s">
        <v>3582</v>
      </c>
      <c r="S765" t="s">
        <v>3583</v>
      </c>
      <c r="U765" t="s">
        <v>3584</v>
      </c>
      <c r="V765" t="s">
        <v>250</v>
      </c>
      <c r="W765">
        <f t="shared" si="59"/>
        <v>548</v>
      </c>
      <c r="AH765">
        <v>1</v>
      </c>
    </row>
    <row r="766" spans="1:34" ht="19.2">
      <c r="A766" s="4" t="s">
        <v>5997</v>
      </c>
      <c r="B766" t="s">
        <v>2463</v>
      </c>
      <c r="C766" t="s">
        <v>4404</v>
      </c>
      <c r="D766" t="s">
        <v>4404</v>
      </c>
      <c r="E766" t="s">
        <v>30</v>
      </c>
      <c r="F766" t="s">
        <v>31</v>
      </c>
      <c r="G766">
        <f t="shared" si="55"/>
        <v>0</v>
      </c>
      <c r="H766">
        <f t="shared" si="56"/>
        <v>0</v>
      </c>
      <c r="I766">
        <f t="shared" si="57"/>
        <v>1</v>
      </c>
      <c r="J766">
        <f t="shared" si="58"/>
        <v>0</v>
      </c>
      <c r="K766" t="s">
        <v>4405</v>
      </c>
      <c r="M766" s="2">
        <v>270863</v>
      </c>
      <c r="N766" s="2">
        <v>333854</v>
      </c>
      <c r="O766" s="2">
        <v>907075</v>
      </c>
      <c r="P766" s="2">
        <v>1511791</v>
      </c>
      <c r="Q766">
        <v>34</v>
      </c>
      <c r="R766" t="s">
        <v>2580</v>
      </c>
      <c r="S766" t="s">
        <v>2936</v>
      </c>
      <c r="T766">
        <v>14</v>
      </c>
      <c r="U766" t="s">
        <v>4406</v>
      </c>
      <c r="V766" t="s">
        <v>45</v>
      </c>
      <c r="W766">
        <f t="shared" si="59"/>
        <v>813</v>
      </c>
      <c r="X766" t="s">
        <v>2463</v>
      </c>
      <c r="Y766" t="s">
        <v>4407</v>
      </c>
      <c r="Z766" t="s">
        <v>4408</v>
      </c>
      <c r="AA766" t="s">
        <v>4409</v>
      </c>
      <c r="AH766">
        <v>4</v>
      </c>
    </row>
    <row r="767" spans="1:34" ht="19.2">
      <c r="A767" s="4" t="s">
        <v>5997</v>
      </c>
      <c r="B767" t="s">
        <v>4925</v>
      </c>
      <c r="C767" t="s">
        <v>4926</v>
      </c>
      <c r="D767" t="s">
        <v>4927</v>
      </c>
      <c r="E767" t="s">
        <v>30</v>
      </c>
      <c r="F767" t="s">
        <v>31</v>
      </c>
      <c r="G767">
        <f t="shared" si="55"/>
        <v>0</v>
      </c>
      <c r="H767">
        <f t="shared" si="56"/>
        <v>0</v>
      </c>
      <c r="I767">
        <f t="shared" si="57"/>
        <v>1</v>
      </c>
      <c r="J767">
        <f t="shared" si="58"/>
        <v>0</v>
      </c>
      <c r="K767" t="s">
        <v>4928</v>
      </c>
      <c r="L767" t="s">
        <v>4929</v>
      </c>
      <c r="M767" s="2">
        <v>128571</v>
      </c>
      <c r="N767" s="2">
        <v>71429</v>
      </c>
      <c r="O767" s="2">
        <v>610494</v>
      </c>
      <c r="P767" s="2">
        <v>810494</v>
      </c>
      <c r="Q767">
        <v>34</v>
      </c>
      <c r="R767" t="s">
        <v>4930</v>
      </c>
      <c r="U767" t="s">
        <v>763</v>
      </c>
      <c r="V767" t="s">
        <v>663</v>
      </c>
      <c r="W767">
        <f t="shared" si="59"/>
        <v>729</v>
      </c>
      <c r="X767" t="s">
        <v>4925</v>
      </c>
      <c r="Y767" t="s">
        <v>4931</v>
      </c>
      <c r="AH767">
        <v>2</v>
      </c>
    </row>
    <row r="768" spans="1:34" ht="19.2">
      <c r="A768" s="4" t="s">
        <v>5997</v>
      </c>
      <c r="B768" t="s">
        <v>5489</v>
      </c>
      <c r="C768" t="s">
        <v>5490</v>
      </c>
      <c r="D768" t="s">
        <v>5491</v>
      </c>
      <c r="E768" t="s">
        <v>30</v>
      </c>
      <c r="F768" t="s">
        <v>31</v>
      </c>
      <c r="G768">
        <f t="shared" si="55"/>
        <v>0</v>
      </c>
      <c r="H768">
        <f t="shared" si="56"/>
        <v>0</v>
      </c>
      <c r="I768">
        <f t="shared" si="57"/>
        <v>1</v>
      </c>
      <c r="J768">
        <f t="shared" si="58"/>
        <v>0</v>
      </c>
      <c r="K768" t="s">
        <v>5492</v>
      </c>
      <c r="L768" t="s">
        <v>5493</v>
      </c>
      <c r="M768" s="2">
        <v>205490</v>
      </c>
      <c r="N768" s="2">
        <v>79700</v>
      </c>
      <c r="O768" s="2">
        <v>285190</v>
      </c>
      <c r="P768" s="2">
        <v>570380</v>
      </c>
      <c r="Q768">
        <v>34</v>
      </c>
      <c r="R768" t="s">
        <v>411</v>
      </c>
      <c r="S768" t="s">
        <v>412</v>
      </c>
      <c r="T768">
        <v>15</v>
      </c>
      <c r="U768" t="s">
        <v>295</v>
      </c>
      <c r="V768" t="s">
        <v>45</v>
      </c>
      <c r="W768">
        <f t="shared" si="59"/>
        <v>1094</v>
      </c>
      <c r="X768" t="s">
        <v>5489</v>
      </c>
      <c r="Y768" t="s">
        <v>5494</v>
      </c>
      <c r="Z768" t="s">
        <v>5495</v>
      </c>
      <c r="AA768" t="s">
        <v>5496</v>
      </c>
      <c r="AB768" t="s">
        <v>622</v>
      </c>
      <c r="AC768" t="s">
        <v>4509</v>
      </c>
      <c r="AH768">
        <v>6</v>
      </c>
    </row>
    <row r="769" spans="1:34" ht="19.2">
      <c r="A769" s="4" t="s">
        <v>6159</v>
      </c>
      <c r="B769" s="3" t="s">
        <v>136</v>
      </c>
      <c r="C769" t="s">
        <v>137</v>
      </c>
      <c r="E769" t="s">
        <v>30</v>
      </c>
      <c r="F769" s="3" t="s">
        <v>138</v>
      </c>
      <c r="G769">
        <f t="shared" si="55"/>
        <v>0</v>
      </c>
      <c r="H769">
        <f t="shared" si="56"/>
        <v>1</v>
      </c>
      <c r="I769">
        <f t="shared" si="57"/>
        <v>0</v>
      </c>
      <c r="J769">
        <f t="shared" si="58"/>
        <v>0</v>
      </c>
      <c r="K769" t="s">
        <v>139</v>
      </c>
      <c r="M769" s="2">
        <v>743005</v>
      </c>
      <c r="N769" s="2">
        <v>1165596</v>
      </c>
      <c r="O769" s="2">
        <v>214269</v>
      </c>
      <c r="P769" s="2">
        <v>2122870</v>
      </c>
      <c r="U769" t="s">
        <v>140</v>
      </c>
      <c r="V769" t="s">
        <v>141</v>
      </c>
      <c r="W769">
        <f t="shared" si="59"/>
        <v>1860</v>
      </c>
      <c r="X769" t="s">
        <v>136</v>
      </c>
      <c r="Y769" t="s">
        <v>142</v>
      </c>
      <c r="Z769" t="s">
        <v>143</v>
      </c>
      <c r="AA769" t="s">
        <v>144</v>
      </c>
      <c r="AB769" t="s">
        <v>145</v>
      </c>
      <c r="AC769" t="s">
        <v>146</v>
      </c>
      <c r="AD769" t="s">
        <v>147</v>
      </c>
      <c r="AE769" t="s">
        <v>148</v>
      </c>
      <c r="AH769">
        <v>8</v>
      </c>
    </row>
    <row r="770" spans="1:34" ht="19.2">
      <c r="A770" s="4" t="s">
        <v>6159</v>
      </c>
      <c r="B770" t="s">
        <v>122</v>
      </c>
      <c r="C770" t="s">
        <v>157</v>
      </c>
      <c r="E770" t="s">
        <v>30</v>
      </c>
      <c r="F770" t="s">
        <v>138</v>
      </c>
      <c r="G770">
        <f t="shared" ref="G770:G776" si="60">COUNTIF(F770,"*Samenwerkingsverband Noord-Nederland*")</f>
        <v>0</v>
      </c>
      <c r="H770">
        <f t="shared" ref="H770:H776" si="61">COUNTIF(F770,"*OPZuid*")</f>
        <v>1</v>
      </c>
      <c r="I770">
        <f t="shared" ref="I770:I776" si="62">COUNTIF(F770,"*OP Oost*")</f>
        <v>0</v>
      </c>
      <c r="J770">
        <f t="shared" ref="J770:J776" si="63">COUNTIF(F770,"*Kansen voor West II*")</f>
        <v>0</v>
      </c>
      <c r="K770" t="s">
        <v>158</v>
      </c>
      <c r="M770" s="2">
        <v>284651</v>
      </c>
      <c r="N770" s="2">
        <v>1730256</v>
      </c>
      <c r="O770" s="2">
        <v>1238258</v>
      </c>
      <c r="P770" s="2">
        <v>3253165</v>
      </c>
      <c r="U770" t="s">
        <v>79</v>
      </c>
      <c r="V770" t="s">
        <v>159</v>
      </c>
      <c r="W770">
        <f t="shared" ref="W770:W776" si="64">V770-U770</f>
        <v>1763</v>
      </c>
      <c r="X770" t="s">
        <v>122</v>
      </c>
      <c r="Y770" t="s">
        <v>160</v>
      </c>
      <c r="Z770" t="s">
        <v>161</v>
      </c>
      <c r="AA770" t="s">
        <v>162</v>
      </c>
      <c r="AB770" t="s">
        <v>163</v>
      </c>
      <c r="AC770" t="s">
        <v>164</v>
      </c>
      <c r="AD770" t="s">
        <v>165</v>
      </c>
      <c r="AE770" t="s">
        <v>166</v>
      </c>
      <c r="AH770">
        <v>8</v>
      </c>
    </row>
    <row r="771" spans="1:34" ht="19.2">
      <c r="A771" s="4" t="s">
        <v>6159</v>
      </c>
      <c r="B771" s="3" t="s">
        <v>3666</v>
      </c>
      <c r="C771" s="3" t="s">
        <v>3667</v>
      </c>
      <c r="E771" t="s">
        <v>30</v>
      </c>
      <c r="F771" t="s">
        <v>138</v>
      </c>
      <c r="G771">
        <f t="shared" si="60"/>
        <v>0</v>
      </c>
      <c r="H771">
        <f t="shared" si="61"/>
        <v>1</v>
      </c>
      <c r="I771">
        <f t="shared" si="62"/>
        <v>0</v>
      </c>
      <c r="J771">
        <f t="shared" si="63"/>
        <v>0</v>
      </c>
      <c r="K771" t="s">
        <v>3668</v>
      </c>
      <c r="M771" s="2">
        <v>82110</v>
      </c>
      <c r="N771" s="2">
        <v>35190</v>
      </c>
      <c r="O771" s="2">
        <v>246348</v>
      </c>
      <c r="P771" s="2">
        <v>363648</v>
      </c>
      <c r="U771" t="s">
        <v>1662</v>
      </c>
      <c r="V771" t="s">
        <v>3669</v>
      </c>
      <c r="W771">
        <f t="shared" si="64"/>
        <v>1215</v>
      </c>
      <c r="X771" t="s">
        <v>3666</v>
      </c>
      <c r="Y771" t="s">
        <v>3670</v>
      </c>
      <c r="AH771">
        <v>2</v>
      </c>
    </row>
    <row r="772" spans="1:34" ht="19.2">
      <c r="A772" s="4" t="s">
        <v>6159</v>
      </c>
      <c r="B772" s="3" t="s">
        <v>3867</v>
      </c>
      <c r="C772" t="s">
        <v>3868</v>
      </c>
      <c r="D772" t="s">
        <v>3868</v>
      </c>
      <c r="E772" t="s">
        <v>30</v>
      </c>
      <c r="F772" t="s">
        <v>93</v>
      </c>
      <c r="G772">
        <f t="shared" si="60"/>
        <v>1</v>
      </c>
      <c r="H772">
        <f t="shared" si="61"/>
        <v>0</v>
      </c>
      <c r="I772">
        <f t="shared" si="62"/>
        <v>0</v>
      </c>
      <c r="J772">
        <f t="shared" si="63"/>
        <v>0</v>
      </c>
      <c r="K772" t="s">
        <v>3869</v>
      </c>
      <c r="M772" s="2">
        <v>154719</v>
      </c>
      <c r="N772" s="2"/>
      <c r="O772" s="2">
        <v>361011</v>
      </c>
      <c r="P772" s="2">
        <v>515730</v>
      </c>
      <c r="Q772">
        <v>38</v>
      </c>
      <c r="R772" t="s">
        <v>3870</v>
      </c>
      <c r="S772" s="3" t="s">
        <v>3871</v>
      </c>
      <c r="T772">
        <v>3</v>
      </c>
      <c r="U772" t="s">
        <v>390</v>
      </c>
      <c r="V772" t="s">
        <v>3872</v>
      </c>
      <c r="W772">
        <f t="shared" si="64"/>
        <v>944</v>
      </c>
      <c r="X772" t="s">
        <v>3867</v>
      </c>
      <c r="Y772" t="s">
        <v>3873</v>
      </c>
      <c r="Z772" t="s">
        <v>3874</v>
      </c>
      <c r="AA772" t="s">
        <v>3875</v>
      </c>
      <c r="AH772">
        <v>4</v>
      </c>
    </row>
    <row r="773" spans="1:34" ht="19.2">
      <c r="A773" s="4" t="s">
        <v>6159</v>
      </c>
      <c r="B773" s="3" t="s">
        <v>4820</v>
      </c>
      <c r="C773" t="s">
        <v>4821</v>
      </c>
      <c r="E773" t="s">
        <v>30</v>
      </c>
      <c r="F773" t="s">
        <v>93</v>
      </c>
      <c r="G773">
        <f t="shared" si="60"/>
        <v>1</v>
      </c>
      <c r="H773">
        <f t="shared" si="61"/>
        <v>0</v>
      </c>
      <c r="I773">
        <f t="shared" si="62"/>
        <v>0</v>
      </c>
      <c r="J773">
        <f t="shared" si="63"/>
        <v>0</v>
      </c>
      <c r="K773" t="s">
        <v>4822</v>
      </c>
      <c r="M773" s="2">
        <v>109690</v>
      </c>
      <c r="N773" s="2">
        <v>503069</v>
      </c>
      <c r="O773" s="2">
        <v>668138</v>
      </c>
      <c r="P773" s="2">
        <v>1280896</v>
      </c>
      <c r="Q773">
        <v>38</v>
      </c>
      <c r="U773" t="s">
        <v>44</v>
      </c>
      <c r="V773" t="s">
        <v>141</v>
      </c>
      <c r="W773">
        <f t="shared" si="64"/>
        <v>1095</v>
      </c>
      <c r="AH773">
        <v>1</v>
      </c>
    </row>
    <row r="774" spans="1:34" ht="19.2">
      <c r="A774" s="4" t="s">
        <v>6159</v>
      </c>
      <c r="B774" s="3" t="s">
        <v>4834</v>
      </c>
      <c r="C774" t="s">
        <v>4835</v>
      </c>
      <c r="E774" t="s">
        <v>30</v>
      </c>
      <c r="F774" t="s">
        <v>93</v>
      </c>
      <c r="G774">
        <f t="shared" si="60"/>
        <v>1</v>
      </c>
      <c r="H774">
        <f t="shared" si="61"/>
        <v>0</v>
      </c>
      <c r="I774">
        <f t="shared" si="62"/>
        <v>0</v>
      </c>
      <c r="J774">
        <f t="shared" si="63"/>
        <v>0</v>
      </c>
      <c r="K774" t="s">
        <v>4836</v>
      </c>
      <c r="M774" s="2">
        <v>909080</v>
      </c>
      <c r="N774" s="2">
        <v>350000</v>
      </c>
      <c r="O774" s="2">
        <v>1013620</v>
      </c>
      <c r="P774" s="2">
        <v>2272700</v>
      </c>
      <c r="Q774">
        <v>38</v>
      </c>
      <c r="R774" t="s">
        <v>4837</v>
      </c>
      <c r="S774" s="3" t="s">
        <v>4838</v>
      </c>
      <c r="T774">
        <v>1</v>
      </c>
      <c r="U774" t="s">
        <v>4839</v>
      </c>
      <c r="V774" t="s">
        <v>4840</v>
      </c>
      <c r="W774">
        <f t="shared" si="64"/>
        <v>1193</v>
      </c>
      <c r="AH774">
        <v>1</v>
      </c>
    </row>
    <row r="775" spans="1:34" ht="19.2">
      <c r="A775" s="4" t="s">
        <v>6159</v>
      </c>
      <c r="B775" s="3" t="s">
        <v>5895</v>
      </c>
      <c r="C775" t="s">
        <v>5896</v>
      </c>
      <c r="E775" t="s">
        <v>30</v>
      </c>
      <c r="F775" t="s">
        <v>138</v>
      </c>
      <c r="G775">
        <f t="shared" si="60"/>
        <v>0</v>
      </c>
      <c r="H775">
        <f t="shared" si="61"/>
        <v>1</v>
      </c>
      <c r="I775">
        <f t="shared" si="62"/>
        <v>0</v>
      </c>
      <c r="J775">
        <f t="shared" si="63"/>
        <v>0</v>
      </c>
      <c r="K775" t="s">
        <v>5897</v>
      </c>
      <c r="M775" s="2">
        <v>38116</v>
      </c>
      <c r="N775" s="2">
        <v>16335</v>
      </c>
      <c r="O775" s="2">
        <v>59395</v>
      </c>
      <c r="P775" s="2">
        <v>113846</v>
      </c>
      <c r="U775" t="s">
        <v>5898</v>
      </c>
      <c r="V775" t="s">
        <v>4902</v>
      </c>
      <c r="W775">
        <f t="shared" si="64"/>
        <v>1181</v>
      </c>
      <c r="X775" t="s">
        <v>5899</v>
      </c>
      <c r="Y775" t="s">
        <v>5900</v>
      </c>
      <c r="Z775" t="s">
        <v>5901</v>
      </c>
      <c r="AA775" t="s">
        <v>5902</v>
      </c>
      <c r="AB775" t="s">
        <v>5903</v>
      </c>
      <c r="AH775">
        <v>5</v>
      </c>
    </row>
    <row r="776" spans="1:34" ht="19.2">
      <c r="A776" s="4" t="s">
        <v>6159</v>
      </c>
      <c r="B776" s="3" t="s">
        <v>5951</v>
      </c>
      <c r="C776" t="s">
        <v>5952</v>
      </c>
      <c r="D776" t="s">
        <v>5953</v>
      </c>
      <c r="E776" t="s">
        <v>30</v>
      </c>
      <c r="F776" t="s">
        <v>31</v>
      </c>
      <c r="G776">
        <f t="shared" si="60"/>
        <v>0</v>
      </c>
      <c r="H776">
        <f t="shared" si="61"/>
        <v>0</v>
      </c>
      <c r="I776">
        <f t="shared" si="62"/>
        <v>1</v>
      </c>
      <c r="J776">
        <f t="shared" si="63"/>
        <v>0</v>
      </c>
      <c r="K776" t="s">
        <v>5954</v>
      </c>
      <c r="L776" t="s">
        <v>5955</v>
      </c>
      <c r="M776" s="2">
        <v>248432</v>
      </c>
      <c r="N776" s="2">
        <v>191101</v>
      </c>
      <c r="O776" s="2">
        <v>474157</v>
      </c>
      <c r="P776" s="2">
        <v>913690</v>
      </c>
      <c r="Q776">
        <v>36</v>
      </c>
      <c r="S776" s="3" t="s">
        <v>5956</v>
      </c>
      <c r="T776">
        <v>17</v>
      </c>
      <c r="U776" t="s">
        <v>322</v>
      </c>
      <c r="V776" t="s">
        <v>80</v>
      </c>
      <c r="W776">
        <f t="shared" si="64"/>
        <v>1095</v>
      </c>
      <c r="X776" t="s">
        <v>5951</v>
      </c>
      <c r="Y776" t="s">
        <v>5957</v>
      </c>
      <c r="Z776" t="s">
        <v>5958</v>
      </c>
      <c r="AA776" t="s">
        <v>5959</v>
      </c>
      <c r="AB776" t="s">
        <v>5814</v>
      </c>
      <c r="AC776" t="s">
        <v>5960</v>
      </c>
      <c r="AD776" t="s">
        <v>5961</v>
      </c>
      <c r="AE776" t="s">
        <v>5962</v>
      </c>
      <c r="AF776" t="s">
        <v>5963</v>
      </c>
      <c r="AH776">
        <v>9</v>
      </c>
    </row>
    <row r="778" spans="1:34">
      <c r="M778" s="2">
        <f>SUM(M2:M776)</f>
        <v>507198178</v>
      </c>
      <c r="N778" s="2">
        <f>SUM(N2:N776)</f>
        <v>392288471</v>
      </c>
      <c r="O778" s="2">
        <f>SUM(O2:O776)</f>
        <v>796361930</v>
      </c>
      <c r="P778" s="2">
        <f>SUM(P2:P776)</f>
        <v>1774575804</v>
      </c>
    </row>
    <row r="779" spans="1:34">
      <c r="G779" s="1"/>
      <c r="H779" s="1"/>
      <c r="I779" s="1"/>
      <c r="J779" s="1"/>
      <c r="M779" s="3">
        <f>507059807/1000000</f>
        <v>507.05980699999998</v>
      </c>
      <c r="N779" s="3">
        <f>392288471/1000000</f>
        <v>392.28847100000002</v>
      </c>
      <c r="O779">
        <f>796361930/1000000</f>
        <v>796.36193000000003</v>
      </c>
    </row>
    <row r="780" spans="1:34">
      <c r="N780">
        <f>M779+N779</f>
        <v>899.34827799999994</v>
      </c>
    </row>
    <row r="781" spans="1:34">
      <c r="F781" s="3"/>
      <c r="G781" s="3"/>
    </row>
  </sheetData>
  <sheetProtection formatCells="0" formatColumns="0" formatRows="0" insertColumns="0" insertRows="0" insertHyperlinks="0" deleteColumns="0" deleteRows="0" sort="0" autoFilter="0" pivotTables="0"/>
  <hyperlinks>
    <hyperlink ref="L513" r:id="rId1" xr:uid="{BD14D3FD-1E71-4CDE-BB88-7F03E41079E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3D751-E4C1-4CDF-828C-7681C8F4DEDE}">
  <dimension ref="A1:N182"/>
  <sheetViews>
    <sheetView workbookViewId="0">
      <selection activeCell="N6" sqref="N6"/>
    </sheetView>
  </sheetViews>
  <sheetFormatPr defaultRowHeight="14.4"/>
  <cols>
    <col min="2" max="12" width="20" customWidth="1"/>
  </cols>
  <sheetData>
    <row r="1" spans="1:14">
      <c r="A1" s="1" t="s">
        <v>5983</v>
      </c>
      <c r="B1" s="1" t="s">
        <v>4</v>
      </c>
      <c r="C1" s="1" t="s">
        <v>5979</v>
      </c>
      <c r="D1" s="1" t="s">
        <v>5980</v>
      </c>
      <c r="E1" s="1" t="s">
        <v>5981</v>
      </c>
      <c r="F1" s="1" t="s">
        <v>5982</v>
      </c>
      <c r="G1" s="1" t="s">
        <v>7</v>
      </c>
      <c r="H1" s="1" t="s">
        <v>8</v>
      </c>
      <c r="I1" s="1" t="s">
        <v>9</v>
      </c>
      <c r="J1" s="1" t="s">
        <v>10</v>
      </c>
      <c r="K1" s="1" t="s">
        <v>6160</v>
      </c>
      <c r="L1" s="1" t="s">
        <v>5977</v>
      </c>
      <c r="M1" s="1" t="s">
        <v>5978</v>
      </c>
      <c r="N1" s="1" t="s">
        <v>6365</v>
      </c>
    </row>
    <row r="2" spans="1:14" ht="19.2">
      <c r="A2" s="4" t="s">
        <v>6078</v>
      </c>
      <c r="B2" s="3" t="s">
        <v>245</v>
      </c>
      <c r="C2">
        <f>COUNTIF(B2,"*Samenwerkingsverband Noord-Nederland*")</f>
        <v>0</v>
      </c>
      <c r="D2">
        <f>COUNTIF(B2,"*OPZuid*")</f>
        <v>0</v>
      </c>
      <c r="E2">
        <f>COUNTIF(B2,"*OP Oost*")</f>
        <v>0</v>
      </c>
      <c r="F2">
        <f>COUNTIF(B2,"*Kansen voor West II*")</f>
        <v>1</v>
      </c>
      <c r="G2" s="2">
        <v>676792</v>
      </c>
      <c r="H2" s="2">
        <v>2088838</v>
      </c>
      <c r="I2" s="2">
        <v>908060</v>
      </c>
      <c r="J2" s="2">
        <v>3673690</v>
      </c>
      <c r="K2" s="13">
        <f>G2/J2</f>
        <v>0.18422675838189939</v>
      </c>
      <c r="L2">
        <v>1528</v>
      </c>
      <c r="M2">
        <v>10</v>
      </c>
      <c r="N2">
        <f>SUM(C2:F2)</f>
        <v>1</v>
      </c>
    </row>
    <row r="3" spans="1:14" ht="19.2">
      <c r="A3" s="4" t="s">
        <v>5998</v>
      </c>
      <c r="B3" t="s">
        <v>31</v>
      </c>
      <c r="C3">
        <v>0</v>
      </c>
      <c r="D3">
        <v>0</v>
      </c>
      <c r="E3">
        <v>4</v>
      </c>
      <c r="F3">
        <v>0</v>
      </c>
      <c r="G3" s="2">
        <v>432586</v>
      </c>
      <c r="H3" s="2">
        <v>161659</v>
      </c>
      <c r="I3" s="2">
        <v>1261915</v>
      </c>
      <c r="J3" s="2">
        <v>1856160</v>
      </c>
      <c r="K3" s="13">
        <f t="shared" ref="K3:K66" si="0">G3/J3</f>
        <v>0.23305426256357212</v>
      </c>
      <c r="L3" s="2">
        <v>2998</v>
      </c>
      <c r="M3" s="2">
        <v>13</v>
      </c>
      <c r="N3">
        <f t="shared" ref="N3:N66" si="1">SUM(C3:F3)</f>
        <v>4</v>
      </c>
    </row>
    <row r="4" spans="1:14" ht="19.2">
      <c r="A4" s="4" t="s">
        <v>6095</v>
      </c>
      <c r="B4" t="s">
        <v>93</v>
      </c>
      <c r="C4">
        <f>COUNTIF(B4,"*Samenwerkingsverband Noord-Nederland*")</f>
        <v>1</v>
      </c>
      <c r="D4">
        <f>COUNTIF(B4,"*OPZuid*")</f>
        <v>0</v>
      </c>
      <c r="E4">
        <f>COUNTIF(B4,"*OP Oost*")</f>
        <v>0</v>
      </c>
      <c r="F4">
        <f>COUNTIF(B4,"*Kansen voor West II*")</f>
        <v>0</v>
      </c>
      <c r="G4" s="2">
        <v>124239</v>
      </c>
      <c r="H4" s="2"/>
      <c r="I4" s="2">
        <v>230729</v>
      </c>
      <c r="J4" s="2">
        <v>354968</v>
      </c>
      <c r="K4" s="13">
        <f t="shared" si="0"/>
        <v>0.35000056343106983</v>
      </c>
      <c r="L4">
        <v>1106</v>
      </c>
      <c r="M4">
        <v>1</v>
      </c>
      <c r="N4">
        <f t="shared" si="1"/>
        <v>1</v>
      </c>
    </row>
    <row r="5" spans="1:14" ht="19.2">
      <c r="A5" s="4" t="s">
        <v>6054</v>
      </c>
      <c r="B5" s="3" t="s">
        <v>245</v>
      </c>
      <c r="C5">
        <v>0</v>
      </c>
      <c r="D5">
        <v>0</v>
      </c>
      <c r="E5">
        <v>0</v>
      </c>
      <c r="F5">
        <v>3</v>
      </c>
      <c r="G5" s="2">
        <v>3142034</v>
      </c>
      <c r="H5" s="2">
        <v>2229219</v>
      </c>
      <c r="I5" s="2">
        <v>4871565</v>
      </c>
      <c r="J5" s="2">
        <v>10242818</v>
      </c>
      <c r="K5" s="13">
        <f t="shared" si="0"/>
        <v>0.3067548403183577</v>
      </c>
      <c r="L5" s="2">
        <v>3597</v>
      </c>
      <c r="M5" s="2">
        <v>21</v>
      </c>
      <c r="N5">
        <f t="shared" si="1"/>
        <v>3</v>
      </c>
    </row>
    <row r="6" spans="1:14" ht="19.2">
      <c r="A6" s="4" t="s">
        <v>6031</v>
      </c>
      <c r="B6" t="s">
        <v>31</v>
      </c>
      <c r="C6">
        <v>0</v>
      </c>
      <c r="D6">
        <v>0</v>
      </c>
      <c r="E6">
        <v>12</v>
      </c>
      <c r="F6">
        <v>0</v>
      </c>
      <c r="G6" s="2">
        <v>1003042</v>
      </c>
      <c r="H6" s="2">
        <v>906489</v>
      </c>
      <c r="I6" s="2">
        <v>2869411</v>
      </c>
      <c r="J6" s="2">
        <v>4778939</v>
      </c>
      <c r="K6" s="13">
        <f t="shared" si="0"/>
        <v>0.2098880107069791</v>
      </c>
      <c r="L6" s="2">
        <v>7824</v>
      </c>
      <c r="M6" s="2">
        <v>24</v>
      </c>
      <c r="N6">
        <f>SUM(C6:F6)</f>
        <v>12</v>
      </c>
    </row>
    <row r="7" spans="1:14" ht="19.2">
      <c r="A7" s="4" t="s">
        <v>6061</v>
      </c>
      <c r="B7" s="3" t="s">
        <v>245</v>
      </c>
      <c r="C7">
        <v>0</v>
      </c>
      <c r="D7">
        <v>0</v>
      </c>
      <c r="E7">
        <v>0</v>
      </c>
      <c r="F7">
        <v>3</v>
      </c>
      <c r="G7" s="2">
        <v>7288807</v>
      </c>
      <c r="H7" s="2">
        <v>6614104</v>
      </c>
      <c r="I7" s="2">
        <v>20325223</v>
      </c>
      <c r="J7" s="2">
        <v>8036307</v>
      </c>
      <c r="K7" s="13">
        <f t="shared" si="0"/>
        <v>0.90698463859083533</v>
      </c>
      <c r="L7" s="2">
        <v>4027</v>
      </c>
      <c r="M7" s="2">
        <v>20</v>
      </c>
      <c r="N7">
        <f t="shared" si="1"/>
        <v>3</v>
      </c>
    </row>
    <row r="8" spans="1:14" ht="19.2">
      <c r="A8" s="4" t="s">
        <v>6063</v>
      </c>
      <c r="B8" t="s">
        <v>138</v>
      </c>
      <c r="C8">
        <f>COUNTIF(B8,"*Samenwerkingsverband Noord-Nederland*")</f>
        <v>0</v>
      </c>
      <c r="D8">
        <f>COUNTIF(B8,"*OPZuid*")</f>
        <v>1</v>
      </c>
      <c r="E8">
        <f>COUNTIF(B8,"*OP Oost*")</f>
        <v>0</v>
      </c>
      <c r="F8">
        <f>COUNTIF(B8,"*Kansen voor West II*")</f>
        <v>0</v>
      </c>
      <c r="G8" s="2">
        <v>317266</v>
      </c>
      <c r="H8" s="2">
        <v>90647</v>
      </c>
      <c r="I8" s="2">
        <v>502049</v>
      </c>
      <c r="J8" s="2">
        <v>909962</v>
      </c>
      <c r="K8" s="13">
        <f t="shared" si="0"/>
        <v>0.34865851541053361</v>
      </c>
      <c r="L8">
        <v>1339</v>
      </c>
      <c r="M8">
        <v>1</v>
      </c>
      <c r="N8">
        <f t="shared" si="1"/>
        <v>1</v>
      </c>
    </row>
    <row r="9" spans="1:14" ht="19.2">
      <c r="A9" s="4" t="s">
        <v>6040</v>
      </c>
      <c r="B9" s="3" t="s">
        <v>245</v>
      </c>
      <c r="C9">
        <v>0</v>
      </c>
      <c r="D9">
        <v>0</v>
      </c>
      <c r="E9">
        <v>0</v>
      </c>
      <c r="F9" s="2">
        <v>5</v>
      </c>
      <c r="G9" s="2">
        <v>19186131</v>
      </c>
      <c r="H9" s="2">
        <v>6200000</v>
      </c>
      <c r="I9" s="2">
        <v>21929213</v>
      </c>
      <c r="J9" s="2">
        <v>47315344</v>
      </c>
      <c r="K9" s="13">
        <f t="shared" si="0"/>
        <v>0.40549490668397126</v>
      </c>
      <c r="L9" s="2">
        <v>8946</v>
      </c>
      <c r="M9" s="2">
        <v>7</v>
      </c>
      <c r="N9">
        <f t="shared" si="1"/>
        <v>5</v>
      </c>
    </row>
    <row r="10" spans="1:14" ht="19.2">
      <c r="A10" s="4" t="s">
        <v>6026</v>
      </c>
      <c r="B10" s="3" t="s">
        <v>245</v>
      </c>
      <c r="C10">
        <v>1</v>
      </c>
      <c r="D10">
        <v>0</v>
      </c>
      <c r="E10">
        <v>0</v>
      </c>
      <c r="F10">
        <v>34</v>
      </c>
      <c r="G10">
        <v>93421865</v>
      </c>
      <c r="H10">
        <v>33102251</v>
      </c>
      <c r="I10">
        <v>82931542</v>
      </c>
      <c r="J10">
        <v>203485014</v>
      </c>
      <c r="K10" s="13">
        <f t="shared" si="0"/>
        <v>0.45910931308189606</v>
      </c>
      <c r="L10">
        <v>45152</v>
      </c>
      <c r="M10">
        <v>106</v>
      </c>
      <c r="N10">
        <f t="shared" si="1"/>
        <v>35</v>
      </c>
    </row>
    <row r="11" spans="1:14">
      <c r="A11" t="s">
        <v>5988</v>
      </c>
      <c r="B11" t="s">
        <v>31</v>
      </c>
      <c r="C11">
        <v>0</v>
      </c>
      <c r="D11">
        <v>0</v>
      </c>
      <c r="E11">
        <v>15</v>
      </c>
      <c r="F11">
        <v>0</v>
      </c>
      <c r="G11">
        <v>1561919</v>
      </c>
      <c r="H11">
        <v>998568</v>
      </c>
      <c r="I11">
        <v>2556377</v>
      </c>
      <c r="J11">
        <v>5116863</v>
      </c>
      <c r="K11" s="13">
        <f t="shared" si="0"/>
        <v>0.30524932952084116</v>
      </c>
      <c r="L11">
        <v>7560</v>
      </c>
      <c r="M11">
        <v>25</v>
      </c>
      <c r="N11">
        <f t="shared" si="1"/>
        <v>15</v>
      </c>
    </row>
    <row r="12" spans="1:14" ht="19.2">
      <c r="A12" s="4" t="s">
        <v>6013</v>
      </c>
      <c r="B12" t="s">
        <v>31</v>
      </c>
      <c r="C12">
        <v>0</v>
      </c>
      <c r="D12">
        <v>0</v>
      </c>
      <c r="E12">
        <v>27</v>
      </c>
      <c r="F12">
        <v>0</v>
      </c>
      <c r="G12">
        <v>3955588</v>
      </c>
      <c r="H12">
        <v>1872443</v>
      </c>
      <c r="I12">
        <v>6155370</v>
      </c>
      <c r="J12">
        <v>10669399</v>
      </c>
      <c r="K12" s="13">
        <f t="shared" si="0"/>
        <v>0.37074140727139365</v>
      </c>
      <c r="L12">
        <v>15004</v>
      </c>
      <c r="M12">
        <v>69</v>
      </c>
      <c r="N12">
        <f t="shared" si="1"/>
        <v>27</v>
      </c>
    </row>
    <row r="13" spans="1:14" ht="19.2">
      <c r="A13" s="4" t="s">
        <v>6022</v>
      </c>
      <c r="B13" t="s">
        <v>93</v>
      </c>
      <c r="C13">
        <v>2</v>
      </c>
      <c r="D13">
        <v>0</v>
      </c>
      <c r="E13">
        <v>0</v>
      </c>
      <c r="F13">
        <v>0</v>
      </c>
      <c r="G13">
        <v>4166036</v>
      </c>
      <c r="H13">
        <v>2304834</v>
      </c>
      <c r="I13">
        <v>6829251</v>
      </c>
      <c r="J13">
        <v>13300121</v>
      </c>
      <c r="K13" s="13">
        <f t="shared" si="0"/>
        <v>0.31323293976047284</v>
      </c>
      <c r="L13">
        <v>3710</v>
      </c>
      <c r="M13">
        <v>6</v>
      </c>
      <c r="N13">
        <f t="shared" si="1"/>
        <v>2</v>
      </c>
    </row>
    <row r="14" spans="1:14" ht="19.2">
      <c r="A14" s="4" t="s">
        <v>6049</v>
      </c>
      <c r="B14" t="s">
        <v>31</v>
      </c>
      <c r="C14">
        <v>0</v>
      </c>
      <c r="D14">
        <v>0</v>
      </c>
      <c r="E14">
        <v>5</v>
      </c>
      <c r="F14">
        <v>0</v>
      </c>
      <c r="G14">
        <v>192233</v>
      </c>
      <c r="H14">
        <v>146308</v>
      </c>
      <c r="I14">
        <v>640499</v>
      </c>
      <c r="J14">
        <v>979037</v>
      </c>
      <c r="K14" s="13">
        <f t="shared" si="0"/>
        <v>0.19634906545922165</v>
      </c>
      <c r="L14">
        <v>2485</v>
      </c>
      <c r="M14">
        <v>7</v>
      </c>
      <c r="N14">
        <f t="shared" si="1"/>
        <v>5</v>
      </c>
    </row>
    <row r="15" spans="1:14" ht="19.2">
      <c r="A15" s="4" t="s">
        <v>6112</v>
      </c>
      <c r="B15" s="3" t="s">
        <v>138</v>
      </c>
      <c r="C15">
        <f>COUNTIF(B15,"*Samenwerkingsverband Noord-Nederland*")</f>
        <v>0</v>
      </c>
      <c r="D15">
        <f>COUNTIF(B15,"*OPZuid*")</f>
        <v>1</v>
      </c>
      <c r="E15">
        <f>COUNTIF(B15,"*OP Oost*")</f>
        <v>0</v>
      </c>
      <c r="F15">
        <f>COUNTIF(B15,"*Kansen voor West II*")</f>
        <v>0</v>
      </c>
      <c r="G15" s="2">
        <v>0</v>
      </c>
      <c r="H15" s="2">
        <v>4000</v>
      </c>
      <c r="I15" s="2">
        <v>2325</v>
      </c>
      <c r="J15" s="2">
        <v>6325</v>
      </c>
      <c r="K15" s="13">
        <f t="shared" si="0"/>
        <v>0</v>
      </c>
      <c r="L15">
        <v>242</v>
      </c>
      <c r="M15">
        <v>1</v>
      </c>
      <c r="N15">
        <f t="shared" si="1"/>
        <v>1</v>
      </c>
    </row>
    <row r="16" spans="1:14" ht="19.2">
      <c r="A16" s="4" t="s">
        <v>6058</v>
      </c>
      <c r="B16" t="s">
        <v>138</v>
      </c>
      <c r="C16">
        <f>COUNTIF(B16,"*Samenwerkingsverband Noord-Nederland*")</f>
        <v>0</v>
      </c>
      <c r="D16">
        <f>COUNTIF(B16,"*OPZuid*")</f>
        <v>1</v>
      </c>
      <c r="E16">
        <f>COUNTIF(B16,"*OP Oost*")</f>
        <v>0</v>
      </c>
      <c r="F16">
        <f>COUNTIF(B16,"*Kansen voor West II*")</f>
        <v>0</v>
      </c>
      <c r="G16" s="2">
        <v>183456</v>
      </c>
      <c r="H16" s="2">
        <v>275628</v>
      </c>
      <c r="I16" s="2">
        <v>65391</v>
      </c>
      <c r="J16" s="2">
        <v>524475</v>
      </c>
      <c r="K16" s="13">
        <f t="shared" si="0"/>
        <v>0.34978978978978981</v>
      </c>
      <c r="L16">
        <v>1064</v>
      </c>
      <c r="M16">
        <v>4</v>
      </c>
      <c r="N16">
        <f t="shared" si="1"/>
        <v>1</v>
      </c>
    </row>
    <row r="17" spans="1:14" ht="19.2">
      <c r="A17" s="4" t="s">
        <v>6082</v>
      </c>
      <c r="B17" t="s">
        <v>31</v>
      </c>
      <c r="C17">
        <v>0</v>
      </c>
      <c r="D17">
        <v>0</v>
      </c>
      <c r="E17">
        <v>3</v>
      </c>
      <c r="F17">
        <v>0</v>
      </c>
      <c r="G17">
        <v>22925</v>
      </c>
      <c r="H17">
        <v>19330</v>
      </c>
      <c r="I17">
        <v>54851</v>
      </c>
      <c r="J17">
        <v>97108</v>
      </c>
      <c r="K17" s="13">
        <f t="shared" si="0"/>
        <v>0.23607735716933723</v>
      </c>
      <c r="L17">
        <v>1061</v>
      </c>
      <c r="M17">
        <v>3</v>
      </c>
      <c r="N17">
        <f t="shared" si="1"/>
        <v>3</v>
      </c>
    </row>
    <row r="18" spans="1:14" ht="19.2">
      <c r="A18" s="4" t="s">
        <v>6088</v>
      </c>
      <c r="B18" t="s">
        <v>138</v>
      </c>
      <c r="C18">
        <f>COUNTIF(B18,"*Samenwerkingsverband Noord-Nederland*")</f>
        <v>0</v>
      </c>
      <c r="D18">
        <f>COUNTIF(B18,"*OPZuid*")</f>
        <v>1</v>
      </c>
      <c r="E18">
        <f>COUNTIF(B18,"*OP Oost*")</f>
        <v>0</v>
      </c>
      <c r="F18">
        <f>COUNTIF(B18,"*Kansen voor West II*")</f>
        <v>0</v>
      </c>
      <c r="G18" s="2">
        <v>250000</v>
      </c>
      <c r="H18" s="2"/>
      <c r="I18" s="2">
        <v>757927</v>
      </c>
      <c r="J18" s="2">
        <v>1007927</v>
      </c>
      <c r="K18" s="13">
        <f t="shared" si="0"/>
        <v>0.24803383578374227</v>
      </c>
      <c r="L18">
        <v>913</v>
      </c>
      <c r="M18">
        <v>1</v>
      </c>
      <c r="N18">
        <f t="shared" si="1"/>
        <v>1</v>
      </c>
    </row>
    <row r="19" spans="1:14" ht="19.2">
      <c r="A19" s="4" t="s">
        <v>6070</v>
      </c>
      <c r="B19" t="s">
        <v>31</v>
      </c>
      <c r="C19">
        <v>0</v>
      </c>
      <c r="D19">
        <v>0</v>
      </c>
      <c r="E19">
        <v>7</v>
      </c>
      <c r="F19">
        <v>0</v>
      </c>
      <c r="G19">
        <v>1760972</v>
      </c>
      <c r="H19">
        <v>367678</v>
      </c>
      <c r="I19">
        <v>3171168</v>
      </c>
      <c r="J19">
        <v>5299818</v>
      </c>
      <c r="K19" s="13">
        <f t="shared" si="0"/>
        <v>0.33227027796048847</v>
      </c>
      <c r="L19">
        <v>4658</v>
      </c>
      <c r="M19">
        <v>9</v>
      </c>
      <c r="N19">
        <f t="shared" si="1"/>
        <v>7</v>
      </c>
    </row>
    <row r="20" spans="1:14" ht="19.2">
      <c r="A20" s="4" t="s">
        <v>6109</v>
      </c>
      <c r="B20" t="s">
        <v>245</v>
      </c>
      <c r="C20">
        <v>0</v>
      </c>
      <c r="D20">
        <v>0</v>
      </c>
      <c r="E20">
        <v>0</v>
      </c>
      <c r="F20">
        <v>2</v>
      </c>
      <c r="G20">
        <v>623005</v>
      </c>
      <c r="H20">
        <v>1383005</v>
      </c>
      <c r="I20">
        <v>2111622</v>
      </c>
      <c r="J20">
        <v>4117632</v>
      </c>
      <c r="K20" s="13">
        <f t="shared" si="0"/>
        <v>0.15130176761789299</v>
      </c>
      <c r="L20">
        <v>4140</v>
      </c>
      <c r="M20">
        <v>20</v>
      </c>
      <c r="N20">
        <f t="shared" si="1"/>
        <v>2</v>
      </c>
    </row>
    <row r="21" spans="1:14">
      <c r="A21" t="s">
        <v>5992</v>
      </c>
      <c r="B21" t="s">
        <v>31</v>
      </c>
      <c r="C21">
        <v>0</v>
      </c>
      <c r="D21">
        <v>0</v>
      </c>
      <c r="E21">
        <v>8</v>
      </c>
      <c r="F21">
        <v>0</v>
      </c>
      <c r="G21">
        <v>346759</v>
      </c>
      <c r="H21">
        <v>376877</v>
      </c>
      <c r="I21">
        <v>872604</v>
      </c>
      <c r="J21">
        <v>1596238</v>
      </c>
      <c r="K21" s="13">
        <f t="shared" si="0"/>
        <v>0.21723514914442582</v>
      </c>
      <c r="L21">
        <v>2332</v>
      </c>
      <c r="M21">
        <v>9</v>
      </c>
      <c r="N21">
        <f t="shared" si="1"/>
        <v>8</v>
      </c>
    </row>
    <row r="22" spans="1:14" ht="19.2">
      <c r="A22" s="4" t="s">
        <v>6133</v>
      </c>
      <c r="B22" t="s">
        <v>138</v>
      </c>
      <c r="C22">
        <f>COUNTIF(B22,"*Samenwerkingsverband Noord-Nederland*")</f>
        <v>0</v>
      </c>
      <c r="D22">
        <f>COUNTIF(B22,"*OPZuid*")</f>
        <v>1</v>
      </c>
      <c r="E22">
        <f>COUNTIF(B22,"*OP Oost*")</f>
        <v>0</v>
      </c>
      <c r="F22">
        <f>COUNTIF(B22,"*Kansen voor West II*")</f>
        <v>0</v>
      </c>
      <c r="G22" s="2">
        <v>182897</v>
      </c>
      <c r="H22" s="2">
        <v>212960</v>
      </c>
      <c r="I22" s="2">
        <v>126705</v>
      </c>
      <c r="J22" s="2">
        <v>522562</v>
      </c>
      <c r="K22" s="13">
        <f t="shared" si="0"/>
        <v>0.3500005740945572</v>
      </c>
      <c r="L22">
        <v>1033</v>
      </c>
      <c r="M22">
        <v>4</v>
      </c>
      <c r="N22">
        <f t="shared" si="1"/>
        <v>1</v>
      </c>
    </row>
    <row r="23" spans="1:14" ht="19.2">
      <c r="A23" s="4" t="s">
        <v>6062</v>
      </c>
      <c r="B23" s="3" t="s">
        <v>138</v>
      </c>
      <c r="C23">
        <v>0</v>
      </c>
      <c r="D23">
        <v>6</v>
      </c>
      <c r="E23">
        <v>0</v>
      </c>
      <c r="F23">
        <v>0</v>
      </c>
      <c r="G23">
        <v>5471895</v>
      </c>
      <c r="H23">
        <v>8448498</v>
      </c>
      <c r="I23">
        <v>8724195</v>
      </c>
      <c r="J23">
        <v>22644588</v>
      </c>
      <c r="K23" s="13">
        <f t="shared" si="0"/>
        <v>0.24164250636840909</v>
      </c>
      <c r="L23">
        <v>8536</v>
      </c>
      <c r="M23">
        <v>27</v>
      </c>
      <c r="N23">
        <f t="shared" si="1"/>
        <v>6</v>
      </c>
    </row>
    <row r="24" spans="1:14" ht="19.2">
      <c r="A24" s="4" t="s">
        <v>6099</v>
      </c>
      <c r="B24" t="s">
        <v>245</v>
      </c>
      <c r="C24">
        <f>COUNTIF(B24,"*Samenwerkingsverband Noord-Nederland*")</f>
        <v>0</v>
      </c>
      <c r="D24">
        <f>COUNTIF(B24,"*OPZuid*")</f>
        <v>0</v>
      </c>
      <c r="E24">
        <f>COUNTIF(B24,"*OP Oost*")</f>
        <v>0</v>
      </c>
      <c r="F24">
        <f>COUNTIF(B24,"*Kansen voor West II*")</f>
        <v>1</v>
      </c>
      <c r="G24" s="2">
        <v>750000</v>
      </c>
      <c r="H24" s="2"/>
      <c r="I24" s="2">
        <v>1127494</v>
      </c>
      <c r="J24" s="2">
        <v>1877494</v>
      </c>
      <c r="K24" s="13">
        <f t="shared" si="0"/>
        <v>0.39946865342845306</v>
      </c>
      <c r="L24">
        <v>384</v>
      </c>
      <c r="M24">
        <v>1</v>
      </c>
      <c r="N24">
        <f t="shared" si="1"/>
        <v>1</v>
      </c>
    </row>
    <row r="25" spans="1:14" ht="19.2">
      <c r="A25" s="4" t="s">
        <v>6115</v>
      </c>
      <c r="B25" t="s">
        <v>31</v>
      </c>
      <c r="C25">
        <f>COUNTIF(B25,"*Samenwerkingsverband Noord-Nederland*")</f>
        <v>0</v>
      </c>
      <c r="D25">
        <f>COUNTIF(B25,"*OPZuid*")</f>
        <v>0</v>
      </c>
      <c r="E25">
        <f>COUNTIF(B25,"*OP Oost*")</f>
        <v>1</v>
      </c>
      <c r="F25">
        <f>COUNTIF(B25,"*Kansen voor West II*")</f>
        <v>0</v>
      </c>
      <c r="G25" s="2">
        <v>218295</v>
      </c>
      <c r="H25" s="2">
        <v>69185</v>
      </c>
      <c r="I25" s="2">
        <v>704741</v>
      </c>
      <c r="J25" s="2">
        <v>992222</v>
      </c>
      <c r="K25" s="13">
        <f t="shared" si="0"/>
        <v>0.22000620828806455</v>
      </c>
      <c r="L25">
        <v>987</v>
      </c>
      <c r="M25">
        <v>3</v>
      </c>
      <c r="N25">
        <f t="shared" si="1"/>
        <v>1</v>
      </c>
    </row>
    <row r="26" spans="1:14" ht="19.2">
      <c r="A26" s="4" t="s">
        <v>6103</v>
      </c>
      <c r="B26" t="s">
        <v>31</v>
      </c>
      <c r="C26">
        <v>0</v>
      </c>
      <c r="D26">
        <v>0</v>
      </c>
      <c r="E26">
        <v>4</v>
      </c>
      <c r="F26">
        <v>0</v>
      </c>
      <c r="G26">
        <v>698611</v>
      </c>
      <c r="H26">
        <v>1807650</v>
      </c>
      <c r="I26">
        <v>1879484</v>
      </c>
      <c r="J26">
        <v>4385745</v>
      </c>
      <c r="K26" s="13">
        <f t="shared" si="0"/>
        <v>0.15929129486552457</v>
      </c>
      <c r="L26">
        <v>2736</v>
      </c>
      <c r="M26">
        <v>9</v>
      </c>
      <c r="N26">
        <f t="shared" si="1"/>
        <v>4</v>
      </c>
    </row>
    <row r="27" spans="1:14">
      <c r="A27" s="3" t="s">
        <v>6004</v>
      </c>
      <c r="B27" t="s">
        <v>93</v>
      </c>
      <c r="C27">
        <v>2</v>
      </c>
      <c r="D27">
        <v>0</v>
      </c>
      <c r="E27">
        <v>0</v>
      </c>
      <c r="F27">
        <v>0</v>
      </c>
      <c r="G27">
        <v>369489</v>
      </c>
      <c r="H27">
        <v>110983</v>
      </c>
      <c r="I27">
        <v>663734</v>
      </c>
      <c r="J27">
        <v>1144207</v>
      </c>
      <c r="K27" s="13">
        <f t="shared" si="0"/>
        <v>0.32292146438537783</v>
      </c>
      <c r="L27">
        <v>1460</v>
      </c>
      <c r="M27">
        <v>7</v>
      </c>
      <c r="N27">
        <f t="shared" si="1"/>
        <v>2</v>
      </c>
    </row>
    <row r="28" spans="1:14" ht="19.2">
      <c r="A28" s="4" t="s">
        <v>6084</v>
      </c>
      <c r="B28" t="s">
        <v>31</v>
      </c>
      <c r="C28">
        <f>COUNTIF(B28,"*Samenwerkingsverband Noord-Nederland*")</f>
        <v>0</v>
      </c>
      <c r="D28">
        <f>COUNTIF(B28,"*OPZuid*")</f>
        <v>0</v>
      </c>
      <c r="E28">
        <f>COUNTIF(B28,"*OP Oost*")</f>
        <v>1</v>
      </c>
      <c r="F28">
        <f>COUNTIF(B28,"*Kansen voor West II*")</f>
        <v>0</v>
      </c>
      <c r="G28" s="2">
        <v>426880</v>
      </c>
      <c r="H28" s="2">
        <v>273011</v>
      </c>
      <c r="I28" s="2">
        <v>756682</v>
      </c>
      <c r="J28" s="2">
        <v>1456573</v>
      </c>
      <c r="K28" s="13">
        <f t="shared" si="0"/>
        <v>0.29307147667847749</v>
      </c>
      <c r="L28">
        <v>1095</v>
      </c>
      <c r="M28">
        <v>8</v>
      </c>
      <c r="N28">
        <f t="shared" si="1"/>
        <v>1</v>
      </c>
    </row>
    <row r="29" spans="1:14" ht="19.2">
      <c r="A29" s="4" t="s">
        <v>6147</v>
      </c>
      <c r="B29" t="s">
        <v>31</v>
      </c>
      <c r="C29">
        <f>COUNTIF(B29,"*Samenwerkingsverband Noord-Nederland*")</f>
        <v>0</v>
      </c>
      <c r="D29">
        <f>COUNTIF(B29,"*OPZuid*")</f>
        <v>0</v>
      </c>
      <c r="E29">
        <f>COUNTIF(B29,"*OP Oost*")</f>
        <v>1</v>
      </c>
      <c r="F29">
        <f>COUNTIF(B29,"*Kansen voor West II*")</f>
        <v>0</v>
      </c>
      <c r="G29" s="2">
        <v>5524</v>
      </c>
      <c r="H29" s="2">
        <v>5115</v>
      </c>
      <c r="I29" s="2">
        <v>19757</v>
      </c>
      <c r="J29" s="2">
        <v>30395</v>
      </c>
      <c r="K29" s="13">
        <f t="shared" si="0"/>
        <v>0.18174041783188025</v>
      </c>
      <c r="L29">
        <v>410</v>
      </c>
      <c r="M29">
        <v>1</v>
      </c>
      <c r="N29">
        <f t="shared" si="1"/>
        <v>1</v>
      </c>
    </row>
    <row r="30" spans="1:14" ht="19.2">
      <c r="A30" s="4" t="s">
        <v>6126</v>
      </c>
      <c r="B30" t="s">
        <v>93</v>
      </c>
      <c r="C30">
        <f>COUNTIF(B30,"*Samenwerkingsverband Noord-Nederland*")</f>
        <v>1</v>
      </c>
      <c r="D30">
        <f>COUNTIF(B30,"*OPZuid*")</f>
        <v>0</v>
      </c>
      <c r="E30">
        <f>COUNTIF(B30,"*OP Oost*")</f>
        <v>0</v>
      </c>
      <c r="F30">
        <f>COUNTIF(B30,"*Kansen voor West II*")</f>
        <v>0</v>
      </c>
      <c r="G30" s="2">
        <v>458041</v>
      </c>
      <c r="H30" s="2">
        <v>1832164</v>
      </c>
      <c r="I30" s="2">
        <v>2290205</v>
      </c>
      <c r="J30" s="2">
        <v>4580410</v>
      </c>
      <c r="K30" s="13">
        <f t="shared" si="0"/>
        <v>0.1</v>
      </c>
      <c r="L30">
        <v>1095</v>
      </c>
      <c r="M30">
        <v>1</v>
      </c>
      <c r="N30">
        <f t="shared" si="1"/>
        <v>1</v>
      </c>
    </row>
    <row r="31" spans="1:14" ht="19.2">
      <c r="A31" s="4" t="s">
        <v>6038</v>
      </c>
      <c r="B31" s="3" t="s">
        <v>245</v>
      </c>
      <c r="C31">
        <v>0</v>
      </c>
      <c r="D31">
        <v>0</v>
      </c>
      <c r="E31">
        <v>0</v>
      </c>
      <c r="F31">
        <v>7</v>
      </c>
      <c r="G31">
        <v>8693351</v>
      </c>
      <c r="H31">
        <v>17343628</v>
      </c>
      <c r="I31">
        <v>12467435</v>
      </c>
      <c r="J31">
        <v>38504413</v>
      </c>
      <c r="K31" s="13">
        <f t="shared" si="0"/>
        <v>0.22577544553139922</v>
      </c>
      <c r="L31">
        <v>11725</v>
      </c>
      <c r="M31">
        <v>35</v>
      </c>
      <c r="N31">
        <f t="shared" si="1"/>
        <v>7</v>
      </c>
    </row>
    <row r="32" spans="1:14" ht="19.2">
      <c r="A32" s="4" t="s">
        <v>6042</v>
      </c>
      <c r="B32" s="3" t="s">
        <v>245</v>
      </c>
      <c r="C32">
        <v>0</v>
      </c>
      <c r="D32">
        <v>0</v>
      </c>
      <c r="E32">
        <v>0</v>
      </c>
      <c r="F32">
        <v>2</v>
      </c>
      <c r="G32">
        <v>1161318</v>
      </c>
      <c r="H32">
        <v>739963</v>
      </c>
      <c r="I32">
        <v>1942459</v>
      </c>
      <c r="J32">
        <v>3843740</v>
      </c>
      <c r="K32" s="13">
        <f t="shared" si="0"/>
        <v>0.30213229823036936</v>
      </c>
      <c r="L32">
        <v>3318</v>
      </c>
      <c r="M32">
        <v>19</v>
      </c>
      <c r="N32">
        <f t="shared" si="1"/>
        <v>2</v>
      </c>
    </row>
    <row r="33" spans="1:14" ht="19.2">
      <c r="A33" s="4" t="s">
        <v>6096</v>
      </c>
      <c r="B33" t="s">
        <v>138</v>
      </c>
      <c r="C33">
        <f>COUNTIF(B33,"*Samenwerkingsverband Noord-Nederland*")</f>
        <v>0</v>
      </c>
      <c r="D33">
        <f>COUNTIF(B33,"*OPZuid*")</f>
        <v>1</v>
      </c>
      <c r="E33">
        <f>COUNTIF(B33,"*OP Oost*")</f>
        <v>0</v>
      </c>
      <c r="F33">
        <f>COUNTIF(B33,"*Kansen voor West II*")</f>
        <v>0</v>
      </c>
      <c r="G33" s="2">
        <v>247000</v>
      </c>
      <c r="H33" s="2"/>
      <c r="I33" s="2">
        <v>788721</v>
      </c>
      <c r="J33" s="2">
        <v>1035721</v>
      </c>
      <c r="K33" s="13">
        <f t="shared" si="0"/>
        <v>0.23848121260455277</v>
      </c>
      <c r="L33">
        <v>667</v>
      </c>
      <c r="M33">
        <v>1</v>
      </c>
      <c r="N33">
        <f t="shared" si="1"/>
        <v>1</v>
      </c>
    </row>
    <row r="34" spans="1:14">
      <c r="A34" t="s">
        <v>5995</v>
      </c>
      <c r="B34" t="s">
        <v>31</v>
      </c>
      <c r="C34">
        <v>0</v>
      </c>
      <c r="D34">
        <v>0</v>
      </c>
      <c r="E34">
        <v>7</v>
      </c>
      <c r="F34">
        <v>0</v>
      </c>
      <c r="G34">
        <v>1339574</v>
      </c>
      <c r="H34">
        <v>751454</v>
      </c>
      <c r="I34">
        <v>2312920</v>
      </c>
      <c r="J34">
        <v>4403947</v>
      </c>
      <c r="K34" s="13">
        <f t="shared" si="0"/>
        <v>0.30417577686561625</v>
      </c>
      <c r="L34">
        <v>3670</v>
      </c>
      <c r="M34">
        <v>20</v>
      </c>
      <c r="N34">
        <f t="shared" si="1"/>
        <v>7</v>
      </c>
    </row>
    <row r="35" spans="1:14" ht="19.2">
      <c r="A35" s="4" t="s">
        <v>6075</v>
      </c>
      <c r="B35" s="3" t="s">
        <v>245</v>
      </c>
      <c r="C35">
        <v>0</v>
      </c>
      <c r="D35">
        <v>0</v>
      </c>
      <c r="E35">
        <v>0</v>
      </c>
      <c r="F35">
        <v>2</v>
      </c>
      <c r="G35">
        <v>888680</v>
      </c>
      <c r="H35">
        <v>1736665</v>
      </c>
      <c r="I35">
        <v>1818055</v>
      </c>
      <c r="J35">
        <v>4443400</v>
      </c>
      <c r="K35" s="13">
        <f t="shared" si="0"/>
        <v>0.2</v>
      </c>
      <c r="L35">
        <v>2571</v>
      </c>
      <c r="M35">
        <v>19</v>
      </c>
      <c r="N35">
        <f t="shared" si="1"/>
        <v>2</v>
      </c>
    </row>
    <row r="36" spans="1:14">
      <c r="A36" s="3" t="s">
        <v>6007</v>
      </c>
      <c r="B36" t="s">
        <v>31</v>
      </c>
      <c r="C36">
        <v>0</v>
      </c>
      <c r="D36">
        <v>0</v>
      </c>
      <c r="E36">
        <v>7</v>
      </c>
      <c r="F36">
        <v>0</v>
      </c>
      <c r="G36">
        <v>226162</v>
      </c>
      <c r="H36">
        <v>226226</v>
      </c>
      <c r="I36">
        <v>1051727</v>
      </c>
      <c r="J36">
        <v>1504117</v>
      </c>
      <c r="K36" s="13">
        <f t="shared" si="0"/>
        <v>0.15036197317097008</v>
      </c>
      <c r="L36">
        <v>3369</v>
      </c>
      <c r="M36">
        <v>9</v>
      </c>
      <c r="N36">
        <f t="shared" si="1"/>
        <v>7</v>
      </c>
    </row>
    <row r="37" spans="1:14" ht="19.2">
      <c r="A37" s="4" t="s">
        <v>6030</v>
      </c>
      <c r="B37" t="s">
        <v>31</v>
      </c>
      <c r="C37">
        <v>0</v>
      </c>
      <c r="D37">
        <v>0</v>
      </c>
      <c r="E37">
        <v>7</v>
      </c>
      <c r="F37">
        <v>0</v>
      </c>
      <c r="G37">
        <v>323909</v>
      </c>
      <c r="H37">
        <v>210010</v>
      </c>
      <c r="I37">
        <v>737402</v>
      </c>
      <c r="J37">
        <v>1271320</v>
      </c>
      <c r="K37" s="13">
        <f t="shared" si="0"/>
        <v>0.25478164427524147</v>
      </c>
      <c r="L37">
        <v>4445</v>
      </c>
      <c r="M37">
        <v>15</v>
      </c>
      <c r="N37">
        <f t="shared" si="1"/>
        <v>7</v>
      </c>
    </row>
    <row r="38" spans="1:14" ht="19.2">
      <c r="A38" s="4" t="s">
        <v>6045</v>
      </c>
      <c r="B38" s="3" t="s">
        <v>245</v>
      </c>
      <c r="C38">
        <v>0</v>
      </c>
      <c r="D38">
        <v>0</v>
      </c>
      <c r="E38">
        <v>0</v>
      </c>
      <c r="F38">
        <v>3</v>
      </c>
      <c r="G38">
        <v>3594278</v>
      </c>
      <c r="H38">
        <v>1296992</v>
      </c>
      <c r="I38">
        <v>2304426</v>
      </c>
      <c r="J38">
        <v>7835696</v>
      </c>
      <c r="K38" s="13">
        <f t="shared" si="0"/>
        <v>0.45870564656923901</v>
      </c>
      <c r="L38">
        <v>4656</v>
      </c>
      <c r="M38">
        <v>14</v>
      </c>
      <c r="N38">
        <f t="shared" si="1"/>
        <v>3</v>
      </c>
    </row>
    <row r="39" spans="1:14" ht="19.2">
      <c r="A39" s="4" t="s">
        <v>6101</v>
      </c>
      <c r="B39" s="3" t="s">
        <v>138</v>
      </c>
      <c r="C39">
        <f>COUNTIF(B39,"*Samenwerkingsverband Noord-Nederland*")</f>
        <v>0</v>
      </c>
      <c r="D39">
        <f>COUNTIF(B39,"*OPZuid*")</f>
        <v>1</v>
      </c>
      <c r="E39">
        <f>COUNTIF(B39,"*OP Oost*")</f>
        <v>0</v>
      </c>
      <c r="F39">
        <f>COUNTIF(B39,"*Kansen voor West II*")</f>
        <v>0</v>
      </c>
      <c r="G39" s="2">
        <v>138371</v>
      </c>
      <c r="H39" s="2"/>
      <c r="I39" s="2">
        <v>256974</v>
      </c>
      <c r="J39" s="2">
        <v>395345</v>
      </c>
      <c r="K39" s="13">
        <f>G39/J39</f>
        <v>0.3500006323590788</v>
      </c>
      <c r="L39">
        <v>1217</v>
      </c>
      <c r="M39">
        <v>1</v>
      </c>
      <c r="N39">
        <f t="shared" si="1"/>
        <v>1</v>
      </c>
    </row>
    <row r="40" spans="1:14" ht="19.2">
      <c r="A40" s="4" t="s">
        <v>6116</v>
      </c>
      <c r="B40" s="3" t="s">
        <v>93</v>
      </c>
      <c r="C40">
        <f>COUNTIF(B40,"*Samenwerkingsverband Noord-Nederland*")</f>
        <v>1</v>
      </c>
      <c r="D40">
        <f>COUNTIF(B40,"*OPZuid*")</f>
        <v>0</v>
      </c>
      <c r="E40">
        <f>COUNTIF(B40,"*OP Oost*")</f>
        <v>0</v>
      </c>
      <c r="F40">
        <f>COUNTIF(B40,"*Kansen voor West II*")</f>
        <v>0</v>
      </c>
      <c r="G40" s="2">
        <v>1782277</v>
      </c>
      <c r="H40" s="2">
        <v>1025554</v>
      </c>
      <c r="I40" s="2">
        <v>2535898</v>
      </c>
      <c r="J40" s="2">
        <v>5343728</v>
      </c>
      <c r="K40" s="13">
        <f t="shared" si="0"/>
        <v>0.33352689358440402</v>
      </c>
      <c r="L40">
        <v>1343</v>
      </c>
      <c r="M40">
        <v>8</v>
      </c>
      <c r="N40">
        <f t="shared" si="1"/>
        <v>1</v>
      </c>
    </row>
    <row r="41" spans="1:14" ht="19.2">
      <c r="A41" s="4" t="s">
        <v>6077</v>
      </c>
      <c r="B41" t="s">
        <v>31</v>
      </c>
      <c r="C41">
        <v>0</v>
      </c>
      <c r="D41">
        <v>0</v>
      </c>
      <c r="E41">
        <v>2</v>
      </c>
      <c r="F41">
        <v>0</v>
      </c>
      <c r="G41">
        <v>1212719</v>
      </c>
      <c r="H41">
        <v>370402</v>
      </c>
      <c r="I41">
        <v>2058034</v>
      </c>
      <c r="J41">
        <v>3641154</v>
      </c>
      <c r="K41" s="13">
        <f t="shared" si="0"/>
        <v>0.33305896976617855</v>
      </c>
      <c r="L41">
        <v>1460</v>
      </c>
      <c r="M41">
        <v>7</v>
      </c>
      <c r="N41">
        <f t="shared" si="1"/>
        <v>2</v>
      </c>
    </row>
    <row r="42" spans="1:14">
      <c r="A42" s="3" t="s">
        <v>6008</v>
      </c>
      <c r="B42" t="s">
        <v>31</v>
      </c>
      <c r="C42">
        <v>0</v>
      </c>
      <c r="D42">
        <v>0</v>
      </c>
      <c r="E42">
        <v>10</v>
      </c>
      <c r="F42">
        <v>0</v>
      </c>
      <c r="G42">
        <v>2171753</v>
      </c>
      <c r="H42">
        <v>1407318</v>
      </c>
      <c r="I42">
        <v>5823586</v>
      </c>
      <c r="J42">
        <v>9402656</v>
      </c>
      <c r="K42" s="13">
        <f t="shared" si="0"/>
        <v>0.23097229123345575</v>
      </c>
      <c r="L42">
        <v>7471</v>
      </c>
      <c r="M42">
        <v>27</v>
      </c>
      <c r="N42">
        <f t="shared" si="1"/>
        <v>10</v>
      </c>
    </row>
    <row r="43" spans="1:14" ht="19.2">
      <c r="A43" s="4" t="s">
        <v>6141</v>
      </c>
      <c r="B43" t="s">
        <v>138</v>
      </c>
      <c r="C43">
        <v>0</v>
      </c>
      <c r="D43">
        <v>2</v>
      </c>
      <c r="E43">
        <v>0</v>
      </c>
      <c r="F43">
        <v>0</v>
      </c>
      <c r="G43">
        <v>1075463</v>
      </c>
      <c r="H43">
        <v>833597</v>
      </c>
      <c r="I43">
        <v>1239672</v>
      </c>
      <c r="J43">
        <v>3148732</v>
      </c>
      <c r="K43" s="13">
        <f t="shared" si="0"/>
        <v>0.34155431456217933</v>
      </c>
      <c r="L43">
        <v>1975</v>
      </c>
      <c r="M43">
        <v>9</v>
      </c>
      <c r="N43">
        <f t="shared" si="1"/>
        <v>2</v>
      </c>
    </row>
    <row r="44" spans="1:14">
      <c r="A44" t="s">
        <v>6001</v>
      </c>
      <c r="B44" t="s">
        <v>138</v>
      </c>
      <c r="C44">
        <v>0</v>
      </c>
      <c r="D44">
        <v>25</v>
      </c>
      <c r="E44">
        <v>0</v>
      </c>
      <c r="F44">
        <v>0</v>
      </c>
      <c r="G44">
        <v>17892346</v>
      </c>
      <c r="H44">
        <v>43506733</v>
      </c>
      <c r="I44">
        <v>17865061</v>
      </c>
      <c r="J44">
        <v>79264142</v>
      </c>
      <c r="K44" s="13">
        <f t="shared" si="0"/>
        <v>0.22573064627382203</v>
      </c>
      <c r="L44">
        <v>29728</v>
      </c>
      <c r="M44">
        <v>84</v>
      </c>
      <c r="N44">
        <f t="shared" si="1"/>
        <v>25</v>
      </c>
    </row>
    <row r="45" spans="1:14" ht="19.2">
      <c r="A45" s="4" t="s">
        <v>6023</v>
      </c>
      <c r="B45" t="s">
        <v>31</v>
      </c>
      <c r="C45">
        <v>0</v>
      </c>
      <c r="D45">
        <v>0</v>
      </c>
      <c r="E45">
        <v>2</v>
      </c>
      <c r="F45">
        <v>0</v>
      </c>
      <c r="G45">
        <v>77598</v>
      </c>
      <c r="H45">
        <v>72749</v>
      </c>
      <c r="I45">
        <v>282772</v>
      </c>
      <c r="J45">
        <v>433119</v>
      </c>
      <c r="K45" s="13">
        <f t="shared" si="0"/>
        <v>0.1791609234413637</v>
      </c>
      <c r="L45">
        <v>1661</v>
      </c>
      <c r="M45">
        <v>3</v>
      </c>
      <c r="N45">
        <f t="shared" si="1"/>
        <v>2</v>
      </c>
    </row>
    <row r="46" spans="1:14">
      <c r="A46" t="s">
        <v>5991</v>
      </c>
      <c r="B46" t="s">
        <v>93</v>
      </c>
      <c r="C46">
        <v>7</v>
      </c>
      <c r="D46">
        <v>0</v>
      </c>
      <c r="E46">
        <v>0</v>
      </c>
      <c r="F46">
        <v>0</v>
      </c>
      <c r="G46">
        <v>2983413</v>
      </c>
      <c r="H46">
        <v>810269</v>
      </c>
      <c r="I46">
        <v>5865194</v>
      </c>
      <c r="J46">
        <v>9658877</v>
      </c>
      <c r="K46" s="13">
        <f t="shared" si="0"/>
        <v>0.30887783331333446</v>
      </c>
      <c r="L46">
        <v>5837</v>
      </c>
      <c r="M46">
        <v>19</v>
      </c>
      <c r="N46">
        <f t="shared" si="1"/>
        <v>7</v>
      </c>
    </row>
    <row r="47" spans="1:14" ht="19.2">
      <c r="A47" s="4" t="s">
        <v>6149</v>
      </c>
      <c r="B47" s="3" t="s">
        <v>245</v>
      </c>
      <c r="C47">
        <f>COUNTIF(B47,"*Samenwerkingsverband Noord-Nederland*")</f>
        <v>0</v>
      </c>
      <c r="D47">
        <f>COUNTIF(B47,"*OPZuid*")</f>
        <v>0</v>
      </c>
      <c r="E47">
        <f>COUNTIF(B47,"*OP Oost*")</f>
        <v>0</v>
      </c>
      <c r="F47">
        <f>COUNTIF(B47,"*Kansen voor West II*")</f>
        <v>1</v>
      </c>
      <c r="G47" s="2">
        <v>836250</v>
      </c>
      <c r="H47" s="2">
        <v>2616701</v>
      </c>
      <c r="I47" s="2">
        <v>2122049</v>
      </c>
      <c r="J47" s="2">
        <v>5575000</v>
      </c>
      <c r="K47" s="13">
        <f t="shared" si="0"/>
        <v>0.15</v>
      </c>
      <c r="L47">
        <v>1929</v>
      </c>
      <c r="M47">
        <v>10</v>
      </c>
      <c r="N47">
        <f t="shared" si="1"/>
        <v>1</v>
      </c>
    </row>
    <row r="48" spans="1:14">
      <c r="A48" t="s">
        <v>5984</v>
      </c>
      <c r="B48" t="s">
        <v>31</v>
      </c>
      <c r="C48">
        <v>1</v>
      </c>
      <c r="D48">
        <v>0</v>
      </c>
      <c r="E48">
        <v>68</v>
      </c>
      <c r="F48">
        <v>0</v>
      </c>
      <c r="G48">
        <v>13672633</v>
      </c>
      <c r="H48">
        <v>11566002</v>
      </c>
      <c r="I48">
        <v>28298547</v>
      </c>
      <c r="J48">
        <v>53537186</v>
      </c>
      <c r="K48" s="13">
        <f t="shared" si="0"/>
        <v>0.25538572385930036</v>
      </c>
      <c r="L48">
        <v>55045</v>
      </c>
      <c r="M48">
        <v>184</v>
      </c>
      <c r="N48">
        <f t="shared" si="1"/>
        <v>69</v>
      </c>
    </row>
    <row r="49" spans="1:14" ht="19.2">
      <c r="A49" s="4" t="s">
        <v>6015</v>
      </c>
      <c r="B49" t="s">
        <v>31</v>
      </c>
      <c r="C49">
        <v>0</v>
      </c>
      <c r="D49">
        <v>0</v>
      </c>
      <c r="E49">
        <v>2</v>
      </c>
      <c r="F49">
        <v>0</v>
      </c>
      <c r="G49">
        <v>43623</v>
      </c>
      <c r="H49">
        <v>34915</v>
      </c>
      <c r="I49">
        <v>117665</v>
      </c>
      <c r="J49">
        <v>196204</v>
      </c>
      <c r="K49" s="13">
        <f t="shared" si="0"/>
        <v>0.22233491671933295</v>
      </c>
      <c r="L49">
        <v>850</v>
      </c>
      <c r="M49">
        <v>2</v>
      </c>
      <c r="N49">
        <f t="shared" si="1"/>
        <v>2</v>
      </c>
    </row>
    <row r="50" spans="1:14" ht="19.2">
      <c r="A50" s="4" t="s">
        <v>6069</v>
      </c>
      <c r="B50" t="s">
        <v>138</v>
      </c>
      <c r="C50">
        <f>COUNTIF(B50,"*Samenwerkingsverband Noord-Nederland*")</f>
        <v>0</v>
      </c>
      <c r="D50">
        <f>COUNTIF(B50,"*OPZuid*")</f>
        <v>1</v>
      </c>
      <c r="E50">
        <f>COUNTIF(B50,"*OP Oost*")</f>
        <v>0</v>
      </c>
      <c r="F50">
        <f>COUNTIF(B50,"*Kansen voor West II*")</f>
        <v>0</v>
      </c>
      <c r="G50" s="2">
        <v>449304</v>
      </c>
      <c r="H50" s="2">
        <v>271778</v>
      </c>
      <c r="I50" s="2">
        <v>562646</v>
      </c>
      <c r="J50" s="2">
        <v>1283728</v>
      </c>
      <c r="K50" s="13">
        <f t="shared" si="0"/>
        <v>0.34999937681502624</v>
      </c>
      <c r="L50">
        <v>1095</v>
      </c>
      <c r="M50">
        <v>8</v>
      </c>
      <c r="N50">
        <f t="shared" si="1"/>
        <v>1</v>
      </c>
    </row>
    <row r="51" spans="1:14" ht="19.2">
      <c r="A51" s="4" t="s">
        <v>6017</v>
      </c>
      <c r="B51" t="s">
        <v>138</v>
      </c>
      <c r="C51">
        <v>0</v>
      </c>
      <c r="D51">
        <v>2</v>
      </c>
      <c r="E51">
        <v>0</v>
      </c>
      <c r="F51">
        <v>0</v>
      </c>
      <c r="G51">
        <v>380000</v>
      </c>
      <c r="H51">
        <v>0</v>
      </c>
      <c r="I51">
        <v>1325360</v>
      </c>
      <c r="J51">
        <v>1705360</v>
      </c>
      <c r="K51" s="13">
        <f t="shared" si="0"/>
        <v>0.22282685180841583</v>
      </c>
      <c r="L51">
        <v>3347</v>
      </c>
      <c r="M51">
        <v>2</v>
      </c>
      <c r="N51">
        <f t="shared" si="1"/>
        <v>2</v>
      </c>
    </row>
    <row r="52" spans="1:14" ht="19.2">
      <c r="A52" s="4" t="s">
        <v>6138</v>
      </c>
      <c r="B52" t="s">
        <v>138</v>
      </c>
      <c r="C52">
        <f>COUNTIF(B52,"*Samenwerkingsverband Noord-Nederland*")</f>
        <v>0</v>
      </c>
      <c r="D52">
        <f>COUNTIF(B52,"*OPZuid*")</f>
        <v>1</v>
      </c>
      <c r="E52">
        <f>COUNTIF(B52,"*OP Oost*")</f>
        <v>0</v>
      </c>
      <c r="F52">
        <f>COUNTIF(B52,"*Kansen voor West II*")</f>
        <v>0</v>
      </c>
      <c r="G52" s="2">
        <v>248429</v>
      </c>
      <c r="H52" s="2"/>
      <c r="I52" s="2">
        <v>745287</v>
      </c>
      <c r="J52" s="2">
        <v>993716</v>
      </c>
      <c r="K52" s="13">
        <f t="shared" si="0"/>
        <v>0.25</v>
      </c>
      <c r="L52">
        <v>1095</v>
      </c>
      <c r="M52">
        <v>1</v>
      </c>
      <c r="N52">
        <f t="shared" si="1"/>
        <v>1</v>
      </c>
    </row>
    <row r="53" spans="1:14">
      <c r="A53" s="3" t="s">
        <v>5990</v>
      </c>
      <c r="B53" t="s">
        <v>93</v>
      </c>
      <c r="C53">
        <v>39</v>
      </c>
      <c r="D53">
        <v>0</v>
      </c>
      <c r="E53">
        <v>0</v>
      </c>
      <c r="F53">
        <v>0</v>
      </c>
      <c r="G53">
        <v>20593302</v>
      </c>
      <c r="H53">
        <v>27177232</v>
      </c>
      <c r="I53">
        <v>27331449</v>
      </c>
      <c r="J53">
        <v>75101979</v>
      </c>
      <c r="K53" s="13">
        <f t="shared" si="0"/>
        <v>0.2742045186319258</v>
      </c>
      <c r="L53">
        <v>41496</v>
      </c>
      <c r="M53">
        <v>126</v>
      </c>
      <c r="N53">
        <f t="shared" si="1"/>
        <v>39</v>
      </c>
    </row>
    <row r="54" spans="1:14" ht="19.2">
      <c r="A54" s="4" t="s">
        <v>6067</v>
      </c>
      <c r="B54" t="s">
        <v>31</v>
      </c>
      <c r="C54">
        <v>0</v>
      </c>
      <c r="D54">
        <v>0</v>
      </c>
      <c r="E54">
        <v>3</v>
      </c>
      <c r="F54">
        <v>0</v>
      </c>
      <c r="G54">
        <v>1095400</v>
      </c>
      <c r="H54">
        <v>511810</v>
      </c>
      <c r="I54">
        <v>1052097</v>
      </c>
      <c r="J54">
        <v>2659307</v>
      </c>
      <c r="K54" s="13">
        <f t="shared" si="0"/>
        <v>0.41191182514843155</v>
      </c>
      <c r="L54">
        <v>2494</v>
      </c>
      <c r="M54">
        <v>14</v>
      </c>
      <c r="N54">
        <f t="shared" si="1"/>
        <v>3</v>
      </c>
    </row>
    <row r="55" spans="1:14" ht="19.2">
      <c r="A55" s="4" t="s">
        <v>6060</v>
      </c>
      <c r="B55" t="s">
        <v>138</v>
      </c>
      <c r="C55">
        <f>COUNTIF(B55,"*Samenwerkingsverband Noord-Nederland*")</f>
        <v>0</v>
      </c>
      <c r="D55">
        <f>COUNTIF(B55,"*OPZuid*")</f>
        <v>1</v>
      </c>
      <c r="E55">
        <f>COUNTIF(B55,"*OP Oost*")</f>
        <v>0</v>
      </c>
      <c r="F55">
        <f>COUNTIF(B55,"*Kansen voor West II*")</f>
        <v>0</v>
      </c>
      <c r="G55" s="2">
        <v>198930</v>
      </c>
      <c r="H55" s="2"/>
      <c r="I55" s="2">
        <v>663432</v>
      </c>
      <c r="J55" s="2">
        <v>862362</v>
      </c>
      <c r="K55" s="13">
        <f t="shared" si="0"/>
        <v>0.23068038712280922</v>
      </c>
      <c r="L55">
        <v>1067</v>
      </c>
      <c r="M55">
        <v>1</v>
      </c>
      <c r="N55">
        <f t="shared" si="1"/>
        <v>1</v>
      </c>
    </row>
    <row r="56" spans="1:14">
      <c r="A56" s="3" t="s">
        <v>5996</v>
      </c>
      <c r="B56" s="3" t="s">
        <v>245</v>
      </c>
      <c r="C56">
        <v>0</v>
      </c>
      <c r="D56">
        <v>0</v>
      </c>
      <c r="E56">
        <v>0</v>
      </c>
      <c r="F56">
        <v>2</v>
      </c>
      <c r="G56">
        <v>1083627</v>
      </c>
      <c r="H56">
        <v>1352217</v>
      </c>
      <c r="I56">
        <v>355471</v>
      </c>
      <c r="J56">
        <v>2791315</v>
      </c>
      <c r="K56" s="13">
        <f t="shared" si="0"/>
        <v>0.3882137988725744</v>
      </c>
      <c r="L56">
        <v>1817</v>
      </c>
      <c r="M56">
        <v>5</v>
      </c>
      <c r="N56">
        <f t="shared" si="1"/>
        <v>2</v>
      </c>
    </row>
    <row r="57" spans="1:14" ht="19.2">
      <c r="A57" s="4" t="s">
        <v>6059</v>
      </c>
      <c r="B57" t="s">
        <v>31</v>
      </c>
      <c r="C57">
        <v>0</v>
      </c>
      <c r="D57">
        <v>0</v>
      </c>
      <c r="E57">
        <v>3</v>
      </c>
      <c r="F57">
        <v>0</v>
      </c>
      <c r="G57">
        <v>239227</v>
      </c>
      <c r="H57">
        <v>170472</v>
      </c>
      <c r="I57">
        <v>433003</v>
      </c>
      <c r="J57">
        <v>842700</v>
      </c>
      <c r="K57" s="13">
        <f t="shared" si="0"/>
        <v>0.28388157114038209</v>
      </c>
      <c r="L57">
        <v>2115</v>
      </c>
      <c r="M57">
        <v>3</v>
      </c>
      <c r="N57">
        <f t="shared" si="1"/>
        <v>3</v>
      </c>
    </row>
    <row r="58" spans="1:14" ht="19.2">
      <c r="A58" s="4" t="s">
        <v>6056</v>
      </c>
      <c r="B58" t="s">
        <v>31</v>
      </c>
      <c r="C58">
        <v>0</v>
      </c>
      <c r="D58">
        <v>0</v>
      </c>
      <c r="E58">
        <v>3</v>
      </c>
      <c r="F58">
        <v>0</v>
      </c>
      <c r="G58">
        <v>443246</v>
      </c>
      <c r="H58">
        <v>87451</v>
      </c>
      <c r="I58">
        <v>820546</v>
      </c>
      <c r="J58">
        <v>1351243</v>
      </c>
      <c r="K58" s="13">
        <f t="shared" si="0"/>
        <v>0.32802834131240644</v>
      </c>
      <c r="L58">
        <v>1702</v>
      </c>
      <c r="M58">
        <v>5</v>
      </c>
      <c r="N58">
        <f t="shared" si="1"/>
        <v>3</v>
      </c>
    </row>
    <row r="59" spans="1:14" ht="19.2">
      <c r="A59" s="4" t="s">
        <v>6107</v>
      </c>
      <c r="B59" t="s">
        <v>93</v>
      </c>
      <c r="C59">
        <f>COUNTIF(B59,"*Samenwerkingsverband Noord-Nederland*")</f>
        <v>1</v>
      </c>
      <c r="D59">
        <f>COUNTIF(B59,"*OPZuid*")</f>
        <v>0</v>
      </c>
      <c r="E59">
        <f>COUNTIF(B59,"*OP Oost*")</f>
        <v>0</v>
      </c>
      <c r="F59">
        <f>COUNTIF(B59,"*Kansen voor West II*")</f>
        <v>0</v>
      </c>
      <c r="G59" s="2">
        <v>147965</v>
      </c>
      <c r="H59" s="2">
        <v>73983</v>
      </c>
      <c r="I59" s="2">
        <v>271269</v>
      </c>
      <c r="J59" s="2">
        <v>493217</v>
      </c>
      <c r="K59" s="13">
        <f t="shared" si="0"/>
        <v>0.29999979724948656</v>
      </c>
      <c r="L59">
        <v>1065</v>
      </c>
      <c r="M59">
        <v>2</v>
      </c>
      <c r="N59">
        <f t="shared" si="1"/>
        <v>1</v>
      </c>
    </row>
    <row r="60" spans="1:14" ht="19.2">
      <c r="A60" s="4" t="s">
        <v>6132</v>
      </c>
      <c r="B60" t="s">
        <v>31</v>
      </c>
      <c r="C60">
        <v>0</v>
      </c>
      <c r="D60">
        <v>0</v>
      </c>
      <c r="E60">
        <v>2</v>
      </c>
      <c r="F60">
        <v>0</v>
      </c>
      <c r="G60">
        <v>58603</v>
      </c>
      <c r="H60">
        <v>0</v>
      </c>
      <c r="I60">
        <v>301828</v>
      </c>
      <c r="J60">
        <v>360431</v>
      </c>
      <c r="K60" s="13">
        <f t="shared" si="0"/>
        <v>0.16259145301042363</v>
      </c>
      <c r="L60">
        <v>822</v>
      </c>
      <c r="M60">
        <v>2</v>
      </c>
      <c r="N60">
        <f t="shared" si="1"/>
        <v>2</v>
      </c>
    </row>
    <row r="61" spans="1:14" ht="19.2">
      <c r="A61" s="4" t="s">
        <v>6123</v>
      </c>
      <c r="B61" t="s">
        <v>31</v>
      </c>
      <c r="C61">
        <v>0</v>
      </c>
      <c r="D61">
        <v>0</v>
      </c>
      <c r="E61">
        <v>2</v>
      </c>
      <c r="F61">
        <v>0</v>
      </c>
      <c r="G61">
        <v>41991</v>
      </c>
      <c r="H61">
        <v>20947</v>
      </c>
      <c r="I61">
        <v>110138</v>
      </c>
      <c r="J61">
        <v>173076</v>
      </c>
      <c r="K61" s="13">
        <f t="shared" si="0"/>
        <v>0.24261596061845664</v>
      </c>
      <c r="L61">
        <v>802</v>
      </c>
      <c r="M61">
        <v>2</v>
      </c>
      <c r="N61">
        <f t="shared" si="1"/>
        <v>2</v>
      </c>
    </row>
    <row r="62" spans="1:14" ht="19.2">
      <c r="A62" s="4" t="s">
        <v>6110</v>
      </c>
      <c r="B62" t="s">
        <v>93</v>
      </c>
      <c r="C62">
        <v>2</v>
      </c>
      <c r="D62">
        <v>0</v>
      </c>
      <c r="E62">
        <v>0</v>
      </c>
      <c r="F62">
        <v>0</v>
      </c>
      <c r="G62">
        <v>449619</v>
      </c>
      <c r="H62">
        <v>80973</v>
      </c>
      <c r="I62">
        <v>968138</v>
      </c>
      <c r="J62">
        <v>10935007</v>
      </c>
      <c r="K62" s="13">
        <f t="shared" si="0"/>
        <v>4.1117394803679597E-2</v>
      </c>
      <c r="L62">
        <v>1458</v>
      </c>
      <c r="M62">
        <v>6</v>
      </c>
      <c r="N62">
        <f t="shared" si="1"/>
        <v>2</v>
      </c>
    </row>
    <row r="63" spans="1:14" ht="19.2">
      <c r="A63" s="4" t="s">
        <v>6029</v>
      </c>
      <c r="B63" s="3" t="s">
        <v>93</v>
      </c>
      <c r="C63">
        <f>COUNTIF(B63,"*Samenwerkingsverband Noord-Nederland*")</f>
        <v>1</v>
      </c>
      <c r="D63">
        <f>COUNTIF(B63,"*OPZuid*")</f>
        <v>0</v>
      </c>
      <c r="E63">
        <f>COUNTIF(B63,"*OP Oost*")</f>
        <v>0</v>
      </c>
      <c r="F63">
        <f>COUNTIF(B63,"*Kansen voor West II*")</f>
        <v>0</v>
      </c>
      <c r="G63" s="2">
        <v>0</v>
      </c>
      <c r="H63" s="2"/>
      <c r="I63" s="2"/>
      <c r="J63" s="2">
        <v>0</v>
      </c>
      <c r="K63" s="13">
        <v>0</v>
      </c>
      <c r="L63">
        <v>1278</v>
      </c>
      <c r="M63">
        <v>4</v>
      </c>
      <c r="N63">
        <f t="shared" si="1"/>
        <v>1</v>
      </c>
    </row>
    <row r="64" spans="1:14" ht="19.2">
      <c r="A64" s="4" t="s">
        <v>6073</v>
      </c>
      <c r="B64" t="s">
        <v>138</v>
      </c>
      <c r="C64">
        <v>0</v>
      </c>
      <c r="D64">
        <v>2</v>
      </c>
      <c r="E64">
        <v>0</v>
      </c>
      <c r="F64">
        <v>0</v>
      </c>
      <c r="G64">
        <v>2466269</v>
      </c>
      <c r="H64">
        <v>0</v>
      </c>
      <c r="I64">
        <v>4875824</v>
      </c>
      <c r="J64">
        <v>7342093</v>
      </c>
      <c r="K64" s="13">
        <f t="shared" si="0"/>
        <v>0.33590816678568358</v>
      </c>
      <c r="L64">
        <v>2406</v>
      </c>
      <c r="M64">
        <v>3</v>
      </c>
      <c r="N64">
        <f t="shared" si="1"/>
        <v>2</v>
      </c>
    </row>
    <row r="65" spans="1:14" ht="19.2">
      <c r="A65" s="4" t="s">
        <v>6012</v>
      </c>
      <c r="B65" t="s">
        <v>138</v>
      </c>
      <c r="C65">
        <f>COUNTIF(B65,"*Samenwerkingsverband Noord-Nederland*")</f>
        <v>0</v>
      </c>
      <c r="D65">
        <f>COUNTIF(B65,"*OPZuid*")</f>
        <v>1</v>
      </c>
      <c r="E65">
        <f>COUNTIF(B65,"*OP Oost*")</f>
        <v>0</v>
      </c>
      <c r="F65">
        <f>COUNTIF(B65,"*Kansen voor West II*")</f>
        <v>0</v>
      </c>
      <c r="G65" s="2">
        <v>299942</v>
      </c>
      <c r="H65" s="2">
        <v>284855</v>
      </c>
      <c r="I65" s="2">
        <v>337364</v>
      </c>
      <c r="J65" s="2">
        <v>922161</v>
      </c>
      <c r="K65" s="13">
        <f t="shared" si="0"/>
        <v>0.32525990580820485</v>
      </c>
      <c r="L65">
        <v>1034</v>
      </c>
      <c r="M65">
        <v>4</v>
      </c>
      <c r="N65">
        <f t="shared" si="1"/>
        <v>1</v>
      </c>
    </row>
    <row r="66" spans="1:14" ht="19.2">
      <c r="A66" s="4" t="s">
        <v>6033</v>
      </c>
      <c r="B66" t="s">
        <v>31</v>
      </c>
      <c r="C66">
        <v>0</v>
      </c>
      <c r="D66">
        <v>0</v>
      </c>
      <c r="E66">
        <v>4</v>
      </c>
      <c r="F66">
        <v>0</v>
      </c>
      <c r="G66">
        <v>1418678</v>
      </c>
      <c r="H66">
        <v>2066161</v>
      </c>
      <c r="I66">
        <v>2522896</v>
      </c>
      <c r="J66">
        <v>6252733</v>
      </c>
      <c r="K66" s="13">
        <f t="shared" si="0"/>
        <v>0.22688926586182395</v>
      </c>
      <c r="L66">
        <v>3295</v>
      </c>
      <c r="M66">
        <v>13</v>
      </c>
      <c r="N66">
        <f t="shared" si="1"/>
        <v>4</v>
      </c>
    </row>
    <row r="67" spans="1:14" ht="19.2">
      <c r="A67" s="4" t="s">
        <v>6097</v>
      </c>
      <c r="B67" t="s">
        <v>138</v>
      </c>
      <c r="C67">
        <f>COUNTIF(B67,"*Samenwerkingsverband Noord-Nederland*")</f>
        <v>0</v>
      </c>
      <c r="D67">
        <f>COUNTIF(B67,"*OPZuid*")</f>
        <v>1</v>
      </c>
      <c r="E67">
        <f>COUNTIF(B67,"*OP Oost*")</f>
        <v>0</v>
      </c>
      <c r="F67">
        <f>COUNTIF(B67,"*Kansen voor West II*")</f>
        <v>0</v>
      </c>
      <c r="G67" s="2">
        <v>8161</v>
      </c>
      <c r="H67" s="2"/>
      <c r="I67" s="2">
        <v>16433</v>
      </c>
      <c r="J67" s="2">
        <v>24595</v>
      </c>
      <c r="K67" s="13">
        <f t="shared" ref="K67:K130" si="2">G67/J67</f>
        <v>0.3318154096361049</v>
      </c>
      <c r="L67">
        <v>1340</v>
      </c>
      <c r="M67">
        <v>2</v>
      </c>
      <c r="N67">
        <f t="shared" ref="N67:N130" si="3">SUM(C67:F67)</f>
        <v>1</v>
      </c>
    </row>
    <row r="68" spans="1:14">
      <c r="A68" t="s">
        <v>5985</v>
      </c>
      <c r="B68" t="s">
        <v>31</v>
      </c>
      <c r="C68">
        <v>0</v>
      </c>
      <c r="D68">
        <v>0</v>
      </c>
      <c r="E68">
        <v>20</v>
      </c>
      <c r="F68">
        <v>0</v>
      </c>
      <c r="G68">
        <v>3534202</v>
      </c>
      <c r="H68">
        <v>4404717</v>
      </c>
      <c r="I68">
        <v>10870676</v>
      </c>
      <c r="J68">
        <v>18969798</v>
      </c>
      <c r="K68" s="13">
        <f t="shared" si="2"/>
        <v>0.18630678091564284</v>
      </c>
      <c r="L68">
        <v>13644</v>
      </c>
      <c r="M68">
        <v>73</v>
      </c>
      <c r="N68">
        <f t="shared" si="3"/>
        <v>20</v>
      </c>
    </row>
    <row r="69" spans="1:14" ht="19.2">
      <c r="A69" s="4" t="s">
        <v>6003</v>
      </c>
      <c r="B69" s="3" t="s">
        <v>93</v>
      </c>
      <c r="C69">
        <v>2</v>
      </c>
      <c r="D69">
        <v>0</v>
      </c>
      <c r="E69">
        <v>0</v>
      </c>
      <c r="F69">
        <v>0</v>
      </c>
      <c r="G69">
        <v>351390</v>
      </c>
      <c r="H69">
        <v>215841</v>
      </c>
      <c r="I69">
        <v>251026</v>
      </c>
      <c r="J69">
        <v>968256</v>
      </c>
      <c r="K69" s="13">
        <f t="shared" si="2"/>
        <v>0.36291022209002577</v>
      </c>
      <c r="L69">
        <v>1459</v>
      </c>
      <c r="M69">
        <v>10</v>
      </c>
      <c r="N69">
        <f t="shared" si="3"/>
        <v>2</v>
      </c>
    </row>
    <row r="70" spans="1:14" ht="19.2">
      <c r="A70" s="4" t="s">
        <v>6076</v>
      </c>
      <c r="B70" t="s">
        <v>31</v>
      </c>
      <c r="C70">
        <f>COUNTIF(B70,"*Samenwerkingsverband Noord-Nederland*")</f>
        <v>0</v>
      </c>
      <c r="D70">
        <f>COUNTIF(B70,"*OPZuid*")</f>
        <v>0</v>
      </c>
      <c r="E70">
        <f>COUNTIF(B70,"*OP Oost*")</f>
        <v>1</v>
      </c>
      <c r="F70">
        <f>COUNTIF(B70,"*Kansen voor West II*")</f>
        <v>0</v>
      </c>
      <c r="G70" s="2">
        <v>1650</v>
      </c>
      <c r="H70" s="2">
        <v>1161</v>
      </c>
      <c r="I70" s="2">
        <v>3324</v>
      </c>
      <c r="J70" s="2">
        <v>6135</v>
      </c>
      <c r="K70" s="13">
        <f t="shared" si="2"/>
        <v>0.26894865525672373</v>
      </c>
      <c r="L70">
        <v>167</v>
      </c>
      <c r="M70">
        <v>1</v>
      </c>
      <c r="N70">
        <f t="shared" si="3"/>
        <v>1</v>
      </c>
    </row>
    <row r="71" spans="1:14">
      <c r="A71" s="3" t="s">
        <v>6156</v>
      </c>
      <c r="B71" s="3" t="s">
        <v>138</v>
      </c>
      <c r="C71">
        <f>COUNTIF(B71,"*Samenwerkingsverband Noord-Nederland*")</f>
        <v>0</v>
      </c>
      <c r="D71">
        <f>COUNTIF(B71,"*OPZuid*")</f>
        <v>1</v>
      </c>
      <c r="E71">
        <f>COUNTIF(B71,"*OP Oost*")</f>
        <v>0</v>
      </c>
      <c r="F71">
        <f>COUNTIF(B71,"*Kansen voor West II*")</f>
        <v>0</v>
      </c>
      <c r="G71" s="2">
        <v>0</v>
      </c>
      <c r="H71" s="2">
        <v>16980</v>
      </c>
      <c r="I71" s="2"/>
      <c r="J71" s="2">
        <v>16980</v>
      </c>
      <c r="K71" s="13">
        <f t="shared" si="2"/>
        <v>0</v>
      </c>
      <c r="L71">
        <v>364</v>
      </c>
      <c r="M71">
        <v>1</v>
      </c>
      <c r="N71">
        <f t="shared" si="3"/>
        <v>1</v>
      </c>
    </row>
    <row r="72" spans="1:14">
      <c r="A72" t="s">
        <v>5989</v>
      </c>
      <c r="B72" s="3" t="s">
        <v>245</v>
      </c>
      <c r="C72">
        <f>COUNTIF(B72,"*Samenwerkingsverband Noord-Nederland*")</f>
        <v>0</v>
      </c>
      <c r="D72">
        <f>COUNTIF(B72,"*OPZuid*")</f>
        <v>0</v>
      </c>
      <c r="E72">
        <f>COUNTIF(B72,"*OP Oost*")</f>
        <v>0</v>
      </c>
      <c r="F72">
        <f>COUNTIF(B72,"*Kansen voor West II*")</f>
        <v>1</v>
      </c>
      <c r="G72" s="2">
        <v>750000</v>
      </c>
      <c r="H72" s="2">
        <v>2694084</v>
      </c>
      <c r="I72" s="2">
        <v>856296</v>
      </c>
      <c r="J72" s="2">
        <v>4300380</v>
      </c>
      <c r="K72" s="13">
        <f t="shared" si="2"/>
        <v>0.17440319227603143</v>
      </c>
      <c r="L72">
        <v>1371</v>
      </c>
      <c r="M72">
        <v>3</v>
      </c>
      <c r="N72">
        <f t="shared" si="3"/>
        <v>1</v>
      </c>
    </row>
    <row r="73" spans="1:14" ht="19.2">
      <c r="A73" s="4" t="s">
        <v>6104</v>
      </c>
      <c r="B73" t="s">
        <v>31</v>
      </c>
      <c r="C73">
        <v>0</v>
      </c>
      <c r="D73">
        <v>0</v>
      </c>
      <c r="E73">
        <v>2</v>
      </c>
      <c r="F73">
        <v>0</v>
      </c>
      <c r="G73">
        <v>301862</v>
      </c>
      <c r="H73">
        <v>428324</v>
      </c>
      <c r="I73">
        <v>139272</v>
      </c>
      <c r="J73">
        <v>869458</v>
      </c>
      <c r="K73" s="13">
        <f t="shared" si="2"/>
        <v>0.3471841078004918</v>
      </c>
      <c r="L73">
        <v>1367</v>
      </c>
      <c r="M73">
        <v>11</v>
      </c>
      <c r="N73">
        <f t="shared" si="3"/>
        <v>2</v>
      </c>
    </row>
    <row r="74" spans="1:14" ht="19.2">
      <c r="A74" s="4" t="s">
        <v>6052</v>
      </c>
      <c r="B74" s="3" t="s">
        <v>138</v>
      </c>
      <c r="C74">
        <v>0</v>
      </c>
      <c r="D74">
        <v>3</v>
      </c>
      <c r="E74">
        <v>0</v>
      </c>
      <c r="F74">
        <v>0</v>
      </c>
      <c r="G74">
        <v>1566792</v>
      </c>
      <c r="H74">
        <v>1994590</v>
      </c>
      <c r="I74">
        <v>2843494</v>
      </c>
      <c r="J74">
        <v>6404877</v>
      </c>
      <c r="K74" s="13">
        <f t="shared" si="2"/>
        <v>0.24462483822874351</v>
      </c>
      <c r="L74">
        <v>3627</v>
      </c>
      <c r="M74">
        <v>26</v>
      </c>
      <c r="N74">
        <f t="shared" si="3"/>
        <v>3</v>
      </c>
    </row>
    <row r="75" spans="1:14" ht="19.2">
      <c r="A75" s="4" t="s">
        <v>6121</v>
      </c>
      <c r="B75" t="s">
        <v>138</v>
      </c>
      <c r="C75">
        <f>COUNTIF(B75,"*Samenwerkingsverband Noord-Nederland*")</f>
        <v>0</v>
      </c>
      <c r="D75">
        <f>COUNTIF(B75,"*OPZuid*")</f>
        <v>1</v>
      </c>
      <c r="E75">
        <f>COUNTIF(B75,"*OP Oost*")</f>
        <v>0</v>
      </c>
      <c r="F75">
        <f>COUNTIF(B75,"*Kansen voor West II*")</f>
        <v>0</v>
      </c>
      <c r="G75" s="2">
        <v>57600</v>
      </c>
      <c r="H75" s="2"/>
      <c r="I75" s="2">
        <v>172800</v>
      </c>
      <c r="J75" s="2">
        <v>230400</v>
      </c>
      <c r="K75" s="13">
        <f t="shared" si="2"/>
        <v>0.25</v>
      </c>
      <c r="L75">
        <v>975</v>
      </c>
      <c r="M75">
        <v>1</v>
      </c>
      <c r="N75">
        <f t="shared" si="3"/>
        <v>1</v>
      </c>
    </row>
    <row r="76" spans="1:14" ht="19.2">
      <c r="A76" s="4" t="s">
        <v>6152</v>
      </c>
      <c r="B76" t="s">
        <v>31</v>
      </c>
      <c r="C76">
        <f>COUNTIF(B76,"*Samenwerkingsverband Noord-Nederland*")</f>
        <v>0</v>
      </c>
      <c r="D76">
        <f>COUNTIF(B76,"*OPZuid*")</f>
        <v>0</v>
      </c>
      <c r="E76">
        <f>COUNTIF(B76,"*OP Oost*")</f>
        <v>1</v>
      </c>
      <c r="F76">
        <f>COUNTIF(B76,"*Kansen voor West II*")</f>
        <v>0</v>
      </c>
      <c r="G76" s="2">
        <v>4208</v>
      </c>
      <c r="H76" s="2">
        <v>4208</v>
      </c>
      <c r="I76" s="2">
        <v>15631</v>
      </c>
      <c r="J76" s="2">
        <v>24047</v>
      </c>
      <c r="K76" s="13">
        <f t="shared" si="2"/>
        <v>0.17499064332349148</v>
      </c>
      <c r="L76">
        <v>607</v>
      </c>
      <c r="M76">
        <v>2</v>
      </c>
      <c r="N76">
        <f t="shared" si="3"/>
        <v>1</v>
      </c>
    </row>
    <row r="77" spans="1:14" ht="19.2">
      <c r="A77" s="4" t="s">
        <v>6137</v>
      </c>
      <c r="B77" t="s">
        <v>138</v>
      </c>
      <c r="C77">
        <f>COUNTIF(B77,"*Samenwerkingsverband Noord-Nederland*")</f>
        <v>0</v>
      </c>
      <c r="D77">
        <f>COUNTIF(B77,"*OPZuid*")</f>
        <v>1</v>
      </c>
      <c r="E77">
        <f>COUNTIF(B77,"*OP Oost*")</f>
        <v>0</v>
      </c>
      <c r="F77">
        <f>COUNTIF(B77,"*Kansen voor West II*")</f>
        <v>0</v>
      </c>
      <c r="G77" s="2">
        <v>748526</v>
      </c>
      <c r="H77" s="2"/>
      <c r="I77" s="2">
        <v>3191084</v>
      </c>
      <c r="J77" s="2">
        <v>3939610</v>
      </c>
      <c r="K77" s="13">
        <f t="shared" si="2"/>
        <v>0.19000002538322322</v>
      </c>
      <c r="L77">
        <v>1400</v>
      </c>
      <c r="M77">
        <v>2</v>
      </c>
      <c r="N77">
        <f t="shared" si="3"/>
        <v>1</v>
      </c>
    </row>
    <row r="78" spans="1:14" ht="19.2">
      <c r="A78" s="4" t="s">
        <v>6113</v>
      </c>
      <c r="B78" t="s">
        <v>138</v>
      </c>
      <c r="C78">
        <f>COUNTIF(B78,"*Samenwerkingsverband Noord-Nederland*")</f>
        <v>0</v>
      </c>
      <c r="D78">
        <f>COUNTIF(B78,"*OPZuid*")</f>
        <v>1</v>
      </c>
      <c r="E78">
        <f>COUNTIF(B78,"*OP Oost*")</f>
        <v>0</v>
      </c>
      <c r="F78">
        <f>COUNTIF(B78,"*Kansen voor West II*")</f>
        <v>0</v>
      </c>
      <c r="G78" s="2">
        <v>978057</v>
      </c>
      <c r="H78" s="2">
        <v>944918</v>
      </c>
      <c r="I78" s="2">
        <v>1803511</v>
      </c>
      <c r="J78" s="2">
        <v>3726486</v>
      </c>
      <c r="K78" s="13">
        <f t="shared" si="2"/>
        <v>0.26246093504711948</v>
      </c>
      <c r="L78">
        <v>2071</v>
      </c>
      <c r="M78">
        <v>8</v>
      </c>
      <c r="N78">
        <f t="shared" si="3"/>
        <v>1</v>
      </c>
    </row>
    <row r="79" spans="1:14" ht="19.2">
      <c r="A79" s="4" t="s">
        <v>6148</v>
      </c>
      <c r="B79" s="3" t="s">
        <v>138</v>
      </c>
      <c r="C79">
        <f>COUNTIF(B79,"*Samenwerkingsverband Noord-Nederland*")</f>
        <v>0</v>
      </c>
      <c r="D79">
        <f>COUNTIF(B79,"*OPZuid*")</f>
        <v>1</v>
      </c>
      <c r="E79">
        <f>COUNTIF(B79,"*OP Oost*")</f>
        <v>0</v>
      </c>
      <c r="F79">
        <f>COUNTIF(B79,"*Kansen voor West II*")</f>
        <v>0</v>
      </c>
      <c r="G79" s="2">
        <v>0</v>
      </c>
      <c r="H79" s="2">
        <v>4000</v>
      </c>
      <c r="I79" s="2">
        <v>2325</v>
      </c>
      <c r="J79" s="2">
        <v>6325</v>
      </c>
      <c r="K79" s="13">
        <f t="shared" si="2"/>
        <v>0</v>
      </c>
      <c r="L79">
        <v>153</v>
      </c>
      <c r="M79">
        <v>1</v>
      </c>
      <c r="N79">
        <f t="shared" si="3"/>
        <v>1</v>
      </c>
    </row>
    <row r="80" spans="1:14" ht="19.2">
      <c r="A80" s="4" t="s">
        <v>6024</v>
      </c>
      <c r="B80" s="3" t="s">
        <v>93</v>
      </c>
      <c r="C80">
        <v>11</v>
      </c>
      <c r="D80">
        <v>0</v>
      </c>
      <c r="E80">
        <v>0</v>
      </c>
      <c r="F80">
        <v>0</v>
      </c>
      <c r="G80">
        <v>5673780</v>
      </c>
      <c r="H80">
        <v>4708751</v>
      </c>
      <c r="I80">
        <v>7944699</v>
      </c>
      <c r="J80">
        <v>18327230</v>
      </c>
      <c r="K80" s="13">
        <f t="shared" si="2"/>
        <v>0.30958197174368413</v>
      </c>
      <c r="L80">
        <v>11470</v>
      </c>
      <c r="M80">
        <v>42</v>
      </c>
      <c r="N80">
        <f t="shared" si="3"/>
        <v>11</v>
      </c>
    </row>
    <row r="81" spans="1:14" ht="19.2">
      <c r="A81" s="4" t="s">
        <v>6093</v>
      </c>
      <c r="B81" s="3" t="s">
        <v>245</v>
      </c>
      <c r="C81">
        <f>COUNTIF(B81,"*Samenwerkingsverband Noord-Nederland*")</f>
        <v>0</v>
      </c>
      <c r="D81">
        <f>COUNTIF(B81,"*OPZuid*")</f>
        <v>0</v>
      </c>
      <c r="E81">
        <f>COUNTIF(B81,"*OP Oost*")</f>
        <v>0</v>
      </c>
      <c r="F81">
        <f>COUNTIF(B81,"*Kansen voor West II*")</f>
        <v>1</v>
      </c>
      <c r="G81" s="2">
        <v>922215</v>
      </c>
      <c r="H81" s="2">
        <v>500000</v>
      </c>
      <c r="I81" s="2">
        <v>1547787</v>
      </c>
      <c r="J81" s="2">
        <v>2970002</v>
      </c>
      <c r="K81" s="13">
        <f t="shared" si="2"/>
        <v>0.3105098919125307</v>
      </c>
      <c r="L81">
        <v>1230</v>
      </c>
      <c r="M81">
        <v>6</v>
      </c>
      <c r="N81">
        <f t="shared" si="3"/>
        <v>1</v>
      </c>
    </row>
    <row r="82" spans="1:14" ht="19.2">
      <c r="A82" s="4" t="s">
        <v>6018</v>
      </c>
      <c r="B82" s="3" t="s">
        <v>245</v>
      </c>
      <c r="C82">
        <v>0</v>
      </c>
      <c r="D82">
        <v>0</v>
      </c>
      <c r="E82">
        <v>0</v>
      </c>
      <c r="F82">
        <v>4</v>
      </c>
      <c r="G82">
        <v>7672859</v>
      </c>
      <c r="H82">
        <v>12334706</v>
      </c>
      <c r="I82">
        <v>4058538</v>
      </c>
      <c r="J82">
        <v>24066104</v>
      </c>
      <c r="K82" s="13">
        <f t="shared" si="2"/>
        <v>0.31882430990907379</v>
      </c>
      <c r="L82">
        <v>7556</v>
      </c>
      <c r="M82">
        <v>29</v>
      </c>
      <c r="N82">
        <f t="shared" si="3"/>
        <v>4</v>
      </c>
    </row>
    <row r="83" spans="1:14">
      <c r="A83" s="3" t="s">
        <v>5994</v>
      </c>
      <c r="B83" s="3" t="s">
        <v>245</v>
      </c>
      <c r="C83">
        <v>0</v>
      </c>
      <c r="D83">
        <v>0</v>
      </c>
      <c r="E83">
        <v>0</v>
      </c>
      <c r="F83">
        <v>3</v>
      </c>
      <c r="G83">
        <v>6717474</v>
      </c>
      <c r="H83">
        <v>244896</v>
      </c>
      <c r="I83">
        <v>10769548</v>
      </c>
      <c r="J83">
        <v>17731920</v>
      </c>
      <c r="K83" s="13">
        <f t="shared" si="2"/>
        <v>0.3788351176860712</v>
      </c>
      <c r="L83">
        <v>3710</v>
      </c>
      <c r="M83">
        <v>11</v>
      </c>
      <c r="N83">
        <f t="shared" si="3"/>
        <v>3</v>
      </c>
    </row>
    <row r="84" spans="1:14" ht="19.2">
      <c r="A84" s="4" t="s">
        <v>6055</v>
      </c>
      <c r="B84" t="s">
        <v>31</v>
      </c>
      <c r="C84">
        <v>0</v>
      </c>
      <c r="D84">
        <v>0</v>
      </c>
      <c r="E84">
        <v>2</v>
      </c>
      <c r="F84">
        <v>0</v>
      </c>
      <c r="G84">
        <v>437452</v>
      </c>
      <c r="H84">
        <v>153553</v>
      </c>
      <c r="I84">
        <v>713209</v>
      </c>
      <c r="J84">
        <v>1304214</v>
      </c>
      <c r="K84" s="13">
        <f t="shared" si="2"/>
        <v>0.3354142801718123</v>
      </c>
      <c r="L84">
        <v>1459</v>
      </c>
      <c r="M84">
        <v>8</v>
      </c>
      <c r="N84">
        <f t="shared" si="3"/>
        <v>2</v>
      </c>
    </row>
    <row r="85" spans="1:14" ht="19.2">
      <c r="A85" s="4" t="s">
        <v>6068</v>
      </c>
      <c r="B85" t="s">
        <v>31</v>
      </c>
      <c r="C85">
        <v>0</v>
      </c>
      <c r="D85">
        <v>0</v>
      </c>
      <c r="E85">
        <v>2</v>
      </c>
      <c r="F85">
        <v>0</v>
      </c>
      <c r="G85">
        <v>2140</v>
      </c>
      <c r="H85">
        <v>12380</v>
      </c>
      <c r="I85">
        <v>23328</v>
      </c>
      <c r="J85">
        <v>37847</v>
      </c>
      <c r="K85" s="13">
        <f t="shared" si="2"/>
        <v>5.6543451264300999E-2</v>
      </c>
      <c r="L85">
        <v>574</v>
      </c>
      <c r="M85">
        <v>2</v>
      </c>
      <c r="N85">
        <f t="shared" si="3"/>
        <v>2</v>
      </c>
    </row>
    <row r="86" spans="1:14">
      <c r="A86" s="3" t="s">
        <v>6157</v>
      </c>
      <c r="B86" t="s">
        <v>138</v>
      </c>
      <c r="C86">
        <f>COUNTIF(B86,"*Samenwerkingsverband Noord-Nederland*")</f>
        <v>0</v>
      </c>
      <c r="D86">
        <f>COUNTIF(B86,"*OPZuid*")</f>
        <v>1</v>
      </c>
      <c r="E86">
        <f>COUNTIF(B86,"*OP Oost*")</f>
        <v>0</v>
      </c>
      <c r="F86">
        <f>COUNTIF(B86,"*Kansen voor West II*")</f>
        <v>0</v>
      </c>
      <c r="G86" s="2">
        <v>398888</v>
      </c>
      <c r="H86" s="2">
        <v>187098</v>
      </c>
      <c r="I86" s="2">
        <v>553693</v>
      </c>
      <c r="J86" s="2">
        <v>1139679</v>
      </c>
      <c r="K86" s="13">
        <f t="shared" si="2"/>
        <v>0.35000030710401786</v>
      </c>
      <c r="L86">
        <v>1460</v>
      </c>
      <c r="M86">
        <v>7</v>
      </c>
      <c r="N86">
        <f t="shared" si="3"/>
        <v>1</v>
      </c>
    </row>
    <row r="87" spans="1:14" ht="19.2">
      <c r="A87" s="4" t="s">
        <v>6080</v>
      </c>
      <c r="B87" t="s">
        <v>138</v>
      </c>
      <c r="C87">
        <v>0</v>
      </c>
      <c r="D87">
        <v>7</v>
      </c>
      <c r="E87">
        <v>0</v>
      </c>
      <c r="F87">
        <v>0</v>
      </c>
      <c r="G87">
        <v>4232669</v>
      </c>
      <c r="H87">
        <v>4367474</v>
      </c>
      <c r="I87">
        <v>4533284</v>
      </c>
      <c r="J87">
        <v>13133426</v>
      </c>
      <c r="K87" s="13">
        <f t="shared" si="2"/>
        <v>0.3222821676537409</v>
      </c>
      <c r="L87">
        <v>9676</v>
      </c>
      <c r="M87">
        <v>26</v>
      </c>
      <c r="N87">
        <f t="shared" si="3"/>
        <v>7</v>
      </c>
    </row>
    <row r="88" spans="1:14" ht="19.2">
      <c r="A88" s="4" t="s">
        <v>6016</v>
      </c>
      <c r="B88" t="s">
        <v>138</v>
      </c>
      <c r="C88">
        <v>0</v>
      </c>
      <c r="D88">
        <v>5</v>
      </c>
      <c r="E88">
        <v>0</v>
      </c>
      <c r="F88">
        <v>0</v>
      </c>
      <c r="G88">
        <v>1530988</v>
      </c>
      <c r="H88">
        <v>1091349</v>
      </c>
      <c r="I88">
        <v>4838434</v>
      </c>
      <c r="J88">
        <v>7460770</v>
      </c>
      <c r="K88" s="13">
        <f t="shared" si="2"/>
        <v>0.2052050927719257</v>
      </c>
      <c r="L88">
        <v>5053</v>
      </c>
      <c r="M88">
        <v>19</v>
      </c>
      <c r="N88">
        <f t="shared" si="3"/>
        <v>5</v>
      </c>
    </row>
    <row r="89" spans="1:14" ht="19.2">
      <c r="A89" s="4" t="s">
        <v>6071</v>
      </c>
      <c r="B89" t="s">
        <v>138</v>
      </c>
      <c r="C89">
        <f>COUNTIF(B89,"*Samenwerkingsverband Noord-Nederland*")</f>
        <v>0</v>
      </c>
      <c r="D89">
        <f>COUNTIF(B89,"*OPZuid*")</f>
        <v>1</v>
      </c>
      <c r="E89">
        <f>COUNTIF(B89,"*OP Oost*")</f>
        <v>0</v>
      </c>
      <c r="F89">
        <f>COUNTIF(B89,"*Kansen voor West II*")</f>
        <v>0</v>
      </c>
      <c r="G89" s="2">
        <v>148511</v>
      </c>
      <c r="H89" s="2"/>
      <c r="I89" s="2">
        <v>457655</v>
      </c>
      <c r="J89" s="2">
        <v>606166</v>
      </c>
      <c r="K89" s="13">
        <f t="shared" si="2"/>
        <v>0.24500054440532792</v>
      </c>
      <c r="L89">
        <v>1561</v>
      </c>
      <c r="M89">
        <v>1</v>
      </c>
      <c r="N89">
        <f t="shared" si="3"/>
        <v>1</v>
      </c>
    </row>
    <row r="90" spans="1:14" ht="19.2">
      <c r="A90" s="4" t="s">
        <v>6048</v>
      </c>
      <c r="B90" t="s">
        <v>93</v>
      </c>
      <c r="C90">
        <v>3</v>
      </c>
      <c r="D90">
        <v>0</v>
      </c>
      <c r="E90">
        <v>0</v>
      </c>
      <c r="F90">
        <v>0</v>
      </c>
      <c r="G90">
        <v>1504177</v>
      </c>
      <c r="H90">
        <v>87581</v>
      </c>
      <c r="I90">
        <v>2461664</v>
      </c>
      <c r="J90">
        <v>4053422</v>
      </c>
      <c r="K90" s="13">
        <f t="shared" si="2"/>
        <v>0.37108818178812863</v>
      </c>
      <c r="L90">
        <v>3395</v>
      </c>
      <c r="M90">
        <v>10</v>
      </c>
      <c r="N90">
        <f t="shared" si="3"/>
        <v>3</v>
      </c>
    </row>
    <row r="91" spans="1:14">
      <c r="A91" s="3" t="s">
        <v>6155</v>
      </c>
      <c r="B91" t="s">
        <v>138</v>
      </c>
      <c r="C91">
        <f>COUNTIF(B91,"*Samenwerkingsverband Noord-Nederland*")</f>
        <v>0</v>
      </c>
      <c r="D91">
        <f>COUNTIF(B91,"*OPZuid*")</f>
        <v>1</v>
      </c>
      <c r="E91">
        <f>COUNTIF(B91,"*OP Oost*")</f>
        <v>0</v>
      </c>
      <c r="F91">
        <f>COUNTIF(B91,"*Kansen voor West II*")</f>
        <v>0</v>
      </c>
      <c r="G91" s="2">
        <v>1558184</v>
      </c>
      <c r="H91" s="2">
        <v>2337324</v>
      </c>
      <c r="I91" s="2">
        <v>2103579</v>
      </c>
      <c r="J91" s="2">
        <v>5999087</v>
      </c>
      <c r="K91" s="13">
        <f t="shared" si="2"/>
        <v>0.25973685662501644</v>
      </c>
      <c r="L91">
        <v>1825</v>
      </c>
      <c r="M91">
        <v>8</v>
      </c>
      <c r="N91">
        <f t="shared" si="3"/>
        <v>1</v>
      </c>
    </row>
    <row r="92" spans="1:14" ht="19.2">
      <c r="A92" s="4" t="s">
        <v>6074</v>
      </c>
      <c r="B92" t="s">
        <v>31</v>
      </c>
      <c r="C92">
        <v>0</v>
      </c>
      <c r="D92">
        <v>0</v>
      </c>
      <c r="E92">
        <v>3</v>
      </c>
      <c r="F92">
        <v>0</v>
      </c>
      <c r="G92">
        <v>591973</v>
      </c>
      <c r="H92">
        <v>140691</v>
      </c>
      <c r="I92">
        <v>1148764</v>
      </c>
      <c r="J92">
        <v>1881428</v>
      </c>
      <c r="K92" s="13">
        <f t="shared" si="2"/>
        <v>0.31464026260903949</v>
      </c>
      <c r="L92">
        <v>2614</v>
      </c>
      <c r="M92">
        <v>11</v>
      </c>
      <c r="N92">
        <f t="shared" si="3"/>
        <v>3</v>
      </c>
    </row>
    <row r="93" spans="1:14" ht="19.2">
      <c r="A93" s="4" t="s">
        <v>6043</v>
      </c>
      <c r="B93" t="s">
        <v>138</v>
      </c>
      <c r="C93">
        <v>0</v>
      </c>
      <c r="D93">
        <v>2</v>
      </c>
      <c r="E93">
        <v>0</v>
      </c>
      <c r="F93">
        <v>0</v>
      </c>
      <c r="G93">
        <v>1488058</v>
      </c>
      <c r="H93">
        <v>0</v>
      </c>
      <c r="I93">
        <v>3105357</v>
      </c>
      <c r="J93">
        <v>4593415</v>
      </c>
      <c r="K93" s="13">
        <f t="shared" si="2"/>
        <v>0.32395461764286482</v>
      </c>
      <c r="L93">
        <v>1705</v>
      </c>
      <c r="M93">
        <v>4</v>
      </c>
      <c r="N93">
        <f t="shared" si="3"/>
        <v>2</v>
      </c>
    </row>
    <row r="94" spans="1:14" ht="19.2">
      <c r="A94" s="4" t="s">
        <v>6119</v>
      </c>
      <c r="B94" s="3" t="s">
        <v>245</v>
      </c>
      <c r="C94">
        <f>COUNTIF(B94,"*Samenwerkingsverband Noord-Nederland*")</f>
        <v>0</v>
      </c>
      <c r="D94">
        <f>COUNTIF(B94,"*OPZuid*")</f>
        <v>0</v>
      </c>
      <c r="E94">
        <f>COUNTIF(B94,"*OP Oost*")</f>
        <v>0</v>
      </c>
      <c r="F94">
        <f>COUNTIF(B94,"*Kansen voor West II*")</f>
        <v>1</v>
      </c>
      <c r="G94" s="2">
        <v>1682181</v>
      </c>
      <c r="H94" s="2"/>
      <c r="I94" s="2">
        <v>2523271</v>
      </c>
      <c r="J94" s="2">
        <v>4205452</v>
      </c>
      <c r="K94" s="13">
        <f t="shared" si="2"/>
        <v>0.40000004755731372</v>
      </c>
      <c r="L94">
        <v>1096</v>
      </c>
      <c r="M94">
        <v>3</v>
      </c>
      <c r="N94">
        <f t="shared" si="3"/>
        <v>1</v>
      </c>
    </row>
    <row r="95" spans="1:14" ht="19.2">
      <c r="A95" s="4" t="s">
        <v>6064</v>
      </c>
      <c r="B95" t="s">
        <v>31</v>
      </c>
      <c r="C95">
        <v>0</v>
      </c>
      <c r="D95">
        <v>0</v>
      </c>
      <c r="E95">
        <v>3</v>
      </c>
      <c r="F95">
        <v>0</v>
      </c>
      <c r="G95">
        <v>1032594</v>
      </c>
      <c r="H95">
        <v>623011</v>
      </c>
      <c r="I95">
        <v>652496</v>
      </c>
      <c r="J95">
        <v>2308101</v>
      </c>
      <c r="K95" s="13">
        <f t="shared" si="2"/>
        <v>0.44737816932621233</v>
      </c>
      <c r="L95">
        <v>1671</v>
      </c>
      <c r="M95">
        <v>5</v>
      </c>
      <c r="N95">
        <f t="shared" si="3"/>
        <v>3</v>
      </c>
    </row>
    <row r="96" spans="1:14">
      <c r="A96" t="s">
        <v>5986</v>
      </c>
      <c r="B96" t="s">
        <v>31</v>
      </c>
      <c r="C96">
        <v>0</v>
      </c>
      <c r="D96">
        <v>0</v>
      </c>
      <c r="E96">
        <v>47</v>
      </c>
      <c r="F96">
        <v>0</v>
      </c>
      <c r="G96">
        <v>17078848</v>
      </c>
      <c r="H96">
        <v>17905577</v>
      </c>
      <c r="I96">
        <v>33443352</v>
      </c>
      <c r="J96">
        <v>68427774</v>
      </c>
      <c r="K96" s="13">
        <f t="shared" si="2"/>
        <v>0.24958941379563215</v>
      </c>
      <c r="L96">
        <v>40159</v>
      </c>
      <c r="M96">
        <v>154</v>
      </c>
      <c r="N96">
        <f t="shared" si="3"/>
        <v>47</v>
      </c>
    </row>
    <row r="97" spans="1:14" ht="19.2">
      <c r="A97" s="4" t="s">
        <v>6039</v>
      </c>
      <c r="B97" t="s">
        <v>138</v>
      </c>
      <c r="C97">
        <v>0</v>
      </c>
      <c r="D97">
        <v>3</v>
      </c>
      <c r="E97">
        <v>0</v>
      </c>
      <c r="F97">
        <v>0</v>
      </c>
      <c r="G97">
        <v>1956038</v>
      </c>
      <c r="H97">
        <v>307570</v>
      </c>
      <c r="I97">
        <v>3646316</v>
      </c>
      <c r="J97">
        <v>5909924</v>
      </c>
      <c r="K97" s="13">
        <f t="shared" si="2"/>
        <v>0.33097515297997065</v>
      </c>
      <c r="L97">
        <v>3292</v>
      </c>
      <c r="M97">
        <v>10</v>
      </c>
      <c r="N97">
        <f t="shared" si="3"/>
        <v>3</v>
      </c>
    </row>
    <row r="98" spans="1:14" ht="19.2">
      <c r="A98" s="4" t="s">
        <v>6057</v>
      </c>
      <c r="B98" t="s">
        <v>93</v>
      </c>
      <c r="C98">
        <f>COUNTIF(B98,"*Samenwerkingsverband Noord-Nederland*")</f>
        <v>1</v>
      </c>
      <c r="D98">
        <f>COUNTIF(B98,"*OPZuid*")</f>
        <v>0</v>
      </c>
      <c r="E98">
        <f>COUNTIF(B98,"*OP Oost*")</f>
        <v>0</v>
      </c>
      <c r="F98">
        <f>COUNTIF(B98,"*Kansen voor West II*")</f>
        <v>0</v>
      </c>
      <c r="G98" s="2">
        <v>187897</v>
      </c>
      <c r="H98" s="2">
        <v>237952</v>
      </c>
      <c r="I98" s="2">
        <v>43893</v>
      </c>
      <c r="J98" s="2">
        <v>469743</v>
      </c>
      <c r="K98" s="13">
        <f t="shared" si="2"/>
        <v>0.39999957423527333</v>
      </c>
      <c r="L98">
        <v>1095</v>
      </c>
      <c r="M98">
        <v>6</v>
      </c>
      <c r="N98">
        <f t="shared" si="3"/>
        <v>1</v>
      </c>
    </row>
    <row r="99" spans="1:14" ht="19.2">
      <c r="A99" s="4" t="s">
        <v>6021</v>
      </c>
      <c r="B99" s="3" t="s">
        <v>245</v>
      </c>
      <c r="C99">
        <v>0</v>
      </c>
      <c r="D99">
        <v>0</v>
      </c>
      <c r="E99">
        <v>0</v>
      </c>
      <c r="F99">
        <v>2</v>
      </c>
      <c r="G99">
        <v>2377236</v>
      </c>
      <c r="H99">
        <v>5946424</v>
      </c>
      <c r="I99">
        <v>20089701</v>
      </c>
      <c r="J99">
        <v>28413360</v>
      </c>
      <c r="K99" s="13">
        <f t="shared" si="2"/>
        <v>8.3666134522633009E-2</v>
      </c>
      <c r="L99">
        <v>3711</v>
      </c>
      <c r="M99">
        <v>11</v>
      </c>
      <c r="N99">
        <f t="shared" si="3"/>
        <v>2</v>
      </c>
    </row>
    <row r="100" spans="1:14" ht="19.2">
      <c r="A100" s="4" t="s">
        <v>6083</v>
      </c>
      <c r="B100" t="s">
        <v>138</v>
      </c>
      <c r="C100">
        <f>COUNTIF(B100,"*Samenwerkingsverband Noord-Nederland*")</f>
        <v>0</v>
      </c>
      <c r="D100">
        <f>COUNTIF(B100,"*OPZuid*")</f>
        <v>1</v>
      </c>
      <c r="E100">
        <f>COUNTIF(B100,"*OP Oost*")</f>
        <v>0</v>
      </c>
      <c r="F100">
        <f>COUNTIF(B100,"*Kansen voor West II*")</f>
        <v>0</v>
      </c>
      <c r="G100" s="2">
        <v>73301</v>
      </c>
      <c r="H100" s="2"/>
      <c r="I100" s="2">
        <v>136717</v>
      </c>
      <c r="J100" s="2">
        <v>210018</v>
      </c>
      <c r="K100" s="13">
        <f t="shared" si="2"/>
        <v>0.34902246474111742</v>
      </c>
      <c r="L100">
        <v>1126</v>
      </c>
      <c r="M100">
        <v>3</v>
      </c>
      <c r="N100">
        <f t="shared" si="3"/>
        <v>1</v>
      </c>
    </row>
    <row r="101" spans="1:14" ht="19.2">
      <c r="A101" s="4" t="s">
        <v>6143</v>
      </c>
      <c r="B101" t="s">
        <v>31</v>
      </c>
      <c r="C101">
        <f>COUNTIF(B101,"*Samenwerkingsverband Noord-Nederland*")</f>
        <v>0</v>
      </c>
      <c r="D101">
        <f>COUNTIF(B101,"*OPZuid*")</f>
        <v>0</v>
      </c>
      <c r="E101">
        <f>COUNTIF(B101,"*OP Oost*")</f>
        <v>1</v>
      </c>
      <c r="F101">
        <f>COUNTIF(B101,"*Kansen voor West II*")</f>
        <v>0</v>
      </c>
      <c r="G101" s="2">
        <v>8000</v>
      </c>
      <c r="H101" s="2">
        <v>8000</v>
      </c>
      <c r="I101" s="2">
        <v>33581</v>
      </c>
      <c r="J101" s="2">
        <v>49581</v>
      </c>
      <c r="K101" s="13">
        <f t="shared" si="2"/>
        <v>0.16135213085657812</v>
      </c>
      <c r="L101">
        <v>183</v>
      </c>
      <c r="M101">
        <v>1</v>
      </c>
      <c r="N101">
        <f t="shared" si="3"/>
        <v>1</v>
      </c>
    </row>
    <row r="102" spans="1:14" ht="19.2">
      <c r="A102" s="4" t="s">
        <v>6041</v>
      </c>
      <c r="B102" t="s">
        <v>93</v>
      </c>
      <c r="C102">
        <v>3</v>
      </c>
      <c r="D102">
        <v>0</v>
      </c>
      <c r="E102">
        <v>0</v>
      </c>
      <c r="F102">
        <v>0</v>
      </c>
      <c r="G102">
        <v>991861</v>
      </c>
      <c r="H102">
        <v>257900</v>
      </c>
      <c r="I102">
        <v>1725858</v>
      </c>
      <c r="J102">
        <v>2975619</v>
      </c>
      <c r="K102" s="13">
        <f t="shared" si="2"/>
        <v>0.33332930055897614</v>
      </c>
      <c r="L102">
        <v>3282</v>
      </c>
      <c r="M102">
        <v>5</v>
      </c>
      <c r="N102">
        <f t="shared" si="3"/>
        <v>3</v>
      </c>
    </row>
    <row r="103" spans="1:14" ht="19.2">
      <c r="A103" s="4" t="s">
        <v>6046</v>
      </c>
      <c r="B103" t="s">
        <v>31</v>
      </c>
      <c r="C103">
        <v>0</v>
      </c>
      <c r="D103">
        <v>0</v>
      </c>
      <c r="E103">
        <v>9</v>
      </c>
      <c r="F103">
        <v>0</v>
      </c>
      <c r="G103">
        <v>1090193</v>
      </c>
      <c r="H103">
        <v>783305</v>
      </c>
      <c r="I103">
        <v>2833836</v>
      </c>
      <c r="J103">
        <v>4707333</v>
      </c>
      <c r="K103" s="13">
        <f t="shared" si="2"/>
        <v>0.23159462056327862</v>
      </c>
      <c r="L103">
        <v>6029</v>
      </c>
      <c r="M103">
        <v>21</v>
      </c>
      <c r="N103">
        <f t="shared" si="3"/>
        <v>9</v>
      </c>
    </row>
    <row r="104" spans="1:14" ht="19.2">
      <c r="A104" s="4" t="s">
        <v>6081</v>
      </c>
      <c r="B104" t="s">
        <v>31</v>
      </c>
      <c r="C104">
        <f>COUNTIF(B104,"*Samenwerkingsverband Noord-Nederland*")</f>
        <v>0</v>
      </c>
      <c r="D104">
        <f>COUNTIF(B104,"*OPZuid*")</f>
        <v>0</v>
      </c>
      <c r="E104">
        <f>COUNTIF(B104,"*OP Oost*")</f>
        <v>1</v>
      </c>
      <c r="F104">
        <f>COUNTIF(B104,"*Kansen voor West II*")</f>
        <v>0</v>
      </c>
      <c r="G104" s="2">
        <v>95281</v>
      </c>
      <c r="H104" s="2">
        <v>95281</v>
      </c>
      <c r="I104" s="2">
        <v>353900</v>
      </c>
      <c r="J104" s="2">
        <v>544461</v>
      </c>
      <c r="K104" s="13">
        <f t="shared" si="2"/>
        <v>0.17500059692062425</v>
      </c>
      <c r="L104">
        <v>728</v>
      </c>
      <c r="M104">
        <v>2</v>
      </c>
      <c r="N104">
        <f t="shared" si="3"/>
        <v>1</v>
      </c>
    </row>
    <row r="105" spans="1:14">
      <c r="A105" s="3" t="s">
        <v>6002</v>
      </c>
      <c r="B105" t="s">
        <v>31</v>
      </c>
      <c r="C105">
        <f>COUNTIF(B105,"*Samenwerkingsverband Noord-Nederland*")</f>
        <v>0</v>
      </c>
      <c r="D105">
        <f>COUNTIF(B105,"*OPZuid*")</f>
        <v>0</v>
      </c>
      <c r="E105">
        <f>COUNTIF(B105,"*OP Oost*")</f>
        <v>1</v>
      </c>
      <c r="F105">
        <f>COUNTIF(B105,"*Kansen voor West II*")</f>
        <v>0</v>
      </c>
      <c r="G105" s="2">
        <v>294862</v>
      </c>
      <c r="H105" s="2">
        <v>663098</v>
      </c>
      <c r="I105" s="2">
        <v>877599</v>
      </c>
      <c r="J105" s="2">
        <v>1835559</v>
      </c>
      <c r="K105" s="13">
        <f t="shared" si="2"/>
        <v>0.16063880267537028</v>
      </c>
      <c r="L105">
        <v>1095</v>
      </c>
      <c r="M105">
        <v>9</v>
      </c>
      <c r="N105">
        <f t="shared" si="3"/>
        <v>1</v>
      </c>
    </row>
    <row r="106" spans="1:14" ht="19.2">
      <c r="A106" s="4" t="s">
        <v>6130</v>
      </c>
      <c r="B106" t="s">
        <v>93</v>
      </c>
      <c r="C106">
        <v>2</v>
      </c>
      <c r="D106">
        <v>0</v>
      </c>
      <c r="E106">
        <v>0</v>
      </c>
      <c r="F106">
        <v>0</v>
      </c>
      <c r="G106">
        <v>1404497</v>
      </c>
      <c r="H106">
        <v>1332824</v>
      </c>
      <c r="I106">
        <v>1154290</v>
      </c>
      <c r="J106">
        <v>3891611</v>
      </c>
      <c r="K106" s="13">
        <f t="shared" si="2"/>
        <v>0.36090374911572609</v>
      </c>
      <c r="L106">
        <v>1825</v>
      </c>
      <c r="M106">
        <v>9</v>
      </c>
      <c r="N106">
        <f t="shared" si="3"/>
        <v>2</v>
      </c>
    </row>
    <row r="107" spans="1:14">
      <c r="A107" s="3" t="s">
        <v>6006</v>
      </c>
      <c r="B107" t="s">
        <v>31</v>
      </c>
      <c r="C107">
        <v>0</v>
      </c>
      <c r="D107">
        <v>0</v>
      </c>
      <c r="E107">
        <v>7</v>
      </c>
      <c r="F107">
        <v>0</v>
      </c>
      <c r="G107">
        <v>1048414</v>
      </c>
      <c r="H107">
        <v>1335776</v>
      </c>
      <c r="I107">
        <v>3829918</v>
      </c>
      <c r="J107">
        <v>6214107</v>
      </c>
      <c r="K107" s="13">
        <f t="shared" si="2"/>
        <v>0.16871515086560304</v>
      </c>
      <c r="L107">
        <v>3883</v>
      </c>
      <c r="M107">
        <v>16</v>
      </c>
      <c r="N107">
        <f t="shared" si="3"/>
        <v>7</v>
      </c>
    </row>
    <row r="108" spans="1:14" ht="19.2">
      <c r="A108" s="4" t="s">
        <v>6122</v>
      </c>
      <c r="B108" t="s">
        <v>31</v>
      </c>
      <c r="C108">
        <v>0</v>
      </c>
      <c r="D108">
        <v>0</v>
      </c>
      <c r="E108">
        <v>4</v>
      </c>
      <c r="F108">
        <v>0</v>
      </c>
      <c r="G108">
        <v>184711</v>
      </c>
      <c r="H108">
        <v>133902</v>
      </c>
      <c r="I108">
        <v>605162</v>
      </c>
      <c r="J108">
        <v>923775</v>
      </c>
      <c r="K108" s="13">
        <f t="shared" si="2"/>
        <v>0.19995236935400937</v>
      </c>
      <c r="L108">
        <v>1983</v>
      </c>
      <c r="M108">
        <v>5</v>
      </c>
      <c r="N108">
        <f t="shared" si="3"/>
        <v>4</v>
      </c>
    </row>
    <row r="109" spans="1:14" ht="19.2">
      <c r="A109" s="4" t="s">
        <v>6146</v>
      </c>
      <c r="B109" t="s">
        <v>245</v>
      </c>
      <c r="C109">
        <f>COUNTIF(B109,"*Samenwerkingsverband Noord-Nederland*")</f>
        <v>0</v>
      </c>
      <c r="D109">
        <f>COUNTIF(B109,"*OPZuid*")</f>
        <v>0</v>
      </c>
      <c r="E109">
        <f>COUNTIF(B109,"*OP Oost*")</f>
        <v>0</v>
      </c>
      <c r="F109">
        <f>COUNTIF(B109,"*Kansen voor West II*")</f>
        <v>1</v>
      </c>
      <c r="G109" s="2">
        <v>550000</v>
      </c>
      <c r="H109" s="2"/>
      <c r="I109" s="2">
        <v>966163</v>
      </c>
      <c r="J109" s="2">
        <v>1516163</v>
      </c>
      <c r="K109" s="13">
        <f t="shared" si="2"/>
        <v>0.3627578301277633</v>
      </c>
      <c r="L109">
        <v>377</v>
      </c>
      <c r="M109">
        <v>1</v>
      </c>
      <c r="N109">
        <f t="shared" si="3"/>
        <v>1</v>
      </c>
    </row>
    <row r="110" spans="1:14" ht="19.2">
      <c r="A110" s="4" t="s">
        <v>6118</v>
      </c>
      <c r="B110" t="s">
        <v>31</v>
      </c>
      <c r="C110">
        <v>0</v>
      </c>
      <c r="D110">
        <v>0</v>
      </c>
      <c r="E110">
        <v>2</v>
      </c>
      <c r="F110">
        <v>0</v>
      </c>
      <c r="G110">
        <v>3293618</v>
      </c>
      <c r="H110">
        <v>1283685</v>
      </c>
      <c r="I110">
        <v>5683895</v>
      </c>
      <c r="J110">
        <v>10261198</v>
      </c>
      <c r="K110" s="13">
        <f t="shared" si="2"/>
        <v>0.32097792090163352</v>
      </c>
      <c r="L110">
        <v>3196</v>
      </c>
      <c r="M110">
        <v>10</v>
      </c>
      <c r="N110">
        <f t="shared" si="3"/>
        <v>2</v>
      </c>
    </row>
    <row r="111" spans="1:14">
      <c r="A111" t="s">
        <v>5987</v>
      </c>
      <c r="B111" t="s">
        <v>31</v>
      </c>
      <c r="C111">
        <v>0</v>
      </c>
      <c r="D111">
        <v>0</v>
      </c>
      <c r="E111">
        <v>3</v>
      </c>
      <c r="F111">
        <v>0</v>
      </c>
      <c r="G111">
        <v>202594</v>
      </c>
      <c r="H111">
        <v>117167</v>
      </c>
      <c r="I111">
        <v>789749</v>
      </c>
      <c r="J111">
        <v>1109511</v>
      </c>
      <c r="K111" s="13">
        <f t="shared" si="2"/>
        <v>0.18259755874434774</v>
      </c>
      <c r="L111">
        <v>2310</v>
      </c>
      <c r="M111">
        <v>7</v>
      </c>
      <c r="N111">
        <f t="shared" si="3"/>
        <v>3</v>
      </c>
    </row>
    <row r="112" spans="1:14" ht="19.2">
      <c r="A112" s="4" t="s">
        <v>6106</v>
      </c>
      <c r="B112" t="s">
        <v>138</v>
      </c>
      <c r="C112">
        <v>0</v>
      </c>
      <c r="D112">
        <v>2</v>
      </c>
      <c r="E112">
        <v>0</v>
      </c>
      <c r="F112">
        <v>0</v>
      </c>
      <c r="G112">
        <v>1340164</v>
      </c>
      <c r="H112">
        <v>602140</v>
      </c>
      <c r="I112">
        <v>2888496</v>
      </c>
      <c r="J112">
        <v>4830800</v>
      </c>
      <c r="K112" s="13">
        <f t="shared" si="2"/>
        <v>0.27742071706549642</v>
      </c>
      <c r="L112">
        <v>2184</v>
      </c>
      <c r="M112">
        <v>8</v>
      </c>
      <c r="N112">
        <f t="shared" si="3"/>
        <v>2</v>
      </c>
    </row>
    <row r="113" spans="1:14" ht="19.2">
      <c r="A113" s="4" t="s">
        <v>6145</v>
      </c>
      <c r="B113" t="s">
        <v>31</v>
      </c>
      <c r="C113">
        <f>COUNTIF(B113,"*Samenwerkingsverband Noord-Nederland*")</f>
        <v>0</v>
      </c>
      <c r="D113">
        <f>COUNTIF(B113,"*OPZuid*")</f>
        <v>0</v>
      </c>
      <c r="E113">
        <f>COUNTIF(B113,"*OP Oost*")</f>
        <v>1</v>
      </c>
      <c r="F113">
        <f>COUNTIF(B113,"*Kansen voor West II*")</f>
        <v>0</v>
      </c>
      <c r="G113" s="2">
        <v>10651</v>
      </c>
      <c r="H113" s="2">
        <v>9999</v>
      </c>
      <c r="I113" s="2">
        <v>38350</v>
      </c>
      <c r="J113" s="2">
        <v>59000</v>
      </c>
      <c r="K113" s="13">
        <f t="shared" si="2"/>
        <v>0.18052542372881356</v>
      </c>
      <c r="L113">
        <v>209</v>
      </c>
      <c r="M113">
        <v>1</v>
      </c>
      <c r="N113">
        <f t="shared" si="3"/>
        <v>1</v>
      </c>
    </row>
    <row r="114" spans="1:14" ht="19.2">
      <c r="A114" s="4" t="s">
        <v>6144</v>
      </c>
      <c r="B114" t="s">
        <v>31</v>
      </c>
      <c r="C114">
        <v>0</v>
      </c>
      <c r="D114">
        <v>0</v>
      </c>
      <c r="E114">
        <v>3</v>
      </c>
      <c r="F114">
        <v>0</v>
      </c>
      <c r="G114">
        <v>441818</v>
      </c>
      <c r="H114">
        <v>217348</v>
      </c>
      <c r="I114">
        <v>660090</v>
      </c>
      <c r="J114">
        <v>1319256</v>
      </c>
      <c r="K114" s="13">
        <f t="shared" si="2"/>
        <v>0.33489936752230043</v>
      </c>
      <c r="L114">
        <v>2457</v>
      </c>
      <c r="M114">
        <v>7</v>
      </c>
      <c r="N114">
        <f t="shared" si="3"/>
        <v>3</v>
      </c>
    </row>
    <row r="115" spans="1:14" ht="19.2">
      <c r="A115" s="4" t="s">
        <v>6047</v>
      </c>
      <c r="B115" t="s">
        <v>31</v>
      </c>
      <c r="C115">
        <v>0</v>
      </c>
      <c r="D115">
        <v>0</v>
      </c>
      <c r="E115">
        <v>5</v>
      </c>
      <c r="F115">
        <v>0</v>
      </c>
      <c r="G115">
        <v>512216</v>
      </c>
      <c r="H115">
        <v>574105</v>
      </c>
      <c r="I115">
        <v>942369</v>
      </c>
      <c r="J115">
        <v>2028689</v>
      </c>
      <c r="K115" s="13">
        <f t="shared" si="2"/>
        <v>0.25248621153858475</v>
      </c>
      <c r="L115">
        <v>3005</v>
      </c>
      <c r="M115">
        <v>11</v>
      </c>
      <c r="N115">
        <f t="shared" si="3"/>
        <v>5</v>
      </c>
    </row>
    <row r="116" spans="1:14" ht="19.2">
      <c r="A116" s="4" t="s">
        <v>6085</v>
      </c>
      <c r="B116" t="s">
        <v>138</v>
      </c>
      <c r="C116">
        <f>COUNTIF(B116,"*Samenwerkingsverband Noord-Nederland*")</f>
        <v>0</v>
      </c>
      <c r="D116">
        <f>COUNTIF(B116,"*OPZuid*")</f>
        <v>1</v>
      </c>
      <c r="E116">
        <f>COUNTIF(B116,"*OP Oost*")</f>
        <v>0</v>
      </c>
      <c r="F116">
        <f>COUNTIF(B116,"*Kansen voor West II*")</f>
        <v>0</v>
      </c>
      <c r="G116" s="2">
        <v>106814</v>
      </c>
      <c r="H116" s="2"/>
      <c r="I116" s="2">
        <v>387070</v>
      </c>
      <c r="J116" s="2">
        <v>493884</v>
      </c>
      <c r="K116" s="13">
        <f t="shared" si="2"/>
        <v>0.21627345692510791</v>
      </c>
      <c r="L116">
        <v>1402</v>
      </c>
      <c r="M116">
        <v>1</v>
      </c>
      <c r="N116">
        <f t="shared" si="3"/>
        <v>1</v>
      </c>
    </row>
    <row r="117" spans="1:14">
      <c r="A117" t="s">
        <v>5993</v>
      </c>
      <c r="B117" s="3" t="s">
        <v>245</v>
      </c>
      <c r="C117">
        <v>0</v>
      </c>
      <c r="D117">
        <v>0</v>
      </c>
      <c r="E117">
        <v>0</v>
      </c>
      <c r="F117">
        <v>24</v>
      </c>
      <c r="G117">
        <v>21977342</v>
      </c>
      <c r="H117">
        <v>9606354</v>
      </c>
      <c r="I117">
        <v>18636181</v>
      </c>
      <c r="J117">
        <v>45528612</v>
      </c>
      <c r="K117" s="13">
        <f t="shared" si="2"/>
        <v>0.48271495735472891</v>
      </c>
      <c r="L117">
        <v>17536</v>
      </c>
      <c r="M117">
        <v>93</v>
      </c>
      <c r="N117">
        <f t="shared" si="3"/>
        <v>24</v>
      </c>
    </row>
    <row r="118" spans="1:14" ht="19.2">
      <c r="A118" s="4" t="s">
        <v>6019</v>
      </c>
      <c r="B118" s="3" t="s">
        <v>245</v>
      </c>
      <c r="C118">
        <v>0</v>
      </c>
      <c r="D118">
        <v>0</v>
      </c>
      <c r="E118">
        <v>0</v>
      </c>
      <c r="F118">
        <v>2</v>
      </c>
      <c r="G118">
        <v>10060208</v>
      </c>
      <c r="H118">
        <v>4139791</v>
      </c>
      <c r="I118">
        <v>23200000</v>
      </c>
      <c r="J118">
        <v>37400000</v>
      </c>
      <c r="K118" s="13">
        <f t="shared" si="2"/>
        <v>0.26898951871657756</v>
      </c>
      <c r="L118">
        <v>3288</v>
      </c>
      <c r="M118">
        <v>16</v>
      </c>
      <c r="N118">
        <f t="shared" si="3"/>
        <v>2</v>
      </c>
    </row>
    <row r="119" spans="1:14" ht="19.2">
      <c r="A119" s="4" t="s">
        <v>6091</v>
      </c>
      <c r="B119" s="3" t="s">
        <v>245</v>
      </c>
      <c r="C119">
        <f>COUNTIF(B119,"*Samenwerkingsverband Noord-Nederland*")</f>
        <v>0</v>
      </c>
      <c r="D119">
        <f>COUNTIF(B119,"*OPZuid*")</f>
        <v>0</v>
      </c>
      <c r="E119">
        <f>COUNTIF(B119,"*OP Oost*")</f>
        <v>0</v>
      </c>
      <c r="F119">
        <f>COUNTIF(B119,"*Kansen voor West II*")</f>
        <v>1</v>
      </c>
      <c r="G119" s="2">
        <v>840828</v>
      </c>
      <c r="H119" s="2">
        <v>2814597</v>
      </c>
      <c r="I119" s="2">
        <v>11016767</v>
      </c>
      <c r="J119" s="2">
        <v>14672192</v>
      </c>
      <c r="K119" s="13">
        <f t="shared" si="2"/>
        <v>5.7307592485158321E-2</v>
      </c>
      <c r="L119">
        <v>1339</v>
      </c>
      <c r="M119">
        <v>1</v>
      </c>
      <c r="N119">
        <f t="shared" si="3"/>
        <v>1</v>
      </c>
    </row>
    <row r="120" spans="1:14" ht="19.2">
      <c r="A120" s="4" t="s">
        <v>6014</v>
      </c>
      <c r="B120" t="s">
        <v>138</v>
      </c>
      <c r="C120">
        <f>COUNTIF(B120,"*Samenwerkingsverband Noord-Nederland*")</f>
        <v>0</v>
      </c>
      <c r="D120">
        <f>COUNTIF(B120,"*OPZuid*")</f>
        <v>1</v>
      </c>
      <c r="E120">
        <f>COUNTIF(B120,"*OP Oost*")</f>
        <v>0</v>
      </c>
      <c r="F120">
        <f>COUNTIF(B120,"*Kansen voor West II*")</f>
        <v>0</v>
      </c>
      <c r="G120" s="2">
        <v>137208</v>
      </c>
      <c r="H120" s="2"/>
      <c r="I120" s="2">
        <v>411625</v>
      </c>
      <c r="J120" s="2">
        <v>548833</v>
      </c>
      <c r="K120" s="13">
        <f t="shared" si="2"/>
        <v>0.24999954448803188</v>
      </c>
      <c r="L120">
        <v>1279</v>
      </c>
      <c r="M120">
        <v>1</v>
      </c>
      <c r="N120">
        <f t="shared" si="3"/>
        <v>1</v>
      </c>
    </row>
    <row r="121" spans="1:14" ht="19.2">
      <c r="A121" s="10" t="s">
        <v>6153</v>
      </c>
      <c r="B121" s="3" t="s">
        <v>245</v>
      </c>
      <c r="C121">
        <v>0</v>
      </c>
      <c r="D121">
        <v>1</v>
      </c>
      <c r="E121">
        <v>0</v>
      </c>
      <c r="F121">
        <v>20</v>
      </c>
      <c r="G121">
        <v>91258717</v>
      </c>
      <c r="H121">
        <v>50494831</v>
      </c>
      <c r="I121">
        <v>169409367</v>
      </c>
      <c r="J121">
        <v>416112419</v>
      </c>
      <c r="K121" s="13">
        <f t="shared" si="2"/>
        <v>0.21931264925789201</v>
      </c>
      <c r="L121">
        <v>28539</v>
      </c>
      <c r="M121">
        <v>61</v>
      </c>
      <c r="N121">
        <f t="shared" si="3"/>
        <v>21</v>
      </c>
    </row>
    <row r="122" spans="1:14">
      <c r="A122" s="9" t="s">
        <v>6154</v>
      </c>
      <c r="B122" t="s">
        <v>138</v>
      </c>
      <c r="C122">
        <v>0</v>
      </c>
      <c r="D122">
        <v>4</v>
      </c>
      <c r="E122">
        <v>0</v>
      </c>
      <c r="F122">
        <v>0</v>
      </c>
      <c r="G122">
        <v>5223729</v>
      </c>
      <c r="H122">
        <v>5326604</v>
      </c>
      <c r="I122">
        <v>5110121</v>
      </c>
      <c r="J122">
        <v>15660454</v>
      </c>
      <c r="K122" s="13">
        <f t="shared" si="2"/>
        <v>0.33356178562894795</v>
      </c>
      <c r="L122">
        <v>5082</v>
      </c>
      <c r="M122">
        <v>24</v>
      </c>
      <c r="N122">
        <f t="shared" si="3"/>
        <v>4</v>
      </c>
    </row>
    <row r="123" spans="1:14" ht="19.2">
      <c r="A123" s="4" t="s">
        <v>6111</v>
      </c>
      <c r="B123" s="3" t="s">
        <v>138</v>
      </c>
      <c r="C123">
        <f>COUNTIF(B123,"*Samenwerkingsverband Noord-Nederland*")</f>
        <v>0</v>
      </c>
      <c r="D123">
        <f>COUNTIF(B123,"*OPZuid*")</f>
        <v>1</v>
      </c>
      <c r="E123">
        <f>COUNTIF(B123,"*OP Oost*")</f>
        <v>0</v>
      </c>
      <c r="F123">
        <f>COUNTIF(B123,"*Kansen voor West II*")</f>
        <v>0</v>
      </c>
      <c r="G123" s="2">
        <v>0</v>
      </c>
      <c r="H123" s="2">
        <v>4000</v>
      </c>
      <c r="I123" s="2">
        <v>2325</v>
      </c>
      <c r="J123" s="2">
        <v>6325</v>
      </c>
      <c r="K123" s="13">
        <f t="shared" si="2"/>
        <v>0</v>
      </c>
      <c r="L123">
        <v>365</v>
      </c>
      <c r="M123">
        <v>1</v>
      </c>
      <c r="N123">
        <f t="shared" si="3"/>
        <v>1</v>
      </c>
    </row>
    <row r="124" spans="1:14">
      <c r="A124" s="3" t="s">
        <v>6005</v>
      </c>
      <c r="B124" t="s">
        <v>138</v>
      </c>
      <c r="C124">
        <v>0</v>
      </c>
      <c r="D124">
        <v>9</v>
      </c>
      <c r="E124">
        <v>0</v>
      </c>
      <c r="F124">
        <v>0</v>
      </c>
      <c r="G124">
        <v>5908479</v>
      </c>
      <c r="H124">
        <v>11221135</v>
      </c>
      <c r="I124">
        <v>17931199</v>
      </c>
      <c r="J124">
        <v>35060812</v>
      </c>
      <c r="K124" s="13">
        <f t="shared" si="2"/>
        <v>0.1685208830873626</v>
      </c>
      <c r="L124">
        <v>10848</v>
      </c>
      <c r="M124">
        <v>34</v>
      </c>
      <c r="N124">
        <f t="shared" si="3"/>
        <v>9</v>
      </c>
    </row>
    <row r="125" spans="1:14" ht="19.2">
      <c r="A125" s="4" t="s">
        <v>6086</v>
      </c>
      <c r="B125" t="s">
        <v>93</v>
      </c>
      <c r="C125">
        <f>COUNTIF(B125,"*Samenwerkingsverband Noord-Nederland*")</f>
        <v>1</v>
      </c>
      <c r="D125">
        <f>COUNTIF(B125,"*OPZuid*")</f>
        <v>0</v>
      </c>
      <c r="E125">
        <f>COUNTIF(B125,"*OP Oost*")</f>
        <v>0</v>
      </c>
      <c r="F125">
        <f>COUNTIF(B125,"*Kansen voor West II*")</f>
        <v>0</v>
      </c>
      <c r="G125" s="2">
        <v>151257</v>
      </c>
      <c r="H125" s="2">
        <v>50419</v>
      </c>
      <c r="I125" s="2">
        <v>302514</v>
      </c>
      <c r="J125" s="2">
        <v>504190</v>
      </c>
      <c r="K125" s="13">
        <f t="shared" si="2"/>
        <v>0.3</v>
      </c>
      <c r="L125">
        <v>1136</v>
      </c>
      <c r="M125">
        <v>3</v>
      </c>
      <c r="N125">
        <f t="shared" si="3"/>
        <v>1</v>
      </c>
    </row>
    <row r="126" spans="1:14" ht="19.2">
      <c r="A126" s="4" t="s">
        <v>6105</v>
      </c>
      <c r="B126" t="s">
        <v>138</v>
      </c>
      <c r="C126">
        <f>COUNTIF(B126,"*Samenwerkingsverband Noord-Nederland*")</f>
        <v>0</v>
      </c>
      <c r="D126">
        <f>COUNTIF(B126,"*OPZuid*")</f>
        <v>1</v>
      </c>
      <c r="E126">
        <f>COUNTIF(B126,"*OP Oost*")</f>
        <v>0</v>
      </c>
      <c r="F126">
        <f>COUNTIF(B126,"*Kansen voor West II*")</f>
        <v>0</v>
      </c>
      <c r="G126" s="2">
        <v>218372</v>
      </c>
      <c r="H126" s="2"/>
      <c r="I126" s="2">
        <v>655116</v>
      </c>
      <c r="J126" s="2">
        <v>873488</v>
      </c>
      <c r="K126" s="13">
        <f t="shared" si="2"/>
        <v>0.25</v>
      </c>
      <c r="L126">
        <v>942</v>
      </c>
      <c r="M126">
        <v>1</v>
      </c>
      <c r="N126">
        <f t="shared" si="3"/>
        <v>1</v>
      </c>
    </row>
    <row r="127" spans="1:14" ht="19.2">
      <c r="A127" s="4" t="s">
        <v>6129</v>
      </c>
      <c r="B127" t="s">
        <v>138</v>
      </c>
      <c r="C127">
        <f>COUNTIF(B127,"*Samenwerkingsverband Noord-Nederland*")</f>
        <v>0</v>
      </c>
      <c r="D127">
        <f>COUNTIF(B127,"*OPZuid*")</f>
        <v>1</v>
      </c>
      <c r="E127">
        <f>COUNTIF(B127,"*OP Oost*")</f>
        <v>0</v>
      </c>
      <c r="F127">
        <f>COUNTIF(B127,"*Kansen voor West II*")</f>
        <v>0</v>
      </c>
      <c r="G127" s="2">
        <v>180457</v>
      </c>
      <c r="H127" s="2"/>
      <c r="I127" s="2">
        <v>563246</v>
      </c>
      <c r="J127" s="2">
        <v>743703</v>
      </c>
      <c r="K127" s="13">
        <f t="shared" si="2"/>
        <v>0.24264659413771358</v>
      </c>
      <c r="L127">
        <v>975</v>
      </c>
      <c r="M127">
        <v>1</v>
      </c>
      <c r="N127">
        <f t="shared" si="3"/>
        <v>1</v>
      </c>
    </row>
    <row r="128" spans="1:14" ht="19.2">
      <c r="A128" s="4" t="s">
        <v>6037</v>
      </c>
      <c r="B128" t="s">
        <v>31</v>
      </c>
      <c r="C128">
        <v>0</v>
      </c>
      <c r="D128">
        <v>0</v>
      </c>
      <c r="E128">
        <v>2</v>
      </c>
      <c r="F128">
        <v>0</v>
      </c>
      <c r="G128">
        <v>32564</v>
      </c>
      <c r="H128">
        <v>40245</v>
      </c>
      <c r="I128">
        <v>98374</v>
      </c>
      <c r="J128">
        <v>171185</v>
      </c>
      <c r="K128" s="13">
        <f t="shared" si="2"/>
        <v>0.19022694745450827</v>
      </c>
      <c r="L128">
        <v>1146</v>
      </c>
      <c r="M128">
        <v>3</v>
      </c>
      <c r="N128">
        <f t="shared" si="3"/>
        <v>2</v>
      </c>
    </row>
    <row r="129" spans="1:14" ht="19.2">
      <c r="A129" s="4" t="s">
        <v>6102</v>
      </c>
      <c r="B129" s="3" t="s">
        <v>245</v>
      </c>
      <c r="C129">
        <f>COUNTIF(B129,"*Samenwerkingsverband Noord-Nederland*")</f>
        <v>0</v>
      </c>
      <c r="D129">
        <f>COUNTIF(B129,"*OPZuid*")</f>
        <v>0</v>
      </c>
      <c r="E129">
        <f>COUNTIF(B129,"*OP Oost*")</f>
        <v>0</v>
      </c>
      <c r="F129">
        <f>COUNTIF(B129,"*Kansen voor West II*")</f>
        <v>1</v>
      </c>
      <c r="G129" s="2">
        <v>724657</v>
      </c>
      <c r="H129" s="2"/>
      <c r="I129" s="2">
        <v>1086986</v>
      </c>
      <c r="J129" s="2">
        <v>1811643</v>
      </c>
      <c r="K129" s="13">
        <f t="shared" si="2"/>
        <v>0.39999988960297367</v>
      </c>
      <c r="L129">
        <v>823</v>
      </c>
      <c r="M129">
        <v>3</v>
      </c>
      <c r="N129">
        <f t="shared" si="3"/>
        <v>1</v>
      </c>
    </row>
    <row r="130" spans="1:14" ht="19.2">
      <c r="A130" s="4" t="s">
        <v>6100</v>
      </c>
      <c r="B130" t="s">
        <v>93</v>
      </c>
      <c r="C130">
        <v>6</v>
      </c>
      <c r="D130">
        <v>0</v>
      </c>
      <c r="E130">
        <v>0</v>
      </c>
      <c r="F130">
        <v>0</v>
      </c>
      <c r="G130">
        <v>996497</v>
      </c>
      <c r="H130">
        <v>143394</v>
      </c>
      <c r="I130">
        <v>2307501</v>
      </c>
      <c r="J130">
        <v>3447393</v>
      </c>
      <c r="K130" s="13">
        <f t="shared" si="2"/>
        <v>0.28905813755495818</v>
      </c>
      <c r="L130">
        <v>5387</v>
      </c>
      <c r="M130">
        <v>17</v>
      </c>
      <c r="N130">
        <f t="shared" si="3"/>
        <v>6</v>
      </c>
    </row>
    <row r="131" spans="1:14" ht="19.2">
      <c r="A131" s="4" t="s">
        <v>6142</v>
      </c>
      <c r="B131" t="s">
        <v>138</v>
      </c>
      <c r="C131">
        <f>COUNTIF(B131,"*Samenwerkingsverband Noord-Nederland*")</f>
        <v>0</v>
      </c>
      <c r="D131">
        <f>COUNTIF(B131,"*OPZuid*")</f>
        <v>1</v>
      </c>
      <c r="E131">
        <f>COUNTIF(B131,"*OP Oost*")</f>
        <v>0</v>
      </c>
      <c r="F131">
        <f>COUNTIF(B131,"*Kansen voor West II*")</f>
        <v>0</v>
      </c>
      <c r="G131" s="2">
        <v>137988</v>
      </c>
      <c r="H131" s="2">
        <v>73499</v>
      </c>
      <c r="I131" s="2">
        <v>258484</v>
      </c>
      <c r="J131" s="2">
        <v>469970</v>
      </c>
      <c r="K131" s="13">
        <f t="shared" ref="K131:K177" si="4">G131/J131</f>
        <v>0.29361023044024087</v>
      </c>
      <c r="L131">
        <v>1096</v>
      </c>
      <c r="M131">
        <v>1</v>
      </c>
      <c r="N131">
        <f t="shared" ref="N131:N176" si="5">SUM(C131:F131)</f>
        <v>1</v>
      </c>
    </row>
    <row r="132" spans="1:14" ht="19.2">
      <c r="A132" s="4" t="s">
        <v>6114</v>
      </c>
      <c r="B132" s="3" t="s">
        <v>138</v>
      </c>
      <c r="C132">
        <v>0</v>
      </c>
      <c r="D132">
        <v>2</v>
      </c>
      <c r="E132">
        <v>0</v>
      </c>
      <c r="F132">
        <v>0</v>
      </c>
      <c r="G132">
        <v>251618</v>
      </c>
      <c r="H132">
        <v>0</v>
      </c>
      <c r="I132">
        <v>789217</v>
      </c>
      <c r="J132">
        <v>1040835</v>
      </c>
      <c r="K132" s="13">
        <f t="shared" si="4"/>
        <v>0.24174629023812613</v>
      </c>
      <c r="L132">
        <v>2561</v>
      </c>
      <c r="M132">
        <v>2</v>
      </c>
      <c r="N132">
        <f t="shared" si="5"/>
        <v>2</v>
      </c>
    </row>
    <row r="133" spans="1:14" ht="19.2">
      <c r="A133" s="4" t="s">
        <v>6094</v>
      </c>
      <c r="B133" t="s">
        <v>31</v>
      </c>
      <c r="C133">
        <v>0</v>
      </c>
      <c r="D133">
        <v>0</v>
      </c>
      <c r="E133">
        <v>2</v>
      </c>
      <c r="F133">
        <v>0</v>
      </c>
      <c r="G133">
        <v>391694</v>
      </c>
      <c r="H133">
        <v>86414</v>
      </c>
      <c r="I133">
        <v>797764</v>
      </c>
      <c r="J133">
        <v>1275872</v>
      </c>
      <c r="K133" s="13">
        <f t="shared" si="4"/>
        <v>0.30700101577587718</v>
      </c>
      <c r="L133">
        <v>2190</v>
      </c>
      <c r="M133">
        <v>9</v>
      </c>
      <c r="N133">
        <f t="shared" si="5"/>
        <v>2</v>
      </c>
    </row>
    <row r="134" spans="1:14" ht="19.2">
      <c r="A134" s="4" t="s">
        <v>6025</v>
      </c>
      <c r="B134" t="s">
        <v>138</v>
      </c>
      <c r="C134">
        <v>0</v>
      </c>
      <c r="D134">
        <v>5</v>
      </c>
      <c r="E134">
        <v>0</v>
      </c>
      <c r="F134">
        <v>0</v>
      </c>
      <c r="G134">
        <v>4003445</v>
      </c>
      <c r="H134">
        <v>6289083</v>
      </c>
      <c r="I134">
        <v>3255291</v>
      </c>
      <c r="J134">
        <v>13547818</v>
      </c>
      <c r="K134" s="13">
        <f t="shared" si="4"/>
        <v>0.29550478165561422</v>
      </c>
      <c r="L134">
        <v>6414</v>
      </c>
      <c r="M134">
        <v>32</v>
      </c>
      <c r="N134">
        <f t="shared" si="5"/>
        <v>5</v>
      </c>
    </row>
    <row r="135" spans="1:14" ht="19.2">
      <c r="A135" s="4" t="s">
        <v>6050</v>
      </c>
      <c r="B135" t="s">
        <v>31</v>
      </c>
      <c r="C135">
        <f t="shared" ref="C135:C137" si="6">COUNTIF(B135,"*Samenwerkingsverband Noord-Nederland*")</f>
        <v>0</v>
      </c>
      <c r="D135">
        <f t="shared" ref="D135:D137" si="7">COUNTIF(B135,"*OPZuid*")</f>
        <v>0</v>
      </c>
      <c r="E135">
        <f t="shared" ref="E135:E137" si="8">COUNTIF(B135,"*OP Oost*")</f>
        <v>1</v>
      </c>
      <c r="F135">
        <f t="shared" ref="F135:F137" si="9">COUNTIF(B135,"*Kansen voor West II*")</f>
        <v>0</v>
      </c>
      <c r="G135" s="2">
        <v>17455</v>
      </c>
      <c r="H135" s="2">
        <v>13275</v>
      </c>
      <c r="I135" s="2">
        <v>30730</v>
      </c>
      <c r="J135" s="2">
        <v>61460</v>
      </c>
      <c r="K135" s="13">
        <f t="shared" si="4"/>
        <v>0.28400585746827206</v>
      </c>
      <c r="L135">
        <v>305</v>
      </c>
      <c r="M135">
        <v>1</v>
      </c>
      <c r="N135">
        <f t="shared" si="5"/>
        <v>1</v>
      </c>
    </row>
    <row r="136" spans="1:14" ht="19.2">
      <c r="A136" s="4" t="s">
        <v>6120</v>
      </c>
      <c r="B136" t="s">
        <v>31</v>
      </c>
      <c r="C136">
        <v>0</v>
      </c>
      <c r="D136">
        <v>0</v>
      </c>
      <c r="E136">
        <v>3</v>
      </c>
      <c r="F136">
        <v>0</v>
      </c>
      <c r="G136">
        <v>440384</v>
      </c>
      <c r="H136">
        <v>184524</v>
      </c>
      <c r="I136">
        <v>1081101</v>
      </c>
      <c r="J136">
        <v>1706007</v>
      </c>
      <c r="K136" s="13">
        <f t="shared" si="4"/>
        <v>0.25813727610730786</v>
      </c>
      <c r="L136">
        <v>3042</v>
      </c>
      <c r="M136">
        <v>11</v>
      </c>
      <c r="N136">
        <f t="shared" si="5"/>
        <v>3</v>
      </c>
    </row>
    <row r="137" spans="1:14" ht="19.2">
      <c r="A137" s="4" t="s">
        <v>6128</v>
      </c>
      <c r="B137" t="s">
        <v>93</v>
      </c>
      <c r="C137">
        <f t="shared" si="6"/>
        <v>1</v>
      </c>
      <c r="D137">
        <f t="shared" si="7"/>
        <v>0</v>
      </c>
      <c r="E137">
        <f t="shared" si="8"/>
        <v>0</v>
      </c>
      <c r="F137">
        <f t="shared" si="9"/>
        <v>0</v>
      </c>
      <c r="G137" s="2">
        <v>227344</v>
      </c>
      <c r="H137" s="2">
        <v>909375</v>
      </c>
      <c r="I137" s="2">
        <v>1136719</v>
      </c>
      <c r="J137" s="2">
        <v>2273438</v>
      </c>
      <c r="K137" s="13">
        <f t="shared" si="4"/>
        <v>0.10000008797248924</v>
      </c>
      <c r="L137">
        <v>1156</v>
      </c>
      <c r="M137">
        <v>1</v>
      </c>
      <c r="N137">
        <f t="shared" si="5"/>
        <v>1</v>
      </c>
    </row>
    <row r="138" spans="1:14" ht="19.2">
      <c r="A138" s="4" t="s">
        <v>6051</v>
      </c>
      <c r="B138" t="s">
        <v>138</v>
      </c>
      <c r="C138">
        <v>0</v>
      </c>
      <c r="D138">
        <v>2</v>
      </c>
      <c r="E138">
        <v>0</v>
      </c>
      <c r="F138">
        <v>0</v>
      </c>
      <c r="G138">
        <v>343335</v>
      </c>
      <c r="H138">
        <v>233514</v>
      </c>
      <c r="I138">
        <v>440670</v>
      </c>
      <c r="J138">
        <v>1017519</v>
      </c>
      <c r="K138" s="13">
        <f t="shared" si="4"/>
        <v>0.33742367464391326</v>
      </c>
      <c r="L138">
        <v>1795</v>
      </c>
      <c r="M138">
        <v>5</v>
      </c>
      <c r="N138">
        <f t="shared" si="5"/>
        <v>2</v>
      </c>
    </row>
    <row r="139" spans="1:14" ht="15.6">
      <c r="A139" s="5" t="s">
        <v>6009</v>
      </c>
      <c r="B139" s="3" t="s">
        <v>245</v>
      </c>
      <c r="C139">
        <v>0</v>
      </c>
      <c r="D139">
        <v>1</v>
      </c>
      <c r="E139">
        <v>0</v>
      </c>
      <c r="F139">
        <v>21</v>
      </c>
      <c r="G139">
        <v>20127781</v>
      </c>
      <c r="H139">
        <v>12043614</v>
      </c>
      <c r="I139">
        <v>27003442</v>
      </c>
      <c r="J139">
        <v>59174834</v>
      </c>
      <c r="K139" s="13">
        <f t="shared" si="4"/>
        <v>0.34014089502980271</v>
      </c>
      <c r="L139">
        <v>29890</v>
      </c>
      <c r="M139">
        <v>78</v>
      </c>
      <c r="N139">
        <f t="shared" si="5"/>
        <v>22</v>
      </c>
    </row>
    <row r="140" spans="1:14" ht="19.2">
      <c r="A140" s="4" t="s">
        <v>6124</v>
      </c>
      <c r="B140" t="s">
        <v>138</v>
      </c>
      <c r="C140">
        <v>0</v>
      </c>
      <c r="D140">
        <v>3</v>
      </c>
      <c r="E140">
        <v>0</v>
      </c>
      <c r="F140">
        <v>0</v>
      </c>
      <c r="G140">
        <v>1616079</v>
      </c>
      <c r="H140">
        <v>1185915</v>
      </c>
      <c r="I140">
        <v>1815377</v>
      </c>
      <c r="J140">
        <v>4617370</v>
      </c>
      <c r="K140" s="13">
        <f t="shared" si="4"/>
        <v>0.34999989171324802</v>
      </c>
      <c r="L140">
        <v>4106</v>
      </c>
      <c r="M140">
        <v>12</v>
      </c>
      <c r="N140">
        <f t="shared" si="5"/>
        <v>3</v>
      </c>
    </row>
    <row r="141" spans="1:14">
      <c r="A141" t="s">
        <v>6000</v>
      </c>
      <c r="B141" t="s">
        <v>138</v>
      </c>
      <c r="C141">
        <v>0</v>
      </c>
      <c r="D141">
        <v>3</v>
      </c>
      <c r="E141">
        <v>0</v>
      </c>
      <c r="F141">
        <v>0</v>
      </c>
      <c r="G141">
        <v>1167633</v>
      </c>
      <c r="H141">
        <v>1222210</v>
      </c>
      <c r="I141">
        <v>2281747</v>
      </c>
      <c r="J141">
        <v>4671589</v>
      </c>
      <c r="K141" s="13">
        <f t="shared" si="4"/>
        <v>0.24994343466430802</v>
      </c>
      <c r="L141">
        <v>3208</v>
      </c>
      <c r="M141">
        <v>12</v>
      </c>
      <c r="N141">
        <f t="shared" si="5"/>
        <v>3</v>
      </c>
    </row>
    <row r="142" spans="1:14" ht="19.2">
      <c r="A142" s="4" t="s">
        <v>6089</v>
      </c>
      <c r="B142" t="s">
        <v>138</v>
      </c>
      <c r="C142">
        <v>0</v>
      </c>
      <c r="D142">
        <v>4</v>
      </c>
      <c r="E142">
        <v>0</v>
      </c>
      <c r="F142">
        <v>0</v>
      </c>
      <c r="G142">
        <v>1464678</v>
      </c>
      <c r="H142">
        <v>620343</v>
      </c>
      <c r="I142">
        <v>3922329</v>
      </c>
      <c r="J142">
        <v>6007350</v>
      </c>
      <c r="K142" s="13">
        <f t="shared" si="4"/>
        <v>0.24381432744887513</v>
      </c>
      <c r="L142">
        <v>5145</v>
      </c>
      <c r="M142">
        <v>9</v>
      </c>
      <c r="N142">
        <f t="shared" si="5"/>
        <v>4</v>
      </c>
    </row>
    <row r="143" spans="1:14" ht="19.2">
      <c r="A143" s="4" t="s">
        <v>6090</v>
      </c>
      <c r="B143" s="3" t="s">
        <v>245</v>
      </c>
      <c r="C143">
        <v>0</v>
      </c>
      <c r="D143">
        <v>0</v>
      </c>
      <c r="E143">
        <v>0</v>
      </c>
      <c r="F143">
        <v>2</v>
      </c>
      <c r="G143">
        <v>1438694</v>
      </c>
      <c r="H143">
        <v>2988174</v>
      </c>
      <c r="I143">
        <v>1246044</v>
      </c>
      <c r="J143">
        <v>5672912</v>
      </c>
      <c r="K143" s="13">
        <f t="shared" si="4"/>
        <v>0.25360767098097065</v>
      </c>
      <c r="L143">
        <v>3353</v>
      </c>
      <c r="M143">
        <v>16</v>
      </c>
      <c r="N143">
        <f t="shared" si="5"/>
        <v>2</v>
      </c>
    </row>
    <row r="144" spans="1:14" ht="19.2">
      <c r="A144" s="4" t="s">
        <v>6139</v>
      </c>
      <c r="B144" t="s">
        <v>138</v>
      </c>
      <c r="C144">
        <f t="shared" ref="C144" si="10">COUNTIF(B144,"*Samenwerkingsverband Noord-Nederland*")</f>
        <v>0</v>
      </c>
      <c r="D144">
        <f t="shared" ref="D144" si="11">COUNTIF(B144,"*OPZuid*")</f>
        <v>1</v>
      </c>
      <c r="E144">
        <f t="shared" ref="E144" si="12">COUNTIF(B144,"*OP Oost*")</f>
        <v>0</v>
      </c>
      <c r="F144">
        <f t="shared" ref="F144" si="13">COUNTIF(B144,"*Kansen voor West II*")</f>
        <v>0</v>
      </c>
      <c r="G144" s="2">
        <v>154441</v>
      </c>
      <c r="H144" s="2">
        <v>50000</v>
      </c>
      <c r="I144" s="2">
        <v>782869</v>
      </c>
      <c r="J144" s="2">
        <v>987310</v>
      </c>
      <c r="K144" s="13">
        <f t="shared" si="4"/>
        <v>0.15642604653047168</v>
      </c>
      <c r="L144">
        <v>881</v>
      </c>
      <c r="M144">
        <v>1</v>
      </c>
      <c r="N144">
        <f t="shared" si="5"/>
        <v>1</v>
      </c>
    </row>
    <row r="145" spans="1:14" ht="19.2">
      <c r="A145" s="4" t="s">
        <v>6079</v>
      </c>
      <c r="B145" t="s">
        <v>31</v>
      </c>
      <c r="C145">
        <v>0</v>
      </c>
      <c r="D145">
        <v>0</v>
      </c>
      <c r="E145">
        <v>2</v>
      </c>
      <c r="F145">
        <v>0</v>
      </c>
      <c r="G145">
        <v>42688</v>
      </c>
      <c r="H145">
        <v>42688</v>
      </c>
      <c r="I145">
        <v>155392</v>
      </c>
      <c r="J145">
        <v>240768</v>
      </c>
      <c r="K145" s="13">
        <f t="shared" si="4"/>
        <v>0.17729930887825623</v>
      </c>
      <c r="L145">
        <v>1006</v>
      </c>
      <c r="M145">
        <v>3</v>
      </c>
      <c r="N145">
        <f t="shared" si="5"/>
        <v>2</v>
      </c>
    </row>
    <row r="146" spans="1:14" ht="19.2">
      <c r="A146" s="4" t="s">
        <v>6035</v>
      </c>
      <c r="B146" t="s">
        <v>138</v>
      </c>
      <c r="C146">
        <v>0</v>
      </c>
      <c r="D146">
        <v>2</v>
      </c>
      <c r="E146">
        <v>0</v>
      </c>
      <c r="F146">
        <v>0</v>
      </c>
      <c r="G146">
        <v>1300233</v>
      </c>
      <c r="H146">
        <v>598142</v>
      </c>
      <c r="I146">
        <v>2812659</v>
      </c>
      <c r="J146">
        <v>4711033</v>
      </c>
      <c r="K146" s="13">
        <f t="shared" si="4"/>
        <v>0.27599742986304704</v>
      </c>
      <c r="L146">
        <v>2160</v>
      </c>
      <c r="M146">
        <v>3</v>
      </c>
      <c r="N146">
        <f t="shared" si="5"/>
        <v>2</v>
      </c>
    </row>
    <row r="147" spans="1:14" ht="15.6">
      <c r="A147" s="5" t="s">
        <v>6010</v>
      </c>
      <c r="B147" t="s">
        <v>31</v>
      </c>
      <c r="C147">
        <v>0</v>
      </c>
      <c r="D147">
        <v>0</v>
      </c>
      <c r="E147">
        <v>19</v>
      </c>
      <c r="F147">
        <v>0</v>
      </c>
      <c r="G147">
        <v>4212127</v>
      </c>
      <c r="H147">
        <v>2715671</v>
      </c>
      <c r="I147">
        <v>9682443</v>
      </c>
      <c r="J147">
        <v>16610238</v>
      </c>
      <c r="K147" s="13">
        <f t="shared" si="4"/>
        <v>0.25358619184144138</v>
      </c>
      <c r="L147">
        <v>14284</v>
      </c>
      <c r="M147">
        <v>49</v>
      </c>
      <c r="N147">
        <f t="shared" si="5"/>
        <v>19</v>
      </c>
    </row>
    <row r="148" spans="1:14" ht="19.2">
      <c r="A148" s="4" t="s">
        <v>6087</v>
      </c>
      <c r="B148" s="3" t="s">
        <v>245</v>
      </c>
      <c r="C148">
        <v>0</v>
      </c>
      <c r="D148">
        <v>0</v>
      </c>
      <c r="E148">
        <v>0</v>
      </c>
      <c r="F148">
        <v>2</v>
      </c>
      <c r="G148">
        <v>4646687</v>
      </c>
      <c r="H148">
        <v>9404189</v>
      </c>
      <c r="I148">
        <v>6970040</v>
      </c>
      <c r="J148">
        <v>21020916</v>
      </c>
      <c r="K148" s="13">
        <f t="shared" si="4"/>
        <v>0.22105064308329855</v>
      </c>
      <c r="L148">
        <v>2643</v>
      </c>
      <c r="M148">
        <v>9</v>
      </c>
      <c r="N148">
        <f t="shared" si="5"/>
        <v>2</v>
      </c>
    </row>
    <row r="149" spans="1:14" ht="19.2">
      <c r="A149" s="4" t="s">
        <v>6066</v>
      </c>
      <c r="B149" t="s">
        <v>31</v>
      </c>
      <c r="C149">
        <v>0</v>
      </c>
      <c r="D149">
        <v>0</v>
      </c>
      <c r="E149">
        <v>3</v>
      </c>
      <c r="F149">
        <v>0</v>
      </c>
      <c r="G149">
        <v>135164</v>
      </c>
      <c r="H149">
        <v>126192</v>
      </c>
      <c r="I149">
        <v>684893</v>
      </c>
      <c r="J149">
        <v>946250</v>
      </c>
      <c r="K149" s="13">
        <f t="shared" si="4"/>
        <v>0.14284174372523117</v>
      </c>
      <c r="L149">
        <v>1363</v>
      </c>
      <c r="M149">
        <v>4</v>
      </c>
      <c r="N149">
        <f t="shared" si="5"/>
        <v>3</v>
      </c>
    </row>
    <row r="150" spans="1:14" ht="19.2">
      <c r="A150" s="4" t="s">
        <v>6150</v>
      </c>
      <c r="B150" t="s">
        <v>31</v>
      </c>
      <c r="C150">
        <f t="shared" ref="C150:C158" si="14">COUNTIF(B150,"*Samenwerkingsverband Noord-Nederland*")</f>
        <v>0</v>
      </c>
      <c r="D150">
        <f t="shared" ref="D150:D158" si="15">COUNTIF(B150,"*OPZuid*")</f>
        <v>0</v>
      </c>
      <c r="E150">
        <f t="shared" ref="E150:E158" si="16">COUNTIF(B150,"*OP Oost*")</f>
        <v>1</v>
      </c>
      <c r="F150">
        <f t="shared" ref="F150:F158" si="17">COUNTIF(B150,"*Kansen voor West II*")</f>
        <v>0</v>
      </c>
      <c r="G150" s="2">
        <v>5000</v>
      </c>
      <c r="H150" s="2">
        <v>5000</v>
      </c>
      <c r="I150" s="2">
        <v>19977</v>
      </c>
      <c r="J150" s="2">
        <v>29977</v>
      </c>
      <c r="K150" s="13">
        <f t="shared" si="4"/>
        <v>0.16679454248256997</v>
      </c>
      <c r="L150">
        <v>122</v>
      </c>
      <c r="M150">
        <v>1</v>
      </c>
      <c r="N150">
        <f t="shared" si="5"/>
        <v>1</v>
      </c>
    </row>
    <row r="151" spans="1:14" ht="19.2">
      <c r="A151" s="4" t="s">
        <v>6053</v>
      </c>
      <c r="B151" t="s">
        <v>93</v>
      </c>
      <c r="C151">
        <f t="shared" si="14"/>
        <v>1</v>
      </c>
      <c r="D151">
        <f t="shared" si="15"/>
        <v>0</v>
      </c>
      <c r="E151">
        <f t="shared" si="16"/>
        <v>0</v>
      </c>
      <c r="F151">
        <f t="shared" si="17"/>
        <v>0</v>
      </c>
      <c r="G151" s="2">
        <v>997237</v>
      </c>
      <c r="H151" s="2">
        <v>284925</v>
      </c>
      <c r="I151" s="2">
        <v>1567087</v>
      </c>
      <c r="J151" s="2">
        <v>2849249</v>
      </c>
      <c r="K151" s="13">
        <f t="shared" si="4"/>
        <v>0.34999994735454854</v>
      </c>
      <c r="L151">
        <v>834</v>
      </c>
      <c r="M151">
        <v>1</v>
      </c>
      <c r="N151">
        <f t="shared" si="5"/>
        <v>1</v>
      </c>
    </row>
    <row r="152" spans="1:14" ht="19.2">
      <c r="A152" s="4" t="s">
        <v>6098</v>
      </c>
      <c r="B152" t="s">
        <v>93</v>
      </c>
      <c r="C152">
        <v>3</v>
      </c>
      <c r="D152">
        <v>0</v>
      </c>
      <c r="E152">
        <v>0</v>
      </c>
      <c r="F152">
        <v>0</v>
      </c>
      <c r="G152">
        <v>1363487</v>
      </c>
      <c r="H152">
        <v>1314782</v>
      </c>
      <c r="I152">
        <v>1000380</v>
      </c>
      <c r="J152">
        <v>3678650</v>
      </c>
      <c r="K152" s="13">
        <f t="shared" si="4"/>
        <v>0.37064874342489773</v>
      </c>
      <c r="L152">
        <v>2371</v>
      </c>
      <c r="M152">
        <v>22</v>
      </c>
      <c r="N152">
        <f t="shared" si="5"/>
        <v>3</v>
      </c>
    </row>
    <row r="153" spans="1:14" ht="19.2">
      <c r="A153" s="4" t="s">
        <v>6034</v>
      </c>
      <c r="B153" t="s">
        <v>31</v>
      </c>
      <c r="C153">
        <v>0</v>
      </c>
      <c r="D153">
        <v>0</v>
      </c>
      <c r="E153">
        <v>2</v>
      </c>
      <c r="F153">
        <v>0</v>
      </c>
      <c r="G153">
        <v>93363</v>
      </c>
      <c r="H153">
        <v>37862</v>
      </c>
      <c r="I153">
        <v>230899</v>
      </c>
      <c r="J153">
        <v>362123</v>
      </c>
      <c r="K153" s="13">
        <f t="shared" si="4"/>
        <v>0.25782123753531261</v>
      </c>
      <c r="L153">
        <v>1124</v>
      </c>
      <c r="M153">
        <v>3</v>
      </c>
      <c r="N153">
        <f t="shared" si="5"/>
        <v>2</v>
      </c>
    </row>
    <row r="154" spans="1:14" ht="19.2">
      <c r="A154" s="4" t="s">
        <v>6125</v>
      </c>
      <c r="B154" s="3" t="s">
        <v>245</v>
      </c>
      <c r="C154">
        <f t="shared" si="14"/>
        <v>0</v>
      </c>
      <c r="D154">
        <f t="shared" si="15"/>
        <v>0</v>
      </c>
      <c r="E154">
        <f t="shared" si="16"/>
        <v>0</v>
      </c>
      <c r="F154">
        <f t="shared" si="17"/>
        <v>1</v>
      </c>
      <c r="G154" s="2">
        <v>665000</v>
      </c>
      <c r="H154" s="2">
        <v>264000</v>
      </c>
      <c r="I154" s="2">
        <v>474880</v>
      </c>
      <c r="J154" s="2">
        <v>1403880</v>
      </c>
      <c r="K154" s="13">
        <f t="shared" si="4"/>
        <v>0.47368720973302564</v>
      </c>
      <c r="L154">
        <v>731</v>
      </c>
      <c r="M154">
        <v>1</v>
      </c>
      <c r="N154">
        <f t="shared" si="5"/>
        <v>1</v>
      </c>
    </row>
    <row r="155" spans="1:14" ht="19.2">
      <c r="A155" s="4" t="s">
        <v>6127</v>
      </c>
      <c r="B155" t="s">
        <v>245</v>
      </c>
      <c r="C155">
        <v>0</v>
      </c>
      <c r="D155">
        <v>0</v>
      </c>
      <c r="E155">
        <v>0</v>
      </c>
      <c r="F155">
        <v>2</v>
      </c>
      <c r="G155">
        <v>402773</v>
      </c>
      <c r="H155">
        <v>100000</v>
      </c>
      <c r="I155">
        <v>504160</v>
      </c>
      <c r="J155">
        <v>1006934</v>
      </c>
      <c r="K155" s="13">
        <f t="shared" si="4"/>
        <v>0.39999940413175045</v>
      </c>
      <c r="L155">
        <v>1026</v>
      </c>
      <c r="M155">
        <v>12</v>
      </c>
      <c r="N155">
        <f t="shared" si="5"/>
        <v>2</v>
      </c>
    </row>
    <row r="156" spans="1:14" ht="19.2">
      <c r="A156" s="4" t="s">
        <v>6036</v>
      </c>
      <c r="B156" t="s">
        <v>31</v>
      </c>
      <c r="C156">
        <v>0</v>
      </c>
      <c r="D156">
        <v>0</v>
      </c>
      <c r="E156">
        <v>5</v>
      </c>
      <c r="F156">
        <v>0</v>
      </c>
      <c r="G156">
        <v>467434</v>
      </c>
      <c r="H156">
        <v>593551</v>
      </c>
      <c r="I156">
        <v>1264407</v>
      </c>
      <c r="J156">
        <v>2325393</v>
      </c>
      <c r="K156" s="13">
        <f t="shared" si="4"/>
        <v>0.20101290405535752</v>
      </c>
      <c r="L156">
        <v>2403</v>
      </c>
      <c r="M156">
        <v>7</v>
      </c>
      <c r="N156">
        <f t="shared" si="5"/>
        <v>5</v>
      </c>
    </row>
    <row r="157" spans="1:14" ht="19.2">
      <c r="A157" s="4" t="s">
        <v>6032</v>
      </c>
      <c r="B157" t="s">
        <v>31</v>
      </c>
      <c r="C157">
        <f t="shared" si="14"/>
        <v>0</v>
      </c>
      <c r="D157">
        <f t="shared" si="15"/>
        <v>0</v>
      </c>
      <c r="E157">
        <f t="shared" si="16"/>
        <v>1</v>
      </c>
      <c r="F157">
        <f t="shared" si="17"/>
        <v>0</v>
      </c>
      <c r="G157" s="2">
        <v>80803</v>
      </c>
      <c r="H157" s="2">
        <v>80803</v>
      </c>
      <c r="I157" s="2">
        <v>302174</v>
      </c>
      <c r="J157" s="2">
        <v>463780</v>
      </c>
      <c r="K157" s="13">
        <f t="shared" si="4"/>
        <v>0.17422700418301781</v>
      </c>
      <c r="L157">
        <v>729</v>
      </c>
      <c r="M157">
        <v>2</v>
      </c>
      <c r="N157">
        <f t="shared" si="5"/>
        <v>1</v>
      </c>
    </row>
    <row r="158" spans="1:14" ht="19.2">
      <c r="A158" s="4" t="s">
        <v>6108</v>
      </c>
      <c r="B158" t="s">
        <v>138</v>
      </c>
      <c r="C158">
        <f t="shared" si="14"/>
        <v>0</v>
      </c>
      <c r="D158">
        <f t="shared" si="15"/>
        <v>1</v>
      </c>
      <c r="E158">
        <f t="shared" si="16"/>
        <v>0</v>
      </c>
      <c r="F158">
        <f t="shared" si="17"/>
        <v>0</v>
      </c>
      <c r="G158" s="2">
        <v>1966645</v>
      </c>
      <c r="H158" s="2">
        <v>2827928</v>
      </c>
      <c r="I158" s="2">
        <v>1170432</v>
      </c>
      <c r="J158" s="2">
        <v>5965004</v>
      </c>
      <c r="K158" s="13">
        <f t="shared" si="4"/>
        <v>0.32969718042100221</v>
      </c>
      <c r="L158">
        <v>1095</v>
      </c>
      <c r="M158">
        <v>8</v>
      </c>
      <c r="N158">
        <f t="shared" si="5"/>
        <v>1</v>
      </c>
    </row>
    <row r="159" spans="1:14" ht="19.2">
      <c r="A159" s="4" t="s">
        <v>6028</v>
      </c>
      <c r="B159" s="3" t="s">
        <v>245</v>
      </c>
      <c r="C159">
        <v>0</v>
      </c>
      <c r="D159">
        <v>0</v>
      </c>
      <c r="E159">
        <v>0</v>
      </c>
      <c r="F159">
        <v>2</v>
      </c>
      <c r="G159">
        <v>471951</v>
      </c>
      <c r="H159">
        <v>176737</v>
      </c>
      <c r="I159">
        <v>737889</v>
      </c>
      <c r="J159">
        <v>1386577</v>
      </c>
      <c r="K159" s="13">
        <f t="shared" si="4"/>
        <v>0.34037128843187214</v>
      </c>
      <c r="L159">
        <v>1683</v>
      </c>
      <c r="M159">
        <v>5</v>
      </c>
      <c r="N159">
        <f t="shared" si="5"/>
        <v>2</v>
      </c>
    </row>
    <row r="160" spans="1:14" ht="19.2">
      <c r="A160" s="4" t="s">
        <v>6117</v>
      </c>
      <c r="B160" s="3" t="s">
        <v>245</v>
      </c>
      <c r="C160">
        <f t="shared" ref="C160:C172" si="18">COUNTIF(B160,"*Samenwerkingsverband Noord-Nederland*")</f>
        <v>0</v>
      </c>
      <c r="D160">
        <f t="shared" ref="D160:D177" si="19">COUNTIF(B160,"*OPZuid*")</f>
        <v>0</v>
      </c>
      <c r="E160">
        <f t="shared" ref="E160:E177" si="20">COUNTIF(B160,"*OP Oost*")</f>
        <v>0</v>
      </c>
      <c r="F160">
        <f t="shared" ref="F160:F177" si="21">COUNTIF(B160,"*Kansen voor West II*")</f>
        <v>1</v>
      </c>
      <c r="G160" s="2">
        <v>10000</v>
      </c>
      <c r="H160" s="2"/>
      <c r="I160" s="2">
        <v>11000</v>
      </c>
      <c r="J160" s="2">
        <v>21000</v>
      </c>
      <c r="K160" s="13">
        <f t="shared" si="4"/>
        <v>0.47619047619047616</v>
      </c>
      <c r="L160">
        <v>364</v>
      </c>
      <c r="M160">
        <v>1</v>
      </c>
      <c r="N160">
        <f t="shared" si="5"/>
        <v>1</v>
      </c>
    </row>
    <row r="161" spans="1:14" ht="19.2">
      <c r="A161" s="4" t="s">
        <v>6044</v>
      </c>
      <c r="B161" t="s">
        <v>31</v>
      </c>
      <c r="C161">
        <v>0</v>
      </c>
      <c r="D161">
        <v>0</v>
      </c>
      <c r="E161">
        <v>2</v>
      </c>
      <c r="F161">
        <v>0</v>
      </c>
      <c r="G161">
        <v>100362</v>
      </c>
      <c r="H161">
        <v>115803</v>
      </c>
      <c r="I161">
        <v>442726</v>
      </c>
      <c r="J161">
        <v>658891</v>
      </c>
      <c r="K161" s="13">
        <f t="shared" si="4"/>
        <v>0.15231957941450103</v>
      </c>
      <c r="L161">
        <v>1002</v>
      </c>
      <c r="M161">
        <v>3</v>
      </c>
      <c r="N161">
        <f t="shared" si="5"/>
        <v>2</v>
      </c>
    </row>
    <row r="162" spans="1:14" ht="19.2">
      <c r="A162" s="4" t="s">
        <v>6135</v>
      </c>
      <c r="B162" s="3" t="s">
        <v>245</v>
      </c>
      <c r="C162">
        <f t="shared" si="18"/>
        <v>0</v>
      </c>
      <c r="D162">
        <f t="shared" si="19"/>
        <v>0</v>
      </c>
      <c r="E162">
        <f t="shared" si="20"/>
        <v>0</v>
      </c>
      <c r="F162">
        <f t="shared" si="21"/>
        <v>1</v>
      </c>
      <c r="G162" s="2">
        <v>316359</v>
      </c>
      <c r="H162" s="2">
        <v>474538</v>
      </c>
      <c r="I162" s="2">
        <v>790898</v>
      </c>
      <c r="J162" s="2">
        <v>1581795</v>
      </c>
      <c r="K162" s="13">
        <f t="shared" si="4"/>
        <v>0.2</v>
      </c>
      <c r="L162">
        <v>1647</v>
      </c>
      <c r="M162">
        <v>3</v>
      </c>
      <c r="N162">
        <f t="shared" si="5"/>
        <v>1</v>
      </c>
    </row>
    <row r="163" spans="1:14" ht="19.2">
      <c r="A163" s="4" t="s">
        <v>6092</v>
      </c>
      <c r="B163" t="s">
        <v>31</v>
      </c>
      <c r="C163">
        <v>0</v>
      </c>
      <c r="D163">
        <v>0</v>
      </c>
      <c r="E163">
        <v>4</v>
      </c>
      <c r="F163">
        <v>0</v>
      </c>
      <c r="G163">
        <v>447289</v>
      </c>
      <c r="H163">
        <v>110857</v>
      </c>
      <c r="I163">
        <v>563146</v>
      </c>
      <c r="J163">
        <v>1121292</v>
      </c>
      <c r="K163" s="13">
        <f t="shared" si="4"/>
        <v>0.39890501314554994</v>
      </c>
      <c r="L163">
        <v>2800</v>
      </c>
      <c r="M163">
        <v>6</v>
      </c>
      <c r="N163">
        <f t="shared" si="5"/>
        <v>4</v>
      </c>
    </row>
    <row r="164" spans="1:14" ht="19.2">
      <c r="A164" s="4" t="s">
        <v>6131</v>
      </c>
      <c r="B164" s="3" t="s">
        <v>245</v>
      </c>
      <c r="C164">
        <f t="shared" si="18"/>
        <v>0</v>
      </c>
      <c r="D164">
        <f t="shared" si="19"/>
        <v>0</v>
      </c>
      <c r="E164">
        <f t="shared" si="20"/>
        <v>0</v>
      </c>
      <c r="F164">
        <f t="shared" si="21"/>
        <v>1</v>
      </c>
      <c r="G164" s="2">
        <v>25000</v>
      </c>
      <c r="H164" s="2">
        <v>125000</v>
      </c>
      <c r="I164" s="2"/>
      <c r="J164" s="2">
        <v>150000</v>
      </c>
      <c r="K164" s="13">
        <f t="shared" si="4"/>
        <v>0.16666666666666666</v>
      </c>
      <c r="L164">
        <v>730</v>
      </c>
      <c r="M164">
        <v>1</v>
      </c>
      <c r="N164">
        <f t="shared" si="5"/>
        <v>1</v>
      </c>
    </row>
    <row r="165" spans="1:14" ht="19.2">
      <c r="A165" s="4" t="s">
        <v>6151</v>
      </c>
      <c r="B165" t="s">
        <v>138</v>
      </c>
      <c r="C165">
        <f t="shared" si="18"/>
        <v>0</v>
      </c>
      <c r="D165">
        <f t="shared" si="19"/>
        <v>1</v>
      </c>
      <c r="E165">
        <f t="shared" si="20"/>
        <v>0</v>
      </c>
      <c r="F165">
        <f t="shared" si="21"/>
        <v>0</v>
      </c>
      <c r="G165" s="2">
        <v>2800000</v>
      </c>
      <c r="H165" s="2"/>
      <c r="I165" s="2">
        <v>5800000</v>
      </c>
      <c r="J165" s="2">
        <v>8600000</v>
      </c>
      <c r="K165" s="13">
        <f t="shared" si="4"/>
        <v>0.32558139534883723</v>
      </c>
      <c r="L165">
        <v>2191</v>
      </c>
      <c r="M165">
        <v>3</v>
      </c>
      <c r="N165">
        <f t="shared" si="5"/>
        <v>1</v>
      </c>
    </row>
    <row r="166" spans="1:14" ht="19.2">
      <c r="A166" s="4" t="s">
        <v>6011</v>
      </c>
      <c r="B166" t="s">
        <v>31</v>
      </c>
      <c r="C166">
        <v>0</v>
      </c>
      <c r="D166">
        <v>0</v>
      </c>
      <c r="E166">
        <v>4</v>
      </c>
      <c r="F166">
        <v>0</v>
      </c>
      <c r="G166">
        <v>992693</v>
      </c>
      <c r="H166">
        <v>352547</v>
      </c>
      <c r="I166">
        <v>1992331</v>
      </c>
      <c r="J166">
        <v>3337571</v>
      </c>
      <c r="K166" s="13">
        <f t="shared" si="4"/>
        <v>0.29742977752383393</v>
      </c>
      <c r="L166">
        <v>1913</v>
      </c>
      <c r="M166">
        <v>4</v>
      </c>
      <c r="N166">
        <f t="shared" si="5"/>
        <v>4</v>
      </c>
    </row>
    <row r="167" spans="1:14" ht="19.2">
      <c r="A167" s="4" t="s">
        <v>6136</v>
      </c>
      <c r="B167" t="s">
        <v>31</v>
      </c>
      <c r="C167">
        <f t="shared" si="18"/>
        <v>0</v>
      </c>
      <c r="D167">
        <f t="shared" si="19"/>
        <v>0</v>
      </c>
      <c r="E167">
        <f t="shared" si="20"/>
        <v>1</v>
      </c>
      <c r="F167">
        <f t="shared" si="21"/>
        <v>0</v>
      </c>
      <c r="G167" s="2">
        <v>5321</v>
      </c>
      <c r="H167" s="2">
        <v>4054</v>
      </c>
      <c r="I167" s="2">
        <v>9375</v>
      </c>
      <c r="J167" s="2">
        <v>18750</v>
      </c>
      <c r="K167" s="13">
        <f t="shared" si="4"/>
        <v>0.28378666666666669</v>
      </c>
      <c r="L167">
        <v>365</v>
      </c>
      <c r="M167">
        <v>1</v>
      </c>
      <c r="N167">
        <f t="shared" si="5"/>
        <v>1</v>
      </c>
    </row>
    <row r="168" spans="1:14" ht="19.2">
      <c r="A168" s="4" t="s">
        <v>6065</v>
      </c>
      <c r="B168" s="3" t="s">
        <v>245</v>
      </c>
      <c r="C168">
        <f t="shared" si="18"/>
        <v>0</v>
      </c>
      <c r="D168">
        <f t="shared" si="19"/>
        <v>0</v>
      </c>
      <c r="E168">
        <f t="shared" si="20"/>
        <v>0</v>
      </c>
      <c r="F168">
        <f t="shared" si="21"/>
        <v>1</v>
      </c>
      <c r="G168" s="2">
        <v>133492</v>
      </c>
      <c r="H168" s="2"/>
      <c r="I168" s="2">
        <v>200248</v>
      </c>
      <c r="J168" s="2">
        <v>333740</v>
      </c>
      <c r="K168" s="13">
        <f t="shared" si="4"/>
        <v>0.39998801462216094</v>
      </c>
      <c r="L168">
        <v>273</v>
      </c>
      <c r="M168">
        <v>5</v>
      </c>
      <c r="N168">
        <f t="shared" si="5"/>
        <v>1</v>
      </c>
    </row>
    <row r="169" spans="1:14">
      <c r="A169" t="s">
        <v>5997</v>
      </c>
      <c r="B169" t="s">
        <v>31</v>
      </c>
      <c r="C169">
        <v>0</v>
      </c>
      <c r="D169">
        <v>0</v>
      </c>
      <c r="E169">
        <v>11</v>
      </c>
      <c r="F169">
        <v>0</v>
      </c>
      <c r="G169">
        <v>1969100</v>
      </c>
      <c r="H169">
        <v>1120627</v>
      </c>
      <c r="I169">
        <v>4050932</v>
      </c>
      <c r="J169">
        <v>7140659</v>
      </c>
      <c r="K169" s="13">
        <f t="shared" si="4"/>
        <v>0.27575886203220179</v>
      </c>
      <c r="L169">
        <v>9324</v>
      </c>
      <c r="M169">
        <v>34</v>
      </c>
      <c r="N169">
        <f t="shared" si="5"/>
        <v>11</v>
      </c>
    </row>
    <row r="170" spans="1:14" ht="19.2">
      <c r="A170" s="4" t="s">
        <v>6159</v>
      </c>
      <c r="B170" s="3" t="s">
        <v>138</v>
      </c>
      <c r="C170">
        <f t="shared" si="18"/>
        <v>0</v>
      </c>
      <c r="D170">
        <f t="shared" si="19"/>
        <v>1</v>
      </c>
      <c r="E170">
        <f t="shared" si="20"/>
        <v>0</v>
      </c>
      <c r="F170">
        <f t="shared" si="21"/>
        <v>0</v>
      </c>
      <c r="G170" s="2">
        <v>743005</v>
      </c>
      <c r="H170" s="2">
        <v>1165596</v>
      </c>
      <c r="I170" s="2">
        <v>214269</v>
      </c>
      <c r="J170" s="2">
        <v>2122870</v>
      </c>
      <c r="K170" s="13">
        <f t="shared" si="4"/>
        <v>0.35000023553020204</v>
      </c>
      <c r="L170">
        <v>1860</v>
      </c>
      <c r="M170">
        <v>8</v>
      </c>
      <c r="N170">
        <f t="shared" si="5"/>
        <v>1</v>
      </c>
    </row>
    <row r="171" spans="1:14" ht="19.2">
      <c r="A171" s="4" t="s">
        <v>6159</v>
      </c>
      <c r="B171" t="s">
        <v>138</v>
      </c>
      <c r="C171">
        <f t="shared" si="18"/>
        <v>0</v>
      </c>
      <c r="D171">
        <f t="shared" si="19"/>
        <v>1</v>
      </c>
      <c r="E171">
        <f t="shared" si="20"/>
        <v>0</v>
      </c>
      <c r="F171">
        <f t="shared" si="21"/>
        <v>0</v>
      </c>
      <c r="G171" s="2">
        <v>284651</v>
      </c>
      <c r="H171" s="2">
        <v>1730256</v>
      </c>
      <c r="I171" s="2">
        <v>1238258</v>
      </c>
      <c r="J171" s="2">
        <v>3253165</v>
      </c>
      <c r="K171" s="13">
        <f t="shared" si="4"/>
        <v>8.7499711819105389E-2</v>
      </c>
      <c r="L171">
        <v>1763</v>
      </c>
      <c r="M171">
        <v>8</v>
      </c>
      <c r="N171">
        <f t="shared" si="5"/>
        <v>1</v>
      </c>
    </row>
    <row r="172" spans="1:14" ht="19.2">
      <c r="A172" s="4" t="s">
        <v>6159</v>
      </c>
      <c r="B172" t="s">
        <v>138</v>
      </c>
      <c r="C172">
        <f t="shared" si="18"/>
        <v>0</v>
      </c>
      <c r="D172">
        <f t="shared" si="19"/>
        <v>1</v>
      </c>
      <c r="E172">
        <f t="shared" si="20"/>
        <v>0</v>
      </c>
      <c r="F172">
        <f t="shared" si="21"/>
        <v>0</v>
      </c>
      <c r="G172" s="2">
        <v>82110</v>
      </c>
      <c r="H172" s="2">
        <v>35190</v>
      </c>
      <c r="I172" s="2">
        <v>246348</v>
      </c>
      <c r="J172" s="2">
        <v>363648</v>
      </c>
      <c r="K172" s="13">
        <f t="shared" si="4"/>
        <v>0.22579527455121437</v>
      </c>
      <c r="L172">
        <v>1215</v>
      </c>
      <c r="M172">
        <v>2</v>
      </c>
      <c r="N172">
        <f t="shared" si="5"/>
        <v>1</v>
      </c>
    </row>
    <row r="173" spans="1:14" ht="19.2">
      <c r="A173" s="4" t="s">
        <v>6159</v>
      </c>
      <c r="B173" t="s">
        <v>93</v>
      </c>
      <c r="C173">
        <f t="shared" ref="C173:C177" si="22">COUNTIF(B173,"*Samenwerkingsverband Noord-Nederland*")</f>
        <v>1</v>
      </c>
      <c r="D173">
        <f t="shared" si="19"/>
        <v>0</v>
      </c>
      <c r="E173">
        <f t="shared" si="20"/>
        <v>0</v>
      </c>
      <c r="F173">
        <f t="shared" si="21"/>
        <v>0</v>
      </c>
      <c r="G173" s="2">
        <v>154719</v>
      </c>
      <c r="H173" s="2"/>
      <c r="I173" s="2">
        <v>361011</v>
      </c>
      <c r="J173" s="2">
        <v>515730</v>
      </c>
      <c r="K173" s="13">
        <f t="shared" si="4"/>
        <v>0.3</v>
      </c>
      <c r="L173">
        <v>944</v>
      </c>
      <c r="M173">
        <v>4</v>
      </c>
      <c r="N173">
        <f t="shared" si="5"/>
        <v>1</v>
      </c>
    </row>
    <row r="174" spans="1:14" ht="19.2">
      <c r="A174" s="4" t="s">
        <v>6159</v>
      </c>
      <c r="B174" t="s">
        <v>93</v>
      </c>
      <c r="C174">
        <f t="shared" si="22"/>
        <v>1</v>
      </c>
      <c r="D174">
        <f t="shared" si="19"/>
        <v>0</v>
      </c>
      <c r="E174">
        <f t="shared" si="20"/>
        <v>0</v>
      </c>
      <c r="F174">
        <f t="shared" si="21"/>
        <v>0</v>
      </c>
      <c r="G174" s="2">
        <v>109690</v>
      </c>
      <c r="H174" s="2">
        <v>503069</v>
      </c>
      <c r="I174" s="2">
        <v>668138</v>
      </c>
      <c r="J174" s="2">
        <v>1280896</v>
      </c>
      <c r="K174" s="13">
        <f t="shared" si="4"/>
        <v>8.5635367742580196E-2</v>
      </c>
      <c r="L174">
        <v>1095</v>
      </c>
      <c r="M174">
        <v>1</v>
      </c>
      <c r="N174">
        <f t="shared" si="5"/>
        <v>1</v>
      </c>
    </row>
    <row r="175" spans="1:14" ht="19.2">
      <c r="A175" s="4" t="s">
        <v>6159</v>
      </c>
      <c r="B175" t="s">
        <v>93</v>
      </c>
      <c r="C175">
        <f t="shared" si="22"/>
        <v>1</v>
      </c>
      <c r="D175">
        <f t="shared" si="19"/>
        <v>0</v>
      </c>
      <c r="E175">
        <f t="shared" si="20"/>
        <v>0</v>
      </c>
      <c r="F175">
        <f t="shared" si="21"/>
        <v>0</v>
      </c>
      <c r="G175" s="2">
        <v>909080</v>
      </c>
      <c r="H175" s="2">
        <v>350000</v>
      </c>
      <c r="I175" s="2">
        <v>1013620</v>
      </c>
      <c r="J175" s="2">
        <v>2272700</v>
      </c>
      <c r="K175" s="13">
        <f t="shared" si="4"/>
        <v>0.4</v>
      </c>
      <c r="L175">
        <v>1193</v>
      </c>
      <c r="M175">
        <v>1</v>
      </c>
      <c r="N175">
        <f t="shared" si="5"/>
        <v>1</v>
      </c>
    </row>
    <row r="176" spans="1:14" ht="19.2">
      <c r="A176" s="4" t="s">
        <v>6159</v>
      </c>
      <c r="B176" t="s">
        <v>138</v>
      </c>
      <c r="C176">
        <f t="shared" si="22"/>
        <v>0</v>
      </c>
      <c r="D176">
        <f t="shared" si="19"/>
        <v>1</v>
      </c>
      <c r="E176">
        <f t="shared" si="20"/>
        <v>0</v>
      </c>
      <c r="F176">
        <f t="shared" si="21"/>
        <v>0</v>
      </c>
      <c r="G176" s="2">
        <v>38116</v>
      </c>
      <c r="H176" s="2">
        <v>16335</v>
      </c>
      <c r="I176" s="2">
        <v>59395</v>
      </c>
      <c r="J176" s="2">
        <v>113846</v>
      </c>
      <c r="K176" s="13">
        <f t="shared" si="4"/>
        <v>0.33480315513939884</v>
      </c>
      <c r="L176">
        <v>1181</v>
      </c>
      <c r="M176">
        <v>5</v>
      </c>
      <c r="N176">
        <f t="shared" si="5"/>
        <v>1</v>
      </c>
    </row>
    <row r="177" spans="1:14" ht="19.2">
      <c r="A177" s="4" t="s">
        <v>6159</v>
      </c>
      <c r="B177" t="s">
        <v>31</v>
      </c>
      <c r="C177">
        <f t="shared" si="22"/>
        <v>0</v>
      </c>
      <c r="D177">
        <f t="shared" si="19"/>
        <v>0</v>
      </c>
      <c r="E177">
        <f t="shared" si="20"/>
        <v>1</v>
      </c>
      <c r="F177">
        <f t="shared" si="21"/>
        <v>0</v>
      </c>
      <c r="G177" s="2">
        <v>248432</v>
      </c>
      <c r="H177" s="2">
        <v>191101</v>
      </c>
      <c r="I177" s="2">
        <v>474157</v>
      </c>
      <c r="J177" s="2">
        <v>913690</v>
      </c>
      <c r="K177" s="13">
        <f t="shared" si="4"/>
        <v>0.27189965962197243</v>
      </c>
      <c r="L177">
        <v>1095</v>
      </c>
      <c r="M177">
        <v>9</v>
      </c>
      <c r="N177">
        <f>SUM(C177:F177)</f>
        <v>1</v>
      </c>
    </row>
    <row r="179" spans="1:14">
      <c r="C179">
        <f t="shared" ref="C179:J179" si="23">SUM(C2:C177)</f>
        <v>96</v>
      </c>
      <c r="D179">
        <f t="shared" si="23"/>
        <v>129</v>
      </c>
      <c r="E179" s="11">
        <f t="shared" si="23"/>
        <v>392</v>
      </c>
      <c r="F179">
        <f t="shared" si="23"/>
        <v>161</v>
      </c>
      <c r="G179" s="2">
        <f t="shared" si="23"/>
        <v>508071037</v>
      </c>
      <c r="H179" s="2">
        <f t="shared" si="23"/>
        <v>392466944</v>
      </c>
      <c r="I179" s="2">
        <f t="shared" si="23"/>
        <v>797923587</v>
      </c>
      <c r="J179" s="2">
        <f t="shared" si="23"/>
        <v>1775874790</v>
      </c>
      <c r="K179" s="2"/>
      <c r="N179">
        <f>SUM(N2:N177)</f>
        <v>778</v>
      </c>
    </row>
    <row r="180" spans="1:14">
      <c r="C180" s="1" t="s">
        <v>5979</v>
      </c>
      <c r="D180" s="1" t="s">
        <v>5980</v>
      </c>
      <c r="E180" s="1" t="s">
        <v>5981</v>
      </c>
      <c r="F180" s="1" t="s">
        <v>5982</v>
      </c>
      <c r="G180" s="3">
        <f>507059807/1000000</f>
        <v>507.05980699999998</v>
      </c>
      <c r="H180" s="3">
        <f>392288471/1000000</f>
        <v>392.28847100000002</v>
      </c>
      <c r="I180">
        <f>796361930/1000000</f>
        <v>796.36193000000003</v>
      </c>
    </row>
    <row r="181" spans="1:14">
      <c r="H181">
        <f>G180+H180</f>
        <v>899.34827799999994</v>
      </c>
    </row>
    <row r="182" spans="1:14">
      <c r="B182" s="3"/>
      <c r="C182" s="3" t="s">
        <v>6158</v>
      </c>
      <c r="D182">
        <f>SUM(C179:F179)</f>
        <v>778</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B3CF7-A336-4E52-B131-76B32652D585}">
  <dimension ref="A1:R358"/>
  <sheetViews>
    <sheetView tabSelected="1" workbookViewId="0">
      <pane ySplit="1" topLeftCell="A2" activePane="bottomLeft" state="frozen"/>
      <selection pane="bottomLeft" activeCell="S256" sqref="S256"/>
    </sheetView>
  </sheetViews>
  <sheetFormatPr defaultRowHeight="14.4"/>
  <cols>
    <col min="1" max="1" width="18.77734375" customWidth="1"/>
    <col min="2" max="2" width="13.21875" customWidth="1"/>
    <col min="3" max="4" width="9.21875" bestFit="1" customWidth="1"/>
    <col min="5" max="5" width="8.77734375" customWidth="1"/>
    <col min="6" max="6" width="11.5546875" bestFit="1" customWidth="1"/>
    <col min="7" max="7" width="12.5546875" bestFit="1" customWidth="1"/>
    <col min="8" max="8" width="9.21875" bestFit="1" customWidth="1"/>
    <col min="9" max="9" width="9.109375" bestFit="1" customWidth="1"/>
    <col min="10" max="14" width="9.21875" bestFit="1" customWidth="1"/>
    <col min="15" max="16" width="9.33203125" bestFit="1" customWidth="1"/>
  </cols>
  <sheetData>
    <row r="1" spans="1:18" s="1" customFormat="1">
      <c r="A1" s="20" t="s">
        <v>5983</v>
      </c>
      <c r="B1" s="20" t="s">
        <v>6350</v>
      </c>
      <c r="C1" s="20" t="s">
        <v>138</v>
      </c>
      <c r="D1" s="20" t="s">
        <v>6349</v>
      </c>
      <c r="E1" s="20" t="s">
        <v>6351</v>
      </c>
      <c r="F1" s="20" t="s">
        <v>6352</v>
      </c>
      <c r="G1" s="20" t="s">
        <v>6353</v>
      </c>
      <c r="H1" s="21" t="s">
        <v>6354</v>
      </c>
      <c r="I1" s="21" t="s">
        <v>6355</v>
      </c>
      <c r="J1" s="21" t="s">
        <v>6356</v>
      </c>
      <c r="K1" s="21" t="s">
        <v>6357</v>
      </c>
      <c r="L1" s="21" t="s">
        <v>6358</v>
      </c>
      <c r="M1" s="21" t="s">
        <v>6359</v>
      </c>
      <c r="N1" s="20" t="s">
        <v>6360</v>
      </c>
      <c r="O1" s="20" t="s">
        <v>6361</v>
      </c>
      <c r="P1" s="20" t="s">
        <v>6362</v>
      </c>
      <c r="Q1" s="1" t="s">
        <v>6363</v>
      </c>
      <c r="R1" s="1" t="s">
        <v>6364</v>
      </c>
    </row>
    <row r="2" spans="1:18">
      <c r="A2" s="17" t="s">
        <v>6161</v>
      </c>
      <c r="B2" s="17">
        <v>1</v>
      </c>
      <c r="C2" s="17">
        <v>0</v>
      </c>
      <c r="D2" s="17">
        <v>0</v>
      </c>
      <c r="E2" s="17">
        <v>0</v>
      </c>
      <c r="F2" s="17">
        <v>0</v>
      </c>
      <c r="G2" s="17">
        <v>0</v>
      </c>
      <c r="H2" s="17">
        <v>42.7</v>
      </c>
      <c r="I2" s="17">
        <v>0.69299999999999995</v>
      </c>
      <c r="J2" s="17">
        <v>4.9000000000000002E-2</v>
      </c>
      <c r="K2" s="17">
        <v>0.63500000000000001</v>
      </c>
      <c r="L2" s="17">
        <v>209</v>
      </c>
      <c r="M2" s="17">
        <v>8</v>
      </c>
      <c r="N2" s="17">
        <v>435.4</v>
      </c>
      <c r="O2" s="17">
        <v>6.3000000000000114</v>
      </c>
      <c r="P2" s="17">
        <v>9</v>
      </c>
      <c r="Q2">
        <v>92</v>
      </c>
      <c r="R2">
        <v>25541</v>
      </c>
    </row>
    <row r="3" spans="1:18">
      <c r="A3" s="17" t="s">
        <v>6078</v>
      </c>
      <c r="B3" s="17">
        <v>0</v>
      </c>
      <c r="C3" s="17">
        <v>0</v>
      </c>
      <c r="D3" s="17">
        <v>0</v>
      </c>
      <c r="E3" s="17">
        <v>1</v>
      </c>
      <c r="F3" s="17">
        <v>676792</v>
      </c>
      <c r="G3" s="17">
        <v>3673690</v>
      </c>
      <c r="H3" s="17">
        <v>54.8</v>
      </c>
      <c r="I3" s="17">
        <v>0.35799999999999998</v>
      </c>
      <c r="J3" s="17">
        <v>1.4E-2</v>
      </c>
      <c r="K3" s="17">
        <v>0.70899999999999996</v>
      </c>
      <c r="L3" s="17">
        <v>268</v>
      </c>
      <c r="M3" s="17">
        <v>24</v>
      </c>
      <c r="N3" s="17">
        <v>667.1</v>
      </c>
      <c r="O3" s="17">
        <v>21.699999999999932</v>
      </c>
      <c r="P3" s="17">
        <v>700</v>
      </c>
      <c r="Q3">
        <v>1501</v>
      </c>
      <c r="R3">
        <v>30618</v>
      </c>
    </row>
    <row r="4" spans="1:18">
      <c r="A4" s="17" t="s">
        <v>5998</v>
      </c>
      <c r="B4" s="17">
        <v>0</v>
      </c>
      <c r="C4" s="17">
        <v>0</v>
      </c>
      <c r="D4" s="17">
        <v>1</v>
      </c>
      <c r="E4" s="17">
        <v>0</v>
      </c>
      <c r="F4" s="17">
        <v>432586</v>
      </c>
      <c r="G4" s="17">
        <v>1856160</v>
      </c>
      <c r="H4" s="17">
        <v>47.9</v>
      </c>
      <c r="I4" s="17">
        <v>0.44</v>
      </c>
      <c r="J4" s="17">
        <v>9.2999999999999999E-2</v>
      </c>
      <c r="K4" s="17">
        <v>0.67400000000000004</v>
      </c>
      <c r="L4" s="17">
        <v>150</v>
      </c>
      <c r="M4" s="17">
        <v>31</v>
      </c>
      <c r="N4" s="17">
        <v>525.20000000000005</v>
      </c>
      <c r="O4" s="17">
        <v>21.099999999999909</v>
      </c>
      <c r="P4" s="17">
        <v>1</v>
      </c>
      <c r="Q4">
        <v>281</v>
      </c>
      <c r="R4">
        <v>27082</v>
      </c>
    </row>
    <row r="5" spans="1:18">
      <c r="A5" s="17" t="s">
        <v>6095</v>
      </c>
      <c r="B5" s="17">
        <v>1</v>
      </c>
      <c r="C5" s="17">
        <v>0</v>
      </c>
      <c r="D5" s="17">
        <v>0</v>
      </c>
      <c r="E5" s="17">
        <v>0</v>
      </c>
      <c r="F5" s="17">
        <v>124239</v>
      </c>
      <c r="G5" s="17">
        <v>354968</v>
      </c>
      <c r="H5" s="17">
        <v>43.4</v>
      </c>
      <c r="I5" s="17">
        <v>0.36299999999999999</v>
      </c>
      <c r="J5" s="17">
        <v>0.05</v>
      </c>
      <c r="K5" s="17">
        <v>0.64</v>
      </c>
      <c r="L5" s="17">
        <v>144</v>
      </c>
      <c r="M5" s="17">
        <v>7</v>
      </c>
      <c r="N5" s="17">
        <v>431.8</v>
      </c>
      <c r="O5" s="17">
        <v>18.800000000000011</v>
      </c>
      <c r="P5" s="17">
        <v>23</v>
      </c>
      <c r="Q5">
        <v>275</v>
      </c>
      <c r="R5">
        <v>28110</v>
      </c>
    </row>
    <row r="6" spans="1:18">
      <c r="A6" s="17" t="s">
        <v>6162</v>
      </c>
      <c r="B6" s="17">
        <v>0</v>
      </c>
      <c r="C6" s="17">
        <v>0</v>
      </c>
      <c r="D6" s="17">
        <v>0</v>
      </c>
      <c r="E6" s="17">
        <v>1</v>
      </c>
      <c r="F6" s="17">
        <v>0</v>
      </c>
      <c r="G6" s="17">
        <v>0</v>
      </c>
      <c r="H6" s="17">
        <v>52.4</v>
      </c>
      <c r="I6" s="17">
        <v>0.24399999999999999</v>
      </c>
      <c r="J6" s="17">
        <v>5.0523999999999999E-2</v>
      </c>
      <c r="K6" s="17">
        <v>0.67200000000000004</v>
      </c>
      <c r="L6" s="17">
        <v>213</v>
      </c>
      <c r="M6" s="17">
        <v>21</v>
      </c>
      <c r="N6" s="17">
        <v>633.70000000000005</v>
      </c>
      <c r="O6" s="17">
        <v>3.0999999999999091</v>
      </c>
      <c r="P6" s="17">
        <v>0</v>
      </c>
      <c r="Q6">
        <v>2240</v>
      </c>
      <c r="R6">
        <v>19643</v>
      </c>
    </row>
    <row r="7" spans="1:18">
      <c r="A7" s="17" t="s">
        <v>6163</v>
      </c>
      <c r="B7" s="17">
        <v>0</v>
      </c>
      <c r="C7" s="17">
        <v>0</v>
      </c>
      <c r="D7" s="17">
        <v>0</v>
      </c>
      <c r="E7" s="17">
        <v>1</v>
      </c>
      <c r="F7" s="17">
        <v>0</v>
      </c>
      <c r="G7" s="17">
        <v>0</v>
      </c>
      <c r="H7" s="17">
        <v>50.5</v>
      </c>
      <c r="I7" s="17">
        <v>0.36299999999999999</v>
      </c>
      <c r="J7" s="17">
        <v>2.5000000000000001E-2</v>
      </c>
      <c r="K7" s="17">
        <v>0.69899999999999995</v>
      </c>
      <c r="L7" s="17">
        <v>214</v>
      </c>
      <c r="M7" s="17">
        <v>28</v>
      </c>
      <c r="N7" s="17">
        <v>549</v>
      </c>
      <c r="O7" s="17">
        <v>-11.700000000000045</v>
      </c>
      <c r="P7" s="17">
        <v>79</v>
      </c>
      <c r="Q7">
        <v>1151</v>
      </c>
      <c r="R7">
        <v>25101</v>
      </c>
    </row>
    <row r="8" spans="1:18">
      <c r="A8" s="17" t="s">
        <v>6054</v>
      </c>
      <c r="B8" s="17">
        <v>0</v>
      </c>
      <c r="C8" s="17">
        <v>0</v>
      </c>
      <c r="D8" s="17">
        <v>0</v>
      </c>
      <c r="E8" s="17">
        <v>1</v>
      </c>
      <c r="F8" s="17">
        <v>3142034</v>
      </c>
      <c r="G8" s="17">
        <v>10242818</v>
      </c>
      <c r="H8" s="17">
        <v>53.8</v>
      </c>
      <c r="I8" s="17">
        <v>0.27500000000000002</v>
      </c>
      <c r="J8" s="17">
        <v>5.0523999999999999E-2</v>
      </c>
      <c r="K8" s="17">
        <v>0.66300000000000003</v>
      </c>
      <c r="L8" s="17">
        <v>233</v>
      </c>
      <c r="M8" s="17">
        <v>10</v>
      </c>
      <c r="N8" s="17">
        <v>697</v>
      </c>
      <c r="O8" s="17">
        <v>0.70000000000004547</v>
      </c>
      <c r="P8" s="17">
        <v>-5</v>
      </c>
      <c r="Q8">
        <v>963</v>
      </c>
      <c r="R8">
        <v>106435</v>
      </c>
    </row>
    <row r="9" spans="1:18">
      <c r="A9" s="17" t="s">
        <v>6031</v>
      </c>
      <c r="B9" s="17">
        <v>0</v>
      </c>
      <c r="C9" s="17">
        <v>0</v>
      </c>
      <c r="D9" s="17">
        <v>1</v>
      </c>
      <c r="E9" s="17">
        <v>0</v>
      </c>
      <c r="F9" s="17">
        <v>1003042</v>
      </c>
      <c r="G9" s="17">
        <v>4778939</v>
      </c>
      <c r="H9" s="17">
        <v>56.6</v>
      </c>
      <c r="I9" s="17">
        <v>0.16200000000000001</v>
      </c>
      <c r="J9" s="17">
        <v>2.1999999999999999E-2</v>
      </c>
      <c r="K9" s="17">
        <v>0.61399999999999999</v>
      </c>
      <c r="L9" s="17">
        <v>148</v>
      </c>
      <c r="M9" s="17">
        <v>33</v>
      </c>
      <c r="N9" s="17">
        <v>773.9</v>
      </c>
      <c r="O9" s="17">
        <v>7.6000000000000227</v>
      </c>
      <c r="P9" s="17">
        <v>-158</v>
      </c>
      <c r="Q9">
        <v>1081</v>
      </c>
      <c r="R9">
        <v>72729</v>
      </c>
    </row>
    <row r="10" spans="1:18">
      <c r="A10" s="17" t="s">
        <v>6061</v>
      </c>
      <c r="B10" s="17">
        <v>0</v>
      </c>
      <c r="C10" s="17">
        <v>0</v>
      </c>
      <c r="D10" s="17">
        <v>0</v>
      </c>
      <c r="E10" s="17">
        <v>1</v>
      </c>
      <c r="F10" s="17">
        <v>7288807</v>
      </c>
      <c r="G10" s="17">
        <v>8036307</v>
      </c>
      <c r="H10" s="17">
        <v>50.5</v>
      </c>
      <c r="I10" s="17">
        <v>0.34499999999999997</v>
      </c>
      <c r="J10" s="17">
        <v>0.05</v>
      </c>
      <c r="K10" s="17">
        <v>0.67</v>
      </c>
      <c r="L10" s="17">
        <v>216</v>
      </c>
      <c r="M10" s="17">
        <v>29</v>
      </c>
      <c r="N10" s="17">
        <v>533.79999999999995</v>
      </c>
      <c r="O10" s="17">
        <v>14.5</v>
      </c>
      <c r="P10" s="17">
        <v>-15</v>
      </c>
      <c r="Q10">
        <v>1510</v>
      </c>
      <c r="R10">
        <v>195213</v>
      </c>
    </row>
    <row r="11" spans="1:18">
      <c r="A11" s="17" t="s">
        <v>6164</v>
      </c>
      <c r="B11" s="17">
        <v>0</v>
      </c>
      <c r="C11" s="17">
        <v>0</v>
      </c>
      <c r="D11" s="17">
        <v>0</v>
      </c>
      <c r="E11" s="17">
        <v>1</v>
      </c>
      <c r="F11" s="17">
        <v>0</v>
      </c>
      <c r="G11" s="17">
        <v>0</v>
      </c>
      <c r="H11" s="17">
        <v>49.5</v>
      </c>
      <c r="I11" s="17">
        <v>0.40699999999999997</v>
      </c>
      <c r="J11" s="17">
        <v>3.4000000000000002E-2</v>
      </c>
      <c r="K11" s="17">
        <v>0.68600000000000005</v>
      </c>
      <c r="L11" s="17">
        <v>236</v>
      </c>
      <c r="M11" s="17">
        <v>82</v>
      </c>
      <c r="N11" s="17">
        <v>549.6</v>
      </c>
      <c r="O11" s="17">
        <v>25.199999999999932</v>
      </c>
      <c r="P11" s="17">
        <v>0</v>
      </c>
      <c r="Q11">
        <v>843</v>
      </c>
      <c r="R11">
        <v>106685</v>
      </c>
    </row>
    <row r="12" spans="1:18">
      <c r="A12" s="17" t="s">
        <v>6165</v>
      </c>
      <c r="B12" s="17">
        <v>0</v>
      </c>
      <c r="C12" s="17">
        <v>1</v>
      </c>
      <c r="D12" s="17">
        <v>0</v>
      </c>
      <c r="E12" s="17">
        <v>0</v>
      </c>
      <c r="F12" s="17">
        <v>0</v>
      </c>
      <c r="G12" s="17">
        <v>0</v>
      </c>
      <c r="H12" s="17">
        <v>41.8</v>
      </c>
      <c r="I12" s="17">
        <v>0.30299999999999999</v>
      </c>
      <c r="J12" s="17">
        <v>2.5999999999999999E-2</v>
      </c>
      <c r="K12" s="17">
        <v>0.67500000000000004</v>
      </c>
      <c r="L12" s="17">
        <v>136</v>
      </c>
      <c r="M12" s="17">
        <v>1</v>
      </c>
      <c r="N12" s="17">
        <v>389.8</v>
      </c>
      <c r="O12" s="17">
        <v>55.5</v>
      </c>
      <c r="P12" s="17">
        <v>4</v>
      </c>
      <c r="Q12">
        <v>104</v>
      </c>
      <c r="R12">
        <v>9640</v>
      </c>
    </row>
    <row r="13" spans="1:18">
      <c r="A13" s="17" t="s">
        <v>6063</v>
      </c>
      <c r="B13" s="17">
        <v>0</v>
      </c>
      <c r="C13" s="17">
        <v>1</v>
      </c>
      <c r="D13" s="17">
        <v>0</v>
      </c>
      <c r="E13" s="17">
        <v>0</v>
      </c>
      <c r="F13" s="17">
        <v>317266</v>
      </c>
      <c r="G13" s="17">
        <v>909962</v>
      </c>
      <c r="H13" s="17">
        <v>47.7</v>
      </c>
      <c r="I13" s="17">
        <v>0.45300000000000001</v>
      </c>
      <c r="J13" s="17">
        <v>0.03</v>
      </c>
      <c r="K13" s="17">
        <v>0.67500000000000004</v>
      </c>
      <c r="L13" s="17">
        <v>151</v>
      </c>
      <c r="M13" s="17">
        <v>3</v>
      </c>
      <c r="N13" s="17">
        <v>475.9</v>
      </c>
      <c r="O13" s="17">
        <v>24.600000000000023</v>
      </c>
      <c r="P13" s="17">
        <v>1</v>
      </c>
      <c r="Q13">
        <v>263</v>
      </c>
      <c r="R13">
        <v>53622</v>
      </c>
    </row>
    <row r="14" spans="1:18">
      <c r="A14" s="17" t="s">
        <v>6166</v>
      </c>
      <c r="B14" s="17">
        <v>1</v>
      </c>
      <c r="C14" s="17">
        <v>0</v>
      </c>
      <c r="D14" s="17">
        <v>0</v>
      </c>
      <c r="E14" s="17">
        <v>0</v>
      </c>
      <c r="F14" s="17">
        <v>0</v>
      </c>
      <c r="G14" s="17">
        <v>0</v>
      </c>
      <c r="H14" s="17">
        <v>55.9</v>
      </c>
      <c r="I14" s="17">
        <v>0.439</v>
      </c>
      <c r="J14" s="17">
        <v>1.4E-2</v>
      </c>
      <c r="K14" s="17">
        <v>0.65200000000000002</v>
      </c>
      <c r="L14" s="17">
        <v>201</v>
      </c>
      <c r="M14" s="17">
        <v>54</v>
      </c>
      <c r="N14" s="17">
        <v>754.6</v>
      </c>
      <c r="O14" s="17">
        <v>56.100000000000023</v>
      </c>
      <c r="P14" s="17">
        <v>-2</v>
      </c>
      <c r="Q14">
        <v>60</v>
      </c>
      <c r="R14">
        <v>3525</v>
      </c>
    </row>
    <row r="15" spans="1:18">
      <c r="A15" s="17" t="s">
        <v>6040</v>
      </c>
      <c r="B15" s="17">
        <v>0</v>
      </c>
      <c r="C15" s="17">
        <v>0</v>
      </c>
      <c r="D15" s="17">
        <v>0</v>
      </c>
      <c r="E15" s="17">
        <v>1</v>
      </c>
      <c r="F15" s="17">
        <v>19186131</v>
      </c>
      <c r="G15" s="17">
        <v>47315344</v>
      </c>
      <c r="H15" s="17">
        <v>57</v>
      </c>
      <c r="I15" s="17">
        <v>0.14199999999999999</v>
      </c>
      <c r="J15" s="17">
        <v>2.9000000000000001E-2</v>
      </c>
      <c r="K15" s="17">
        <v>0.69699999999999995</v>
      </c>
      <c r="L15" s="17">
        <v>336</v>
      </c>
      <c r="M15" s="17">
        <v>1</v>
      </c>
      <c r="N15" s="17">
        <v>766.1</v>
      </c>
      <c r="O15" s="17">
        <v>-7.1000000000000227</v>
      </c>
      <c r="P15" s="17">
        <v>-52</v>
      </c>
      <c r="Q15">
        <v>2382</v>
      </c>
      <c r="R15">
        <v>149662</v>
      </c>
    </row>
    <row r="16" spans="1:18">
      <c r="A16" s="17" t="s">
        <v>6167</v>
      </c>
      <c r="B16" s="17">
        <v>0</v>
      </c>
      <c r="C16" s="17">
        <v>0</v>
      </c>
      <c r="D16" s="17">
        <v>0</v>
      </c>
      <c r="E16" s="17">
        <v>1</v>
      </c>
      <c r="F16" s="17">
        <v>0</v>
      </c>
      <c r="G16" s="17">
        <v>0</v>
      </c>
      <c r="H16" s="17">
        <v>51.7</v>
      </c>
      <c r="I16" s="17">
        <v>0.51100000000000001</v>
      </c>
      <c r="J16" s="17">
        <v>2.5000000000000001E-2</v>
      </c>
      <c r="K16" s="17">
        <v>0.65400000000000003</v>
      </c>
      <c r="L16" s="17">
        <v>306</v>
      </c>
      <c r="M16" s="17">
        <v>15</v>
      </c>
      <c r="N16" s="17">
        <v>717.6</v>
      </c>
      <c r="O16" s="17">
        <v>93.199999999999932</v>
      </c>
      <c r="P16" s="17">
        <v>-11</v>
      </c>
      <c r="Q16">
        <v>2037</v>
      </c>
      <c r="R16">
        <v>84379</v>
      </c>
    </row>
    <row r="17" spans="1:18">
      <c r="A17" s="17" t="s">
        <v>6026</v>
      </c>
      <c r="B17" s="17">
        <v>0</v>
      </c>
      <c r="C17" s="17">
        <v>0</v>
      </c>
      <c r="D17" s="17">
        <v>0</v>
      </c>
      <c r="E17" s="17">
        <v>1</v>
      </c>
      <c r="F17" s="17">
        <v>93421865</v>
      </c>
      <c r="G17" s="17">
        <v>203485014</v>
      </c>
      <c r="H17" s="17">
        <v>57.9</v>
      </c>
      <c r="I17" s="17">
        <v>0.65200000000000002</v>
      </c>
      <c r="J17" s="17">
        <v>6.5000000000000002E-2</v>
      </c>
      <c r="K17" s="17">
        <v>0.65100000000000002</v>
      </c>
      <c r="L17" s="17">
        <v>372</v>
      </c>
      <c r="M17" s="17">
        <v>174</v>
      </c>
      <c r="N17" s="17">
        <v>890.3</v>
      </c>
      <c r="O17" s="17">
        <v>93.900000000000091</v>
      </c>
      <c r="P17" s="17">
        <v>127</v>
      </c>
      <c r="Q17">
        <v>4818</v>
      </c>
      <c r="R17">
        <v>799278</v>
      </c>
    </row>
    <row r="18" spans="1:18">
      <c r="A18" s="17" t="s">
        <v>5988</v>
      </c>
      <c r="B18" s="17">
        <v>0</v>
      </c>
      <c r="C18" s="17">
        <v>0</v>
      </c>
      <c r="D18" s="17">
        <v>1</v>
      </c>
      <c r="E18" s="17">
        <v>0</v>
      </c>
      <c r="F18" s="17">
        <v>1561919</v>
      </c>
      <c r="G18" s="17">
        <v>5116863</v>
      </c>
      <c r="H18" s="17">
        <v>59.1</v>
      </c>
      <c r="I18" s="17">
        <v>6.0999999999999999E-2</v>
      </c>
      <c r="J18" s="17">
        <v>3.5000000000000003E-2</v>
      </c>
      <c r="K18" s="17">
        <v>0.67</v>
      </c>
      <c r="L18" s="17">
        <v>238</v>
      </c>
      <c r="M18" s="17">
        <v>17</v>
      </c>
      <c r="N18" s="17">
        <v>839.7</v>
      </c>
      <c r="O18" s="17">
        <v>-17.800000000000068</v>
      </c>
      <c r="P18" s="17">
        <v>0</v>
      </c>
      <c r="Q18">
        <v>463</v>
      </c>
      <c r="R18">
        <v>157315</v>
      </c>
    </row>
    <row r="19" spans="1:18">
      <c r="A19" s="17" t="s">
        <v>6168</v>
      </c>
      <c r="B19" s="17">
        <v>1</v>
      </c>
      <c r="C19" s="17">
        <v>0</v>
      </c>
      <c r="D19" s="17">
        <v>0</v>
      </c>
      <c r="E19" s="17">
        <v>0</v>
      </c>
      <c r="F19" s="17">
        <v>0</v>
      </c>
      <c r="G19" s="17">
        <v>0</v>
      </c>
      <c r="H19" s="17">
        <v>42.6</v>
      </c>
      <c r="I19" s="17">
        <v>0.55900000000000005</v>
      </c>
      <c r="J19" s="17">
        <v>5.0523999999999999E-2</v>
      </c>
      <c r="K19" s="17">
        <v>0.61399999999999999</v>
      </c>
      <c r="L19" s="17">
        <v>112</v>
      </c>
      <c r="M19" s="17">
        <v>0</v>
      </c>
      <c r="N19" s="17">
        <v>479.6</v>
      </c>
      <c r="O19" s="17">
        <v>31.099999999999966</v>
      </c>
      <c r="P19" s="17">
        <v>0</v>
      </c>
      <c r="Q19">
        <v>507</v>
      </c>
      <c r="R19">
        <v>12053</v>
      </c>
    </row>
    <row r="20" spans="1:18">
      <c r="A20" s="17" t="s">
        <v>6013</v>
      </c>
      <c r="B20" s="17">
        <v>0</v>
      </c>
      <c r="C20" s="17">
        <v>0</v>
      </c>
      <c r="D20" s="17">
        <v>1</v>
      </c>
      <c r="E20" s="17">
        <v>0</v>
      </c>
      <c r="F20" s="17">
        <v>3955588</v>
      </c>
      <c r="G20" s="17">
        <v>10669399</v>
      </c>
      <c r="H20" s="17">
        <v>59.3</v>
      </c>
      <c r="I20" s="17">
        <v>0.17599999999999999</v>
      </c>
      <c r="J20" s="17">
        <v>2.7E-2</v>
      </c>
      <c r="K20" s="17">
        <v>0.65300000000000002</v>
      </c>
      <c r="L20" s="17">
        <v>302</v>
      </c>
      <c r="M20" s="17">
        <v>3</v>
      </c>
      <c r="N20" s="17">
        <v>888.3</v>
      </c>
      <c r="O20" s="17">
        <v>-26.299999999999955</v>
      </c>
      <c r="P20" s="17">
        <v>3</v>
      </c>
      <c r="Q20">
        <v>1529</v>
      </c>
      <c r="R20">
        <v>149827</v>
      </c>
    </row>
    <row r="21" spans="1:18">
      <c r="A21" s="17" t="s">
        <v>6022</v>
      </c>
      <c r="B21" s="17">
        <v>1</v>
      </c>
      <c r="C21" s="17">
        <v>0</v>
      </c>
      <c r="D21" s="17">
        <v>0</v>
      </c>
      <c r="E21" s="17">
        <v>0</v>
      </c>
      <c r="F21" s="17">
        <v>4166036</v>
      </c>
      <c r="G21" s="17">
        <v>13300121</v>
      </c>
      <c r="H21" s="17">
        <v>56.3</v>
      </c>
      <c r="I21" s="17">
        <v>0.41499999999999998</v>
      </c>
      <c r="J21" s="17">
        <v>0.03</v>
      </c>
      <c r="K21" s="17">
        <v>0.65800000000000003</v>
      </c>
      <c r="L21" s="17">
        <v>221</v>
      </c>
      <c r="M21" s="17">
        <v>11</v>
      </c>
      <c r="N21" s="17">
        <v>780.7</v>
      </c>
      <c r="O21" s="17">
        <v>34.399999999999977</v>
      </c>
      <c r="P21" s="17">
        <v>6</v>
      </c>
      <c r="Q21">
        <v>821</v>
      </c>
      <c r="R21">
        <v>67204</v>
      </c>
    </row>
    <row r="22" spans="1:18">
      <c r="A22" s="17" t="s">
        <v>6169</v>
      </c>
      <c r="B22" s="17">
        <v>0</v>
      </c>
      <c r="C22" s="17">
        <v>1</v>
      </c>
      <c r="D22" s="17">
        <v>0</v>
      </c>
      <c r="E22" s="17">
        <v>0</v>
      </c>
      <c r="F22" s="17">
        <v>0</v>
      </c>
      <c r="G22" s="17">
        <v>0</v>
      </c>
      <c r="H22" s="17">
        <v>54</v>
      </c>
      <c r="I22" s="17">
        <v>0.84199999999999997</v>
      </c>
      <c r="J22" s="17">
        <v>1.4E-2</v>
      </c>
      <c r="K22" s="17">
        <v>0.67500000000000004</v>
      </c>
      <c r="L22" s="17">
        <v>161</v>
      </c>
      <c r="M22" s="17">
        <v>7</v>
      </c>
      <c r="N22" s="17">
        <v>608.70000000000005</v>
      </c>
      <c r="O22" s="17">
        <v>31.599999999999909</v>
      </c>
      <c r="P22" s="17">
        <v>0</v>
      </c>
      <c r="Q22">
        <v>234</v>
      </c>
      <c r="R22">
        <v>16392</v>
      </c>
    </row>
    <row r="23" spans="1:18">
      <c r="A23" s="17" t="s">
        <v>6170</v>
      </c>
      <c r="B23" s="17">
        <v>0</v>
      </c>
      <c r="C23" s="17">
        <v>1</v>
      </c>
      <c r="D23" s="17">
        <v>0</v>
      </c>
      <c r="E23" s="17">
        <v>0</v>
      </c>
      <c r="F23" s="17">
        <v>0</v>
      </c>
      <c r="G23" s="17">
        <v>0</v>
      </c>
      <c r="H23" s="17">
        <v>54.4</v>
      </c>
      <c r="I23" s="17">
        <v>0.83599999999999997</v>
      </c>
      <c r="J23" s="17">
        <v>2.1999999999999999E-2</v>
      </c>
      <c r="K23" s="17">
        <v>0.623</v>
      </c>
      <c r="L23" s="17">
        <v>196</v>
      </c>
      <c r="M23" s="17">
        <v>3</v>
      </c>
      <c r="N23" s="17">
        <v>633.29999999999995</v>
      </c>
      <c r="O23" s="17">
        <v>14.5</v>
      </c>
      <c r="P23" s="17">
        <v>2</v>
      </c>
      <c r="Q23">
        <v>88</v>
      </c>
      <c r="R23">
        <v>6699</v>
      </c>
    </row>
    <row r="24" spans="1:18">
      <c r="A24" s="17" t="s">
        <v>6171</v>
      </c>
      <c r="B24" s="17">
        <v>0</v>
      </c>
      <c r="C24" s="17">
        <v>0</v>
      </c>
      <c r="D24" s="17">
        <v>0</v>
      </c>
      <c r="E24" s="17">
        <v>1</v>
      </c>
      <c r="F24" s="17">
        <v>0</v>
      </c>
      <c r="G24" s="17">
        <v>0</v>
      </c>
      <c r="H24" s="17">
        <v>51.9</v>
      </c>
      <c r="I24" s="17">
        <v>0.48499999999999999</v>
      </c>
      <c r="J24" s="17">
        <v>2.3E-2</v>
      </c>
      <c r="K24" s="17">
        <v>0.64900000000000002</v>
      </c>
      <c r="L24" s="17">
        <v>280</v>
      </c>
      <c r="M24" s="17">
        <v>4</v>
      </c>
      <c r="N24" s="17">
        <v>677.6</v>
      </c>
      <c r="O24" s="17">
        <v>-30.300000000000068</v>
      </c>
      <c r="P24" s="17">
        <v>2</v>
      </c>
      <c r="Q24">
        <v>747</v>
      </c>
      <c r="R24">
        <v>24277</v>
      </c>
    </row>
    <row r="25" spans="1:18">
      <c r="A25" s="17" t="s">
        <v>6172</v>
      </c>
      <c r="B25" s="17">
        <v>0</v>
      </c>
      <c r="C25" s="17">
        <v>0</v>
      </c>
      <c r="D25" s="17">
        <v>0</v>
      </c>
      <c r="E25" s="17">
        <v>1</v>
      </c>
      <c r="F25" s="17">
        <v>0</v>
      </c>
      <c r="G25" s="17">
        <v>0</v>
      </c>
      <c r="H25" s="17">
        <v>56.6</v>
      </c>
      <c r="I25" s="17">
        <v>0.249</v>
      </c>
      <c r="J25" s="17">
        <v>2.4E-2</v>
      </c>
      <c r="K25" s="17">
        <v>0.69199999999999995</v>
      </c>
      <c r="L25" s="17">
        <v>260</v>
      </c>
      <c r="M25" s="17">
        <v>31</v>
      </c>
      <c r="N25" s="17">
        <v>708.2</v>
      </c>
      <c r="O25" s="17">
        <v>42.599999999999909</v>
      </c>
      <c r="P25" s="17">
        <v>53</v>
      </c>
      <c r="Q25">
        <v>2379</v>
      </c>
      <c r="R25">
        <v>47371</v>
      </c>
    </row>
    <row r="26" spans="1:18">
      <c r="A26" s="17" t="s">
        <v>6049</v>
      </c>
      <c r="B26" s="17">
        <v>0</v>
      </c>
      <c r="C26" s="17">
        <v>0</v>
      </c>
      <c r="D26" s="17">
        <v>1</v>
      </c>
      <c r="E26" s="17">
        <v>0</v>
      </c>
      <c r="F26" s="17">
        <v>192233</v>
      </c>
      <c r="G26" s="17">
        <v>979037</v>
      </c>
      <c r="H26" s="17">
        <v>60.7</v>
      </c>
      <c r="I26" s="17">
        <v>0.161</v>
      </c>
      <c r="J26" s="17">
        <v>3.2000000000000001E-2</v>
      </c>
      <c r="K26" s="17">
        <v>0.68700000000000006</v>
      </c>
      <c r="L26" s="17">
        <v>130</v>
      </c>
      <c r="M26" s="17">
        <v>28</v>
      </c>
      <c r="N26" s="17">
        <v>800.4</v>
      </c>
      <c r="O26" s="17">
        <v>37.399999999999977</v>
      </c>
      <c r="P26" s="17">
        <v>-1</v>
      </c>
      <c r="Q26">
        <v>305</v>
      </c>
      <c r="R26">
        <v>53751</v>
      </c>
    </row>
    <row r="27" spans="1:18" s="11" customFormat="1">
      <c r="A27" s="17" t="s">
        <v>6173</v>
      </c>
      <c r="B27" s="17">
        <v>0</v>
      </c>
      <c r="C27" s="17">
        <v>1</v>
      </c>
      <c r="D27" s="17">
        <v>0</v>
      </c>
      <c r="E27" s="17">
        <v>0</v>
      </c>
      <c r="F27" s="17">
        <v>0</v>
      </c>
      <c r="G27" s="17">
        <v>0</v>
      </c>
      <c r="H27" s="17">
        <v>56.5</v>
      </c>
      <c r="I27" s="17">
        <v>0.41210200000000002</v>
      </c>
      <c r="J27" s="17">
        <v>2.7E-2</v>
      </c>
      <c r="K27" s="17">
        <v>0.64</v>
      </c>
      <c r="L27" s="17">
        <v>239</v>
      </c>
      <c r="M27" s="17">
        <v>21</v>
      </c>
      <c r="N27" s="17">
        <v>763.9</v>
      </c>
      <c r="O27" s="17">
        <v>23</v>
      </c>
      <c r="P27" s="17">
        <v>37</v>
      </c>
      <c r="Q27" s="14">
        <v>778</v>
      </c>
      <c r="R27" s="14">
        <v>16367</v>
      </c>
    </row>
    <row r="28" spans="1:18">
      <c r="A28" s="17" t="s">
        <v>6174</v>
      </c>
      <c r="B28" s="17">
        <v>0</v>
      </c>
      <c r="C28" s="17">
        <v>1</v>
      </c>
      <c r="D28" s="17">
        <v>0</v>
      </c>
      <c r="E28" s="17">
        <v>0</v>
      </c>
      <c r="F28" s="17">
        <v>0</v>
      </c>
      <c r="G28" s="17">
        <v>0</v>
      </c>
      <c r="H28" s="17">
        <v>39.5</v>
      </c>
      <c r="I28" s="17">
        <v>0.64600000000000002</v>
      </c>
      <c r="J28" s="17">
        <v>5.0523999999999999E-2</v>
      </c>
      <c r="K28" s="17">
        <v>0.627</v>
      </c>
      <c r="L28" s="17">
        <v>178</v>
      </c>
      <c r="M28" s="17">
        <v>32</v>
      </c>
      <c r="N28" s="17">
        <v>383.1</v>
      </c>
      <c r="O28" s="17">
        <v>21.099999999999966</v>
      </c>
      <c r="P28" s="17">
        <v>-25</v>
      </c>
      <c r="Q28">
        <v>464</v>
      </c>
      <c r="R28">
        <v>36349</v>
      </c>
    </row>
    <row r="29" spans="1:18">
      <c r="A29" s="17" t="s">
        <v>6175</v>
      </c>
      <c r="B29" s="17">
        <v>0</v>
      </c>
      <c r="C29" s="17">
        <v>0</v>
      </c>
      <c r="D29" s="17">
        <v>0</v>
      </c>
      <c r="E29" s="17">
        <v>1</v>
      </c>
      <c r="F29" s="17">
        <v>0</v>
      </c>
      <c r="G29" s="17">
        <v>0</v>
      </c>
      <c r="H29" s="17">
        <v>53</v>
      </c>
      <c r="I29" s="17">
        <v>0.40799999999999997</v>
      </c>
      <c r="J29" s="17">
        <v>2.7E-2</v>
      </c>
      <c r="K29" s="17">
        <v>0.66200000000000003</v>
      </c>
      <c r="L29" s="17">
        <v>301</v>
      </c>
      <c r="M29" s="17">
        <v>7</v>
      </c>
      <c r="N29" s="17">
        <v>582.79999999999995</v>
      </c>
      <c r="O29" s="17">
        <v>-74.699999999999932</v>
      </c>
      <c r="P29" s="17">
        <v>1</v>
      </c>
      <c r="Q29">
        <v>124</v>
      </c>
      <c r="R29">
        <v>8785</v>
      </c>
    </row>
    <row r="30" spans="1:18">
      <c r="A30" s="17" t="s">
        <v>6176</v>
      </c>
      <c r="B30" s="17">
        <v>0</v>
      </c>
      <c r="C30" s="17">
        <v>1</v>
      </c>
      <c r="D30" s="17">
        <v>0</v>
      </c>
      <c r="E30" s="17">
        <v>0</v>
      </c>
      <c r="F30" s="17">
        <v>0</v>
      </c>
      <c r="G30" s="17">
        <v>0</v>
      </c>
      <c r="H30" s="17">
        <v>37.700000000000003</v>
      </c>
      <c r="I30" s="17">
        <v>0.65900000000000003</v>
      </c>
      <c r="J30" s="17">
        <v>0.03</v>
      </c>
      <c r="K30" s="17">
        <v>0.65800000000000003</v>
      </c>
      <c r="L30" s="17">
        <v>96</v>
      </c>
      <c r="M30" s="17">
        <v>25</v>
      </c>
      <c r="N30" s="17">
        <v>345.5</v>
      </c>
      <c r="O30" s="17">
        <v>5.3999999999999773</v>
      </c>
      <c r="P30" s="17">
        <v>2</v>
      </c>
      <c r="Q30">
        <v>487</v>
      </c>
      <c r="R30">
        <v>13688</v>
      </c>
    </row>
    <row r="31" spans="1:18">
      <c r="A31" s="17" t="s">
        <v>6177</v>
      </c>
      <c r="B31" s="17">
        <v>0</v>
      </c>
      <c r="C31" s="17">
        <v>0</v>
      </c>
      <c r="D31" s="17">
        <v>1</v>
      </c>
      <c r="E31" s="17">
        <v>0</v>
      </c>
      <c r="F31" s="17">
        <v>0</v>
      </c>
      <c r="G31" s="17">
        <v>0</v>
      </c>
      <c r="H31" s="17">
        <v>47</v>
      </c>
      <c r="I31" s="17">
        <v>0.63800000000000001</v>
      </c>
      <c r="J31" s="17">
        <v>2.7E-2</v>
      </c>
      <c r="K31" s="17">
        <v>0.65400000000000003</v>
      </c>
      <c r="L31" s="17">
        <v>231</v>
      </c>
      <c r="M31" s="17">
        <v>1</v>
      </c>
      <c r="N31" s="17">
        <v>509.3</v>
      </c>
      <c r="O31" s="17">
        <v>16.999999999999943</v>
      </c>
      <c r="P31" s="17">
        <v>2</v>
      </c>
      <c r="Q31">
        <v>398</v>
      </c>
      <c r="R31">
        <v>34437</v>
      </c>
    </row>
    <row r="32" spans="1:18">
      <c r="A32" s="17" t="s">
        <v>6112</v>
      </c>
      <c r="B32" s="17">
        <v>0</v>
      </c>
      <c r="C32" s="17">
        <v>1</v>
      </c>
      <c r="D32" s="17">
        <v>0</v>
      </c>
      <c r="E32" s="17">
        <v>0</v>
      </c>
      <c r="F32" s="17">
        <v>0</v>
      </c>
      <c r="G32" s="17">
        <v>0</v>
      </c>
      <c r="H32" s="17">
        <v>50.9</v>
      </c>
      <c r="I32" s="17">
        <v>0.26</v>
      </c>
      <c r="J32" s="17">
        <v>3.5000000000000003E-2</v>
      </c>
      <c r="K32" s="17">
        <v>0.66500000000000004</v>
      </c>
      <c r="L32" s="17">
        <v>145</v>
      </c>
      <c r="M32" s="17">
        <v>63</v>
      </c>
      <c r="N32" s="17">
        <v>571.79999999999995</v>
      </c>
      <c r="O32" s="17">
        <v>5.1000000000000227</v>
      </c>
      <c r="P32" s="17">
        <v>-55</v>
      </c>
      <c r="Q32">
        <v>180</v>
      </c>
      <c r="R32">
        <v>18191</v>
      </c>
    </row>
    <row r="33" spans="1:18">
      <c r="A33" s="17" t="s">
        <v>6178</v>
      </c>
      <c r="B33" s="17">
        <v>0</v>
      </c>
      <c r="C33" s="17">
        <v>1</v>
      </c>
      <c r="D33" s="17">
        <v>0</v>
      </c>
      <c r="E33" s="17">
        <v>0</v>
      </c>
      <c r="F33" s="17">
        <v>0</v>
      </c>
      <c r="G33" s="17">
        <v>0</v>
      </c>
      <c r="H33" s="17">
        <v>44.3</v>
      </c>
      <c r="I33" s="17">
        <v>0.53800000000000003</v>
      </c>
      <c r="J33" s="17">
        <v>2.1999999999999999E-2</v>
      </c>
      <c r="K33" s="17">
        <v>0.65400000000000003</v>
      </c>
      <c r="L33" s="17">
        <v>99</v>
      </c>
      <c r="M33" s="17">
        <v>46</v>
      </c>
      <c r="N33" s="17">
        <v>431.2</v>
      </c>
      <c r="O33" s="17">
        <v>3.9000000000000341</v>
      </c>
      <c r="P33" s="17">
        <v>9</v>
      </c>
      <c r="Q33">
        <v>128</v>
      </c>
      <c r="R33">
        <v>13275</v>
      </c>
    </row>
    <row r="34" spans="1:18">
      <c r="A34" s="17" t="s">
        <v>6179</v>
      </c>
      <c r="B34" s="17">
        <v>0</v>
      </c>
      <c r="C34" s="17">
        <v>0</v>
      </c>
      <c r="D34" s="17">
        <v>0</v>
      </c>
      <c r="E34" s="17">
        <v>1</v>
      </c>
      <c r="F34" s="17">
        <v>0</v>
      </c>
      <c r="G34" s="17">
        <v>0</v>
      </c>
      <c r="H34" s="17">
        <v>41.4</v>
      </c>
      <c r="I34" s="17">
        <v>0.23599999999999999</v>
      </c>
      <c r="J34" s="17">
        <v>3.1E-2</v>
      </c>
      <c r="K34" s="17">
        <v>0.61499999999999999</v>
      </c>
      <c r="L34" s="17">
        <v>267</v>
      </c>
      <c r="M34" s="17">
        <v>8</v>
      </c>
      <c r="N34" s="17">
        <v>459.3</v>
      </c>
      <c r="O34" s="17">
        <v>26.5</v>
      </c>
      <c r="P34" s="17">
        <v>16</v>
      </c>
      <c r="Q34">
        <v>312</v>
      </c>
      <c r="R34">
        <v>30333</v>
      </c>
    </row>
    <row r="35" spans="1:18">
      <c r="A35" s="17" t="s">
        <v>6058</v>
      </c>
      <c r="B35" s="17">
        <v>0</v>
      </c>
      <c r="C35" s="17">
        <v>1</v>
      </c>
      <c r="D35" s="17">
        <v>0</v>
      </c>
      <c r="E35" s="17">
        <v>0</v>
      </c>
      <c r="F35" s="17">
        <v>183456</v>
      </c>
      <c r="G35" s="17">
        <v>524475</v>
      </c>
      <c r="H35" s="17">
        <v>51</v>
      </c>
      <c r="I35" s="17">
        <v>0.33800000000000002</v>
      </c>
      <c r="J35" s="17">
        <v>0.01</v>
      </c>
      <c r="K35" s="17">
        <v>0.63800000000000001</v>
      </c>
      <c r="L35" s="17">
        <v>178</v>
      </c>
      <c r="M35" s="17">
        <v>26</v>
      </c>
      <c r="N35" s="17">
        <v>612.20000000000005</v>
      </c>
      <c r="O35" s="17">
        <v>-16.300000000000068</v>
      </c>
      <c r="P35" s="17">
        <v>-25</v>
      </c>
      <c r="Q35">
        <v>825</v>
      </c>
      <c r="R35">
        <v>66287</v>
      </c>
    </row>
    <row r="36" spans="1:18">
      <c r="A36" s="17" t="s">
        <v>6082</v>
      </c>
      <c r="B36" s="17">
        <v>0</v>
      </c>
      <c r="C36" s="17">
        <v>0</v>
      </c>
      <c r="D36" s="17">
        <v>1</v>
      </c>
      <c r="E36" s="17">
        <v>0</v>
      </c>
      <c r="F36" s="17">
        <v>22925</v>
      </c>
      <c r="G36" s="17">
        <v>97108</v>
      </c>
      <c r="H36" s="17">
        <v>48.2</v>
      </c>
      <c r="I36" s="17">
        <v>0.502</v>
      </c>
      <c r="J36" s="17">
        <v>2.8000000000000001E-2</v>
      </c>
      <c r="K36" s="17">
        <v>0.65500000000000003</v>
      </c>
      <c r="L36" s="17">
        <v>150</v>
      </c>
      <c r="M36" s="17">
        <v>171</v>
      </c>
      <c r="N36" s="17">
        <v>535.4</v>
      </c>
      <c r="O36" s="17">
        <v>-14.5</v>
      </c>
      <c r="P36" s="17">
        <v>1</v>
      </c>
      <c r="Q36">
        <v>173</v>
      </c>
      <c r="R36">
        <v>44769</v>
      </c>
    </row>
    <row r="37" spans="1:18">
      <c r="A37" s="17" t="s">
        <v>6180</v>
      </c>
      <c r="B37" s="17">
        <v>0</v>
      </c>
      <c r="C37" s="17">
        <v>1</v>
      </c>
      <c r="D37" s="17">
        <v>0</v>
      </c>
      <c r="E37" s="17">
        <v>0</v>
      </c>
      <c r="F37" s="17">
        <v>0</v>
      </c>
      <c r="G37" s="17">
        <v>0</v>
      </c>
      <c r="H37" s="17">
        <v>47.2</v>
      </c>
      <c r="I37" s="17">
        <v>0.39600000000000002</v>
      </c>
      <c r="J37" s="17">
        <v>5.2999999999999999E-2</v>
      </c>
      <c r="K37" s="17">
        <v>0.68200000000000005</v>
      </c>
      <c r="L37" s="17">
        <v>181</v>
      </c>
      <c r="M37" s="17">
        <v>28</v>
      </c>
      <c r="N37" s="17">
        <v>461.4</v>
      </c>
      <c r="O37" s="17">
        <v>35.400000000000034</v>
      </c>
      <c r="P37" s="17">
        <v>-16</v>
      </c>
      <c r="Q37">
        <v>332</v>
      </c>
      <c r="R37">
        <v>29775</v>
      </c>
    </row>
    <row r="38" spans="1:18">
      <c r="A38" s="17" t="s">
        <v>6088</v>
      </c>
      <c r="B38" s="17">
        <v>0</v>
      </c>
      <c r="C38" s="17">
        <v>1</v>
      </c>
      <c r="D38" s="17">
        <v>0</v>
      </c>
      <c r="E38" s="17">
        <v>0</v>
      </c>
      <c r="F38" s="17">
        <v>250000</v>
      </c>
      <c r="G38" s="17">
        <v>1007927</v>
      </c>
      <c r="H38" s="17">
        <v>61.1</v>
      </c>
      <c r="I38" s="17">
        <v>0.68</v>
      </c>
      <c r="J38" s="17">
        <v>3.5999999999999997E-2</v>
      </c>
      <c r="K38" s="17">
        <v>0.67400000000000004</v>
      </c>
      <c r="L38" s="17">
        <v>233</v>
      </c>
      <c r="M38" s="17">
        <v>9</v>
      </c>
      <c r="N38" s="17">
        <v>860.7</v>
      </c>
      <c r="O38" s="17">
        <v>-198.90000000000009</v>
      </c>
      <c r="P38" s="17">
        <v>8</v>
      </c>
      <c r="Q38">
        <v>835</v>
      </c>
      <c r="R38">
        <v>28637</v>
      </c>
    </row>
    <row r="39" spans="1:18">
      <c r="A39" s="17" t="s">
        <v>6070</v>
      </c>
      <c r="B39" s="17">
        <v>0</v>
      </c>
      <c r="C39" s="17">
        <v>0</v>
      </c>
      <c r="D39" s="17">
        <v>1</v>
      </c>
      <c r="E39" s="17">
        <v>0</v>
      </c>
      <c r="F39" s="17">
        <v>1760972</v>
      </c>
      <c r="G39" s="17">
        <v>5299818</v>
      </c>
      <c r="H39" s="17">
        <v>42.4</v>
      </c>
      <c r="I39" s="17">
        <v>-0.26</v>
      </c>
      <c r="J39" s="17">
        <v>0.26400000000000001</v>
      </c>
      <c r="K39" s="17">
        <v>0.68700000000000006</v>
      </c>
      <c r="L39" s="17">
        <v>206</v>
      </c>
      <c r="M39" s="17">
        <v>10</v>
      </c>
      <c r="N39" s="17">
        <v>391.9</v>
      </c>
      <c r="O39" s="17">
        <v>31.900000000000034</v>
      </c>
      <c r="P39" s="17">
        <v>1</v>
      </c>
      <c r="Q39">
        <v>580</v>
      </c>
      <c r="R39">
        <v>25324</v>
      </c>
    </row>
    <row r="40" spans="1:18">
      <c r="A40" s="17" t="s">
        <v>6109</v>
      </c>
      <c r="B40" s="17">
        <v>0</v>
      </c>
      <c r="C40" s="17">
        <v>0</v>
      </c>
      <c r="D40" s="17">
        <v>0</v>
      </c>
      <c r="E40" s="17">
        <v>1</v>
      </c>
      <c r="F40" s="17">
        <v>623005</v>
      </c>
      <c r="G40" s="17">
        <v>4117632</v>
      </c>
      <c r="H40" s="17">
        <v>49</v>
      </c>
      <c r="I40" s="17">
        <v>0.20899999999999999</v>
      </c>
      <c r="J40" s="17">
        <v>1.7000000000000001E-2</v>
      </c>
      <c r="K40" s="17">
        <v>0.67100000000000004</v>
      </c>
      <c r="L40" s="17">
        <v>200</v>
      </c>
      <c r="M40" s="17">
        <v>19</v>
      </c>
      <c r="N40" s="17">
        <v>590.29999999999995</v>
      </c>
      <c r="O40" s="17">
        <v>-9.1999999999999318</v>
      </c>
      <c r="P40" s="17">
        <v>-2</v>
      </c>
      <c r="Q40">
        <v>2187</v>
      </c>
      <c r="R40">
        <v>40070</v>
      </c>
    </row>
    <row r="41" spans="1:18">
      <c r="A41" s="17" t="s">
        <v>6181</v>
      </c>
      <c r="B41" s="17">
        <v>0</v>
      </c>
      <c r="C41" s="17">
        <v>1</v>
      </c>
      <c r="D41" s="17">
        <v>0</v>
      </c>
      <c r="E41" s="17">
        <v>0</v>
      </c>
      <c r="F41" s="17">
        <v>0</v>
      </c>
      <c r="G41" s="17">
        <v>0</v>
      </c>
      <c r="H41" s="17">
        <v>61.8</v>
      </c>
      <c r="I41" s="17">
        <v>0.32200000000000001</v>
      </c>
      <c r="J41" s="17">
        <v>2.7E-2</v>
      </c>
      <c r="K41" s="17">
        <v>0.68400000000000005</v>
      </c>
      <c r="L41" s="17">
        <v>203</v>
      </c>
      <c r="M41" s="17">
        <v>10</v>
      </c>
      <c r="N41" s="17">
        <v>880.4</v>
      </c>
      <c r="O41" s="17">
        <v>101.20000000000005</v>
      </c>
      <c r="P41" s="17">
        <v>4</v>
      </c>
      <c r="Q41">
        <v>261</v>
      </c>
      <c r="R41">
        <v>19635</v>
      </c>
    </row>
    <row r="42" spans="1:18">
      <c r="A42" s="17" t="s">
        <v>6182</v>
      </c>
      <c r="B42" s="17">
        <v>0</v>
      </c>
      <c r="C42" s="17">
        <v>0</v>
      </c>
      <c r="D42" s="17">
        <v>0</v>
      </c>
      <c r="E42" s="17">
        <v>1</v>
      </c>
      <c r="F42" s="17">
        <v>0</v>
      </c>
      <c r="G42" s="17">
        <v>0</v>
      </c>
      <c r="H42" s="17">
        <v>45</v>
      </c>
      <c r="I42" s="17">
        <v>0.371</v>
      </c>
      <c r="J42" s="17">
        <v>4.4999999999999998E-2</v>
      </c>
      <c r="K42" s="17">
        <v>0.59799999999999998</v>
      </c>
      <c r="L42" s="17">
        <v>294</v>
      </c>
      <c r="M42" s="17">
        <v>0</v>
      </c>
      <c r="N42" s="17">
        <v>490.2</v>
      </c>
      <c r="O42" s="17">
        <v>-32.699999999999989</v>
      </c>
      <c r="P42" s="17">
        <v>-1</v>
      </c>
      <c r="Q42">
        <v>817</v>
      </c>
      <c r="R42">
        <v>9107</v>
      </c>
    </row>
    <row r="43" spans="1:18">
      <c r="A43" s="17" t="s">
        <v>6183</v>
      </c>
      <c r="B43" s="17">
        <v>0</v>
      </c>
      <c r="C43" s="17">
        <v>0</v>
      </c>
      <c r="D43" s="17">
        <v>0</v>
      </c>
      <c r="E43" s="17">
        <v>1</v>
      </c>
      <c r="F43" s="17">
        <v>0</v>
      </c>
      <c r="G43" s="17">
        <v>0</v>
      </c>
      <c r="H43" s="17">
        <v>37.4</v>
      </c>
      <c r="I43" s="17">
        <v>0.52300000000000002</v>
      </c>
      <c r="J43" s="17">
        <v>2.5999999999999999E-2</v>
      </c>
      <c r="K43" s="17">
        <v>0.625</v>
      </c>
      <c r="L43" s="17">
        <v>325</v>
      </c>
      <c r="M43" s="17">
        <v>16</v>
      </c>
      <c r="N43" s="17">
        <v>370.2</v>
      </c>
      <c r="O43" s="17">
        <v>24.900000000000034</v>
      </c>
      <c r="P43" s="17">
        <v>4</v>
      </c>
      <c r="Q43">
        <v>558</v>
      </c>
      <c r="R43">
        <v>22195</v>
      </c>
    </row>
    <row r="44" spans="1:18">
      <c r="A44" s="17" t="s">
        <v>6184</v>
      </c>
      <c r="B44" s="17">
        <v>0</v>
      </c>
      <c r="C44" s="17">
        <v>0</v>
      </c>
      <c r="D44" s="17">
        <v>0</v>
      </c>
      <c r="E44" s="17">
        <v>1</v>
      </c>
      <c r="F44" s="17">
        <v>0</v>
      </c>
      <c r="G44" s="17">
        <v>0</v>
      </c>
      <c r="H44" s="17">
        <v>52.6</v>
      </c>
      <c r="I44" s="17">
        <v>-2.7E-2</v>
      </c>
      <c r="J44" s="17">
        <v>0.03</v>
      </c>
      <c r="K44" s="17">
        <v>0.67700000000000005</v>
      </c>
      <c r="L44" s="17">
        <v>206</v>
      </c>
      <c r="M44" s="17">
        <v>2</v>
      </c>
      <c r="N44" s="17">
        <v>625.6</v>
      </c>
      <c r="O44" s="17">
        <v>20.5</v>
      </c>
      <c r="P44" s="17">
        <v>16</v>
      </c>
      <c r="Q44">
        <v>433</v>
      </c>
      <c r="R44">
        <v>32817</v>
      </c>
    </row>
    <row r="45" spans="1:18">
      <c r="A45" s="17" t="s">
        <v>6185</v>
      </c>
      <c r="B45" s="17">
        <v>0</v>
      </c>
      <c r="C45" s="17">
        <v>1</v>
      </c>
      <c r="D45" s="17">
        <v>0</v>
      </c>
      <c r="E45" s="17">
        <v>0</v>
      </c>
      <c r="F45" s="17">
        <v>0</v>
      </c>
      <c r="G45" s="17">
        <v>0</v>
      </c>
      <c r="H45" s="17">
        <v>48.5</v>
      </c>
      <c r="I45" s="17">
        <v>0.183</v>
      </c>
      <c r="J45" s="17">
        <v>4.7E-2</v>
      </c>
      <c r="K45" s="17">
        <v>0.68400000000000005</v>
      </c>
      <c r="L45" s="17">
        <v>134</v>
      </c>
      <c r="M45" s="17">
        <v>146</v>
      </c>
      <c r="N45" s="17">
        <v>478.2</v>
      </c>
      <c r="O45" s="17">
        <v>-8.5</v>
      </c>
      <c r="P45" s="17">
        <v>-36</v>
      </c>
      <c r="Q45">
        <v>292</v>
      </c>
      <c r="R45">
        <v>10062</v>
      </c>
    </row>
    <row r="46" spans="1:18">
      <c r="A46" s="17" t="s">
        <v>6186</v>
      </c>
      <c r="B46" s="17">
        <v>1</v>
      </c>
      <c r="C46" s="17">
        <v>0</v>
      </c>
      <c r="D46" s="17">
        <v>0</v>
      </c>
      <c r="E46" s="17">
        <v>0</v>
      </c>
      <c r="F46" s="17">
        <v>0</v>
      </c>
      <c r="G46" s="17">
        <v>0</v>
      </c>
      <c r="H46" s="17">
        <v>39.1</v>
      </c>
      <c r="I46" s="17">
        <v>0.40600000000000003</v>
      </c>
      <c r="J46" s="17">
        <v>5.5E-2</v>
      </c>
      <c r="K46" s="17">
        <v>0.628</v>
      </c>
      <c r="L46" s="17">
        <v>103</v>
      </c>
      <c r="M46" s="17">
        <v>1</v>
      </c>
      <c r="N46" s="17">
        <v>384.1</v>
      </c>
      <c r="O46" s="17">
        <v>10.399999999999977</v>
      </c>
      <c r="P46" s="17">
        <v>-1</v>
      </c>
      <c r="Q46">
        <v>93</v>
      </c>
      <c r="R46">
        <v>25662</v>
      </c>
    </row>
    <row r="47" spans="1:18">
      <c r="A47" s="17" t="s">
        <v>5992</v>
      </c>
      <c r="B47" s="17">
        <v>0</v>
      </c>
      <c r="C47" s="17">
        <v>0</v>
      </c>
      <c r="D47" s="17">
        <v>1</v>
      </c>
      <c r="E47" s="17">
        <v>0</v>
      </c>
      <c r="F47" s="17">
        <v>346759</v>
      </c>
      <c r="G47" s="17">
        <v>1596238</v>
      </c>
      <c r="H47" s="17">
        <v>40.9</v>
      </c>
      <c r="I47" s="17">
        <v>0.309</v>
      </c>
      <c r="J47" s="17">
        <v>3.1E-2</v>
      </c>
      <c r="K47" s="17">
        <v>0.67300000000000004</v>
      </c>
      <c r="L47" s="17">
        <v>310</v>
      </c>
      <c r="M47" s="17">
        <v>37</v>
      </c>
      <c r="N47" s="17">
        <v>389.7</v>
      </c>
      <c r="O47" s="17">
        <v>21.600000000000023</v>
      </c>
      <c r="P47" s="17">
        <v>-11</v>
      </c>
      <c r="Q47">
        <v>837</v>
      </c>
      <c r="R47">
        <v>21770</v>
      </c>
    </row>
    <row r="48" spans="1:18">
      <c r="A48" s="17" t="s">
        <v>6187</v>
      </c>
      <c r="B48" s="17">
        <v>0</v>
      </c>
      <c r="C48" s="17">
        <v>1</v>
      </c>
      <c r="D48" s="17">
        <v>0</v>
      </c>
      <c r="E48" s="17">
        <v>0</v>
      </c>
      <c r="F48" s="17">
        <v>1400000</v>
      </c>
      <c r="G48" s="17">
        <v>4300000</v>
      </c>
      <c r="H48" s="17">
        <v>49.3</v>
      </c>
      <c r="I48" s="17">
        <v>0.53800000000000003</v>
      </c>
      <c r="J48" s="17">
        <v>5.0523999999999999E-2</v>
      </c>
      <c r="K48" s="17">
        <v>0.67600000000000005</v>
      </c>
      <c r="L48" s="17">
        <v>120</v>
      </c>
      <c r="M48" s="17">
        <v>47</v>
      </c>
      <c r="N48" s="17">
        <v>563</v>
      </c>
      <c r="O48" s="17">
        <v>21.799999999999955</v>
      </c>
      <c r="P48" s="17">
        <v>-2</v>
      </c>
      <c r="Q48">
        <v>160</v>
      </c>
      <c r="R48">
        <v>22683</v>
      </c>
    </row>
    <row r="49" spans="1:18">
      <c r="A49" s="17" t="s">
        <v>6133</v>
      </c>
      <c r="B49" s="17">
        <v>0</v>
      </c>
      <c r="C49" s="17">
        <v>1</v>
      </c>
      <c r="D49" s="17">
        <v>0</v>
      </c>
      <c r="E49" s="17">
        <v>0</v>
      </c>
      <c r="F49" s="17">
        <v>182897</v>
      </c>
      <c r="G49" s="17">
        <v>522562</v>
      </c>
      <c r="H49" s="17">
        <v>56.7</v>
      </c>
      <c r="I49" s="17">
        <v>0.32700000000000001</v>
      </c>
      <c r="J49" s="17">
        <v>1.7999999999999999E-2</v>
      </c>
      <c r="K49" s="17">
        <v>0.68200000000000005</v>
      </c>
      <c r="L49" s="17">
        <v>188</v>
      </c>
      <c r="M49" s="17">
        <v>31</v>
      </c>
      <c r="N49" s="17">
        <v>709.3</v>
      </c>
      <c r="O49" s="17">
        <v>35.600000000000023</v>
      </c>
      <c r="P49" s="17">
        <v>64</v>
      </c>
      <c r="Q49">
        <v>253</v>
      </c>
      <c r="R49">
        <v>28227</v>
      </c>
    </row>
    <row r="50" spans="1:18">
      <c r="A50" s="17" t="s">
        <v>6188</v>
      </c>
      <c r="B50" s="17">
        <v>0</v>
      </c>
      <c r="C50" s="17">
        <v>1</v>
      </c>
      <c r="D50" s="17">
        <v>0</v>
      </c>
      <c r="E50" s="17">
        <v>0</v>
      </c>
      <c r="F50" s="17">
        <v>0</v>
      </c>
      <c r="G50" s="17">
        <v>0</v>
      </c>
      <c r="H50" s="17">
        <v>53.1</v>
      </c>
      <c r="I50" s="17">
        <v>0.27100000000000002</v>
      </c>
      <c r="J50" s="17">
        <v>3.2000000000000001E-2</v>
      </c>
      <c r="K50" s="17">
        <v>0.65700000000000003</v>
      </c>
      <c r="L50" s="17">
        <v>174</v>
      </c>
      <c r="M50" s="17">
        <v>1</v>
      </c>
      <c r="N50" s="17">
        <v>638.79999999999995</v>
      </c>
      <c r="O50" s="17">
        <v>9.2000000000000455</v>
      </c>
      <c r="P50" s="17">
        <v>-24</v>
      </c>
      <c r="Q50">
        <v>478</v>
      </c>
      <c r="R50">
        <v>30436</v>
      </c>
    </row>
    <row r="51" spans="1:18">
      <c r="A51" s="17" t="s">
        <v>6062</v>
      </c>
      <c r="B51" s="17">
        <v>0</v>
      </c>
      <c r="C51" s="17">
        <v>1</v>
      </c>
      <c r="D51" s="17">
        <v>0</v>
      </c>
      <c r="E51" s="17">
        <v>0</v>
      </c>
      <c r="F51" s="17">
        <v>5471895</v>
      </c>
      <c r="G51" s="17">
        <v>22644588</v>
      </c>
      <c r="H51" s="17">
        <v>56.5</v>
      </c>
      <c r="I51" s="17">
        <v>0.2</v>
      </c>
      <c r="J51" s="17">
        <v>3.1E-2</v>
      </c>
      <c r="K51" s="17">
        <v>0.67300000000000004</v>
      </c>
      <c r="L51" s="17">
        <v>296</v>
      </c>
      <c r="M51" s="17">
        <v>17</v>
      </c>
      <c r="N51" s="17">
        <v>755.7</v>
      </c>
      <c r="O51" s="17">
        <v>25.299999999999955</v>
      </c>
      <c r="P51" s="17">
        <v>36</v>
      </c>
      <c r="Q51">
        <v>1413</v>
      </c>
      <c r="R51">
        <v>178140</v>
      </c>
    </row>
    <row r="52" spans="1:18">
      <c r="A52" s="17" t="s">
        <v>6099</v>
      </c>
      <c r="B52" s="17">
        <v>0</v>
      </c>
      <c r="C52" s="17">
        <v>0</v>
      </c>
      <c r="D52" s="17">
        <v>0</v>
      </c>
      <c r="E52" s="17">
        <v>1</v>
      </c>
      <c r="F52" s="17">
        <v>750000</v>
      </c>
      <c r="G52" s="17">
        <v>1877494</v>
      </c>
      <c r="H52" s="17">
        <v>44.5</v>
      </c>
      <c r="I52" s="17">
        <v>0.69699999999999995</v>
      </c>
      <c r="J52" s="17">
        <v>1.2999999999999999E-2</v>
      </c>
      <c r="K52" s="17">
        <v>0.67</v>
      </c>
      <c r="L52" s="17">
        <v>238</v>
      </c>
      <c r="M52" s="17">
        <v>96</v>
      </c>
      <c r="N52" s="17">
        <v>476.3</v>
      </c>
      <c r="O52" s="17">
        <v>-20.100000000000023</v>
      </c>
      <c r="P52" s="17">
        <v>41</v>
      </c>
      <c r="Q52">
        <v>591</v>
      </c>
      <c r="R52">
        <v>16320</v>
      </c>
    </row>
    <row r="53" spans="1:18">
      <c r="A53" s="17" t="s">
        <v>6115</v>
      </c>
      <c r="B53" s="17">
        <v>0</v>
      </c>
      <c r="C53" s="17">
        <v>0</v>
      </c>
      <c r="D53" s="17">
        <v>1</v>
      </c>
      <c r="E53" s="17">
        <v>0</v>
      </c>
      <c r="F53" s="17">
        <v>218295</v>
      </c>
      <c r="G53" s="17">
        <v>992222</v>
      </c>
      <c r="H53" s="17">
        <v>47</v>
      </c>
      <c r="I53" s="17">
        <v>0.65800000000000003</v>
      </c>
      <c r="J53" s="17">
        <v>2.8000000000000001E-2</v>
      </c>
      <c r="K53" s="17">
        <v>0.65300000000000002</v>
      </c>
      <c r="L53" s="17">
        <v>182</v>
      </c>
      <c r="M53" s="17">
        <v>9</v>
      </c>
      <c r="N53" s="17">
        <v>501.7</v>
      </c>
      <c r="O53" s="17">
        <v>29.099999999999966</v>
      </c>
      <c r="P53" s="17">
        <v>0</v>
      </c>
      <c r="Q53">
        <v>131</v>
      </c>
      <c r="R53">
        <v>37216</v>
      </c>
    </row>
    <row r="54" spans="1:18">
      <c r="A54" s="17" t="s">
        <v>6103</v>
      </c>
      <c r="B54" s="17">
        <v>0</v>
      </c>
      <c r="C54" s="17">
        <v>0</v>
      </c>
      <c r="D54" s="17">
        <v>1</v>
      </c>
      <c r="E54" s="17">
        <v>0</v>
      </c>
      <c r="F54" s="17">
        <v>698611</v>
      </c>
      <c r="G54" s="17">
        <v>4385745</v>
      </c>
      <c r="H54" s="17">
        <v>46.3</v>
      </c>
      <c r="I54" s="17">
        <v>7.1999999999999995E-2</v>
      </c>
      <c r="J54" s="17">
        <v>1.4999999999999999E-2</v>
      </c>
      <c r="K54" s="17">
        <v>0.64500000000000002</v>
      </c>
      <c r="L54" s="17">
        <v>188</v>
      </c>
      <c r="M54" s="17">
        <v>3</v>
      </c>
      <c r="N54" s="17">
        <v>491</v>
      </c>
      <c r="O54" s="17">
        <v>35.5</v>
      </c>
      <c r="P54" s="17">
        <v>6</v>
      </c>
      <c r="Q54">
        <v>253</v>
      </c>
      <c r="R54">
        <v>21245</v>
      </c>
    </row>
    <row r="55" spans="1:18">
      <c r="A55" s="17" t="s">
        <v>6189</v>
      </c>
      <c r="B55" s="17">
        <v>0</v>
      </c>
      <c r="C55" s="17">
        <v>1</v>
      </c>
      <c r="D55" s="17">
        <v>0</v>
      </c>
      <c r="E55" s="17">
        <v>0</v>
      </c>
      <c r="F55" s="17">
        <v>0</v>
      </c>
      <c r="G55" s="17">
        <v>0</v>
      </c>
      <c r="H55" s="17">
        <v>33.5</v>
      </c>
      <c r="I55" s="17">
        <v>0.72199999999999998</v>
      </c>
      <c r="J55" s="17">
        <v>2.4E-2</v>
      </c>
      <c r="K55" s="17">
        <v>0.60499999999999998</v>
      </c>
      <c r="L55" s="17">
        <v>181</v>
      </c>
      <c r="M55" s="17">
        <v>17</v>
      </c>
      <c r="N55" s="17">
        <v>326.7</v>
      </c>
      <c r="O55" s="17">
        <v>22.800000000000011</v>
      </c>
      <c r="P55" s="17">
        <v>-12</v>
      </c>
      <c r="Q55">
        <v>1690</v>
      </c>
      <c r="R55">
        <v>29081</v>
      </c>
    </row>
    <row r="56" spans="1:18">
      <c r="A56" s="17" t="s">
        <v>6190</v>
      </c>
      <c r="B56" s="17">
        <v>0</v>
      </c>
      <c r="C56" s="17">
        <v>0</v>
      </c>
      <c r="D56" s="17">
        <v>0</v>
      </c>
      <c r="E56" s="17">
        <v>1</v>
      </c>
      <c r="F56" s="17">
        <v>0</v>
      </c>
      <c r="G56" s="17">
        <v>0</v>
      </c>
      <c r="H56" s="17">
        <v>59.2</v>
      </c>
      <c r="I56" s="17">
        <v>0.63100000000000001</v>
      </c>
      <c r="J56" s="17">
        <v>0.03</v>
      </c>
      <c r="K56" s="17">
        <v>0.68799999999999994</v>
      </c>
      <c r="L56" s="17">
        <v>283</v>
      </c>
      <c r="M56" s="17">
        <v>1</v>
      </c>
      <c r="N56" s="17">
        <v>831.5</v>
      </c>
      <c r="O56" s="17">
        <v>89.200000000000045</v>
      </c>
      <c r="P56" s="17">
        <v>0</v>
      </c>
      <c r="Q56">
        <v>394</v>
      </c>
      <c r="R56">
        <v>14563</v>
      </c>
    </row>
    <row r="57" spans="1:18">
      <c r="A57" s="17" t="s">
        <v>6191</v>
      </c>
      <c r="B57" s="17">
        <v>0</v>
      </c>
      <c r="C57" s="17">
        <v>0</v>
      </c>
      <c r="D57" s="17">
        <v>0</v>
      </c>
      <c r="E57" s="17">
        <v>1</v>
      </c>
      <c r="F57" s="17">
        <v>0</v>
      </c>
      <c r="G57" s="17">
        <v>0</v>
      </c>
      <c r="H57" s="17">
        <v>56.7</v>
      </c>
      <c r="I57" s="17">
        <v>0.14699999999999999</v>
      </c>
      <c r="J57" s="17">
        <v>1.9E-2</v>
      </c>
      <c r="K57" s="17">
        <v>0.69799999999999995</v>
      </c>
      <c r="L57" s="17">
        <v>133</v>
      </c>
      <c r="M57" s="17">
        <v>9</v>
      </c>
      <c r="N57" s="17">
        <v>672.9</v>
      </c>
      <c r="O57" s="17">
        <v>63.700000000000045</v>
      </c>
      <c r="P57" s="17">
        <v>31</v>
      </c>
      <c r="Q57">
        <v>667</v>
      </c>
      <c r="R57">
        <v>20316</v>
      </c>
    </row>
    <row r="58" spans="1:18">
      <c r="A58" s="17" t="s">
        <v>6192</v>
      </c>
      <c r="B58" s="17">
        <v>0</v>
      </c>
      <c r="C58" s="17">
        <v>0</v>
      </c>
      <c r="D58" s="17">
        <v>1</v>
      </c>
      <c r="E58" s="17">
        <v>0</v>
      </c>
      <c r="F58" s="17">
        <v>0</v>
      </c>
      <c r="G58" s="17">
        <v>0</v>
      </c>
      <c r="H58" s="17">
        <v>45.5</v>
      </c>
      <c r="I58" s="17">
        <v>0.70799999999999996</v>
      </c>
      <c r="J58" s="17">
        <v>9.9000000000000005E-2</v>
      </c>
      <c r="K58" s="17">
        <v>0.66500000000000004</v>
      </c>
      <c r="L58" s="17">
        <v>203</v>
      </c>
      <c r="M58" s="17">
        <v>2</v>
      </c>
      <c r="N58" s="17">
        <v>425.7</v>
      </c>
      <c r="O58" s="17">
        <v>4.9000000000000341</v>
      </c>
      <c r="P58" s="17">
        <v>21</v>
      </c>
      <c r="Q58">
        <v>193</v>
      </c>
      <c r="R58">
        <v>25939</v>
      </c>
    </row>
    <row r="59" spans="1:18">
      <c r="A59" s="17" t="s">
        <v>6193</v>
      </c>
      <c r="B59" s="17">
        <v>0</v>
      </c>
      <c r="C59" s="17">
        <v>0</v>
      </c>
      <c r="D59" s="17">
        <v>0</v>
      </c>
      <c r="E59" s="17">
        <v>1</v>
      </c>
      <c r="F59" s="17">
        <v>0</v>
      </c>
      <c r="G59" s="17">
        <v>0</v>
      </c>
      <c r="H59" s="17">
        <v>55.5</v>
      </c>
      <c r="I59" s="17">
        <v>0.54900000000000004</v>
      </c>
      <c r="J59" s="17">
        <v>3.2000000000000001E-2</v>
      </c>
      <c r="K59" s="17">
        <v>0.63700000000000001</v>
      </c>
      <c r="L59" s="17">
        <v>219</v>
      </c>
      <c r="M59" s="17">
        <v>41</v>
      </c>
      <c r="N59" s="17">
        <v>755.5</v>
      </c>
      <c r="O59" s="17">
        <v>-62.100000000000023</v>
      </c>
      <c r="P59" s="17">
        <v>-13</v>
      </c>
      <c r="Q59">
        <v>4643</v>
      </c>
      <c r="R59">
        <v>66024</v>
      </c>
    </row>
    <row r="60" spans="1:18">
      <c r="A60" s="17" t="s">
        <v>6194</v>
      </c>
      <c r="B60" s="17">
        <v>0</v>
      </c>
      <c r="C60" s="17">
        <v>0</v>
      </c>
      <c r="D60" s="17">
        <v>0</v>
      </c>
      <c r="E60" s="17">
        <v>1</v>
      </c>
      <c r="F60" s="17">
        <v>0</v>
      </c>
      <c r="G60" s="17">
        <v>0</v>
      </c>
      <c r="H60" s="17">
        <v>39.799999999999997</v>
      </c>
      <c r="I60" s="17">
        <v>0.28699999999999998</v>
      </c>
      <c r="J60" s="17">
        <v>3.3000000000000002E-2</v>
      </c>
      <c r="K60" s="17">
        <v>0.65600000000000003</v>
      </c>
      <c r="L60" s="17">
        <v>275</v>
      </c>
      <c r="M60" s="17">
        <v>26</v>
      </c>
      <c r="N60" s="17">
        <v>391.9</v>
      </c>
      <c r="O60" s="17">
        <v>6.1000000000000227</v>
      </c>
      <c r="P60" s="17">
        <v>3</v>
      </c>
      <c r="Q60">
        <v>695</v>
      </c>
      <c r="R60">
        <v>34402</v>
      </c>
    </row>
    <row r="61" spans="1:18">
      <c r="A61" s="17" t="s">
        <v>6004</v>
      </c>
      <c r="B61" s="17">
        <v>1</v>
      </c>
      <c r="C61" s="17">
        <v>0</v>
      </c>
      <c r="D61" s="17">
        <v>0</v>
      </c>
      <c r="E61" s="17">
        <v>0</v>
      </c>
      <c r="F61" s="17">
        <v>369489</v>
      </c>
      <c r="G61" s="17">
        <v>1144207</v>
      </c>
      <c r="H61" s="17">
        <v>49.5</v>
      </c>
      <c r="I61" s="17">
        <v>0.152</v>
      </c>
      <c r="J61" s="17">
        <v>5.8999999999999997E-2</v>
      </c>
      <c r="K61" s="17">
        <v>0.63300000000000001</v>
      </c>
      <c r="L61" s="17">
        <v>151</v>
      </c>
      <c r="M61" s="17">
        <v>3</v>
      </c>
      <c r="N61" s="17">
        <v>564.20000000000005</v>
      </c>
      <c r="O61" s="17">
        <v>-15.900000000000091</v>
      </c>
      <c r="P61" s="17">
        <v>27</v>
      </c>
      <c r="Q61">
        <v>121</v>
      </c>
      <c r="R61">
        <v>35765</v>
      </c>
    </row>
    <row r="62" spans="1:18">
      <c r="A62" s="17" t="s">
        <v>6195</v>
      </c>
      <c r="B62" s="17">
        <v>0</v>
      </c>
      <c r="C62" s="17">
        <v>1</v>
      </c>
      <c r="D62" s="17">
        <v>0</v>
      </c>
      <c r="E62" s="17">
        <v>0</v>
      </c>
      <c r="F62" s="17">
        <v>0</v>
      </c>
      <c r="G62" s="17">
        <v>0</v>
      </c>
      <c r="H62" s="17">
        <v>50.5</v>
      </c>
      <c r="I62" s="17">
        <v>0.80700000000000005</v>
      </c>
      <c r="J62" s="17">
        <v>0.01</v>
      </c>
      <c r="K62" s="17">
        <v>0.64700000000000002</v>
      </c>
      <c r="L62" s="17">
        <v>193</v>
      </c>
      <c r="M62" s="17">
        <v>1</v>
      </c>
      <c r="N62" s="17">
        <v>565.29999999999995</v>
      </c>
      <c r="O62" s="17">
        <v>-6.0999999999999091</v>
      </c>
      <c r="P62" s="17">
        <v>0</v>
      </c>
      <c r="Q62">
        <v>266</v>
      </c>
      <c r="R62">
        <v>20330</v>
      </c>
    </row>
    <row r="63" spans="1:18">
      <c r="A63" s="17" t="s">
        <v>6084</v>
      </c>
      <c r="B63" s="17">
        <v>0</v>
      </c>
      <c r="C63" s="17">
        <v>0</v>
      </c>
      <c r="D63" s="17">
        <v>1</v>
      </c>
      <c r="E63" s="17">
        <v>0</v>
      </c>
      <c r="F63" s="17">
        <v>426880</v>
      </c>
      <c r="G63" s="17">
        <v>1456573</v>
      </c>
      <c r="H63" s="17">
        <v>49.9</v>
      </c>
      <c r="I63" s="17">
        <v>0.54300000000000004</v>
      </c>
      <c r="J63" s="17">
        <v>0.26800000000000002</v>
      </c>
      <c r="K63" s="17">
        <v>0.65700000000000003</v>
      </c>
      <c r="L63" s="17">
        <v>159</v>
      </c>
      <c r="M63" s="17">
        <v>32</v>
      </c>
      <c r="N63" s="17">
        <v>554.5</v>
      </c>
      <c r="O63" s="17">
        <v>42.799999999999955</v>
      </c>
      <c r="P63" s="17">
        <v>-1</v>
      </c>
      <c r="Q63">
        <v>483</v>
      </c>
      <c r="R63">
        <v>24743</v>
      </c>
    </row>
    <row r="64" spans="1:18">
      <c r="A64" s="17" t="s">
        <v>6196</v>
      </c>
      <c r="B64" s="17">
        <v>0</v>
      </c>
      <c r="C64" s="17">
        <v>0</v>
      </c>
      <c r="D64" s="17">
        <v>0</v>
      </c>
      <c r="E64" s="17">
        <v>1</v>
      </c>
      <c r="F64" s="17">
        <v>0</v>
      </c>
      <c r="G64" s="17">
        <v>0</v>
      </c>
      <c r="H64" s="17">
        <v>52.1</v>
      </c>
      <c r="I64" s="17">
        <v>0.29299999999999998</v>
      </c>
      <c r="J64" s="17">
        <v>4.1000000000000002E-2</v>
      </c>
      <c r="K64" s="17">
        <v>0.66300000000000003</v>
      </c>
      <c r="L64" s="17">
        <v>241</v>
      </c>
      <c r="M64" s="17">
        <v>5</v>
      </c>
      <c r="N64" s="17">
        <v>610.20000000000005</v>
      </c>
      <c r="O64" s="17">
        <v>-7.1000000000000227</v>
      </c>
      <c r="P64" s="17">
        <v>31</v>
      </c>
      <c r="Q64">
        <v>941</v>
      </c>
      <c r="R64">
        <v>27681</v>
      </c>
    </row>
    <row r="65" spans="1:18">
      <c r="A65" s="17" t="s">
        <v>6147</v>
      </c>
      <c r="B65" s="17">
        <v>0</v>
      </c>
      <c r="C65" s="17">
        <v>0</v>
      </c>
      <c r="D65" s="17">
        <v>1</v>
      </c>
      <c r="E65" s="17">
        <v>0</v>
      </c>
      <c r="F65" s="17">
        <v>5524</v>
      </c>
      <c r="G65" s="17">
        <v>30395</v>
      </c>
      <c r="H65" s="17">
        <v>48.6</v>
      </c>
      <c r="I65" s="17">
        <v>0.86699999999999999</v>
      </c>
      <c r="J65" s="17">
        <v>6.8000000000000005E-2</v>
      </c>
      <c r="K65" s="17">
        <v>0.69</v>
      </c>
      <c r="L65" s="17">
        <v>198</v>
      </c>
      <c r="M65" s="17">
        <v>32</v>
      </c>
      <c r="N65" s="17">
        <v>516.29999999999995</v>
      </c>
      <c r="O65" s="17">
        <v>113.90000000000009</v>
      </c>
      <c r="P65" s="17">
        <v>19</v>
      </c>
      <c r="Q65">
        <v>167</v>
      </c>
      <c r="R65">
        <v>27570</v>
      </c>
    </row>
    <row r="66" spans="1:18">
      <c r="A66" s="17" t="s">
        <v>6197</v>
      </c>
      <c r="B66" s="17">
        <v>1</v>
      </c>
      <c r="C66" s="17">
        <v>0</v>
      </c>
      <c r="D66" s="17">
        <v>0</v>
      </c>
      <c r="E66" s="17">
        <v>0</v>
      </c>
      <c r="F66" s="17">
        <v>0</v>
      </c>
      <c r="G66" s="17">
        <v>0</v>
      </c>
      <c r="H66" s="17">
        <v>38.6</v>
      </c>
      <c r="I66" s="17">
        <v>0.53100000000000003</v>
      </c>
      <c r="J66" s="17">
        <v>5.0999999999999997E-2</v>
      </c>
      <c r="K66" s="17">
        <v>0.628</v>
      </c>
      <c r="L66" s="17">
        <v>142</v>
      </c>
      <c r="M66" s="17">
        <v>28</v>
      </c>
      <c r="N66" s="17">
        <v>350.3</v>
      </c>
      <c r="O66" s="17">
        <v>-11.300000000000011</v>
      </c>
      <c r="P66" s="17">
        <v>0</v>
      </c>
      <c r="Q66">
        <v>224</v>
      </c>
      <c r="R66">
        <v>19130</v>
      </c>
    </row>
    <row r="67" spans="1:18">
      <c r="A67" s="17" t="s">
        <v>6198</v>
      </c>
      <c r="B67" s="17">
        <v>0</v>
      </c>
      <c r="C67" s="17">
        <v>0</v>
      </c>
      <c r="D67" s="17">
        <v>0</v>
      </c>
      <c r="E67" s="17">
        <v>1</v>
      </c>
      <c r="F67" s="17">
        <v>0</v>
      </c>
      <c r="G67" s="17">
        <v>0</v>
      </c>
      <c r="H67" s="17">
        <v>48.9</v>
      </c>
      <c r="I67" s="17">
        <v>0.21099999999999999</v>
      </c>
      <c r="J67" s="17">
        <v>2.5000000000000001E-2</v>
      </c>
      <c r="K67" s="17">
        <v>0.66500000000000004</v>
      </c>
      <c r="L67" s="17">
        <v>334</v>
      </c>
      <c r="M67" s="17">
        <v>4</v>
      </c>
      <c r="N67" s="17">
        <v>619.29999999999995</v>
      </c>
      <c r="O67" s="17">
        <v>24.600000000000023</v>
      </c>
      <c r="P67" s="17">
        <v>42</v>
      </c>
      <c r="Q67">
        <v>634</v>
      </c>
      <c r="R67">
        <v>42032</v>
      </c>
    </row>
    <row r="68" spans="1:18">
      <c r="A68" s="17" t="s">
        <v>6126</v>
      </c>
      <c r="B68" s="17">
        <v>1</v>
      </c>
      <c r="C68" s="17">
        <v>0</v>
      </c>
      <c r="D68" s="17">
        <v>0</v>
      </c>
      <c r="E68" s="17">
        <v>0</v>
      </c>
      <c r="F68" s="17">
        <v>458041</v>
      </c>
      <c r="G68" s="17">
        <v>4580410</v>
      </c>
      <c r="H68" s="17">
        <v>46.9</v>
      </c>
      <c r="I68" s="17">
        <v>0</v>
      </c>
      <c r="J68" s="17">
        <v>7.1999999999999995E-2</v>
      </c>
      <c r="K68" s="17">
        <v>0.65600000000000003</v>
      </c>
      <c r="L68" s="17">
        <v>185</v>
      </c>
      <c r="M68" s="17">
        <v>28</v>
      </c>
      <c r="N68" s="17">
        <v>538.9</v>
      </c>
      <c r="O68" s="17">
        <v>23</v>
      </c>
      <c r="P68" s="17">
        <v>-2</v>
      </c>
      <c r="Q68">
        <v>144</v>
      </c>
      <c r="R68">
        <v>51172</v>
      </c>
    </row>
    <row r="69" spans="1:18">
      <c r="A69" s="17" t="s">
        <v>6199</v>
      </c>
      <c r="B69" s="17">
        <v>0</v>
      </c>
      <c r="C69" s="17">
        <v>0</v>
      </c>
      <c r="D69" s="17">
        <v>0</v>
      </c>
      <c r="E69" s="17">
        <v>1</v>
      </c>
      <c r="F69" s="17">
        <v>0</v>
      </c>
      <c r="G69" s="17">
        <v>0</v>
      </c>
      <c r="H69" s="17">
        <v>47.5</v>
      </c>
      <c r="I69" s="17">
        <v>0.23799999999999999</v>
      </c>
      <c r="J69" s="17">
        <v>3.6999999999999998E-2</v>
      </c>
      <c r="K69" s="17">
        <v>0.68200000000000005</v>
      </c>
      <c r="L69" s="17">
        <v>217</v>
      </c>
      <c r="M69" s="17">
        <v>41</v>
      </c>
      <c r="N69" s="17">
        <v>506.6</v>
      </c>
      <c r="O69" s="17">
        <v>37.199999999999932</v>
      </c>
      <c r="P69" s="17">
        <v>-1</v>
      </c>
      <c r="Q69">
        <v>428</v>
      </c>
      <c r="R69">
        <v>42846</v>
      </c>
    </row>
    <row r="70" spans="1:18">
      <c r="A70" s="17" t="s">
        <v>6200</v>
      </c>
      <c r="B70" s="17">
        <v>1</v>
      </c>
      <c r="C70" s="17">
        <v>0</v>
      </c>
      <c r="D70" s="17">
        <v>0</v>
      </c>
      <c r="E70" s="17">
        <v>0</v>
      </c>
      <c r="F70" s="17">
        <v>0</v>
      </c>
      <c r="G70" s="17">
        <v>0</v>
      </c>
      <c r="H70" s="17">
        <v>44.7</v>
      </c>
      <c r="I70" s="17">
        <v>0.77300000000000002</v>
      </c>
      <c r="J70" s="17">
        <v>3.3000000000000002E-2</v>
      </c>
      <c r="K70" s="17">
        <v>0.65800000000000003</v>
      </c>
      <c r="L70" s="17">
        <v>172</v>
      </c>
      <c r="M70" s="17">
        <v>34</v>
      </c>
      <c r="N70" s="17">
        <v>445.5</v>
      </c>
      <c r="O70" s="17">
        <v>22.100000000000023</v>
      </c>
      <c r="P70" s="17">
        <v>-1</v>
      </c>
      <c r="Q70">
        <v>106</v>
      </c>
      <c r="R70">
        <v>23761</v>
      </c>
    </row>
    <row r="71" spans="1:18">
      <c r="A71" s="17" t="s">
        <v>6038</v>
      </c>
      <c r="B71" s="17">
        <v>0</v>
      </c>
      <c r="C71" s="17">
        <v>0</v>
      </c>
      <c r="D71" s="17">
        <v>0</v>
      </c>
      <c r="E71" s="17">
        <v>1</v>
      </c>
      <c r="F71" s="17">
        <v>8693351</v>
      </c>
      <c r="G71" s="17">
        <v>38504413</v>
      </c>
      <c r="H71" s="17">
        <v>52.4</v>
      </c>
      <c r="I71" s="17">
        <v>0.182</v>
      </c>
      <c r="J71" s="17">
        <v>1.7000000000000001E-2</v>
      </c>
      <c r="K71" s="17">
        <v>0.625</v>
      </c>
      <c r="L71" s="17">
        <v>300</v>
      </c>
      <c r="M71" s="17">
        <v>78</v>
      </c>
      <c r="N71" s="17">
        <v>664.3</v>
      </c>
      <c r="O71" s="17">
        <v>-1.8999999999999773</v>
      </c>
      <c r="P71" s="17">
        <v>-2</v>
      </c>
      <c r="Q71">
        <v>4341</v>
      </c>
      <c r="R71">
        <v>99097</v>
      </c>
    </row>
    <row r="72" spans="1:18">
      <c r="A72" s="17" t="s">
        <v>6201</v>
      </c>
      <c r="B72" s="17">
        <v>1</v>
      </c>
      <c r="C72" s="17">
        <v>0</v>
      </c>
      <c r="D72" s="17">
        <v>0</v>
      </c>
      <c r="E72" s="17">
        <v>0</v>
      </c>
      <c r="F72" s="17">
        <v>0</v>
      </c>
      <c r="G72" s="17">
        <v>0</v>
      </c>
      <c r="H72" s="17">
        <v>51.2</v>
      </c>
      <c r="I72" s="17">
        <v>0.20499999999999999</v>
      </c>
      <c r="J72" s="17">
        <v>5.0523999999999999E-2</v>
      </c>
      <c r="K72" s="17">
        <v>0.59399999999999997</v>
      </c>
      <c r="L72" s="17">
        <v>103</v>
      </c>
      <c r="M72" s="17">
        <v>1</v>
      </c>
      <c r="N72" s="17">
        <v>648.29999999999995</v>
      </c>
      <c r="O72" s="17">
        <v>-46</v>
      </c>
      <c r="P72" s="17">
        <v>2</v>
      </c>
      <c r="Q72">
        <v>195</v>
      </c>
      <c r="R72">
        <v>26025</v>
      </c>
    </row>
    <row r="73" spans="1:18" s="11" customFormat="1">
      <c r="A73" s="17" t="s">
        <v>6202</v>
      </c>
      <c r="B73" s="17">
        <v>0</v>
      </c>
      <c r="C73" s="17">
        <v>0</v>
      </c>
      <c r="D73" s="17">
        <v>0</v>
      </c>
      <c r="E73" s="17">
        <v>1</v>
      </c>
      <c r="F73" s="17">
        <v>91258717</v>
      </c>
      <c r="G73" s="17">
        <v>416112419</v>
      </c>
      <c r="H73" s="17">
        <v>52.3</v>
      </c>
      <c r="I73" s="17">
        <v>0.41210200000000002</v>
      </c>
      <c r="J73" s="17">
        <v>1.9E-2</v>
      </c>
      <c r="K73" s="17">
        <v>0.61499999999999999</v>
      </c>
      <c r="L73" s="17">
        <v>272</v>
      </c>
      <c r="M73" s="17">
        <v>76</v>
      </c>
      <c r="N73" s="17">
        <v>696.2</v>
      </c>
      <c r="O73" s="17">
        <v>2.0999999999999091</v>
      </c>
      <c r="P73" s="17">
        <v>-4</v>
      </c>
      <c r="Q73" s="14">
        <v>6179</v>
      </c>
      <c r="R73" s="14">
        <v>505856</v>
      </c>
    </row>
    <row r="74" spans="1:18">
      <c r="A74" s="17" t="s">
        <v>6042</v>
      </c>
      <c r="B74" s="17">
        <v>0</v>
      </c>
      <c r="C74" s="17">
        <v>0</v>
      </c>
      <c r="D74" s="17">
        <v>0</v>
      </c>
      <c r="E74" s="17">
        <v>1</v>
      </c>
      <c r="F74" s="17">
        <v>1161318</v>
      </c>
      <c r="G74" s="17">
        <v>3843740</v>
      </c>
      <c r="H74" s="17">
        <v>50</v>
      </c>
      <c r="I74" s="17">
        <v>0.27</v>
      </c>
      <c r="J74" s="17">
        <v>2.5000000000000001E-2</v>
      </c>
      <c r="K74" s="17">
        <v>0.625</v>
      </c>
      <c r="L74" s="17">
        <v>160</v>
      </c>
      <c r="M74" s="17">
        <v>92</v>
      </c>
      <c r="N74" s="17">
        <v>619.5</v>
      </c>
      <c r="O74" s="17">
        <v>-7.3999999999999773</v>
      </c>
      <c r="P74" s="17">
        <v>1</v>
      </c>
      <c r="Q74">
        <v>1263</v>
      </c>
      <c r="R74">
        <v>56947</v>
      </c>
    </row>
    <row r="75" spans="1:18">
      <c r="A75" s="17" t="s">
        <v>6096</v>
      </c>
      <c r="B75" s="17">
        <v>0</v>
      </c>
      <c r="C75" s="17">
        <v>1</v>
      </c>
      <c r="D75" s="17">
        <v>0</v>
      </c>
      <c r="E75" s="17">
        <v>0</v>
      </c>
      <c r="F75" s="17">
        <v>247000</v>
      </c>
      <c r="G75" s="17">
        <v>1035721</v>
      </c>
      <c r="H75" s="17">
        <v>51</v>
      </c>
      <c r="I75" s="17">
        <v>0.25700000000000001</v>
      </c>
      <c r="J75" s="17">
        <v>2.7E-2</v>
      </c>
      <c r="K75" s="17">
        <v>0.66900000000000004</v>
      </c>
      <c r="L75" s="17">
        <v>124</v>
      </c>
      <c r="M75" s="17">
        <v>9</v>
      </c>
      <c r="N75" s="17">
        <v>558.6</v>
      </c>
      <c r="O75" s="17">
        <v>43.600000000000023</v>
      </c>
      <c r="P75" s="17">
        <v>154</v>
      </c>
      <c r="Q75">
        <v>271</v>
      </c>
      <c r="R75">
        <v>31733</v>
      </c>
    </row>
    <row r="76" spans="1:18">
      <c r="A76" s="17" t="s">
        <v>5995</v>
      </c>
      <c r="B76" s="17">
        <v>0</v>
      </c>
      <c r="C76" s="17">
        <v>0</v>
      </c>
      <c r="D76" s="17">
        <v>1</v>
      </c>
      <c r="E76" s="17">
        <v>0</v>
      </c>
      <c r="F76" s="17">
        <v>1339574</v>
      </c>
      <c r="G76" s="17">
        <v>4403947</v>
      </c>
      <c r="H76" s="17">
        <v>53.4</v>
      </c>
      <c r="I76" s="17">
        <v>0.23899999999999999</v>
      </c>
      <c r="J76" s="17">
        <v>2.5999999999999999E-2</v>
      </c>
      <c r="K76" s="17">
        <v>0.67</v>
      </c>
      <c r="L76" s="17">
        <v>285</v>
      </c>
      <c r="M76" s="17">
        <v>6</v>
      </c>
      <c r="N76" s="17">
        <v>655.5</v>
      </c>
      <c r="O76" s="17">
        <v>58.399999999999977</v>
      </c>
      <c r="P76" s="17">
        <v>-18</v>
      </c>
      <c r="Q76">
        <v>751</v>
      </c>
      <c r="R76">
        <v>98581</v>
      </c>
    </row>
    <row r="77" spans="1:18">
      <c r="A77" s="17" t="s">
        <v>6075</v>
      </c>
      <c r="B77" s="17">
        <v>0</v>
      </c>
      <c r="C77" s="17">
        <v>0</v>
      </c>
      <c r="D77" s="17">
        <v>0</v>
      </c>
      <c r="E77" s="17">
        <v>1</v>
      </c>
      <c r="F77" s="17">
        <v>888680</v>
      </c>
      <c r="G77" s="17">
        <v>4443400</v>
      </c>
      <c r="H77" s="17">
        <v>60.3</v>
      </c>
      <c r="I77" s="17">
        <v>0.12</v>
      </c>
      <c r="J77" s="17">
        <v>1.7000000000000001E-2</v>
      </c>
      <c r="K77" s="17">
        <v>0.64100000000000001</v>
      </c>
      <c r="L77" s="17">
        <v>256</v>
      </c>
      <c r="M77" s="17">
        <v>2</v>
      </c>
      <c r="N77" s="17">
        <v>921.9</v>
      </c>
      <c r="O77" s="17">
        <v>-4.6000000000000227</v>
      </c>
      <c r="P77" s="17">
        <v>13</v>
      </c>
      <c r="Q77">
        <v>2103</v>
      </c>
      <c r="R77">
        <v>25218</v>
      </c>
    </row>
    <row r="78" spans="1:18">
      <c r="A78" s="17" t="s">
        <v>6007</v>
      </c>
      <c r="B78" s="17">
        <v>0</v>
      </c>
      <c r="C78" s="17">
        <v>0</v>
      </c>
      <c r="D78" s="17">
        <v>1</v>
      </c>
      <c r="E78" s="17">
        <v>0</v>
      </c>
      <c r="F78" s="17">
        <v>226162</v>
      </c>
      <c r="G78" s="17">
        <v>1504117</v>
      </c>
      <c r="H78" s="17">
        <v>52.2</v>
      </c>
      <c r="I78" s="17">
        <v>0.54400000000000004</v>
      </c>
      <c r="J78" s="17">
        <v>5.1999999999999998E-2</v>
      </c>
      <c r="K78" s="17">
        <v>0.68899999999999995</v>
      </c>
      <c r="L78" s="17">
        <v>211</v>
      </c>
      <c r="M78" s="17">
        <v>38</v>
      </c>
      <c r="N78" s="17">
        <v>589.1</v>
      </c>
      <c r="O78" s="17">
        <v>10</v>
      </c>
      <c r="P78" s="17">
        <v>-37</v>
      </c>
      <c r="Q78">
        <v>148</v>
      </c>
      <c r="R78">
        <v>26056</v>
      </c>
    </row>
    <row r="79" spans="1:18">
      <c r="A79" s="17" t="s">
        <v>6203</v>
      </c>
      <c r="B79" s="17">
        <v>0</v>
      </c>
      <c r="C79" s="17">
        <v>0</v>
      </c>
      <c r="D79" s="17">
        <v>1</v>
      </c>
      <c r="E79" s="17">
        <v>0</v>
      </c>
      <c r="F79" s="17">
        <v>0</v>
      </c>
      <c r="G79" s="17">
        <v>0</v>
      </c>
      <c r="H79" s="17">
        <v>42.8</v>
      </c>
      <c r="I79" s="17">
        <v>0.76200000000000001</v>
      </c>
      <c r="J79" s="17">
        <v>2.9000000000000001E-2</v>
      </c>
      <c r="K79" s="17">
        <v>0.61399999999999999</v>
      </c>
      <c r="L79" s="17">
        <v>114</v>
      </c>
      <c r="M79" s="17">
        <v>3</v>
      </c>
      <c r="N79" s="17">
        <v>439</v>
      </c>
      <c r="O79" s="17">
        <v>2.5</v>
      </c>
      <c r="P79" s="17">
        <v>0</v>
      </c>
      <c r="Q79">
        <v>998</v>
      </c>
      <c r="R79">
        <v>11539</v>
      </c>
    </row>
    <row r="80" spans="1:18">
      <c r="A80" s="17" t="s">
        <v>6030</v>
      </c>
      <c r="B80" s="17">
        <v>0</v>
      </c>
      <c r="C80" s="17">
        <v>0</v>
      </c>
      <c r="D80" s="17">
        <v>1</v>
      </c>
      <c r="E80" s="17">
        <v>0</v>
      </c>
      <c r="F80" s="17">
        <v>323909</v>
      </c>
      <c r="G80" s="17">
        <v>1271320</v>
      </c>
      <c r="H80" s="17">
        <v>57.6</v>
      </c>
      <c r="I80" s="17">
        <v>0.22800000000000001</v>
      </c>
      <c r="J80" s="17">
        <v>2.7E-2</v>
      </c>
      <c r="K80" s="17">
        <v>0.66200000000000003</v>
      </c>
      <c r="L80" s="17">
        <v>189</v>
      </c>
      <c r="M80" s="17">
        <v>2</v>
      </c>
      <c r="N80" s="17">
        <v>788.3</v>
      </c>
      <c r="O80" s="17">
        <v>4.7000000000000455</v>
      </c>
      <c r="P80" s="17">
        <v>134</v>
      </c>
      <c r="Q80">
        <v>713</v>
      </c>
      <c r="R80">
        <v>56414</v>
      </c>
    </row>
    <row r="81" spans="1:18">
      <c r="A81" s="17" t="s">
        <v>6204</v>
      </c>
      <c r="B81" s="17">
        <v>0</v>
      </c>
      <c r="C81" s="17">
        <v>1</v>
      </c>
      <c r="D81" s="17">
        <v>0</v>
      </c>
      <c r="E81" s="17">
        <v>0</v>
      </c>
      <c r="F81" s="17">
        <v>0</v>
      </c>
      <c r="G81" s="17">
        <v>0</v>
      </c>
      <c r="H81" s="17">
        <v>46.2</v>
      </c>
      <c r="I81" s="17">
        <v>0.224</v>
      </c>
      <c r="J81" s="17">
        <v>1.0999999999999999E-2</v>
      </c>
      <c r="K81" s="17">
        <v>0.67600000000000005</v>
      </c>
      <c r="L81" s="17">
        <v>208</v>
      </c>
      <c r="M81" s="17">
        <v>28</v>
      </c>
      <c r="N81" s="17">
        <v>475.1</v>
      </c>
      <c r="O81" s="17">
        <v>27.699999999999989</v>
      </c>
      <c r="P81" s="17">
        <v>24</v>
      </c>
      <c r="Q81">
        <v>867</v>
      </c>
      <c r="R81">
        <v>25382</v>
      </c>
    </row>
    <row r="82" spans="1:18">
      <c r="A82" s="17" t="s">
        <v>6045</v>
      </c>
      <c r="B82" s="17">
        <v>0</v>
      </c>
      <c r="C82" s="17">
        <v>0</v>
      </c>
      <c r="D82" s="17">
        <v>0</v>
      </c>
      <c r="E82" s="17">
        <v>1</v>
      </c>
      <c r="F82" s="17">
        <v>3594278</v>
      </c>
      <c r="G82" s="17">
        <v>7835696</v>
      </c>
      <c r="H82" s="17">
        <v>50.9</v>
      </c>
      <c r="I82" s="17">
        <v>0.59899999999999998</v>
      </c>
      <c r="J82" s="17">
        <v>7.3999999999999996E-2</v>
      </c>
      <c r="K82" s="17">
        <v>0.63500000000000001</v>
      </c>
      <c r="L82" s="17">
        <v>190</v>
      </c>
      <c r="M82" s="17">
        <v>105</v>
      </c>
      <c r="N82" s="17">
        <v>631.79999999999995</v>
      </c>
      <c r="O82" s="17">
        <v>14.200000000000045</v>
      </c>
      <c r="P82" s="17">
        <v>13</v>
      </c>
      <c r="Q82">
        <v>1503</v>
      </c>
      <c r="R82">
        <v>118466</v>
      </c>
    </row>
    <row r="83" spans="1:18">
      <c r="A83" s="17" t="s">
        <v>6205</v>
      </c>
      <c r="B83" s="17">
        <v>0</v>
      </c>
      <c r="C83" s="17">
        <v>0</v>
      </c>
      <c r="D83" s="17">
        <v>0</v>
      </c>
      <c r="E83" s="17">
        <v>1</v>
      </c>
      <c r="F83" s="17">
        <v>0</v>
      </c>
      <c r="G83" s="17">
        <v>0</v>
      </c>
      <c r="H83" s="17">
        <v>43.5</v>
      </c>
      <c r="I83" s="17">
        <v>0.85799999999999998</v>
      </c>
      <c r="J83" s="17">
        <v>3.5999999999999997E-2</v>
      </c>
      <c r="K83" s="17">
        <v>0.67100000000000004</v>
      </c>
      <c r="L83" s="17">
        <v>137</v>
      </c>
      <c r="M83" s="17">
        <v>76</v>
      </c>
      <c r="N83" s="17">
        <v>415.2</v>
      </c>
      <c r="O83" s="17">
        <v>16.699999999999989</v>
      </c>
      <c r="P83" s="17">
        <v>-3</v>
      </c>
      <c r="Q83">
        <v>326</v>
      </c>
      <c r="R83">
        <v>19298</v>
      </c>
    </row>
    <row r="84" spans="1:18">
      <c r="A84" s="17" t="s">
        <v>6101</v>
      </c>
      <c r="B84" s="17">
        <v>0</v>
      </c>
      <c r="C84" s="17">
        <v>1</v>
      </c>
      <c r="D84" s="17">
        <v>0</v>
      </c>
      <c r="E84" s="17">
        <v>0</v>
      </c>
      <c r="F84" s="17">
        <v>138371</v>
      </c>
      <c r="G84" s="17">
        <v>395345</v>
      </c>
      <c r="H84" s="17">
        <v>43.7</v>
      </c>
      <c r="I84" s="17">
        <v>0.81200000000000006</v>
      </c>
      <c r="J84" s="17">
        <v>2.3E-2</v>
      </c>
      <c r="K84" s="17">
        <v>0.67900000000000005</v>
      </c>
      <c r="L84" s="17">
        <v>194</v>
      </c>
      <c r="M84" s="17">
        <v>1</v>
      </c>
      <c r="N84" s="17">
        <v>420.5</v>
      </c>
      <c r="O84" s="17">
        <v>34.699999999999989</v>
      </c>
      <c r="P84" s="17">
        <v>1</v>
      </c>
      <c r="Q84">
        <v>278</v>
      </c>
      <c r="R84">
        <v>26737</v>
      </c>
    </row>
    <row r="85" spans="1:18">
      <c r="A85" s="17" t="s">
        <v>6116</v>
      </c>
      <c r="B85" s="17">
        <v>1</v>
      </c>
      <c r="C85" s="17">
        <v>0</v>
      </c>
      <c r="D85" s="17">
        <v>0</v>
      </c>
      <c r="E85" s="17">
        <v>0</v>
      </c>
      <c r="F85" s="17">
        <v>1782277</v>
      </c>
      <c r="G85" s="17">
        <v>5343728</v>
      </c>
      <c r="H85" s="17">
        <v>47.7</v>
      </c>
      <c r="I85" s="17">
        <v>0.56200000000000006</v>
      </c>
      <c r="J85" s="17">
        <v>0.36699999999999999</v>
      </c>
      <c r="K85" s="17">
        <v>0.66</v>
      </c>
      <c r="L85" s="17">
        <v>197</v>
      </c>
      <c r="M85" s="17">
        <v>25</v>
      </c>
      <c r="N85" s="17">
        <v>515.29999999999995</v>
      </c>
      <c r="O85" s="17">
        <v>49.400000000000091</v>
      </c>
      <c r="P85" s="17">
        <v>9</v>
      </c>
      <c r="Q85">
        <v>122</v>
      </c>
      <c r="R85">
        <v>40679</v>
      </c>
    </row>
    <row r="86" spans="1:18">
      <c r="A86" s="17" t="s">
        <v>6206</v>
      </c>
      <c r="B86" s="17">
        <v>0</v>
      </c>
      <c r="C86" s="17">
        <v>0</v>
      </c>
      <c r="D86" s="17">
        <v>1</v>
      </c>
      <c r="E86" s="17">
        <v>0</v>
      </c>
      <c r="F86" s="17">
        <v>0</v>
      </c>
      <c r="G86" s="17">
        <v>0</v>
      </c>
      <c r="H86" s="17">
        <v>49.5</v>
      </c>
      <c r="I86" s="17">
        <v>0.22600000000000001</v>
      </c>
      <c r="J86" s="17">
        <v>2.4E-2</v>
      </c>
      <c r="K86" s="17">
        <v>0.68799999999999994</v>
      </c>
      <c r="L86" s="17">
        <v>218</v>
      </c>
      <c r="M86" s="17">
        <v>3</v>
      </c>
      <c r="N86" s="17">
        <v>525</v>
      </c>
      <c r="O86" s="17">
        <v>-11.799999999999955</v>
      </c>
      <c r="P86" s="17">
        <v>0</v>
      </c>
      <c r="Q86">
        <v>483</v>
      </c>
      <c r="R86">
        <v>18203</v>
      </c>
    </row>
    <row r="87" spans="1:18">
      <c r="A87" s="17" t="s">
        <v>6077</v>
      </c>
      <c r="B87" s="17">
        <v>0</v>
      </c>
      <c r="C87" s="17">
        <v>0</v>
      </c>
      <c r="D87" s="17">
        <v>1</v>
      </c>
      <c r="E87" s="17">
        <v>0</v>
      </c>
      <c r="F87" s="17">
        <v>1212719</v>
      </c>
      <c r="G87" s="17">
        <v>3641154</v>
      </c>
      <c r="H87" s="17">
        <v>59.7</v>
      </c>
      <c r="I87" s="17">
        <v>0.23100000000000001</v>
      </c>
      <c r="J87" s="17">
        <v>0.46600000000000003</v>
      </c>
      <c r="K87" s="17">
        <v>0.69099999999999995</v>
      </c>
      <c r="L87" s="17">
        <v>260</v>
      </c>
      <c r="M87" s="17">
        <v>10</v>
      </c>
      <c r="N87" s="17">
        <v>809</v>
      </c>
      <c r="O87" s="17">
        <v>80.299999999999955</v>
      </c>
      <c r="P87" s="17">
        <v>-22</v>
      </c>
      <c r="Q87">
        <v>754</v>
      </c>
      <c r="R87">
        <v>25554</v>
      </c>
    </row>
    <row r="88" spans="1:18">
      <c r="A88" s="17" t="s">
        <v>6207</v>
      </c>
      <c r="B88" s="17">
        <v>0</v>
      </c>
      <c r="C88" s="17">
        <v>1</v>
      </c>
      <c r="D88" s="17">
        <v>0</v>
      </c>
      <c r="E88" s="17">
        <v>0</v>
      </c>
      <c r="F88" s="17">
        <v>0</v>
      </c>
      <c r="G88" s="17">
        <v>0</v>
      </c>
      <c r="H88" s="17">
        <v>46.7</v>
      </c>
      <c r="I88" s="17">
        <v>0.58899999999999997</v>
      </c>
      <c r="J88" s="17">
        <v>3.5999999999999997E-2</v>
      </c>
      <c r="K88" s="17">
        <v>0.623</v>
      </c>
      <c r="L88" s="17">
        <v>200</v>
      </c>
      <c r="M88" s="17">
        <v>38</v>
      </c>
      <c r="N88" s="17">
        <v>497.1</v>
      </c>
      <c r="O88" s="17">
        <v>109.29999999999995</v>
      </c>
      <c r="P88" s="17">
        <v>3</v>
      </c>
      <c r="Q88">
        <v>311</v>
      </c>
      <c r="R88">
        <v>32072</v>
      </c>
    </row>
    <row r="89" spans="1:18">
      <c r="A89" s="17" t="s">
        <v>6208</v>
      </c>
      <c r="B89" s="17">
        <v>0</v>
      </c>
      <c r="C89" s="17">
        <v>0</v>
      </c>
      <c r="D89" s="17">
        <v>0</v>
      </c>
      <c r="E89" s="17">
        <v>1</v>
      </c>
      <c r="F89" s="17">
        <v>0</v>
      </c>
      <c r="G89" s="17">
        <v>0</v>
      </c>
      <c r="H89" s="17">
        <v>50.7</v>
      </c>
      <c r="I89" s="17">
        <v>0.65100000000000002</v>
      </c>
      <c r="J89" s="17">
        <v>2.4E-2</v>
      </c>
      <c r="K89" s="17">
        <v>0.67</v>
      </c>
      <c r="L89" s="17">
        <v>151</v>
      </c>
      <c r="M89" s="17">
        <v>47</v>
      </c>
      <c r="N89" s="17">
        <v>559.4</v>
      </c>
      <c r="O89" s="17">
        <v>21</v>
      </c>
      <c r="P89" s="17">
        <v>-6</v>
      </c>
      <c r="Q89">
        <v>645</v>
      </c>
      <c r="R89">
        <v>35071</v>
      </c>
    </row>
    <row r="90" spans="1:18">
      <c r="A90" s="17" t="s">
        <v>6008</v>
      </c>
      <c r="B90" s="17">
        <v>0</v>
      </c>
      <c r="C90" s="17">
        <v>0</v>
      </c>
      <c r="D90" s="17">
        <v>1</v>
      </c>
      <c r="E90" s="17">
        <v>0</v>
      </c>
      <c r="F90" s="17">
        <v>2171753</v>
      </c>
      <c r="G90" s="17">
        <v>9402656</v>
      </c>
      <c r="H90" s="17">
        <v>54.1</v>
      </c>
      <c r="I90" s="17">
        <v>0.28399999999999997</v>
      </c>
      <c r="J90" s="17">
        <v>3.5000000000000003E-2</v>
      </c>
      <c r="K90" s="17">
        <v>0.67300000000000004</v>
      </c>
      <c r="L90" s="17">
        <v>235</v>
      </c>
      <c r="M90" s="17">
        <v>28</v>
      </c>
      <c r="N90" s="17">
        <v>693.4</v>
      </c>
      <c r="O90" s="17">
        <v>-0.10000000000002274</v>
      </c>
      <c r="P90" s="17">
        <v>44</v>
      </c>
      <c r="Q90">
        <v>345</v>
      </c>
      <c r="R90">
        <v>109823</v>
      </c>
    </row>
    <row r="91" spans="1:18">
      <c r="A91" s="17" t="s">
        <v>6209</v>
      </c>
      <c r="B91" s="17">
        <v>0</v>
      </c>
      <c r="C91" s="17">
        <v>0</v>
      </c>
      <c r="D91" s="17">
        <v>0</v>
      </c>
      <c r="E91" s="17">
        <v>1</v>
      </c>
      <c r="F91" s="17">
        <v>0</v>
      </c>
      <c r="G91" s="17">
        <v>0</v>
      </c>
      <c r="H91" s="17">
        <v>46.2</v>
      </c>
      <c r="I91" s="17">
        <v>0.5</v>
      </c>
      <c r="J91" s="17">
        <v>2.7E-2</v>
      </c>
      <c r="K91" s="17">
        <v>0.67400000000000004</v>
      </c>
      <c r="L91" s="17">
        <v>152</v>
      </c>
      <c r="M91" s="17">
        <v>7</v>
      </c>
      <c r="N91" s="17">
        <v>467.7</v>
      </c>
      <c r="O91" s="17">
        <v>20.600000000000023</v>
      </c>
      <c r="P91" s="17">
        <v>5</v>
      </c>
      <c r="Q91">
        <v>283</v>
      </c>
      <c r="R91">
        <v>8795</v>
      </c>
    </row>
    <row r="92" spans="1:18">
      <c r="A92" s="17" t="s">
        <v>6141</v>
      </c>
      <c r="B92" s="17">
        <v>0</v>
      </c>
      <c r="C92" s="17">
        <v>1</v>
      </c>
      <c r="D92" s="17">
        <v>0</v>
      </c>
      <c r="E92" s="17">
        <v>0</v>
      </c>
      <c r="F92" s="17">
        <v>1075463</v>
      </c>
      <c r="G92" s="17">
        <v>3148732</v>
      </c>
      <c r="H92" s="17">
        <v>55.7</v>
      </c>
      <c r="I92" s="17">
        <v>0.51300000000000001</v>
      </c>
      <c r="J92" s="17">
        <v>3.4000000000000002E-2</v>
      </c>
      <c r="K92" s="17">
        <v>0.67400000000000004</v>
      </c>
      <c r="L92" s="17">
        <v>218</v>
      </c>
      <c r="M92" s="17">
        <v>16</v>
      </c>
      <c r="N92" s="17">
        <v>705.1</v>
      </c>
      <c r="O92" s="17">
        <v>-2.5</v>
      </c>
      <c r="P92" s="17">
        <v>4</v>
      </c>
      <c r="Q92">
        <v>221</v>
      </c>
      <c r="R92">
        <v>18196</v>
      </c>
    </row>
    <row r="93" spans="1:18">
      <c r="A93" s="17" t="s">
        <v>6210</v>
      </c>
      <c r="B93" s="17">
        <v>0</v>
      </c>
      <c r="C93" s="17">
        <v>1</v>
      </c>
      <c r="D93" s="17">
        <v>0</v>
      </c>
      <c r="E93" s="17">
        <v>0</v>
      </c>
      <c r="F93" s="17">
        <v>0</v>
      </c>
      <c r="G93" s="17">
        <v>0</v>
      </c>
      <c r="H93" s="17">
        <v>41.4</v>
      </c>
      <c r="I93" s="17">
        <v>0.30599999999999999</v>
      </c>
      <c r="J93" s="17">
        <v>2.5000000000000001E-2</v>
      </c>
      <c r="K93" s="17">
        <v>0.64300000000000002</v>
      </c>
      <c r="L93" s="17">
        <v>209</v>
      </c>
      <c r="M93" s="17">
        <v>52</v>
      </c>
      <c r="N93" s="17">
        <v>386.9</v>
      </c>
      <c r="O93" s="17">
        <v>15.200000000000045</v>
      </c>
      <c r="P93" s="17">
        <v>-1</v>
      </c>
      <c r="Q93">
        <v>324</v>
      </c>
      <c r="R93">
        <v>25049</v>
      </c>
    </row>
    <row r="94" spans="1:18">
      <c r="A94" s="17" t="s">
        <v>6001</v>
      </c>
      <c r="B94" s="17">
        <v>0</v>
      </c>
      <c r="C94" s="17">
        <v>1</v>
      </c>
      <c r="D94" s="17">
        <v>0</v>
      </c>
      <c r="E94" s="17">
        <v>0</v>
      </c>
      <c r="F94" s="17">
        <v>17892346</v>
      </c>
      <c r="G94" s="17">
        <v>79264142</v>
      </c>
      <c r="H94" s="17">
        <v>59.3</v>
      </c>
      <c r="I94" s="17">
        <v>0.38900000000000001</v>
      </c>
      <c r="J94" s="17">
        <v>0.03</v>
      </c>
      <c r="K94" s="17">
        <v>0.64800000000000002</v>
      </c>
      <c r="L94" s="17">
        <v>292</v>
      </c>
      <c r="M94" s="17">
        <v>8</v>
      </c>
      <c r="N94" s="17">
        <v>884.1</v>
      </c>
      <c r="O94" s="17">
        <v>32.399999999999977</v>
      </c>
      <c r="P94" s="17">
        <v>11</v>
      </c>
      <c r="Q94">
        <v>2492</v>
      </c>
      <c r="R94">
        <v>218433</v>
      </c>
    </row>
    <row r="95" spans="1:18">
      <c r="A95" s="17" t="s">
        <v>6023</v>
      </c>
      <c r="B95" s="17">
        <v>0</v>
      </c>
      <c r="C95" s="17">
        <v>0</v>
      </c>
      <c r="D95" s="17">
        <v>1</v>
      </c>
      <c r="E95" s="17">
        <v>0</v>
      </c>
      <c r="F95" s="17">
        <v>77598</v>
      </c>
      <c r="G95" s="17">
        <v>433119</v>
      </c>
      <c r="H95" s="17">
        <v>51.4</v>
      </c>
      <c r="I95" s="17">
        <v>0.59399999999999997</v>
      </c>
      <c r="J95" s="17">
        <v>0.04</v>
      </c>
      <c r="K95" s="17">
        <v>0.68100000000000005</v>
      </c>
      <c r="L95" s="17">
        <v>183</v>
      </c>
      <c r="M95" s="17">
        <v>23</v>
      </c>
      <c r="N95" s="17">
        <v>563.20000000000005</v>
      </c>
      <c r="O95" s="17">
        <v>37</v>
      </c>
      <c r="P95" s="17">
        <v>5</v>
      </c>
      <c r="Q95">
        <v>353</v>
      </c>
      <c r="R95">
        <v>22510</v>
      </c>
    </row>
    <row r="96" spans="1:18">
      <c r="A96" s="17" t="s">
        <v>5991</v>
      </c>
      <c r="B96" s="17">
        <v>1</v>
      </c>
      <c r="C96" s="17">
        <v>0</v>
      </c>
      <c r="D96" s="17">
        <v>0</v>
      </c>
      <c r="E96" s="17">
        <v>0</v>
      </c>
      <c r="F96" s="17">
        <v>2983413</v>
      </c>
      <c r="G96" s="17">
        <v>9658877</v>
      </c>
      <c r="H96" s="17">
        <v>50.2</v>
      </c>
      <c r="I96" s="17">
        <v>0.18</v>
      </c>
      <c r="J96" s="17">
        <v>2.3E-2</v>
      </c>
      <c r="K96" s="17">
        <v>0.61099999999999999</v>
      </c>
      <c r="L96" s="17">
        <v>110</v>
      </c>
      <c r="M96" s="17">
        <v>33</v>
      </c>
      <c r="N96" s="17">
        <v>601.70000000000005</v>
      </c>
      <c r="O96" s="17">
        <v>-36.300000000000068</v>
      </c>
      <c r="P96" s="17">
        <v>-3</v>
      </c>
      <c r="Q96">
        <v>323</v>
      </c>
      <c r="R96">
        <v>108392</v>
      </c>
    </row>
    <row r="97" spans="1:18">
      <c r="A97" s="17" t="s">
        <v>6149</v>
      </c>
      <c r="B97" s="17">
        <v>0</v>
      </c>
      <c r="C97" s="17">
        <v>0</v>
      </c>
      <c r="D97" s="17">
        <v>0</v>
      </c>
      <c r="E97" s="17">
        <v>1</v>
      </c>
      <c r="F97" s="17">
        <v>836250</v>
      </c>
      <c r="G97" s="17">
        <v>5575000</v>
      </c>
      <c r="H97" s="17">
        <v>48.8</v>
      </c>
      <c r="I97" s="17">
        <v>0.308</v>
      </c>
      <c r="J97" s="17">
        <v>5.0523999999999999E-2</v>
      </c>
      <c r="K97" s="17">
        <v>0.65600000000000003</v>
      </c>
      <c r="L97" s="17">
        <v>143</v>
      </c>
      <c r="M97" s="17">
        <v>112</v>
      </c>
      <c r="N97" s="17">
        <v>571.6</v>
      </c>
      <c r="O97" s="17">
        <v>10.799999999999955</v>
      </c>
      <c r="P97" s="17">
        <v>-3</v>
      </c>
      <c r="Q97">
        <v>1444</v>
      </c>
      <c r="R97">
        <v>18315</v>
      </c>
    </row>
    <row r="98" spans="1:18">
      <c r="A98" s="17" t="s">
        <v>5984</v>
      </c>
      <c r="B98" s="17">
        <v>0</v>
      </c>
      <c r="C98" s="17">
        <v>0</v>
      </c>
      <c r="D98" s="17">
        <v>1</v>
      </c>
      <c r="E98" s="17">
        <v>0</v>
      </c>
      <c r="F98" s="17">
        <v>13672633</v>
      </c>
      <c r="G98" s="17">
        <v>53537186</v>
      </c>
      <c r="H98" s="17">
        <v>52.5</v>
      </c>
      <c r="I98" s="17">
        <v>0.17299999999999999</v>
      </c>
      <c r="J98" s="17">
        <v>2.5999999999999999E-2</v>
      </c>
      <c r="K98" s="17">
        <v>0.61599999999999999</v>
      </c>
      <c r="L98" s="17">
        <v>204</v>
      </c>
      <c r="M98" s="17">
        <v>7</v>
      </c>
      <c r="N98" s="17">
        <v>671.9</v>
      </c>
      <c r="O98" s="17">
        <v>49.800000000000068</v>
      </c>
      <c r="P98" s="17">
        <v>-118</v>
      </c>
      <c r="Q98">
        <v>1125</v>
      </c>
      <c r="R98">
        <v>158627</v>
      </c>
    </row>
    <row r="99" spans="1:18">
      <c r="A99" s="17" t="s">
        <v>6211</v>
      </c>
      <c r="B99" s="17">
        <v>0</v>
      </c>
      <c r="C99" s="17">
        <v>0</v>
      </c>
      <c r="D99" s="17">
        <v>1</v>
      </c>
      <c r="E99" s="17">
        <v>0</v>
      </c>
      <c r="F99" s="17">
        <v>0</v>
      </c>
      <c r="G99" s="17">
        <v>0</v>
      </c>
      <c r="H99" s="17">
        <v>47</v>
      </c>
      <c r="I99" s="17">
        <v>0.82799999999999996</v>
      </c>
      <c r="J99" s="17">
        <v>2.8000000000000001E-2</v>
      </c>
      <c r="K99" s="17">
        <v>0.65</v>
      </c>
      <c r="L99" s="17">
        <v>167</v>
      </c>
      <c r="M99" s="17">
        <v>2</v>
      </c>
      <c r="N99" s="17">
        <v>506.5</v>
      </c>
      <c r="O99" s="17">
        <v>41.100000000000023</v>
      </c>
      <c r="P99" s="17">
        <v>2</v>
      </c>
      <c r="Q99">
        <v>207</v>
      </c>
      <c r="R99">
        <v>32385</v>
      </c>
    </row>
    <row r="100" spans="1:18">
      <c r="A100" s="17" t="s">
        <v>6015</v>
      </c>
      <c r="B100" s="17">
        <v>0</v>
      </c>
      <c r="C100" s="17">
        <v>0</v>
      </c>
      <c r="D100" s="17">
        <v>1</v>
      </c>
      <c r="E100" s="17">
        <v>0</v>
      </c>
      <c r="F100" s="17">
        <v>43623</v>
      </c>
      <c r="G100" s="17">
        <v>196204</v>
      </c>
      <c r="H100" s="17">
        <v>58.6</v>
      </c>
      <c r="I100" s="17">
        <v>0.71799999999999997</v>
      </c>
      <c r="J100" s="17">
        <v>2.8000000000000001E-2</v>
      </c>
      <c r="K100" s="17">
        <v>0.66</v>
      </c>
      <c r="L100" s="17">
        <v>256</v>
      </c>
      <c r="M100" s="17">
        <v>27</v>
      </c>
      <c r="N100" s="17">
        <v>745.7</v>
      </c>
      <c r="O100" s="17">
        <v>-35.800000000000068</v>
      </c>
      <c r="P100" s="17">
        <v>24</v>
      </c>
      <c r="Q100">
        <v>305</v>
      </c>
      <c r="R100">
        <v>26120</v>
      </c>
    </row>
    <row r="101" spans="1:18">
      <c r="A101" s="17" t="s">
        <v>6212</v>
      </c>
      <c r="B101" s="17">
        <v>0</v>
      </c>
      <c r="C101" s="17">
        <v>1</v>
      </c>
      <c r="D101" s="17">
        <v>0</v>
      </c>
      <c r="E101" s="17">
        <v>0</v>
      </c>
      <c r="F101" s="17">
        <v>0</v>
      </c>
      <c r="G101" s="17">
        <v>0</v>
      </c>
      <c r="H101" s="17">
        <v>53.3</v>
      </c>
      <c r="I101" s="17">
        <v>0.40500000000000003</v>
      </c>
      <c r="J101" s="17">
        <v>0.04</v>
      </c>
      <c r="K101" s="17">
        <v>0.67</v>
      </c>
      <c r="L101" s="17">
        <v>219</v>
      </c>
      <c r="M101" s="17">
        <v>3</v>
      </c>
      <c r="N101" s="17">
        <v>643.5</v>
      </c>
      <c r="O101" s="17">
        <v>19.600000000000023</v>
      </c>
      <c r="P101" s="17">
        <v>1</v>
      </c>
      <c r="Q101">
        <v>764</v>
      </c>
      <c r="R101">
        <v>42274</v>
      </c>
    </row>
    <row r="102" spans="1:18">
      <c r="A102" s="17" t="s">
        <v>6069</v>
      </c>
      <c r="B102" s="17">
        <v>0</v>
      </c>
      <c r="C102" s="17">
        <v>1</v>
      </c>
      <c r="D102" s="17">
        <v>0</v>
      </c>
      <c r="E102" s="17">
        <v>0</v>
      </c>
      <c r="F102" s="17">
        <v>449304</v>
      </c>
      <c r="G102" s="17">
        <v>1283728</v>
      </c>
      <c r="H102" s="17">
        <v>54.8</v>
      </c>
      <c r="I102" s="17">
        <v>0.34399999999999997</v>
      </c>
      <c r="J102" s="17">
        <v>1.4419999999999999</v>
      </c>
      <c r="K102" s="17">
        <v>0.68200000000000005</v>
      </c>
      <c r="L102" s="17">
        <v>183</v>
      </c>
      <c r="M102" s="17">
        <v>12</v>
      </c>
      <c r="N102" s="17">
        <v>696.6</v>
      </c>
      <c r="O102" s="17">
        <v>-6.1000000000000227</v>
      </c>
      <c r="P102" s="17">
        <v>0</v>
      </c>
      <c r="Q102">
        <v>808</v>
      </c>
      <c r="R102">
        <v>21513</v>
      </c>
    </row>
    <row r="103" spans="1:18">
      <c r="A103" s="17" t="s">
        <v>6213</v>
      </c>
      <c r="B103" s="17">
        <v>0</v>
      </c>
      <c r="C103" s="17">
        <v>1</v>
      </c>
      <c r="D103" s="17">
        <v>0</v>
      </c>
      <c r="E103" s="17">
        <v>0</v>
      </c>
      <c r="F103" s="17">
        <v>0</v>
      </c>
      <c r="G103" s="17">
        <v>0</v>
      </c>
      <c r="H103" s="17">
        <v>44.9</v>
      </c>
      <c r="I103" s="17">
        <v>0.25900000000000001</v>
      </c>
      <c r="J103" s="17">
        <v>2.9000000000000001E-2</v>
      </c>
      <c r="K103" s="17">
        <v>0.65500000000000003</v>
      </c>
      <c r="L103" s="17">
        <v>206</v>
      </c>
      <c r="M103" s="17">
        <v>1</v>
      </c>
      <c r="N103" s="17">
        <v>481.7</v>
      </c>
      <c r="O103" s="17">
        <v>9.3000000000000114</v>
      </c>
      <c r="P103" s="17">
        <v>1</v>
      </c>
      <c r="Q103">
        <v>1250</v>
      </c>
      <c r="R103">
        <v>38768</v>
      </c>
    </row>
    <row r="104" spans="1:18">
      <c r="A104" s="17" t="s">
        <v>6214</v>
      </c>
      <c r="B104" s="17">
        <v>0</v>
      </c>
      <c r="C104" s="17">
        <v>1</v>
      </c>
      <c r="D104" s="17">
        <v>0</v>
      </c>
      <c r="E104" s="17">
        <v>0</v>
      </c>
      <c r="F104" s="17">
        <v>0</v>
      </c>
      <c r="G104" s="17">
        <v>0</v>
      </c>
      <c r="H104" s="17">
        <v>47.9</v>
      </c>
      <c r="I104" s="17">
        <v>-8.0000000000000002E-3</v>
      </c>
      <c r="J104" s="17">
        <v>4.4999999999999998E-2</v>
      </c>
      <c r="K104" s="17">
        <v>0.67800000000000005</v>
      </c>
      <c r="L104" s="17">
        <v>181</v>
      </c>
      <c r="M104" s="17">
        <v>2</v>
      </c>
      <c r="N104" s="17">
        <v>499.2</v>
      </c>
      <c r="O104" s="17">
        <v>28.500000000000057</v>
      </c>
      <c r="P104" s="17">
        <v>9</v>
      </c>
      <c r="Q104">
        <v>238</v>
      </c>
      <c r="R104">
        <v>29101</v>
      </c>
    </row>
    <row r="105" spans="1:18">
      <c r="A105" s="17" t="s">
        <v>6215</v>
      </c>
      <c r="B105" s="17">
        <v>0</v>
      </c>
      <c r="C105" s="17">
        <v>1</v>
      </c>
      <c r="D105" s="17">
        <v>0</v>
      </c>
      <c r="E105" s="17">
        <v>0</v>
      </c>
      <c r="F105" s="17">
        <v>0</v>
      </c>
      <c r="G105" s="17">
        <v>0</v>
      </c>
      <c r="H105" s="17">
        <v>54.2</v>
      </c>
      <c r="I105" s="17">
        <v>0.30399999999999999</v>
      </c>
      <c r="J105" s="17">
        <v>2.3E-2</v>
      </c>
      <c r="K105" s="17">
        <v>0.66200000000000003</v>
      </c>
      <c r="L105" s="17">
        <v>229</v>
      </c>
      <c r="M105" s="17">
        <v>35</v>
      </c>
      <c r="N105" s="17">
        <v>650.4</v>
      </c>
      <c r="O105" s="17">
        <v>27.200000000000045</v>
      </c>
      <c r="P105" s="17">
        <v>2</v>
      </c>
      <c r="Q105">
        <v>364</v>
      </c>
      <c r="R105">
        <v>17319</v>
      </c>
    </row>
    <row r="106" spans="1:18">
      <c r="A106" s="17" t="s">
        <v>6216</v>
      </c>
      <c r="B106" s="17">
        <v>0</v>
      </c>
      <c r="C106" s="17">
        <v>1</v>
      </c>
      <c r="D106" s="17">
        <v>0</v>
      </c>
      <c r="E106" s="17">
        <v>0</v>
      </c>
      <c r="F106" s="17">
        <v>0</v>
      </c>
      <c r="G106" s="17">
        <v>0</v>
      </c>
      <c r="H106" s="17">
        <v>52.9</v>
      </c>
      <c r="I106" s="17">
        <v>0.625</v>
      </c>
      <c r="J106" s="17">
        <v>2.4E-2</v>
      </c>
      <c r="K106" s="17">
        <v>0.68</v>
      </c>
      <c r="L106" s="17">
        <v>255</v>
      </c>
      <c r="M106" s="17">
        <v>2</v>
      </c>
      <c r="N106" s="17">
        <v>617</v>
      </c>
      <c r="O106" s="17">
        <v>56.299999999999955</v>
      </c>
      <c r="P106" s="17">
        <v>-56</v>
      </c>
      <c r="Q106">
        <v>395</v>
      </c>
      <c r="R106">
        <v>25858</v>
      </c>
    </row>
    <row r="107" spans="1:18">
      <c r="A107" s="17" t="s">
        <v>6217</v>
      </c>
      <c r="B107" s="17">
        <v>0</v>
      </c>
      <c r="C107" s="17">
        <v>1</v>
      </c>
      <c r="D107" s="17">
        <v>0</v>
      </c>
      <c r="E107" s="17">
        <v>0</v>
      </c>
      <c r="F107" s="17">
        <v>0</v>
      </c>
      <c r="G107" s="17">
        <v>0</v>
      </c>
      <c r="H107" s="17">
        <v>48</v>
      </c>
      <c r="I107" s="17">
        <v>0.30399999999999999</v>
      </c>
      <c r="J107" s="17">
        <v>0.105</v>
      </c>
      <c r="K107" s="17">
        <v>0.67200000000000004</v>
      </c>
      <c r="L107" s="17">
        <v>168</v>
      </c>
      <c r="M107" s="17">
        <v>28</v>
      </c>
      <c r="N107" s="17">
        <v>520.6</v>
      </c>
      <c r="O107" s="17">
        <v>43.299999999999955</v>
      </c>
      <c r="P107" s="17">
        <v>-25</v>
      </c>
      <c r="Q107">
        <v>185</v>
      </c>
      <c r="R107">
        <v>48259</v>
      </c>
    </row>
    <row r="108" spans="1:18">
      <c r="A108" s="17" t="s">
        <v>6017</v>
      </c>
      <c r="B108" s="17">
        <v>0</v>
      </c>
      <c r="C108" s="17">
        <v>1</v>
      </c>
      <c r="D108" s="17">
        <v>0</v>
      </c>
      <c r="E108" s="17">
        <v>0</v>
      </c>
      <c r="F108" s="17">
        <v>380000</v>
      </c>
      <c r="G108" s="17">
        <v>1705360</v>
      </c>
      <c r="H108" s="17">
        <v>60.2</v>
      </c>
      <c r="I108" s="17">
        <v>0.224</v>
      </c>
      <c r="J108" s="17">
        <v>3.1E-2</v>
      </c>
      <c r="K108" s="17">
        <v>0.64800000000000002</v>
      </c>
      <c r="L108" s="17">
        <v>217</v>
      </c>
      <c r="M108" s="17">
        <v>49</v>
      </c>
      <c r="N108" s="17">
        <v>952.9</v>
      </c>
      <c r="O108" s="17">
        <v>-45.100000000000023</v>
      </c>
      <c r="P108" s="17">
        <v>2</v>
      </c>
      <c r="Q108">
        <v>399</v>
      </c>
      <c r="R108">
        <v>36971</v>
      </c>
    </row>
    <row r="109" spans="1:18">
      <c r="A109" s="17" t="s">
        <v>6138</v>
      </c>
      <c r="B109" s="17">
        <v>0</v>
      </c>
      <c r="C109" s="17">
        <v>1</v>
      </c>
      <c r="D109" s="17">
        <v>0</v>
      </c>
      <c r="E109" s="17">
        <v>0</v>
      </c>
      <c r="F109" s="17">
        <v>248429</v>
      </c>
      <c r="G109" s="17">
        <v>993716</v>
      </c>
      <c r="H109" s="17">
        <v>43.9</v>
      </c>
      <c r="I109" s="17">
        <v>0.48899999999999999</v>
      </c>
      <c r="J109" s="17">
        <v>4.2000000000000003E-2</v>
      </c>
      <c r="K109" s="17">
        <v>0.67</v>
      </c>
      <c r="L109" s="17">
        <v>230</v>
      </c>
      <c r="M109" s="17">
        <v>4</v>
      </c>
      <c r="N109" s="17">
        <v>441.4</v>
      </c>
      <c r="O109" s="17">
        <v>12.600000000000023</v>
      </c>
      <c r="P109" s="17">
        <v>10</v>
      </c>
      <c r="Q109">
        <v>546</v>
      </c>
      <c r="R109">
        <v>22998</v>
      </c>
    </row>
    <row r="110" spans="1:18">
      <c r="A110" s="17" t="s">
        <v>6218</v>
      </c>
      <c r="B110" s="17">
        <v>0</v>
      </c>
      <c r="C110" s="17">
        <v>0</v>
      </c>
      <c r="D110" s="17">
        <v>0</v>
      </c>
      <c r="E110" s="17">
        <v>1</v>
      </c>
      <c r="F110" s="17">
        <v>0</v>
      </c>
      <c r="G110" s="17">
        <v>0</v>
      </c>
      <c r="H110" s="17">
        <v>44.6</v>
      </c>
      <c r="I110" s="17">
        <v>0.42399999999999999</v>
      </c>
      <c r="J110" s="17">
        <v>2.4E-2</v>
      </c>
      <c r="K110" s="17">
        <v>0.66400000000000003</v>
      </c>
      <c r="L110" s="17">
        <v>304</v>
      </c>
      <c r="M110" s="17">
        <v>11</v>
      </c>
      <c r="N110" s="17">
        <v>516.70000000000005</v>
      </c>
      <c r="O110" s="17">
        <v>10.099999999999909</v>
      </c>
      <c r="P110" s="17">
        <v>-1</v>
      </c>
      <c r="Q110">
        <v>1281</v>
      </c>
      <c r="R110">
        <v>56287</v>
      </c>
    </row>
    <row r="111" spans="1:18">
      <c r="A111" s="17" t="s">
        <v>6219</v>
      </c>
      <c r="B111" s="17">
        <v>0</v>
      </c>
      <c r="C111" s="17">
        <v>0</v>
      </c>
      <c r="D111" s="17">
        <v>0</v>
      </c>
      <c r="E111" s="17">
        <v>1</v>
      </c>
      <c r="F111" s="17">
        <v>0</v>
      </c>
      <c r="G111" s="17">
        <v>0</v>
      </c>
      <c r="H111" s="17">
        <v>59.5</v>
      </c>
      <c r="I111" s="17">
        <v>8.7999999999999995E-2</v>
      </c>
      <c r="J111" s="17">
        <v>1.7000000000000001E-2</v>
      </c>
      <c r="K111" s="17">
        <v>0.65800000000000003</v>
      </c>
      <c r="L111" s="17">
        <v>190</v>
      </c>
      <c r="M111" s="17">
        <v>27</v>
      </c>
      <c r="N111" s="17">
        <v>873.3</v>
      </c>
      <c r="O111" s="17">
        <v>-38.399999999999977</v>
      </c>
      <c r="P111" s="17">
        <v>-15</v>
      </c>
      <c r="Q111">
        <v>1861</v>
      </c>
      <c r="R111">
        <v>35128</v>
      </c>
    </row>
    <row r="112" spans="1:18">
      <c r="A112" s="17" t="s">
        <v>6220</v>
      </c>
      <c r="B112" s="17">
        <v>0</v>
      </c>
      <c r="C112" s="17">
        <v>0</v>
      </c>
      <c r="D112" s="17">
        <v>0</v>
      </c>
      <c r="E112" s="17">
        <v>1</v>
      </c>
      <c r="F112" s="17">
        <v>0</v>
      </c>
      <c r="G112" s="17">
        <v>0</v>
      </c>
      <c r="H112" s="17">
        <v>52.9</v>
      </c>
      <c r="I112" s="17">
        <v>5.5E-2</v>
      </c>
      <c r="J112" s="17">
        <v>1.7000000000000001E-2</v>
      </c>
      <c r="K112" s="17">
        <v>0.65500000000000003</v>
      </c>
      <c r="L112" s="17">
        <v>265</v>
      </c>
      <c r="M112" s="17">
        <v>64</v>
      </c>
      <c r="N112" s="17">
        <v>661.1</v>
      </c>
      <c r="O112" s="17">
        <v>-5.8000000000000682</v>
      </c>
      <c r="P112" s="17">
        <v>-7</v>
      </c>
      <c r="Q112">
        <v>4210</v>
      </c>
      <c r="R112">
        <v>70904</v>
      </c>
    </row>
    <row r="113" spans="1:18">
      <c r="A113" s="17" t="s">
        <v>6221</v>
      </c>
      <c r="B113" s="17">
        <v>0</v>
      </c>
      <c r="C113" s="17">
        <v>1</v>
      </c>
      <c r="D113" s="17">
        <v>0</v>
      </c>
      <c r="E113" s="17">
        <v>0</v>
      </c>
      <c r="F113" s="17">
        <v>0</v>
      </c>
      <c r="G113" s="17">
        <v>0</v>
      </c>
      <c r="H113" s="17">
        <v>42.7</v>
      </c>
      <c r="I113" s="17">
        <v>0.54400000000000004</v>
      </c>
      <c r="J113" s="17">
        <v>3.3000000000000002E-2</v>
      </c>
      <c r="K113" s="17">
        <v>0.65800000000000003</v>
      </c>
      <c r="L113" s="17">
        <v>205</v>
      </c>
      <c r="M113" s="17">
        <v>18</v>
      </c>
      <c r="N113" s="17">
        <v>388.6</v>
      </c>
      <c r="O113" s="17">
        <v>71.299999999999955</v>
      </c>
      <c r="P113" s="17">
        <v>-26</v>
      </c>
      <c r="Q113">
        <v>468</v>
      </c>
      <c r="R113">
        <v>12731</v>
      </c>
    </row>
    <row r="114" spans="1:18">
      <c r="A114" s="17" t="s">
        <v>5990</v>
      </c>
      <c r="B114" s="17">
        <v>1</v>
      </c>
      <c r="C114" s="17">
        <v>0</v>
      </c>
      <c r="D114" s="17">
        <v>0</v>
      </c>
      <c r="E114" s="17">
        <v>0</v>
      </c>
      <c r="F114" s="17">
        <v>20593302</v>
      </c>
      <c r="G114" s="17">
        <v>75101979</v>
      </c>
      <c r="H114" s="17">
        <v>56.9</v>
      </c>
      <c r="I114" s="17">
        <v>-1E-3</v>
      </c>
      <c r="J114" s="17">
        <v>5.0523999999999999E-2</v>
      </c>
      <c r="K114" s="17">
        <v>0.63800000000000001</v>
      </c>
      <c r="L114" s="17">
        <v>312</v>
      </c>
      <c r="M114" s="17">
        <v>7</v>
      </c>
      <c r="N114" s="17">
        <v>787</v>
      </c>
      <c r="O114" s="17">
        <v>45.5</v>
      </c>
      <c r="P114" s="17">
        <v>-25</v>
      </c>
      <c r="Q114">
        <v>1244</v>
      </c>
      <c r="R114">
        <v>222582</v>
      </c>
    </row>
    <row r="115" spans="1:18">
      <c r="A115" s="17" t="s">
        <v>6222</v>
      </c>
      <c r="B115" s="17">
        <v>0</v>
      </c>
      <c r="C115" s="17">
        <v>1</v>
      </c>
      <c r="D115" s="17">
        <v>0</v>
      </c>
      <c r="E115" s="17">
        <v>0</v>
      </c>
      <c r="F115" s="17">
        <v>0</v>
      </c>
      <c r="G115" s="17">
        <v>0</v>
      </c>
      <c r="H115" s="17">
        <v>39</v>
      </c>
      <c r="I115" s="17">
        <v>0.26500000000000001</v>
      </c>
      <c r="J115" s="17">
        <v>4.1000000000000002E-2</v>
      </c>
      <c r="K115" s="17">
        <v>0.628</v>
      </c>
      <c r="L115" s="17">
        <v>265</v>
      </c>
      <c r="M115" s="17">
        <v>34</v>
      </c>
      <c r="N115" s="17">
        <v>374.4</v>
      </c>
      <c r="O115" s="17">
        <v>19.5</v>
      </c>
      <c r="P115" s="17">
        <v>3</v>
      </c>
      <c r="Q115">
        <v>197</v>
      </c>
      <c r="R115">
        <v>14444</v>
      </c>
    </row>
    <row r="116" spans="1:18">
      <c r="A116" s="17" t="s">
        <v>6067</v>
      </c>
      <c r="B116" s="17">
        <v>0</v>
      </c>
      <c r="C116" s="17">
        <v>0</v>
      </c>
      <c r="D116" s="17">
        <v>1</v>
      </c>
      <c r="E116" s="17">
        <v>0</v>
      </c>
      <c r="F116" s="17">
        <v>1095400</v>
      </c>
      <c r="G116" s="17">
        <v>2659307</v>
      </c>
      <c r="H116" s="17">
        <v>49.5</v>
      </c>
      <c r="I116" s="17">
        <v>5.2999999999999999E-2</v>
      </c>
      <c r="J116" s="17">
        <v>8.3000000000000004E-2</v>
      </c>
      <c r="K116" s="17">
        <v>0.65700000000000003</v>
      </c>
      <c r="L116" s="17">
        <v>166</v>
      </c>
      <c r="M116" s="17">
        <v>5</v>
      </c>
      <c r="N116" s="17">
        <v>539</v>
      </c>
      <c r="O116" s="17">
        <v>62.200000000000045</v>
      </c>
      <c r="P116" s="17">
        <v>-3</v>
      </c>
      <c r="Q116">
        <v>232</v>
      </c>
      <c r="R116">
        <v>24322</v>
      </c>
    </row>
    <row r="117" spans="1:18">
      <c r="A117" s="17" t="s">
        <v>6060</v>
      </c>
      <c r="B117" s="17">
        <v>0</v>
      </c>
      <c r="C117" s="17">
        <v>1</v>
      </c>
      <c r="D117" s="17">
        <v>0</v>
      </c>
      <c r="E117" s="17">
        <v>0</v>
      </c>
      <c r="F117" s="17">
        <v>198930</v>
      </c>
      <c r="G117" s="17">
        <v>862362</v>
      </c>
      <c r="H117" s="17">
        <v>46.1</v>
      </c>
      <c r="I117" s="17">
        <v>0.54</v>
      </c>
      <c r="J117" s="17">
        <v>0.03</v>
      </c>
      <c r="K117" s="17">
        <v>0.66700000000000004</v>
      </c>
      <c r="L117" s="17">
        <v>192</v>
      </c>
      <c r="M117" s="17">
        <v>8</v>
      </c>
      <c r="N117" s="17">
        <v>432.4</v>
      </c>
      <c r="O117" s="17">
        <v>30.300000000000011</v>
      </c>
      <c r="P117" s="17">
        <v>1</v>
      </c>
      <c r="Q117">
        <v>235</v>
      </c>
      <c r="R117">
        <v>13572</v>
      </c>
    </row>
    <row r="118" spans="1:18">
      <c r="A118" s="17" t="s">
        <v>5996</v>
      </c>
      <c r="B118" s="17">
        <v>0</v>
      </c>
      <c r="C118" s="17">
        <v>0</v>
      </c>
      <c r="D118" s="17">
        <v>0</v>
      </c>
      <c r="E118" s="17">
        <v>1</v>
      </c>
      <c r="F118" s="17">
        <v>1083627</v>
      </c>
      <c r="G118" s="17">
        <v>2791315</v>
      </c>
      <c r="H118" s="17">
        <v>47.4</v>
      </c>
      <c r="I118" s="17">
        <v>8.8999999999999996E-2</v>
      </c>
      <c r="J118" s="17">
        <v>2.3E-2</v>
      </c>
      <c r="K118" s="17">
        <v>0.67900000000000005</v>
      </c>
      <c r="L118" s="17">
        <v>302</v>
      </c>
      <c r="M118" s="17">
        <v>6</v>
      </c>
      <c r="N118" s="17">
        <v>558.4</v>
      </c>
      <c r="O118" s="17">
        <v>18.5</v>
      </c>
      <c r="P118" s="17">
        <v>-85</v>
      </c>
      <c r="Q118">
        <v>5239</v>
      </c>
      <c r="R118">
        <v>153093</v>
      </c>
    </row>
    <row r="119" spans="1:18">
      <c r="A119" s="17" t="s">
        <v>6223</v>
      </c>
      <c r="B119" s="17">
        <v>0</v>
      </c>
      <c r="C119" s="17">
        <v>0</v>
      </c>
      <c r="D119" s="17">
        <v>0</v>
      </c>
      <c r="E119" s="17">
        <v>1</v>
      </c>
      <c r="F119" s="17">
        <v>0</v>
      </c>
      <c r="G119" s="17">
        <v>0</v>
      </c>
      <c r="H119" s="17">
        <v>68</v>
      </c>
      <c r="I119" s="17">
        <v>0.36399999999999999</v>
      </c>
      <c r="J119" s="17">
        <v>5.0523999999999999E-2</v>
      </c>
      <c r="K119" s="17">
        <v>0.69599999999999995</v>
      </c>
      <c r="L119" s="17">
        <v>223</v>
      </c>
      <c r="M119" s="17">
        <v>10</v>
      </c>
      <c r="N119" s="17">
        <v>1155.5999999999999</v>
      </c>
      <c r="O119" s="17">
        <v>107.60000000000014</v>
      </c>
      <c r="P119" s="17">
        <v>9</v>
      </c>
      <c r="Q119">
        <v>756</v>
      </c>
      <c r="R119">
        <v>149679</v>
      </c>
    </row>
    <row r="120" spans="1:18">
      <c r="A120" s="17" t="s">
        <v>6224</v>
      </c>
      <c r="B120" s="17">
        <v>0</v>
      </c>
      <c r="C120" s="17">
        <v>1</v>
      </c>
      <c r="D120" s="17">
        <v>0</v>
      </c>
      <c r="E120" s="17">
        <v>0</v>
      </c>
      <c r="F120" s="17">
        <v>0</v>
      </c>
      <c r="G120" s="17">
        <v>0</v>
      </c>
      <c r="H120" s="17">
        <v>43.6</v>
      </c>
      <c r="I120" s="17">
        <v>0.216</v>
      </c>
      <c r="J120" s="17">
        <v>5.0523999999999999E-2</v>
      </c>
      <c r="K120" s="17">
        <v>0.64900000000000002</v>
      </c>
      <c r="L120" s="17">
        <v>179</v>
      </c>
      <c r="M120" s="17">
        <v>16</v>
      </c>
      <c r="N120" s="17">
        <v>449.1</v>
      </c>
      <c r="O120" s="17">
        <v>97.699999999999932</v>
      </c>
      <c r="P120" s="17">
        <v>-4</v>
      </c>
      <c r="Q120">
        <v>392</v>
      </c>
      <c r="R120">
        <v>29231</v>
      </c>
    </row>
    <row r="121" spans="1:18">
      <c r="A121" s="17" t="s">
        <v>6059</v>
      </c>
      <c r="B121" s="17">
        <v>0</v>
      </c>
      <c r="C121" s="17">
        <v>0</v>
      </c>
      <c r="D121" s="17">
        <v>1</v>
      </c>
      <c r="E121" s="17">
        <v>0</v>
      </c>
      <c r="F121" s="17">
        <v>239227</v>
      </c>
      <c r="G121" s="17">
        <v>842700</v>
      </c>
      <c r="H121" s="17">
        <v>52</v>
      </c>
      <c r="I121" s="17">
        <v>0.26</v>
      </c>
      <c r="J121" s="17">
        <v>6.2E-2</v>
      </c>
      <c r="K121" s="17">
        <v>0.68500000000000005</v>
      </c>
      <c r="L121" s="17">
        <v>137</v>
      </c>
      <c r="M121" s="17">
        <v>9</v>
      </c>
      <c r="N121" s="17">
        <v>579.20000000000005</v>
      </c>
      <c r="O121" s="17">
        <v>15.399999999999977</v>
      </c>
      <c r="P121" s="17">
        <v>-5</v>
      </c>
      <c r="Q121">
        <v>191</v>
      </c>
      <c r="R121">
        <v>59585</v>
      </c>
    </row>
    <row r="122" spans="1:18">
      <c r="A122" s="17" t="s">
        <v>6056</v>
      </c>
      <c r="B122" s="17">
        <v>0</v>
      </c>
      <c r="C122" s="17">
        <v>0</v>
      </c>
      <c r="D122" s="17">
        <v>1</v>
      </c>
      <c r="E122" s="17">
        <v>0</v>
      </c>
      <c r="F122" s="17">
        <v>443246</v>
      </c>
      <c r="G122" s="17">
        <v>1351243</v>
      </c>
      <c r="H122" s="17">
        <v>55.8</v>
      </c>
      <c r="I122" s="17">
        <v>0.32500000000000001</v>
      </c>
      <c r="J122" s="17">
        <v>4.3999999999999997E-2</v>
      </c>
      <c r="K122" s="17">
        <v>0.67700000000000005</v>
      </c>
      <c r="L122" s="17">
        <v>207</v>
      </c>
      <c r="M122" s="17">
        <v>15</v>
      </c>
      <c r="N122" s="17">
        <v>692.3</v>
      </c>
      <c r="O122" s="17">
        <v>4.1000000000000227</v>
      </c>
      <c r="P122" s="17">
        <v>539</v>
      </c>
      <c r="Q122">
        <v>1181</v>
      </c>
      <c r="R122">
        <v>45650</v>
      </c>
    </row>
    <row r="123" spans="1:18">
      <c r="A123" s="17" t="s">
        <v>6225</v>
      </c>
      <c r="B123" s="17">
        <v>0</v>
      </c>
      <c r="C123" s="17">
        <v>0</v>
      </c>
      <c r="D123" s="17">
        <v>0</v>
      </c>
      <c r="E123" s="17">
        <v>1</v>
      </c>
      <c r="F123" s="17">
        <v>0</v>
      </c>
      <c r="G123" s="17">
        <v>0</v>
      </c>
      <c r="H123" s="17">
        <v>53</v>
      </c>
      <c r="I123" s="17">
        <v>0.27200000000000002</v>
      </c>
      <c r="J123" s="17">
        <v>2.8000000000000001E-2</v>
      </c>
      <c r="K123" s="17">
        <v>0.69299999999999995</v>
      </c>
      <c r="L123" s="17">
        <v>157</v>
      </c>
      <c r="M123" s="17">
        <v>25</v>
      </c>
      <c r="N123" s="17">
        <v>622.4</v>
      </c>
      <c r="O123" s="17">
        <v>29.200000000000045</v>
      </c>
      <c r="P123" s="17">
        <v>2</v>
      </c>
      <c r="Q123">
        <v>1047</v>
      </c>
      <c r="R123">
        <v>17722</v>
      </c>
    </row>
    <row r="124" spans="1:18">
      <c r="A124" s="17" t="s">
        <v>6107</v>
      </c>
      <c r="B124" s="17">
        <v>1</v>
      </c>
      <c r="C124" s="17">
        <v>0</v>
      </c>
      <c r="D124" s="17">
        <v>0</v>
      </c>
      <c r="E124" s="17">
        <v>0</v>
      </c>
      <c r="F124" s="17">
        <v>147965</v>
      </c>
      <c r="G124" s="17">
        <v>493217</v>
      </c>
      <c r="H124" s="17">
        <v>45.7</v>
      </c>
      <c r="I124" s="17">
        <v>0.435</v>
      </c>
      <c r="J124" s="17">
        <v>0.44400000000000001</v>
      </c>
      <c r="K124" s="17">
        <v>0.61899999999999999</v>
      </c>
      <c r="L124" s="17">
        <v>168</v>
      </c>
      <c r="M124" s="17">
        <v>2</v>
      </c>
      <c r="N124" s="17">
        <v>523.79999999999995</v>
      </c>
      <c r="O124" s="17">
        <v>61.700000000000045</v>
      </c>
      <c r="P124" s="17">
        <v>1</v>
      </c>
      <c r="Q124">
        <v>635</v>
      </c>
      <c r="R124">
        <v>15854</v>
      </c>
    </row>
    <row r="125" spans="1:18">
      <c r="A125" s="17" t="s">
        <v>6132</v>
      </c>
      <c r="B125" s="17">
        <v>0</v>
      </c>
      <c r="C125" s="17">
        <v>0</v>
      </c>
      <c r="D125" s="17">
        <v>1</v>
      </c>
      <c r="E125" s="17">
        <v>0</v>
      </c>
      <c r="F125" s="17">
        <v>58603</v>
      </c>
      <c r="G125" s="17">
        <v>360431</v>
      </c>
      <c r="H125" s="17">
        <v>43.8</v>
      </c>
      <c r="I125" s="17">
        <v>0.373</v>
      </c>
      <c r="J125" s="17">
        <v>3.5999999999999997E-2</v>
      </c>
      <c r="K125" s="17">
        <v>0.66500000000000004</v>
      </c>
      <c r="L125" s="17">
        <v>234</v>
      </c>
      <c r="M125" s="17">
        <v>101</v>
      </c>
      <c r="N125" s="17">
        <v>465.8</v>
      </c>
      <c r="O125" s="17">
        <v>-14.199999999999989</v>
      </c>
      <c r="P125" s="17">
        <v>4</v>
      </c>
      <c r="Q125">
        <v>510</v>
      </c>
      <c r="R125">
        <v>11769</v>
      </c>
    </row>
    <row r="126" spans="1:18">
      <c r="A126" s="17" t="s">
        <v>6226</v>
      </c>
      <c r="B126" s="17">
        <v>0</v>
      </c>
      <c r="C126" s="17">
        <v>0</v>
      </c>
      <c r="D126" s="17">
        <v>0</v>
      </c>
      <c r="E126" s="17">
        <v>1</v>
      </c>
      <c r="F126" s="17">
        <v>0</v>
      </c>
      <c r="G126" s="17">
        <v>0</v>
      </c>
      <c r="H126" s="17">
        <v>34.700000000000003</v>
      </c>
      <c r="I126" s="17">
        <v>0.504</v>
      </c>
      <c r="J126" s="17">
        <v>8.4000000000000005E-2</v>
      </c>
      <c r="K126" s="17">
        <v>0.66800000000000004</v>
      </c>
      <c r="L126" s="17">
        <v>172</v>
      </c>
      <c r="M126" s="17">
        <v>3</v>
      </c>
      <c r="N126" s="17">
        <v>311</v>
      </c>
      <c r="O126" s="17">
        <v>12.600000000000023</v>
      </c>
      <c r="P126" s="17">
        <v>28</v>
      </c>
      <c r="Q126">
        <v>1438</v>
      </c>
      <c r="R126">
        <v>39117</v>
      </c>
    </row>
    <row r="127" spans="1:18">
      <c r="A127" s="17" t="s">
        <v>6227</v>
      </c>
      <c r="B127" s="17">
        <v>0</v>
      </c>
      <c r="C127" s="17">
        <v>0</v>
      </c>
      <c r="D127" s="17">
        <v>0</v>
      </c>
      <c r="E127" s="17">
        <v>1</v>
      </c>
      <c r="F127" s="17">
        <v>0</v>
      </c>
      <c r="G127" s="17">
        <v>0</v>
      </c>
      <c r="H127" s="17">
        <v>41.1</v>
      </c>
      <c r="I127" s="17">
        <v>0.34599999999999997</v>
      </c>
      <c r="J127" s="17">
        <v>2.4E-2</v>
      </c>
      <c r="K127" s="17">
        <v>0.64</v>
      </c>
      <c r="L127" s="17">
        <v>325</v>
      </c>
      <c r="M127" s="17">
        <v>42</v>
      </c>
      <c r="N127" s="17">
        <v>446.7</v>
      </c>
      <c r="O127" s="17">
        <v>16.900000000000034</v>
      </c>
      <c r="P127" s="17">
        <v>-3</v>
      </c>
      <c r="Q127">
        <v>2857</v>
      </c>
      <c r="R127">
        <v>26317</v>
      </c>
    </row>
    <row r="128" spans="1:18">
      <c r="A128" s="17" t="s">
        <v>6123</v>
      </c>
      <c r="B128" s="17">
        <v>0</v>
      </c>
      <c r="C128" s="17">
        <v>0</v>
      </c>
      <c r="D128" s="17">
        <v>1</v>
      </c>
      <c r="E128" s="17">
        <v>0</v>
      </c>
      <c r="F128" s="17">
        <v>41991</v>
      </c>
      <c r="G128" s="17">
        <v>173076</v>
      </c>
      <c r="H128" s="17">
        <v>46.7</v>
      </c>
      <c r="I128" s="17">
        <v>0.3</v>
      </c>
      <c r="J128" s="17">
        <v>3.5000000000000003E-2</v>
      </c>
      <c r="K128" s="17">
        <v>0.66400000000000003</v>
      </c>
      <c r="L128" s="17">
        <v>147</v>
      </c>
      <c r="M128" s="17">
        <v>9</v>
      </c>
      <c r="N128" s="17">
        <v>487.9</v>
      </c>
      <c r="O128" s="17">
        <v>30.600000000000023</v>
      </c>
      <c r="P128" s="17">
        <v>4</v>
      </c>
      <c r="Q128">
        <v>234</v>
      </c>
      <c r="R128">
        <v>18399</v>
      </c>
    </row>
    <row r="129" spans="1:18">
      <c r="A129" s="17" t="s">
        <v>6110</v>
      </c>
      <c r="B129" s="17">
        <v>1</v>
      </c>
      <c r="C129" s="17">
        <v>0</v>
      </c>
      <c r="D129" s="17">
        <v>0</v>
      </c>
      <c r="E129" s="17">
        <v>0</v>
      </c>
      <c r="F129" s="17">
        <v>449619</v>
      </c>
      <c r="G129" s="17">
        <v>10935007</v>
      </c>
      <c r="H129" s="17">
        <v>56.1</v>
      </c>
      <c r="I129" s="17">
        <v>-4.7E-2</v>
      </c>
      <c r="J129" s="17">
        <v>3.5000000000000003E-2</v>
      </c>
      <c r="K129" s="17">
        <v>0.64600000000000002</v>
      </c>
      <c r="L129" s="17">
        <v>219</v>
      </c>
      <c r="M129" s="17">
        <v>5</v>
      </c>
      <c r="N129" s="17">
        <v>787.8</v>
      </c>
      <c r="O129" s="17">
        <v>88.300000000000068</v>
      </c>
      <c r="P129" s="17">
        <v>85</v>
      </c>
      <c r="Q129">
        <v>272</v>
      </c>
      <c r="R129">
        <v>49369</v>
      </c>
    </row>
    <row r="130" spans="1:18">
      <c r="A130" s="17" t="s">
        <v>6029</v>
      </c>
      <c r="B130" s="17">
        <v>0</v>
      </c>
      <c r="C130" s="17">
        <v>0</v>
      </c>
      <c r="D130" s="17">
        <v>0</v>
      </c>
      <c r="E130" s="17">
        <v>1</v>
      </c>
      <c r="F130" s="17">
        <v>0</v>
      </c>
      <c r="G130" s="17">
        <v>0</v>
      </c>
      <c r="H130" s="17">
        <v>51.4</v>
      </c>
      <c r="I130" s="17">
        <v>0.38</v>
      </c>
      <c r="J130" s="17">
        <v>3.1E-2</v>
      </c>
      <c r="K130" s="17">
        <v>0.66900000000000004</v>
      </c>
      <c r="L130" s="17">
        <v>176</v>
      </c>
      <c r="M130" s="17">
        <v>54</v>
      </c>
      <c r="N130" s="17">
        <v>570.79999999999995</v>
      </c>
      <c r="O130" s="17">
        <v>-7.7999999999999545</v>
      </c>
      <c r="P130" s="17">
        <v>17</v>
      </c>
      <c r="Q130">
        <v>1380</v>
      </c>
      <c r="R130">
        <v>52893</v>
      </c>
    </row>
    <row r="131" spans="1:18">
      <c r="A131" s="17" t="s">
        <v>6073</v>
      </c>
      <c r="B131" s="17">
        <v>0</v>
      </c>
      <c r="C131" s="17">
        <v>1</v>
      </c>
      <c r="D131" s="17">
        <v>0</v>
      </c>
      <c r="E131" s="17">
        <v>0</v>
      </c>
      <c r="F131" s="17">
        <v>2466269</v>
      </c>
      <c r="G131" s="17">
        <v>7342093</v>
      </c>
      <c r="H131" s="17">
        <v>55.6</v>
      </c>
      <c r="I131" s="17">
        <v>0.27700000000000002</v>
      </c>
      <c r="J131" s="17">
        <v>0.02</v>
      </c>
      <c r="K131" s="17">
        <v>0.57899999999999996</v>
      </c>
      <c r="L131" s="17">
        <v>161</v>
      </c>
      <c r="M131" s="17">
        <v>6</v>
      </c>
      <c r="N131" s="17">
        <v>828.5</v>
      </c>
      <c r="O131" s="17">
        <v>-12</v>
      </c>
      <c r="P131" s="17">
        <v>2</v>
      </c>
      <c r="Q131">
        <v>1973</v>
      </c>
      <c r="R131">
        <v>88747</v>
      </c>
    </row>
    <row r="132" spans="1:18">
      <c r="A132" s="17" t="s">
        <v>6012</v>
      </c>
      <c r="B132" s="17">
        <v>0</v>
      </c>
      <c r="C132" s="17">
        <v>1</v>
      </c>
      <c r="D132" s="17">
        <v>0</v>
      </c>
      <c r="E132" s="17">
        <v>0</v>
      </c>
      <c r="F132" s="17">
        <v>299942</v>
      </c>
      <c r="G132" s="17">
        <v>922161</v>
      </c>
      <c r="H132" s="17">
        <v>47.3</v>
      </c>
      <c r="I132" s="17">
        <v>0.35</v>
      </c>
      <c r="J132" s="17">
        <v>4.9000000000000002E-2</v>
      </c>
      <c r="K132" s="17">
        <v>0.66</v>
      </c>
      <c r="L132" s="17">
        <v>174</v>
      </c>
      <c r="M132" s="17">
        <v>13</v>
      </c>
      <c r="N132" s="17">
        <v>501.8</v>
      </c>
      <c r="O132" s="17">
        <v>22.300000000000011</v>
      </c>
      <c r="P132" s="17">
        <v>17</v>
      </c>
      <c r="Q132">
        <v>148</v>
      </c>
      <c r="R132">
        <v>15405</v>
      </c>
    </row>
    <row r="133" spans="1:18">
      <c r="A133" s="17" t="s">
        <v>6228</v>
      </c>
      <c r="B133" s="17">
        <v>0</v>
      </c>
      <c r="C133" s="17">
        <v>0</v>
      </c>
      <c r="D133" s="17">
        <v>0</v>
      </c>
      <c r="E133" s="17">
        <v>1</v>
      </c>
      <c r="F133" s="17">
        <v>0</v>
      </c>
      <c r="G133" s="17">
        <v>0</v>
      </c>
      <c r="H133" s="17">
        <v>40.299999999999997</v>
      </c>
      <c r="I133" s="17">
        <v>0.21099999999999999</v>
      </c>
      <c r="J133" s="17">
        <v>2.8000000000000001E-2</v>
      </c>
      <c r="K133" s="17">
        <v>0.65300000000000002</v>
      </c>
      <c r="L133" s="17">
        <v>245</v>
      </c>
      <c r="M133" s="17">
        <v>82</v>
      </c>
      <c r="N133" s="17">
        <v>409.5</v>
      </c>
      <c r="O133" s="17">
        <v>7.3999999999999773</v>
      </c>
      <c r="P133" s="17">
        <v>280</v>
      </c>
      <c r="Q133">
        <v>1208</v>
      </c>
      <c r="R133">
        <v>22594</v>
      </c>
    </row>
    <row r="134" spans="1:18">
      <c r="A134" s="17" t="s">
        <v>6033</v>
      </c>
      <c r="B134" s="17">
        <v>0</v>
      </c>
      <c r="C134" s="17">
        <v>0</v>
      </c>
      <c r="D134" s="17">
        <v>1</v>
      </c>
      <c r="E134" s="17">
        <v>0</v>
      </c>
      <c r="F134" s="17">
        <v>1418678</v>
      </c>
      <c r="G134" s="17">
        <v>6252733</v>
      </c>
      <c r="H134" s="17">
        <v>48.2</v>
      </c>
      <c r="I134" s="17">
        <v>0.10299999999999999</v>
      </c>
      <c r="J134" s="17">
        <v>3.3000000000000002E-2</v>
      </c>
      <c r="K134" s="17">
        <v>0.67500000000000004</v>
      </c>
      <c r="L134" s="17">
        <v>190</v>
      </c>
      <c r="M134" s="17">
        <v>96</v>
      </c>
      <c r="N134" s="17">
        <v>507.2</v>
      </c>
      <c r="O134" s="17">
        <v>43.699999999999989</v>
      </c>
      <c r="P134" s="17">
        <v>-5</v>
      </c>
      <c r="Q134">
        <v>259</v>
      </c>
      <c r="R134">
        <v>35743</v>
      </c>
    </row>
    <row r="135" spans="1:18">
      <c r="A135" s="17" t="s">
        <v>6229</v>
      </c>
      <c r="B135" s="17">
        <v>0</v>
      </c>
      <c r="C135" s="17">
        <v>0</v>
      </c>
      <c r="D135" s="17">
        <v>0</v>
      </c>
      <c r="E135" s="17">
        <v>1</v>
      </c>
      <c r="F135" s="17">
        <v>0</v>
      </c>
      <c r="G135" s="17">
        <v>0</v>
      </c>
      <c r="H135" s="17">
        <v>37.5</v>
      </c>
      <c r="I135" s="17">
        <v>0.25700000000000001</v>
      </c>
      <c r="J135" s="17">
        <v>3.6999999999999998E-2</v>
      </c>
      <c r="K135" s="17">
        <v>0.65700000000000003</v>
      </c>
      <c r="L135" s="17">
        <v>160</v>
      </c>
      <c r="M135" s="17">
        <v>36</v>
      </c>
      <c r="N135" s="17">
        <v>340.8</v>
      </c>
      <c r="O135" s="17">
        <v>12.199999999999989</v>
      </c>
      <c r="P135" s="17">
        <v>-6</v>
      </c>
      <c r="Q135">
        <v>1231</v>
      </c>
      <c r="R135">
        <v>40298</v>
      </c>
    </row>
    <row r="136" spans="1:18">
      <c r="A136" s="17" t="s">
        <v>6097</v>
      </c>
      <c r="B136" s="17">
        <v>0</v>
      </c>
      <c r="C136" s="17">
        <v>1</v>
      </c>
      <c r="D136" s="17">
        <v>0</v>
      </c>
      <c r="E136" s="17">
        <v>0</v>
      </c>
      <c r="F136" s="17">
        <v>8161</v>
      </c>
      <c r="G136" s="17">
        <v>24595</v>
      </c>
      <c r="H136" s="17">
        <v>52.8</v>
      </c>
      <c r="I136" s="17">
        <v>0.56000000000000005</v>
      </c>
      <c r="J136" s="17">
        <v>2.1000000000000001E-2</v>
      </c>
      <c r="K136" s="17">
        <v>0.64100000000000001</v>
      </c>
      <c r="L136" s="17">
        <v>180</v>
      </c>
      <c r="M136" s="17">
        <v>23</v>
      </c>
      <c r="N136" s="17">
        <v>647.20000000000005</v>
      </c>
      <c r="O136" s="17">
        <v>18.399999999999977</v>
      </c>
      <c r="P136" s="17">
        <v>82</v>
      </c>
      <c r="Q136">
        <v>1673</v>
      </c>
      <c r="R136">
        <v>89023</v>
      </c>
    </row>
    <row r="137" spans="1:18">
      <c r="A137" s="17" t="s">
        <v>6230</v>
      </c>
      <c r="B137" s="17">
        <v>0</v>
      </c>
      <c r="C137" s="17">
        <v>0</v>
      </c>
      <c r="D137" s="17">
        <v>0</v>
      </c>
      <c r="E137" s="17">
        <v>1</v>
      </c>
      <c r="F137" s="17">
        <v>0</v>
      </c>
      <c r="G137" s="17">
        <v>0</v>
      </c>
      <c r="H137" s="17">
        <v>40.5</v>
      </c>
      <c r="I137" s="17">
        <v>0.157</v>
      </c>
      <c r="J137" s="17">
        <v>0.03</v>
      </c>
      <c r="K137" s="17">
        <v>0.70299999999999996</v>
      </c>
      <c r="L137" s="17">
        <v>192</v>
      </c>
      <c r="M137" s="17">
        <v>13</v>
      </c>
      <c r="N137" s="17">
        <v>372.9</v>
      </c>
      <c r="O137" s="17">
        <v>22</v>
      </c>
      <c r="P137" s="17">
        <v>125</v>
      </c>
      <c r="Q137">
        <v>2702</v>
      </c>
      <c r="R137">
        <v>28641</v>
      </c>
    </row>
    <row r="138" spans="1:18" s="11" customFormat="1">
      <c r="A138" s="17" t="s">
        <v>5985</v>
      </c>
      <c r="B138" s="17">
        <v>0</v>
      </c>
      <c r="C138" s="17">
        <v>0</v>
      </c>
      <c r="D138" s="17">
        <v>1</v>
      </c>
      <c r="E138" s="17">
        <v>0</v>
      </c>
      <c r="F138" s="17">
        <v>3534202</v>
      </c>
      <c r="G138" s="17">
        <v>18969798</v>
      </c>
      <c r="H138" s="17">
        <v>56.6</v>
      </c>
      <c r="I138" s="17">
        <v>0.41210200000000002</v>
      </c>
      <c r="J138" s="17">
        <v>0.20200000000000001</v>
      </c>
      <c r="K138" s="17">
        <v>0.65900000000000003</v>
      </c>
      <c r="L138" s="17">
        <v>233</v>
      </c>
      <c r="M138" s="17">
        <v>34</v>
      </c>
      <c r="N138" s="17">
        <v>808.2</v>
      </c>
      <c r="O138" s="17">
        <v>15.799999999999955</v>
      </c>
      <c r="P138" s="17">
        <v>-27</v>
      </c>
      <c r="Q138" s="14">
        <v>1329</v>
      </c>
      <c r="R138" s="14">
        <v>80952</v>
      </c>
    </row>
    <row r="139" spans="1:18">
      <c r="A139" s="17" t="s">
        <v>6003</v>
      </c>
      <c r="B139" s="17">
        <v>1</v>
      </c>
      <c r="C139" s="17">
        <v>0</v>
      </c>
      <c r="D139" s="17">
        <v>0</v>
      </c>
      <c r="E139" s="17">
        <v>0</v>
      </c>
      <c r="F139" s="17">
        <v>351390</v>
      </c>
      <c r="G139" s="17">
        <v>968256</v>
      </c>
      <c r="H139" s="17">
        <v>41.2</v>
      </c>
      <c r="I139" s="17">
        <v>0.42899999999999999</v>
      </c>
      <c r="J139" s="17">
        <v>5.0523999999999999E-2</v>
      </c>
      <c r="K139" s="17">
        <v>0.63600000000000001</v>
      </c>
      <c r="L139" s="17">
        <v>180</v>
      </c>
      <c r="M139" s="17">
        <v>25</v>
      </c>
      <c r="N139" s="17">
        <v>420.7</v>
      </c>
      <c r="O139" s="17">
        <v>20.400000000000034</v>
      </c>
      <c r="P139" s="17">
        <v>1</v>
      </c>
      <c r="Q139">
        <v>100</v>
      </c>
      <c r="R139">
        <v>49209</v>
      </c>
    </row>
    <row r="140" spans="1:18">
      <c r="A140" s="17" t="s">
        <v>6076</v>
      </c>
      <c r="B140" s="17">
        <v>0</v>
      </c>
      <c r="C140" s="17">
        <v>0</v>
      </c>
      <c r="D140" s="17">
        <v>1</v>
      </c>
      <c r="E140" s="17">
        <v>0</v>
      </c>
      <c r="F140" s="17">
        <v>1650</v>
      </c>
      <c r="G140" s="17">
        <v>6135</v>
      </c>
      <c r="H140" s="17">
        <v>42.2</v>
      </c>
      <c r="I140" s="17">
        <v>0.17599999999999999</v>
      </c>
      <c r="J140" s="17">
        <v>4.2000000000000003E-2</v>
      </c>
      <c r="K140" s="17">
        <v>0.66400000000000003</v>
      </c>
      <c r="L140" s="17">
        <v>326</v>
      </c>
      <c r="M140" s="17">
        <v>12</v>
      </c>
      <c r="N140" s="17">
        <v>400.3</v>
      </c>
      <c r="O140" s="17">
        <v>12</v>
      </c>
      <c r="P140" s="17">
        <v>1</v>
      </c>
      <c r="Q140">
        <v>413</v>
      </c>
      <c r="R140">
        <v>16455</v>
      </c>
    </row>
    <row r="141" spans="1:18">
      <c r="A141" s="17" t="s">
        <v>6156</v>
      </c>
      <c r="B141" s="17">
        <v>0</v>
      </c>
      <c r="C141" s="17">
        <v>1</v>
      </c>
      <c r="D141" s="17">
        <v>0</v>
      </c>
      <c r="E141" s="17">
        <v>0</v>
      </c>
      <c r="F141" s="17">
        <v>0</v>
      </c>
      <c r="G141" s="17">
        <v>0</v>
      </c>
      <c r="H141" s="17">
        <v>42.2</v>
      </c>
      <c r="I141" s="17">
        <v>0.13300000000000001</v>
      </c>
      <c r="J141" s="17">
        <v>2.1000000000000001E-2</v>
      </c>
      <c r="K141" s="17">
        <v>0.67300000000000004</v>
      </c>
      <c r="L141" s="17">
        <v>183</v>
      </c>
      <c r="M141" s="17">
        <v>1</v>
      </c>
      <c r="N141" s="17">
        <v>397.3</v>
      </c>
      <c r="O141" s="17">
        <v>62</v>
      </c>
      <c r="P141" s="17">
        <v>-56</v>
      </c>
      <c r="Q141">
        <v>548</v>
      </c>
      <c r="R141">
        <v>43244</v>
      </c>
    </row>
    <row r="142" spans="1:18">
      <c r="A142" s="17" t="s">
        <v>6231</v>
      </c>
      <c r="B142" s="17">
        <v>0</v>
      </c>
      <c r="C142" s="17">
        <v>0</v>
      </c>
      <c r="D142" s="17">
        <v>0</v>
      </c>
      <c r="E142" s="17">
        <v>1</v>
      </c>
      <c r="F142" s="17">
        <v>0</v>
      </c>
      <c r="G142" s="17">
        <v>0</v>
      </c>
      <c r="H142" s="17">
        <v>42.3</v>
      </c>
      <c r="I142" s="17">
        <v>0.96099999999999997</v>
      </c>
      <c r="J142" s="17">
        <v>0.02</v>
      </c>
      <c r="K142" s="17">
        <v>0.67900000000000005</v>
      </c>
      <c r="L142" s="17">
        <v>192</v>
      </c>
      <c r="M142" s="17">
        <v>29</v>
      </c>
      <c r="N142" s="17">
        <v>431</v>
      </c>
      <c r="O142" s="17">
        <v>43.300000000000011</v>
      </c>
      <c r="P142" s="17">
        <v>0</v>
      </c>
      <c r="Q142">
        <v>1618</v>
      </c>
      <c r="R142">
        <v>20868</v>
      </c>
    </row>
    <row r="143" spans="1:18">
      <c r="A143" s="17" t="s">
        <v>6232</v>
      </c>
      <c r="B143" s="17">
        <v>0</v>
      </c>
      <c r="C143" s="17">
        <v>1</v>
      </c>
      <c r="D143" s="17">
        <v>0</v>
      </c>
      <c r="E143" s="17">
        <v>0</v>
      </c>
      <c r="F143" s="17">
        <v>0</v>
      </c>
      <c r="G143" s="17">
        <v>0</v>
      </c>
      <c r="H143" s="17">
        <v>49.5</v>
      </c>
      <c r="I143" s="17">
        <v>0.27600000000000002</v>
      </c>
      <c r="J143" s="17">
        <v>4.8000000000000001E-2</v>
      </c>
      <c r="K143" s="17">
        <v>0.68</v>
      </c>
      <c r="L143" s="17">
        <v>176</v>
      </c>
      <c r="M143" s="17">
        <v>2</v>
      </c>
      <c r="N143" s="17">
        <v>531.4</v>
      </c>
      <c r="O143" s="17">
        <v>56.100000000000023</v>
      </c>
      <c r="P143" s="17">
        <v>18</v>
      </c>
      <c r="Q143">
        <v>159</v>
      </c>
      <c r="R143">
        <v>15086</v>
      </c>
    </row>
    <row r="144" spans="1:18">
      <c r="A144" s="17" t="s">
        <v>5989</v>
      </c>
      <c r="B144" s="17">
        <v>0</v>
      </c>
      <c r="C144" s="17">
        <v>0</v>
      </c>
      <c r="D144" s="17">
        <v>0</v>
      </c>
      <c r="E144" s="17">
        <v>1</v>
      </c>
      <c r="F144" s="17">
        <v>750000</v>
      </c>
      <c r="G144" s="17">
        <v>4300380</v>
      </c>
      <c r="H144" s="17">
        <v>54</v>
      </c>
      <c r="I144" s="17">
        <v>0.28000000000000003</v>
      </c>
      <c r="J144" s="17">
        <v>1.7999999999999999E-2</v>
      </c>
      <c r="K144" s="17">
        <v>0.66800000000000004</v>
      </c>
      <c r="L144" s="17">
        <v>283</v>
      </c>
      <c r="M144" s="17">
        <v>11</v>
      </c>
      <c r="N144" s="17">
        <v>732.6</v>
      </c>
      <c r="O144" s="17">
        <v>-13.899999999999977</v>
      </c>
      <c r="P144" s="17">
        <v>3</v>
      </c>
      <c r="Q144">
        <v>1886</v>
      </c>
      <c r="R144">
        <v>86017</v>
      </c>
    </row>
    <row r="145" spans="1:18">
      <c r="A145" s="17" t="s">
        <v>6233</v>
      </c>
      <c r="B145" s="17">
        <v>0</v>
      </c>
      <c r="C145" s="17">
        <v>0</v>
      </c>
      <c r="D145" s="17">
        <v>0</v>
      </c>
      <c r="E145" s="17">
        <v>1</v>
      </c>
      <c r="F145" s="17">
        <v>0</v>
      </c>
      <c r="G145" s="17">
        <v>0</v>
      </c>
      <c r="H145" s="17">
        <v>46</v>
      </c>
      <c r="I145" s="17">
        <v>0.52700000000000002</v>
      </c>
      <c r="J145" s="17">
        <v>3.1E-2</v>
      </c>
      <c r="K145" s="17">
        <v>0.67500000000000004</v>
      </c>
      <c r="L145" s="17">
        <v>219</v>
      </c>
      <c r="M145" s="17">
        <v>44</v>
      </c>
      <c r="N145" s="17">
        <v>475.1</v>
      </c>
      <c r="O145" s="17">
        <v>56.100000000000023</v>
      </c>
      <c r="P145" s="17">
        <v>-5</v>
      </c>
      <c r="Q145">
        <v>315</v>
      </c>
      <c r="R145">
        <v>84718</v>
      </c>
    </row>
    <row r="146" spans="1:18">
      <c r="A146" s="17" t="s">
        <v>6104</v>
      </c>
      <c r="B146" s="17">
        <v>0</v>
      </c>
      <c r="C146" s="17">
        <v>0</v>
      </c>
      <c r="D146" s="17">
        <v>1</v>
      </c>
      <c r="E146" s="17">
        <v>0</v>
      </c>
      <c r="F146" s="17">
        <v>301862</v>
      </c>
      <c r="G146" s="17">
        <v>869458</v>
      </c>
      <c r="H146" s="17">
        <v>51.1</v>
      </c>
      <c r="I146" s="17">
        <v>0.71299999999999997</v>
      </c>
      <c r="J146" s="17">
        <v>7.5999999999999998E-2</v>
      </c>
      <c r="K146" s="17">
        <v>0.65500000000000003</v>
      </c>
      <c r="L146" s="17">
        <v>194</v>
      </c>
      <c r="M146" s="17">
        <v>42</v>
      </c>
      <c r="N146" s="17">
        <v>592.20000000000005</v>
      </c>
      <c r="O146" s="17">
        <v>33.399999999999977</v>
      </c>
      <c r="P146" s="17">
        <v>0</v>
      </c>
      <c r="Q146">
        <v>166</v>
      </c>
      <c r="R146">
        <v>35215</v>
      </c>
    </row>
    <row r="147" spans="1:18">
      <c r="A147" s="17" t="s">
        <v>6052</v>
      </c>
      <c r="B147" s="17">
        <v>0</v>
      </c>
      <c r="C147" s="17">
        <v>1</v>
      </c>
      <c r="D147" s="17">
        <v>0</v>
      </c>
      <c r="E147" s="17">
        <v>0</v>
      </c>
      <c r="F147" s="17">
        <v>1566792</v>
      </c>
      <c r="G147" s="17">
        <v>6404877</v>
      </c>
      <c r="H147" s="17">
        <v>43.8</v>
      </c>
      <c r="I147" s="17">
        <v>0.53800000000000003</v>
      </c>
      <c r="J147" s="17">
        <v>0.128</v>
      </c>
      <c r="K147" s="17">
        <v>0.66700000000000004</v>
      </c>
      <c r="L147" s="17">
        <v>140</v>
      </c>
      <c r="M147" s="17">
        <v>78</v>
      </c>
      <c r="N147" s="17">
        <v>438.4</v>
      </c>
      <c r="O147" s="17">
        <v>61.800000000000011</v>
      </c>
      <c r="P147" s="17">
        <v>-3</v>
      </c>
      <c r="Q147">
        <v>133</v>
      </c>
      <c r="R147">
        <v>47643</v>
      </c>
    </row>
    <row r="148" spans="1:18">
      <c r="A148" s="17" t="s">
        <v>6234</v>
      </c>
      <c r="B148" s="17">
        <v>1</v>
      </c>
      <c r="C148" s="17">
        <v>0</v>
      </c>
      <c r="D148" s="17">
        <v>0</v>
      </c>
      <c r="E148" s="17">
        <v>0</v>
      </c>
      <c r="F148" s="17">
        <v>0</v>
      </c>
      <c r="G148" s="17">
        <v>0</v>
      </c>
      <c r="H148" s="17">
        <v>55.5</v>
      </c>
      <c r="I148" s="17">
        <v>0.253</v>
      </c>
      <c r="J148" s="17">
        <v>0.03</v>
      </c>
      <c r="K148" s="17">
        <v>0.64</v>
      </c>
      <c r="L148" s="17">
        <v>149</v>
      </c>
      <c r="M148" s="17">
        <v>56</v>
      </c>
      <c r="N148" s="17">
        <v>723.7</v>
      </c>
      <c r="O148" s="17">
        <v>-10.300000000000068</v>
      </c>
      <c r="P148" s="17">
        <v>-28</v>
      </c>
      <c r="Q148">
        <v>430</v>
      </c>
      <c r="R148">
        <v>54874</v>
      </c>
    </row>
    <row r="149" spans="1:18">
      <c r="A149" s="17" t="s">
        <v>6235</v>
      </c>
      <c r="B149" s="17">
        <v>0</v>
      </c>
      <c r="C149" s="17">
        <v>0</v>
      </c>
      <c r="D149" s="17">
        <v>0</v>
      </c>
      <c r="E149" s="17">
        <v>1</v>
      </c>
      <c r="F149" s="17">
        <v>0</v>
      </c>
      <c r="G149" s="17">
        <v>0</v>
      </c>
      <c r="H149" s="17">
        <v>51</v>
      </c>
      <c r="I149" s="17">
        <v>0.315</v>
      </c>
      <c r="J149" s="17">
        <v>2.5000000000000001E-2</v>
      </c>
      <c r="K149" s="17">
        <v>0.66400000000000003</v>
      </c>
      <c r="L149" s="17">
        <v>203</v>
      </c>
      <c r="M149" s="17">
        <v>74</v>
      </c>
      <c r="N149" s="17">
        <v>602.1</v>
      </c>
      <c r="O149" s="17">
        <v>-4.8000000000000682</v>
      </c>
      <c r="P149" s="17">
        <v>9</v>
      </c>
      <c r="Q149">
        <v>3536</v>
      </c>
      <c r="R149">
        <v>71360</v>
      </c>
    </row>
    <row r="150" spans="1:18">
      <c r="A150" s="17" t="s">
        <v>6236</v>
      </c>
      <c r="B150" s="17">
        <v>0</v>
      </c>
      <c r="C150" s="17">
        <v>1</v>
      </c>
      <c r="D150" s="17">
        <v>0</v>
      </c>
      <c r="E150" s="17">
        <v>0</v>
      </c>
      <c r="F150" s="17">
        <v>0</v>
      </c>
      <c r="G150" s="17">
        <v>0</v>
      </c>
      <c r="H150" s="17">
        <v>53.5</v>
      </c>
      <c r="I150" s="17">
        <v>0.40799999999999997</v>
      </c>
      <c r="J150" s="17">
        <v>5.1999999999999998E-2</v>
      </c>
      <c r="K150" s="17">
        <v>0.68899999999999995</v>
      </c>
      <c r="L150" s="17">
        <v>159</v>
      </c>
      <c r="M150" s="17">
        <v>38</v>
      </c>
      <c r="N150" s="17">
        <v>614.20000000000005</v>
      </c>
      <c r="O150" s="17">
        <v>-11.700000000000045</v>
      </c>
      <c r="P150" s="17">
        <v>34</v>
      </c>
      <c r="Q150">
        <v>222</v>
      </c>
      <c r="R150">
        <v>41810</v>
      </c>
    </row>
    <row r="151" spans="1:18">
      <c r="A151" s="17" t="s">
        <v>6237</v>
      </c>
      <c r="B151" s="17">
        <v>0</v>
      </c>
      <c r="C151" s="17">
        <v>0</v>
      </c>
      <c r="D151" s="17">
        <v>0</v>
      </c>
      <c r="E151" s="17">
        <v>1</v>
      </c>
      <c r="F151" s="17">
        <v>0</v>
      </c>
      <c r="G151" s="17">
        <v>0</v>
      </c>
      <c r="H151" s="17">
        <v>55.1</v>
      </c>
      <c r="I151" s="17">
        <v>0.309</v>
      </c>
      <c r="J151" s="17">
        <v>3.2000000000000001E-2</v>
      </c>
      <c r="K151" s="17">
        <v>0.73299999999999998</v>
      </c>
      <c r="L151" s="17">
        <v>307</v>
      </c>
      <c r="M151" s="17">
        <v>10</v>
      </c>
      <c r="N151" s="17">
        <v>655.7</v>
      </c>
      <c r="O151" s="17">
        <v>-8.8000000000000682</v>
      </c>
      <c r="P151" s="17">
        <v>72</v>
      </c>
      <c r="Q151">
        <v>878</v>
      </c>
      <c r="R151">
        <v>48429</v>
      </c>
    </row>
    <row r="152" spans="1:18">
      <c r="A152" s="17" t="s">
        <v>6238</v>
      </c>
      <c r="B152" s="17">
        <v>0</v>
      </c>
      <c r="C152" s="17">
        <v>0</v>
      </c>
      <c r="D152" s="17">
        <v>0</v>
      </c>
      <c r="E152" s="17">
        <v>1</v>
      </c>
      <c r="F152" s="17">
        <v>0</v>
      </c>
      <c r="G152" s="17">
        <v>0</v>
      </c>
      <c r="H152" s="17">
        <v>42.3</v>
      </c>
      <c r="I152" s="17">
        <v>0.84599999999999997</v>
      </c>
      <c r="J152" s="17">
        <v>1.7999999999999999E-2</v>
      </c>
      <c r="K152" s="17">
        <v>0.65</v>
      </c>
      <c r="L152" s="17">
        <v>192</v>
      </c>
      <c r="M152" s="17">
        <v>12</v>
      </c>
      <c r="N152" s="17">
        <v>429.5</v>
      </c>
      <c r="O152" s="17">
        <v>-4.1999999999999886</v>
      </c>
      <c r="P152" s="17">
        <v>-1</v>
      </c>
      <c r="Q152">
        <v>2621</v>
      </c>
      <c r="R152">
        <v>41445</v>
      </c>
    </row>
    <row r="153" spans="1:18">
      <c r="A153" s="17" t="s">
        <v>6121</v>
      </c>
      <c r="B153" s="17">
        <v>0</v>
      </c>
      <c r="C153" s="17">
        <v>1</v>
      </c>
      <c r="D153" s="17">
        <v>0</v>
      </c>
      <c r="E153" s="17">
        <v>0</v>
      </c>
      <c r="F153" s="17">
        <v>57600</v>
      </c>
      <c r="G153" s="17">
        <v>230400</v>
      </c>
      <c r="H153" s="17">
        <v>43.5</v>
      </c>
      <c r="I153" s="17">
        <v>0.33200000000000002</v>
      </c>
      <c r="J153" s="17">
        <v>2.5000000000000001E-2</v>
      </c>
      <c r="K153" s="17">
        <v>0.61599999999999999</v>
      </c>
      <c r="L153" s="17">
        <v>96</v>
      </c>
      <c r="M153" s="17">
        <v>62</v>
      </c>
      <c r="N153" s="17">
        <v>482.6</v>
      </c>
      <c r="O153" s="17">
        <v>1</v>
      </c>
      <c r="P153" s="17">
        <v>12</v>
      </c>
      <c r="Q153">
        <v>137</v>
      </c>
      <c r="R153">
        <v>27514</v>
      </c>
    </row>
    <row r="154" spans="1:18">
      <c r="A154" s="17" t="s">
        <v>6239</v>
      </c>
      <c r="B154" s="17">
        <v>0</v>
      </c>
      <c r="C154" s="17">
        <v>0</v>
      </c>
      <c r="D154" s="17">
        <v>0</v>
      </c>
      <c r="E154" s="17">
        <v>1</v>
      </c>
      <c r="F154" s="17">
        <v>0</v>
      </c>
      <c r="G154" s="17">
        <v>0</v>
      </c>
      <c r="H154" s="17">
        <v>49</v>
      </c>
      <c r="I154" s="17">
        <v>0.39500000000000002</v>
      </c>
      <c r="J154" s="17">
        <v>3.5999999999999997E-2</v>
      </c>
      <c r="K154" s="17">
        <v>0.71</v>
      </c>
      <c r="L154" s="17">
        <v>197</v>
      </c>
      <c r="M154" s="17">
        <v>18</v>
      </c>
      <c r="N154" s="17">
        <v>525</v>
      </c>
      <c r="O154" s="17">
        <v>54.299999999999955</v>
      </c>
      <c r="P154" s="17">
        <v>3</v>
      </c>
      <c r="Q154">
        <v>1623</v>
      </c>
      <c r="R154">
        <v>34254</v>
      </c>
    </row>
    <row r="155" spans="1:18">
      <c r="A155" s="17" t="s">
        <v>6240</v>
      </c>
      <c r="B155" s="17">
        <v>0</v>
      </c>
      <c r="C155" s="17">
        <v>0</v>
      </c>
      <c r="D155" s="17">
        <v>0</v>
      </c>
      <c r="E155" s="17">
        <v>1</v>
      </c>
      <c r="F155" s="17">
        <v>0</v>
      </c>
      <c r="G155" s="17">
        <v>0</v>
      </c>
      <c r="H155" s="17">
        <v>44</v>
      </c>
      <c r="I155" s="17">
        <v>0.13700000000000001</v>
      </c>
      <c r="J155" s="17">
        <v>0.03</v>
      </c>
      <c r="K155" s="17">
        <v>0.69599999999999995</v>
      </c>
      <c r="L155" s="17">
        <v>206</v>
      </c>
      <c r="M155" s="17">
        <v>38</v>
      </c>
      <c r="N155" s="17">
        <v>430.4</v>
      </c>
      <c r="O155" s="17">
        <v>72.400000000000034</v>
      </c>
      <c r="P155" s="17">
        <v>1</v>
      </c>
      <c r="Q155">
        <v>406</v>
      </c>
      <c r="R155">
        <v>25715</v>
      </c>
    </row>
    <row r="156" spans="1:18">
      <c r="A156" s="17" t="s">
        <v>6152</v>
      </c>
      <c r="B156" s="17">
        <v>0</v>
      </c>
      <c r="C156" s="17">
        <v>0</v>
      </c>
      <c r="D156" s="17">
        <v>1</v>
      </c>
      <c r="E156" s="17">
        <v>0</v>
      </c>
      <c r="F156" s="17">
        <v>4208</v>
      </c>
      <c r="G156" s="17">
        <v>24047</v>
      </c>
      <c r="H156" s="17">
        <v>49.6</v>
      </c>
      <c r="I156" s="17">
        <v>0.28899999999999998</v>
      </c>
      <c r="J156" s="17">
        <v>0.05</v>
      </c>
      <c r="K156" s="17">
        <v>0.68899999999999995</v>
      </c>
      <c r="L156" s="17">
        <v>217</v>
      </c>
      <c r="M156" s="17">
        <v>51</v>
      </c>
      <c r="N156" s="17">
        <v>556.20000000000005</v>
      </c>
      <c r="O156" s="17">
        <v>23.399999999999977</v>
      </c>
      <c r="P156" s="17">
        <v>-2</v>
      </c>
      <c r="Q156">
        <v>358</v>
      </c>
      <c r="R156">
        <v>50924</v>
      </c>
    </row>
    <row r="157" spans="1:18">
      <c r="A157" s="17" t="s">
        <v>6241</v>
      </c>
      <c r="B157" s="17">
        <v>0</v>
      </c>
      <c r="C157" s="17">
        <v>1</v>
      </c>
      <c r="D157" s="17">
        <v>0</v>
      </c>
      <c r="E157" s="17">
        <v>0</v>
      </c>
      <c r="F157" s="17">
        <v>1400000</v>
      </c>
      <c r="G157" s="17">
        <v>4300000</v>
      </c>
      <c r="H157" s="17">
        <v>48.5</v>
      </c>
      <c r="I157" s="17">
        <v>0.52300000000000002</v>
      </c>
      <c r="J157" s="17">
        <v>5.5E-2</v>
      </c>
      <c r="K157" s="17">
        <v>0.69</v>
      </c>
      <c r="L157" s="17">
        <v>221</v>
      </c>
      <c r="M157" s="17">
        <v>259</v>
      </c>
      <c r="N157" s="17">
        <v>527</v>
      </c>
      <c r="O157" s="17">
        <v>4.7999999999999545</v>
      </c>
      <c r="P157" s="17">
        <v>-68</v>
      </c>
      <c r="Q157">
        <v>337</v>
      </c>
      <c r="R157">
        <v>12495</v>
      </c>
    </row>
    <row r="158" spans="1:18">
      <c r="A158" s="17" t="s">
        <v>6242</v>
      </c>
      <c r="B158" s="17">
        <v>0</v>
      </c>
      <c r="C158" s="17">
        <v>0</v>
      </c>
      <c r="D158" s="17">
        <v>0</v>
      </c>
      <c r="E158" s="17">
        <v>1</v>
      </c>
      <c r="F158" s="17">
        <v>0</v>
      </c>
      <c r="G158" s="17">
        <v>0</v>
      </c>
      <c r="H158" s="17">
        <v>46.5</v>
      </c>
      <c r="I158" s="17">
        <v>0.38500000000000001</v>
      </c>
      <c r="J158" s="17">
        <v>1.9E-2</v>
      </c>
      <c r="K158" s="17">
        <v>0.68899999999999995</v>
      </c>
      <c r="L158" s="17">
        <v>151</v>
      </c>
      <c r="M158" s="17">
        <v>63</v>
      </c>
      <c r="N158" s="17">
        <v>461.5</v>
      </c>
      <c r="O158" s="17">
        <v>41.899999999999977</v>
      </c>
      <c r="P158" s="17">
        <v>50</v>
      </c>
      <c r="Q158">
        <v>2555</v>
      </c>
      <c r="R158">
        <v>62688</v>
      </c>
    </row>
    <row r="159" spans="1:18">
      <c r="A159" s="17" t="s">
        <v>6137</v>
      </c>
      <c r="B159" s="17">
        <v>0</v>
      </c>
      <c r="C159" s="17">
        <v>1</v>
      </c>
      <c r="D159" s="17">
        <v>0</v>
      </c>
      <c r="E159" s="17">
        <v>0</v>
      </c>
      <c r="F159" s="17">
        <v>748526</v>
      </c>
      <c r="G159" s="17">
        <v>3939610</v>
      </c>
      <c r="H159" s="17">
        <v>42.3</v>
      </c>
      <c r="I159" s="17">
        <v>0.33600000000000002</v>
      </c>
      <c r="J159" s="17">
        <v>2.1999999999999999E-2</v>
      </c>
      <c r="K159" s="17">
        <v>0.57499999999999996</v>
      </c>
      <c r="L159" s="17">
        <v>136</v>
      </c>
      <c r="M159" s="17">
        <v>13</v>
      </c>
      <c r="N159" s="17">
        <v>428.2</v>
      </c>
      <c r="O159" s="17">
        <v>21.900000000000034</v>
      </c>
      <c r="P159" s="17">
        <v>-1</v>
      </c>
      <c r="Q159">
        <v>2155</v>
      </c>
      <c r="R159">
        <v>47194</v>
      </c>
    </row>
    <row r="160" spans="1:18">
      <c r="A160" s="17" t="s">
        <v>6243</v>
      </c>
      <c r="B160" s="17">
        <v>0</v>
      </c>
      <c r="C160" s="17">
        <v>0</v>
      </c>
      <c r="D160" s="17">
        <v>0</v>
      </c>
      <c r="E160" s="17">
        <v>1</v>
      </c>
      <c r="F160" s="17">
        <v>0</v>
      </c>
      <c r="G160" s="17">
        <v>0</v>
      </c>
      <c r="H160" s="17">
        <v>47.7</v>
      </c>
      <c r="I160" s="17">
        <v>0.66900000000000004</v>
      </c>
      <c r="J160" s="17">
        <v>6.2E-2</v>
      </c>
      <c r="K160" s="17">
        <v>0.69199999999999995</v>
      </c>
      <c r="L160" s="17">
        <v>179</v>
      </c>
      <c r="M160" s="17">
        <v>71</v>
      </c>
      <c r="N160" s="17">
        <v>488.3</v>
      </c>
      <c r="O160" s="17">
        <v>-11.699999999999989</v>
      </c>
      <c r="P160" s="17">
        <v>5</v>
      </c>
      <c r="Q160">
        <v>278</v>
      </c>
      <c r="R160">
        <v>22376</v>
      </c>
    </row>
    <row r="161" spans="1:18">
      <c r="A161" s="17" t="s">
        <v>6244</v>
      </c>
      <c r="B161" s="17">
        <v>0</v>
      </c>
      <c r="C161" s="17">
        <v>0</v>
      </c>
      <c r="D161" s="17">
        <v>0</v>
      </c>
      <c r="E161" s="17">
        <v>1</v>
      </c>
      <c r="F161" s="17">
        <v>0</v>
      </c>
      <c r="G161" s="17">
        <v>0</v>
      </c>
      <c r="H161" s="17">
        <v>43.3</v>
      </c>
      <c r="I161" s="17">
        <v>0.25900000000000001</v>
      </c>
      <c r="J161" s="17">
        <v>2.1000000000000001E-2</v>
      </c>
      <c r="K161" s="17">
        <v>0.64300000000000002</v>
      </c>
      <c r="L161" s="17">
        <v>239</v>
      </c>
      <c r="M161" s="17">
        <v>24</v>
      </c>
      <c r="N161" s="17">
        <v>454.7</v>
      </c>
      <c r="O161" s="17">
        <v>4.1000000000000227</v>
      </c>
      <c r="P161" s="17">
        <v>0</v>
      </c>
      <c r="Q161">
        <v>3757</v>
      </c>
      <c r="R161">
        <v>28855</v>
      </c>
    </row>
    <row r="162" spans="1:18">
      <c r="A162" s="17" t="s">
        <v>6245</v>
      </c>
      <c r="B162" s="17">
        <v>0</v>
      </c>
      <c r="C162" s="17">
        <v>0</v>
      </c>
      <c r="D162" s="17">
        <v>0</v>
      </c>
      <c r="E162" s="17">
        <v>1</v>
      </c>
      <c r="F162" s="17">
        <v>0</v>
      </c>
      <c r="G162" s="17">
        <v>0</v>
      </c>
      <c r="H162" s="17">
        <v>45.3</v>
      </c>
      <c r="I162" s="17">
        <v>0.41210200000000002</v>
      </c>
      <c r="J162" s="17">
        <v>3.5000000000000003E-2</v>
      </c>
      <c r="K162" s="17">
        <v>0.66800000000000004</v>
      </c>
      <c r="L162" s="17">
        <v>200</v>
      </c>
      <c r="M162" s="17">
        <v>11</v>
      </c>
      <c r="N162" s="17">
        <v>463.5</v>
      </c>
      <c r="O162" s="17">
        <v>39.300000000000011</v>
      </c>
      <c r="P162" s="17">
        <v>4</v>
      </c>
      <c r="Q162">
        <v>359</v>
      </c>
      <c r="R162">
        <v>53810</v>
      </c>
    </row>
    <row r="163" spans="1:18">
      <c r="A163" s="17" t="s">
        <v>6113</v>
      </c>
      <c r="B163" s="17">
        <v>0</v>
      </c>
      <c r="C163" s="17">
        <v>1</v>
      </c>
      <c r="D163" s="17">
        <v>0</v>
      </c>
      <c r="E163" s="17">
        <v>0</v>
      </c>
      <c r="F163" s="17">
        <v>978057</v>
      </c>
      <c r="G163" s="17">
        <v>3726486</v>
      </c>
      <c r="H163" s="17">
        <v>45.5</v>
      </c>
      <c r="I163" s="17">
        <v>0.58199999999999996</v>
      </c>
      <c r="J163" s="17">
        <v>1.9E-2</v>
      </c>
      <c r="K163" s="17">
        <v>0.66500000000000004</v>
      </c>
      <c r="L163" s="17">
        <v>183</v>
      </c>
      <c r="M163" s="17">
        <v>3</v>
      </c>
      <c r="N163" s="17">
        <v>465.5</v>
      </c>
      <c r="O163" s="17">
        <v>41.100000000000023</v>
      </c>
      <c r="P163" s="17">
        <v>8</v>
      </c>
      <c r="Q163">
        <v>393</v>
      </c>
      <c r="R163">
        <v>21767</v>
      </c>
    </row>
    <row r="164" spans="1:18">
      <c r="A164" s="17" t="s">
        <v>6148</v>
      </c>
      <c r="B164" s="17">
        <v>0</v>
      </c>
      <c r="C164" s="17">
        <v>1</v>
      </c>
      <c r="D164" s="17">
        <v>0</v>
      </c>
      <c r="E164" s="17">
        <v>0</v>
      </c>
      <c r="F164" s="17">
        <v>0</v>
      </c>
      <c r="G164" s="17">
        <v>0</v>
      </c>
      <c r="H164" s="17">
        <v>50.5</v>
      </c>
      <c r="I164" s="17">
        <v>0.73199999999999998</v>
      </c>
      <c r="J164" s="17">
        <v>3.5000000000000003E-2</v>
      </c>
      <c r="K164" s="17">
        <v>0.68400000000000005</v>
      </c>
      <c r="L164" s="17">
        <v>262</v>
      </c>
      <c r="M164" s="17">
        <v>3</v>
      </c>
      <c r="N164" s="17">
        <v>515.6</v>
      </c>
      <c r="O164" s="17">
        <v>17.199999999999932</v>
      </c>
      <c r="P164" s="17">
        <v>4</v>
      </c>
      <c r="Q164">
        <v>216</v>
      </c>
      <c r="R164">
        <v>15223</v>
      </c>
    </row>
    <row r="165" spans="1:18">
      <c r="A165" s="17" t="s">
        <v>6246</v>
      </c>
      <c r="B165" s="17">
        <v>0</v>
      </c>
      <c r="C165" s="17">
        <v>1</v>
      </c>
      <c r="D165" s="17">
        <v>0</v>
      </c>
      <c r="E165" s="17">
        <v>0</v>
      </c>
      <c r="F165" s="17">
        <v>0</v>
      </c>
      <c r="G165" s="17">
        <v>0</v>
      </c>
      <c r="H165" s="17">
        <v>36.6</v>
      </c>
      <c r="I165" s="17">
        <v>0.85699999999999998</v>
      </c>
      <c r="J165" s="17">
        <v>3.5999999999999997E-2</v>
      </c>
      <c r="K165" s="17">
        <v>0.61199999999999999</v>
      </c>
      <c r="L165" s="17">
        <v>169</v>
      </c>
      <c r="M165" s="17">
        <v>21</v>
      </c>
      <c r="N165" s="17">
        <v>349.9</v>
      </c>
      <c r="O165" s="17">
        <v>0.90000000000003411</v>
      </c>
      <c r="P165" s="17">
        <v>-8</v>
      </c>
      <c r="Q165">
        <v>1542</v>
      </c>
      <c r="R165">
        <v>37911</v>
      </c>
    </row>
    <row r="166" spans="1:18">
      <c r="A166" s="17" t="s">
        <v>6247</v>
      </c>
      <c r="B166" s="17">
        <v>0</v>
      </c>
      <c r="C166" s="17">
        <v>0</v>
      </c>
      <c r="D166" s="17">
        <v>0</v>
      </c>
      <c r="E166" s="17">
        <v>1</v>
      </c>
      <c r="F166" s="17">
        <v>0</v>
      </c>
      <c r="G166" s="17">
        <v>0</v>
      </c>
      <c r="H166" s="17">
        <v>41.6</v>
      </c>
      <c r="I166" s="17">
        <v>0.18</v>
      </c>
      <c r="J166" s="17">
        <v>5.0523999999999999E-2</v>
      </c>
      <c r="K166" s="17">
        <v>0.67</v>
      </c>
      <c r="L166" s="17">
        <v>256</v>
      </c>
      <c r="M166" s="17">
        <v>1</v>
      </c>
      <c r="N166" s="17">
        <v>405.2</v>
      </c>
      <c r="O166" s="17">
        <v>41.5</v>
      </c>
      <c r="P166" s="17">
        <v>2</v>
      </c>
      <c r="Q166">
        <v>464</v>
      </c>
      <c r="R166">
        <v>10454</v>
      </c>
    </row>
    <row r="167" spans="1:18">
      <c r="A167" s="17" t="s">
        <v>6248</v>
      </c>
      <c r="B167" s="17">
        <v>0</v>
      </c>
      <c r="C167" s="17">
        <v>0</v>
      </c>
      <c r="D167" s="17">
        <v>0</v>
      </c>
      <c r="E167" s="17">
        <v>1</v>
      </c>
      <c r="F167" s="17">
        <v>0</v>
      </c>
      <c r="G167" s="17">
        <v>0</v>
      </c>
      <c r="H167" s="17">
        <v>44.6</v>
      </c>
      <c r="I167" s="17">
        <v>0.36499999999999999</v>
      </c>
      <c r="J167" s="17">
        <v>4.9000000000000002E-2</v>
      </c>
      <c r="K167" s="17">
        <v>0.66900000000000004</v>
      </c>
      <c r="L167" s="17">
        <v>197</v>
      </c>
      <c r="M167" s="17">
        <v>69</v>
      </c>
      <c r="N167" s="17">
        <v>427.5</v>
      </c>
      <c r="O167" s="17">
        <v>16.100000000000023</v>
      </c>
      <c r="P167" s="17">
        <v>15</v>
      </c>
      <c r="Q167">
        <v>1122</v>
      </c>
      <c r="R167">
        <v>26899</v>
      </c>
    </row>
    <row r="168" spans="1:18">
      <c r="A168" s="17" t="s">
        <v>6249</v>
      </c>
      <c r="B168" s="17">
        <v>0</v>
      </c>
      <c r="C168" s="17">
        <v>0</v>
      </c>
      <c r="D168" s="17">
        <v>0</v>
      </c>
      <c r="E168" s="17">
        <v>1</v>
      </c>
      <c r="F168" s="17">
        <v>0</v>
      </c>
      <c r="G168" s="17">
        <v>0</v>
      </c>
      <c r="H168" s="17">
        <v>51.4</v>
      </c>
      <c r="I168" s="17">
        <v>0.109</v>
      </c>
      <c r="J168" s="17">
        <v>2.5000000000000001E-2</v>
      </c>
      <c r="K168" s="17">
        <v>0.70199999999999996</v>
      </c>
      <c r="L168" s="17">
        <v>295</v>
      </c>
      <c r="M168" s="17">
        <v>65</v>
      </c>
      <c r="N168" s="17">
        <v>569.1</v>
      </c>
      <c r="O168" s="17">
        <v>40.699999999999932</v>
      </c>
      <c r="P168" s="17">
        <v>2</v>
      </c>
      <c r="Q168">
        <v>1041</v>
      </c>
      <c r="R168">
        <v>56506</v>
      </c>
    </row>
    <row r="169" spans="1:18">
      <c r="A169" s="17" t="s">
        <v>6250</v>
      </c>
      <c r="B169" s="17">
        <v>0</v>
      </c>
      <c r="C169" s="17">
        <v>0</v>
      </c>
      <c r="D169" s="17">
        <v>0</v>
      </c>
      <c r="E169" s="17">
        <v>1</v>
      </c>
      <c r="F169" s="17">
        <v>0</v>
      </c>
      <c r="G169" s="17">
        <v>0</v>
      </c>
      <c r="H169" s="17">
        <v>45.7</v>
      </c>
      <c r="I169" s="17">
        <v>0.41210200000000002</v>
      </c>
      <c r="J169" s="17">
        <v>2.8000000000000001E-2</v>
      </c>
      <c r="K169" s="17">
        <v>0.59099999999999997</v>
      </c>
      <c r="L169" s="17">
        <v>266</v>
      </c>
      <c r="M169" s="17">
        <v>10</v>
      </c>
      <c r="N169" s="17">
        <v>577.4</v>
      </c>
      <c r="O169" s="17">
        <v>41.300000000000068</v>
      </c>
      <c r="P169" s="17">
        <v>-3</v>
      </c>
      <c r="Q169">
        <v>877</v>
      </c>
      <c r="R169">
        <v>10889</v>
      </c>
    </row>
    <row r="170" spans="1:18">
      <c r="A170" s="17" t="s">
        <v>6024</v>
      </c>
      <c r="B170" s="17">
        <v>1</v>
      </c>
      <c r="C170" s="17">
        <v>0</v>
      </c>
      <c r="D170" s="17">
        <v>0</v>
      </c>
      <c r="E170" s="17">
        <v>0</v>
      </c>
      <c r="F170" s="17">
        <v>5673780</v>
      </c>
      <c r="G170" s="17">
        <v>18327230</v>
      </c>
      <c r="H170" s="17">
        <v>55.4</v>
      </c>
      <c r="I170" s="17">
        <v>0.19600000000000001</v>
      </c>
      <c r="J170" s="17">
        <v>3.3000000000000002E-2</v>
      </c>
      <c r="K170" s="17">
        <v>0.63400000000000001</v>
      </c>
      <c r="L170" s="17">
        <v>247</v>
      </c>
      <c r="M170" s="17">
        <v>91</v>
      </c>
      <c r="N170" s="17">
        <v>777.7</v>
      </c>
      <c r="O170" s="17">
        <v>15.5</v>
      </c>
      <c r="P170" s="17">
        <v>-1</v>
      </c>
      <c r="Q170">
        <v>481</v>
      </c>
      <c r="R170">
        <v>121509</v>
      </c>
    </row>
    <row r="171" spans="1:18">
      <c r="A171" s="17" t="s">
        <v>6093</v>
      </c>
      <c r="B171" s="17">
        <v>0</v>
      </c>
      <c r="C171" s="17">
        <v>0</v>
      </c>
      <c r="D171" s="17">
        <v>0</v>
      </c>
      <c r="E171" s="17">
        <v>1</v>
      </c>
      <c r="F171" s="17">
        <v>922215</v>
      </c>
      <c r="G171" s="17">
        <v>2970002</v>
      </c>
      <c r="H171" s="17">
        <v>55.3</v>
      </c>
      <c r="I171" s="17">
        <v>0.67100000000000004</v>
      </c>
      <c r="J171" s="17">
        <v>0.02</v>
      </c>
      <c r="K171" s="17">
        <v>0.66200000000000003</v>
      </c>
      <c r="L171" s="17">
        <v>366</v>
      </c>
      <c r="M171" s="17">
        <v>35</v>
      </c>
      <c r="N171" s="17">
        <v>704.6</v>
      </c>
      <c r="O171" s="17">
        <v>17.699999999999932</v>
      </c>
      <c r="P171" s="17">
        <v>0</v>
      </c>
      <c r="Q171">
        <v>5460</v>
      </c>
      <c r="R171">
        <v>119800</v>
      </c>
    </row>
    <row r="172" spans="1:18">
      <c r="A172" s="17" t="s">
        <v>6251</v>
      </c>
      <c r="B172" s="17">
        <v>0</v>
      </c>
      <c r="C172" s="17">
        <v>0</v>
      </c>
      <c r="D172" s="17">
        <v>0</v>
      </c>
      <c r="E172" s="17">
        <v>1</v>
      </c>
      <c r="F172" s="17">
        <v>0</v>
      </c>
      <c r="G172" s="17">
        <v>0</v>
      </c>
      <c r="H172" s="17">
        <v>50.8</v>
      </c>
      <c r="I172" s="17">
        <v>0.58099999999999996</v>
      </c>
      <c r="J172" s="17">
        <v>2.4E-2</v>
      </c>
      <c r="K172" s="17">
        <v>0.66300000000000003</v>
      </c>
      <c r="L172" s="17">
        <v>302</v>
      </c>
      <c r="M172" s="17">
        <v>32</v>
      </c>
      <c r="N172" s="17">
        <v>615.4</v>
      </c>
      <c r="O172" s="17">
        <v>3</v>
      </c>
      <c r="P172" s="17">
        <v>-389</v>
      </c>
      <c r="Q172">
        <v>2315</v>
      </c>
      <c r="R172">
        <v>26743</v>
      </c>
    </row>
    <row r="173" spans="1:18">
      <c r="A173" s="17" t="s">
        <v>6252</v>
      </c>
      <c r="B173" s="17">
        <v>0</v>
      </c>
      <c r="C173" s="17">
        <v>0</v>
      </c>
      <c r="D173" s="17">
        <v>0</v>
      </c>
      <c r="E173" s="17">
        <v>1</v>
      </c>
      <c r="F173" s="17">
        <v>0</v>
      </c>
      <c r="G173" s="17">
        <v>0</v>
      </c>
      <c r="H173" s="17">
        <v>39.299999999999997</v>
      </c>
      <c r="I173" s="17">
        <v>0.66500000000000004</v>
      </c>
      <c r="J173" s="17">
        <v>1.9E-2</v>
      </c>
      <c r="K173" s="17">
        <v>0.64</v>
      </c>
      <c r="L173" s="17">
        <v>336</v>
      </c>
      <c r="M173" s="17">
        <v>69</v>
      </c>
      <c r="N173" s="17">
        <v>432.6</v>
      </c>
      <c r="O173" s="17">
        <v>-44.5</v>
      </c>
      <c r="P173" s="17">
        <v>-19</v>
      </c>
      <c r="Q173">
        <v>2222</v>
      </c>
      <c r="R173">
        <v>72588</v>
      </c>
    </row>
    <row r="174" spans="1:18">
      <c r="A174" s="17" t="s">
        <v>6018</v>
      </c>
      <c r="B174" s="17">
        <v>0</v>
      </c>
      <c r="C174" s="17">
        <v>0</v>
      </c>
      <c r="D174" s="17">
        <v>0</v>
      </c>
      <c r="E174" s="17">
        <v>1</v>
      </c>
      <c r="F174" s="17">
        <v>7672859</v>
      </c>
      <c r="G174" s="17">
        <v>24066104</v>
      </c>
      <c r="H174" s="17">
        <v>53.1</v>
      </c>
      <c r="I174" s="17">
        <v>0.21</v>
      </c>
      <c r="J174" s="17">
        <v>0.17299999999999999</v>
      </c>
      <c r="K174" s="17">
        <v>0.626</v>
      </c>
      <c r="L174" s="17">
        <v>173</v>
      </c>
      <c r="M174" s="17">
        <v>17</v>
      </c>
      <c r="N174" s="17">
        <v>634.5</v>
      </c>
      <c r="O174" s="17">
        <v>25.100000000000023</v>
      </c>
      <c r="P174" s="17">
        <v>60</v>
      </c>
      <c r="Q174">
        <v>328</v>
      </c>
      <c r="R174">
        <v>75778</v>
      </c>
    </row>
    <row r="175" spans="1:18">
      <c r="A175" s="17" t="s">
        <v>6253</v>
      </c>
      <c r="B175" s="17">
        <v>0</v>
      </c>
      <c r="C175" s="17">
        <v>1</v>
      </c>
      <c r="D175" s="17">
        <v>0</v>
      </c>
      <c r="E175" s="17">
        <v>0</v>
      </c>
      <c r="F175" s="17">
        <v>0</v>
      </c>
      <c r="G175" s="17">
        <v>0</v>
      </c>
      <c r="H175" s="17">
        <v>47.9</v>
      </c>
      <c r="I175" s="17">
        <v>0.47299999999999998</v>
      </c>
      <c r="J175" s="17">
        <v>4.4999999999999998E-2</v>
      </c>
      <c r="K175" s="17">
        <v>0.67100000000000004</v>
      </c>
      <c r="L175" s="17">
        <v>180</v>
      </c>
      <c r="M175" s="17">
        <v>33</v>
      </c>
      <c r="N175" s="17">
        <v>506.5</v>
      </c>
      <c r="O175" s="17">
        <v>75</v>
      </c>
      <c r="P175" s="17">
        <v>6</v>
      </c>
      <c r="Q175">
        <v>224</v>
      </c>
      <c r="R175">
        <v>36426</v>
      </c>
    </row>
    <row r="176" spans="1:18">
      <c r="A176" s="17" t="s">
        <v>5994</v>
      </c>
      <c r="B176" s="17">
        <v>0</v>
      </c>
      <c r="C176" s="17">
        <v>0</v>
      </c>
      <c r="D176" s="17">
        <v>0</v>
      </c>
      <c r="E176" s="17">
        <v>1</v>
      </c>
      <c r="F176" s="17">
        <v>6717474</v>
      </c>
      <c r="G176" s="17">
        <v>17731920</v>
      </c>
      <c r="H176" s="17">
        <v>53.2</v>
      </c>
      <c r="I176" s="17">
        <v>0.57399999999999995</v>
      </c>
      <c r="J176" s="17">
        <v>0.02</v>
      </c>
      <c r="K176" s="17">
        <v>0.68799999999999994</v>
      </c>
      <c r="L176" s="17">
        <v>323</v>
      </c>
      <c r="M176" s="17">
        <v>8</v>
      </c>
      <c r="N176" s="17">
        <v>650.70000000000005</v>
      </c>
      <c r="O176" s="17">
        <v>27.699999999999932</v>
      </c>
      <c r="P176" s="17">
        <v>-8</v>
      </c>
      <c r="Q176">
        <v>494</v>
      </c>
      <c r="R176">
        <v>28969</v>
      </c>
    </row>
    <row r="177" spans="1:18">
      <c r="A177" s="17" t="s">
        <v>6055</v>
      </c>
      <c r="B177" s="17">
        <v>0</v>
      </c>
      <c r="C177" s="17">
        <v>0</v>
      </c>
      <c r="D177" s="17">
        <v>1</v>
      </c>
      <c r="E177" s="17">
        <v>0</v>
      </c>
      <c r="F177" s="17">
        <v>437452</v>
      </c>
      <c r="G177" s="17">
        <v>1304214</v>
      </c>
      <c r="H177" s="17">
        <v>43.4</v>
      </c>
      <c r="I177" s="17">
        <v>0.372</v>
      </c>
      <c r="J177" s="17">
        <v>0.05</v>
      </c>
      <c r="K177" s="17">
        <v>0.68100000000000005</v>
      </c>
      <c r="L177" s="17">
        <v>233</v>
      </c>
      <c r="M177" s="17">
        <v>224</v>
      </c>
      <c r="N177" s="17">
        <v>418.6</v>
      </c>
      <c r="O177" s="17">
        <v>26.799999999999955</v>
      </c>
      <c r="P177" s="17">
        <v>24</v>
      </c>
      <c r="Q177">
        <v>737</v>
      </c>
      <c r="R177">
        <v>45818</v>
      </c>
    </row>
    <row r="178" spans="1:18">
      <c r="A178" s="17" t="s">
        <v>6254</v>
      </c>
      <c r="B178" s="17">
        <v>0</v>
      </c>
      <c r="C178" s="17">
        <v>0</v>
      </c>
      <c r="D178" s="17">
        <v>0</v>
      </c>
      <c r="E178" s="17">
        <v>1</v>
      </c>
      <c r="F178" s="17">
        <v>0</v>
      </c>
      <c r="G178" s="17">
        <v>0</v>
      </c>
      <c r="H178" s="17">
        <v>47.9</v>
      </c>
      <c r="I178" s="17">
        <v>0.48199999999999998</v>
      </c>
      <c r="J178" s="17">
        <v>2.1999999999999999E-2</v>
      </c>
      <c r="K178" s="17">
        <v>0.68</v>
      </c>
      <c r="L178" s="17">
        <v>179</v>
      </c>
      <c r="M178" s="17">
        <v>21</v>
      </c>
      <c r="N178" s="17">
        <v>530.29999999999995</v>
      </c>
      <c r="O178" s="17">
        <v>27.200000000000045</v>
      </c>
      <c r="P178" s="17">
        <v>5</v>
      </c>
      <c r="Q178">
        <v>1427</v>
      </c>
      <c r="R178">
        <v>22393</v>
      </c>
    </row>
    <row r="179" spans="1:18">
      <c r="A179" s="17" t="s">
        <v>6068</v>
      </c>
      <c r="B179" s="17">
        <v>0</v>
      </c>
      <c r="C179" s="17">
        <v>0</v>
      </c>
      <c r="D179" s="17">
        <v>1</v>
      </c>
      <c r="E179" s="17">
        <v>0</v>
      </c>
      <c r="F179" s="17">
        <v>2140</v>
      </c>
      <c r="G179" s="17">
        <v>37847</v>
      </c>
      <c r="H179" s="17">
        <v>49.4</v>
      </c>
      <c r="I179" s="17">
        <v>0.66400000000000003</v>
      </c>
      <c r="J179" s="17">
        <v>2.3E-2</v>
      </c>
      <c r="K179" s="17">
        <v>0.64200000000000002</v>
      </c>
      <c r="L179" s="17">
        <v>247</v>
      </c>
      <c r="M179" s="17">
        <v>27</v>
      </c>
      <c r="N179" s="17">
        <v>573</v>
      </c>
      <c r="O179" s="17">
        <v>34.299999999999955</v>
      </c>
      <c r="P179" s="17">
        <v>-19</v>
      </c>
      <c r="Q179">
        <v>156</v>
      </c>
      <c r="R179">
        <v>33308</v>
      </c>
    </row>
    <row r="180" spans="1:18">
      <c r="A180" s="17" t="s">
        <v>6255</v>
      </c>
      <c r="B180" s="17">
        <v>0</v>
      </c>
      <c r="C180" s="17">
        <v>1</v>
      </c>
      <c r="D180" s="17">
        <v>0</v>
      </c>
      <c r="E180" s="17">
        <v>0</v>
      </c>
      <c r="F180" s="17">
        <v>0</v>
      </c>
      <c r="G180" s="17">
        <v>0</v>
      </c>
      <c r="H180" s="17">
        <v>47.7</v>
      </c>
      <c r="I180" s="17">
        <v>0.36599999999999999</v>
      </c>
      <c r="J180" s="17">
        <v>3.4000000000000002E-2</v>
      </c>
      <c r="K180" s="17">
        <v>0.67100000000000004</v>
      </c>
      <c r="L180" s="17">
        <v>172</v>
      </c>
      <c r="M180" s="17">
        <v>28</v>
      </c>
      <c r="N180" s="17">
        <v>518.6</v>
      </c>
      <c r="O180" s="17">
        <v>72</v>
      </c>
      <c r="P180" s="17">
        <v>11</v>
      </c>
      <c r="Q180">
        <v>460</v>
      </c>
      <c r="R180">
        <v>23083</v>
      </c>
    </row>
    <row r="181" spans="1:18">
      <c r="A181" s="17" t="s">
        <v>6256</v>
      </c>
      <c r="B181" s="17">
        <v>0</v>
      </c>
      <c r="C181" s="17">
        <v>0</v>
      </c>
      <c r="D181" s="17">
        <v>0</v>
      </c>
      <c r="E181" s="17">
        <v>1</v>
      </c>
      <c r="F181" s="17">
        <v>0</v>
      </c>
      <c r="G181" s="17">
        <v>0</v>
      </c>
      <c r="H181" s="17">
        <v>49.2</v>
      </c>
      <c r="I181" s="17">
        <v>0.81799999999999995</v>
      </c>
      <c r="J181" s="17">
        <v>0.09</v>
      </c>
      <c r="K181" s="17">
        <v>0.68600000000000005</v>
      </c>
      <c r="L181" s="17">
        <v>192</v>
      </c>
      <c r="M181" s="17">
        <v>1</v>
      </c>
      <c r="N181" s="17">
        <v>496.3</v>
      </c>
      <c r="O181" s="17">
        <v>19.499999999999943</v>
      </c>
      <c r="P181" s="17">
        <v>0</v>
      </c>
      <c r="Q181">
        <v>185</v>
      </c>
      <c r="R181">
        <v>13992</v>
      </c>
    </row>
    <row r="182" spans="1:18">
      <c r="A182" s="17" t="s">
        <v>6257</v>
      </c>
      <c r="B182" s="17">
        <v>1</v>
      </c>
      <c r="C182" s="17">
        <v>0</v>
      </c>
      <c r="D182" s="17">
        <v>0</v>
      </c>
      <c r="E182" s="17">
        <v>0</v>
      </c>
      <c r="F182" s="17">
        <v>0</v>
      </c>
      <c r="G182" s="17">
        <v>0</v>
      </c>
      <c r="H182" s="17">
        <v>36.1</v>
      </c>
      <c r="I182" s="17">
        <v>0.47099999999999997</v>
      </c>
      <c r="J182" s="17">
        <v>2.9000000000000001E-2</v>
      </c>
      <c r="K182" s="17">
        <v>0.63700000000000001</v>
      </c>
      <c r="L182" s="17">
        <v>129</v>
      </c>
      <c r="M182" s="17">
        <v>13</v>
      </c>
      <c r="N182" s="17">
        <v>329.2</v>
      </c>
      <c r="O182" s="17">
        <v>15.100000000000023</v>
      </c>
      <c r="P182" s="17">
        <v>-15</v>
      </c>
      <c r="Q182">
        <v>93</v>
      </c>
      <c r="R182">
        <v>10292</v>
      </c>
    </row>
    <row r="183" spans="1:18">
      <c r="A183" s="17" t="s">
        <v>6258</v>
      </c>
      <c r="B183" s="17">
        <v>0</v>
      </c>
      <c r="C183" s="17">
        <v>0</v>
      </c>
      <c r="D183" s="17">
        <v>1</v>
      </c>
      <c r="E183" s="17">
        <v>0</v>
      </c>
      <c r="F183" s="17">
        <v>0</v>
      </c>
      <c r="G183" s="17">
        <v>0</v>
      </c>
      <c r="H183" s="17">
        <v>43.7</v>
      </c>
      <c r="I183" s="17">
        <v>0.26900000000000002</v>
      </c>
      <c r="J183" s="17">
        <v>2.8000000000000001E-2</v>
      </c>
      <c r="K183" s="17">
        <v>0.64900000000000002</v>
      </c>
      <c r="L183" s="17">
        <v>178</v>
      </c>
      <c r="M183" s="17">
        <v>6</v>
      </c>
      <c r="N183" s="17">
        <v>432.8</v>
      </c>
      <c r="O183" s="17">
        <v>29.800000000000011</v>
      </c>
      <c r="P183" s="17">
        <v>0</v>
      </c>
      <c r="Q183">
        <v>228</v>
      </c>
      <c r="R183">
        <v>22554</v>
      </c>
    </row>
    <row r="184" spans="1:18">
      <c r="A184" s="17" t="s">
        <v>6259</v>
      </c>
      <c r="B184" s="17">
        <v>0</v>
      </c>
      <c r="C184" s="17">
        <v>1</v>
      </c>
      <c r="D184" s="17">
        <v>0</v>
      </c>
      <c r="E184" s="17">
        <v>0</v>
      </c>
      <c r="F184" s="17">
        <v>0</v>
      </c>
      <c r="G184" s="17">
        <v>0</v>
      </c>
      <c r="H184" s="17">
        <v>52.5</v>
      </c>
      <c r="I184" s="17">
        <v>0.29299999999999998</v>
      </c>
      <c r="J184" s="17">
        <v>2.5000000000000001E-2</v>
      </c>
      <c r="K184" s="17">
        <v>0.67200000000000004</v>
      </c>
      <c r="L184" s="17">
        <v>165</v>
      </c>
      <c r="M184" s="17">
        <v>2</v>
      </c>
      <c r="N184" s="17">
        <v>579.79999999999995</v>
      </c>
      <c r="O184" s="17">
        <v>4.5</v>
      </c>
      <c r="P184" s="17">
        <v>-15</v>
      </c>
      <c r="Q184">
        <v>364</v>
      </c>
      <c r="R184">
        <v>24092</v>
      </c>
    </row>
    <row r="185" spans="1:18">
      <c r="A185" s="17" t="s">
        <v>6157</v>
      </c>
      <c r="B185" s="17">
        <v>0</v>
      </c>
      <c r="C185" s="17">
        <v>1</v>
      </c>
      <c r="D185" s="17">
        <v>0</v>
      </c>
      <c r="E185" s="17">
        <v>0</v>
      </c>
      <c r="F185" s="17">
        <v>398888</v>
      </c>
      <c r="G185" s="17">
        <v>1139679</v>
      </c>
      <c r="H185" s="17">
        <v>46</v>
      </c>
      <c r="I185" s="17">
        <v>0.874</v>
      </c>
      <c r="J185" s="17">
        <v>7.4999999999999997E-2</v>
      </c>
      <c r="K185" s="17">
        <v>0.64100000000000001</v>
      </c>
      <c r="L185" s="17">
        <v>162</v>
      </c>
      <c r="M185" s="17">
        <v>21</v>
      </c>
      <c r="N185" s="17">
        <v>473.4</v>
      </c>
      <c r="O185" s="17">
        <v>-12.199999999999989</v>
      </c>
      <c r="P185" s="17">
        <v>0</v>
      </c>
      <c r="Q185">
        <v>526</v>
      </c>
      <c r="R185">
        <v>24017</v>
      </c>
    </row>
    <row r="186" spans="1:18">
      <c r="A186" s="17" t="s">
        <v>6260</v>
      </c>
      <c r="B186" s="17">
        <v>0</v>
      </c>
      <c r="C186" s="17">
        <v>0</v>
      </c>
      <c r="D186" s="17">
        <v>0</v>
      </c>
      <c r="E186" s="17">
        <v>1</v>
      </c>
      <c r="F186" s="17">
        <v>0</v>
      </c>
      <c r="G186" s="17">
        <v>0</v>
      </c>
      <c r="H186" s="17">
        <v>35</v>
      </c>
      <c r="I186" s="17">
        <v>0.36</v>
      </c>
      <c r="J186" s="17">
        <v>0.02</v>
      </c>
      <c r="K186" s="17">
        <v>0.63800000000000001</v>
      </c>
      <c r="L186" s="17">
        <v>164</v>
      </c>
      <c r="M186" s="17">
        <v>9</v>
      </c>
      <c r="N186" s="17">
        <v>319.7</v>
      </c>
      <c r="O186" s="17">
        <v>13.300000000000011</v>
      </c>
      <c r="P186" s="17">
        <v>-127</v>
      </c>
      <c r="Q186">
        <v>3767</v>
      </c>
      <c r="R186">
        <v>31985</v>
      </c>
    </row>
    <row r="187" spans="1:18">
      <c r="A187" s="17" t="s">
        <v>6080</v>
      </c>
      <c r="B187" s="17">
        <v>0</v>
      </c>
      <c r="C187" s="17">
        <v>1</v>
      </c>
      <c r="D187" s="17">
        <v>0</v>
      </c>
      <c r="E187" s="17">
        <v>0</v>
      </c>
      <c r="F187" s="17">
        <v>4232669</v>
      </c>
      <c r="G187" s="17">
        <v>13133426</v>
      </c>
      <c r="H187" s="17">
        <v>54.1</v>
      </c>
      <c r="I187" s="17">
        <v>0.66300000000000003</v>
      </c>
      <c r="J187" s="17">
        <v>0.112</v>
      </c>
      <c r="K187" s="17">
        <v>0.59</v>
      </c>
      <c r="L187" s="17">
        <v>236</v>
      </c>
      <c r="M187" s="17">
        <v>137</v>
      </c>
      <c r="N187" s="17">
        <v>729</v>
      </c>
      <c r="O187" s="17">
        <v>44.899999999999977</v>
      </c>
      <c r="P187" s="17">
        <v>1</v>
      </c>
      <c r="Q187">
        <v>2152</v>
      </c>
      <c r="R187">
        <v>121819</v>
      </c>
    </row>
    <row r="188" spans="1:18">
      <c r="A188" s="17" t="s">
        <v>6261</v>
      </c>
      <c r="B188" s="17">
        <v>0</v>
      </c>
      <c r="C188" s="17">
        <v>0</v>
      </c>
      <c r="D188" s="17">
        <v>0</v>
      </c>
      <c r="E188" s="17">
        <v>1</v>
      </c>
      <c r="F188" s="17">
        <v>0</v>
      </c>
      <c r="G188" s="17">
        <v>0</v>
      </c>
      <c r="H188" s="17">
        <v>52.2</v>
      </c>
      <c r="I188" s="17">
        <v>0.54500000000000004</v>
      </c>
      <c r="J188" s="17">
        <v>3.1E-2</v>
      </c>
      <c r="K188" s="17">
        <v>0.66800000000000004</v>
      </c>
      <c r="L188" s="17">
        <v>123</v>
      </c>
      <c r="M188" s="17">
        <v>80</v>
      </c>
      <c r="N188" s="17">
        <v>586.5</v>
      </c>
      <c r="O188" s="17">
        <v>10.799999999999955</v>
      </c>
      <c r="P188" s="17">
        <v>1</v>
      </c>
      <c r="Q188">
        <v>356</v>
      </c>
      <c r="R188">
        <v>43248</v>
      </c>
    </row>
    <row r="189" spans="1:18">
      <c r="A189" s="17" t="s">
        <v>6262</v>
      </c>
      <c r="B189" s="17">
        <v>0</v>
      </c>
      <c r="C189" s="17">
        <v>1</v>
      </c>
      <c r="D189" s="17">
        <v>0</v>
      </c>
      <c r="E189" s="17">
        <v>0</v>
      </c>
      <c r="F189" s="17">
        <v>0</v>
      </c>
      <c r="G189" s="17">
        <v>0</v>
      </c>
      <c r="H189" s="17">
        <v>38.1</v>
      </c>
      <c r="I189" s="17">
        <v>0.29799999999999999</v>
      </c>
      <c r="J189" s="17">
        <v>3.4000000000000002E-2</v>
      </c>
      <c r="K189" s="17">
        <v>0.63100000000000001</v>
      </c>
      <c r="L189" s="17">
        <v>204</v>
      </c>
      <c r="M189" s="17">
        <v>20</v>
      </c>
      <c r="N189" s="17">
        <v>349.9</v>
      </c>
      <c r="O189" s="17">
        <v>0.60000000000002274</v>
      </c>
      <c r="P189" s="17">
        <v>3</v>
      </c>
      <c r="Q189">
        <v>717</v>
      </c>
      <c r="R189">
        <v>19362</v>
      </c>
    </row>
    <row r="190" spans="1:18">
      <c r="A190" s="17" t="s">
        <v>6016</v>
      </c>
      <c r="B190" s="17">
        <v>0</v>
      </c>
      <c r="C190" s="17">
        <v>1</v>
      </c>
      <c r="D190" s="17">
        <v>0</v>
      </c>
      <c r="E190" s="17">
        <v>0</v>
      </c>
      <c r="F190" s="17">
        <v>1530988</v>
      </c>
      <c r="G190" s="17">
        <v>7460770</v>
      </c>
      <c r="H190" s="17">
        <v>57</v>
      </c>
      <c r="I190" s="17">
        <v>0.373</v>
      </c>
      <c r="J190" s="17">
        <v>2.9000000000000001E-2</v>
      </c>
      <c r="K190" s="17">
        <v>0.68100000000000005</v>
      </c>
      <c r="L190" s="17">
        <v>186</v>
      </c>
      <c r="M190" s="17">
        <v>7</v>
      </c>
      <c r="N190" s="17">
        <v>722.4</v>
      </c>
      <c r="O190" s="17">
        <v>92.800000000000068</v>
      </c>
      <c r="P190" s="17">
        <v>281</v>
      </c>
      <c r="Q190">
        <v>427</v>
      </c>
      <c r="R190">
        <v>78620</v>
      </c>
    </row>
    <row r="191" spans="1:18">
      <c r="A191" s="17" t="s">
        <v>6263</v>
      </c>
      <c r="B191" s="17">
        <v>1</v>
      </c>
      <c r="C191" s="17">
        <v>0</v>
      </c>
      <c r="D191" s="17">
        <v>0</v>
      </c>
      <c r="E191" s="17">
        <v>0</v>
      </c>
      <c r="F191" s="17">
        <v>0</v>
      </c>
      <c r="G191" s="17">
        <v>0</v>
      </c>
      <c r="H191" s="17">
        <v>57.3</v>
      </c>
      <c r="I191" s="17">
        <v>7.8E-2</v>
      </c>
      <c r="J191" s="17">
        <v>2.3E-2</v>
      </c>
      <c r="K191" s="17">
        <v>0.67</v>
      </c>
      <c r="L191" s="17">
        <v>207</v>
      </c>
      <c r="M191" s="17">
        <v>53</v>
      </c>
      <c r="N191" s="17">
        <v>814.8</v>
      </c>
      <c r="O191" s="17">
        <v>-48.799999999999955</v>
      </c>
      <c r="P191" s="17">
        <v>-1</v>
      </c>
      <c r="Q191">
        <v>589</v>
      </c>
      <c r="R191">
        <v>32726</v>
      </c>
    </row>
    <row r="192" spans="1:18">
      <c r="A192" s="17" t="s">
        <v>6071</v>
      </c>
      <c r="B192" s="17">
        <v>0</v>
      </c>
      <c r="C192" s="17">
        <v>1</v>
      </c>
      <c r="D192" s="17">
        <v>0</v>
      </c>
      <c r="E192" s="17">
        <v>0</v>
      </c>
      <c r="F192" s="17">
        <v>148511</v>
      </c>
      <c r="G192" s="17">
        <v>606166</v>
      </c>
      <c r="H192" s="17">
        <v>52.6</v>
      </c>
      <c r="I192" s="17">
        <v>0.41210200000000002</v>
      </c>
      <c r="J192" s="17">
        <v>0.03</v>
      </c>
      <c r="K192" s="17">
        <v>0.65</v>
      </c>
      <c r="L192" s="17">
        <v>198</v>
      </c>
      <c r="M192" s="17">
        <v>3</v>
      </c>
      <c r="N192" s="17">
        <v>714.7</v>
      </c>
      <c r="O192" s="17">
        <v>-45.900000000000091</v>
      </c>
      <c r="P192" s="17">
        <v>16</v>
      </c>
      <c r="Q192">
        <v>980</v>
      </c>
      <c r="R192">
        <v>47523</v>
      </c>
    </row>
    <row r="193" spans="1:18">
      <c r="A193" s="17" t="s">
        <v>6264</v>
      </c>
      <c r="B193" s="17">
        <v>0</v>
      </c>
      <c r="C193" s="17">
        <v>0</v>
      </c>
      <c r="D193" s="17">
        <v>0</v>
      </c>
      <c r="E193" s="17">
        <v>1</v>
      </c>
      <c r="F193" s="17">
        <v>0</v>
      </c>
      <c r="G193" s="17">
        <v>0</v>
      </c>
      <c r="H193" s="17">
        <v>48.4</v>
      </c>
      <c r="I193" s="17">
        <v>0.85199999999999998</v>
      </c>
      <c r="J193" s="17">
        <v>5.0523999999999999E-2</v>
      </c>
      <c r="K193" s="17">
        <v>0.71299999999999997</v>
      </c>
      <c r="L193" s="17">
        <v>295</v>
      </c>
      <c r="M193" s="17">
        <v>127</v>
      </c>
      <c r="N193" s="17">
        <v>503.6</v>
      </c>
      <c r="O193" s="17">
        <v>13.600000000000023</v>
      </c>
      <c r="P193" s="17">
        <v>-43</v>
      </c>
      <c r="Q193">
        <v>385</v>
      </c>
      <c r="R193">
        <v>18251</v>
      </c>
    </row>
    <row r="194" spans="1:18">
      <c r="A194" s="17" t="s">
        <v>6048</v>
      </c>
      <c r="B194" s="17">
        <v>1</v>
      </c>
      <c r="C194" s="17">
        <v>0</v>
      </c>
      <c r="D194" s="17">
        <v>0</v>
      </c>
      <c r="E194" s="17">
        <v>0</v>
      </c>
      <c r="F194" s="17">
        <v>1504177</v>
      </c>
      <c r="G194" s="17">
        <v>4053422</v>
      </c>
      <c r="H194" s="17">
        <v>49.8</v>
      </c>
      <c r="I194" s="17">
        <v>0.44600000000000001</v>
      </c>
      <c r="J194" s="17">
        <v>0.224</v>
      </c>
      <c r="K194" s="17">
        <v>0.66300000000000003</v>
      </c>
      <c r="L194" s="17">
        <v>160</v>
      </c>
      <c r="M194" s="17">
        <v>10</v>
      </c>
      <c r="N194" s="17">
        <v>553.79999999999995</v>
      </c>
      <c r="O194" s="17">
        <v>3.7000000000000455</v>
      </c>
      <c r="P194" s="17">
        <v>-1</v>
      </c>
      <c r="Q194">
        <v>98</v>
      </c>
      <c r="R194">
        <v>33422</v>
      </c>
    </row>
    <row r="195" spans="1:18">
      <c r="A195" s="17" t="s">
        <v>6072</v>
      </c>
      <c r="B195" s="17">
        <v>1</v>
      </c>
      <c r="C195" s="17">
        <v>0</v>
      </c>
      <c r="D195" s="17">
        <v>0</v>
      </c>
      <c r="E195" s="17">
        <v>0</v>
      </c>
      <c r="F195" s="17">
        <v>0</v>
      </c>
      <c r="G195" s="17">
        <v>0</v>
      </c>
      <c r="H195" s="17">
        <v>44.2</v>
      </c>
      <c r="I195" s="17">
        <v>0.35</v>
      </c>
      <c r="J195" s="17">
        <v>5.0523999999999999E-2</v>
      </c>
      <c r="K195" s="17">
        <v>0.62</v>
      </c>
      <c r="L195" s="17">
        <v>150</v>
      </c>
      <c r="M195" s="17">
        <v>2</v>
      </c>
      <c r="N195" s="17">
        <v>468.4</v>
      </c>
      <c r="O195" s="17">
        <v>12.800000000000011</v>
      </c>
      <c r="P195" s="17">
        <v>-12</v>
      </c>
      <c r="Q195">
        <v>214</v>
      </c>
      <c r="R195">
        <v>61493</v>
      </c>
    </row>
    <row r="196" spans="1:18">
      <c r="A196" s="17" t="s">
        <v>6265</v>
      </c>
      <c r="B196" s="17">
        <v>0</v>
      </c>
      <c r="C196" s="17">
        <v>1</v>
      </c>
      <c r="D196" s="17">
        <v>0</v>
      </c>
      <c r="E196" s="17">
        <v>0</v>
      </c>
      <c r="F196" s="17">
        <v>0</v>
      </c>
      <c r="G196" s="17">
        <v>0</v>
      </c>
      <c r="H196" s="17">
        <v>45.1</v>
      </c>
      <c r="I196" s="17">
        <v>0.57099999999999995</v>
      </c>
      <c r="J196" s="17">
        <v>0.1</v>
      </c>
      <c r="K196" s="17">
        <v>0.67900000000000005</v>
      </c>
      <c r="L196" s="17">
        <v>122</v>
      </c>
      <c r="M196" s="17">
        <v>22</v>
      </c>
      <c r="N196" s="17">
        <v>446.1</v>
      </c>
      <c r="O196" s="17">
        <v>46.199999999999989</v>
      </c>
      <c r="P196" s="17">
        <v>-13</v>
      </c>
      <c r="Q196">
        <v>209</v>
      </c>
      <c r="R196">
        <v>10906</v>
      </c>
    </row>
    <row r="197" spans="1:18">
      <c r="A197" s="17" t="s">
        <v>6155</v>
      </c>
      <c r="B197" s="17">
        <v>0</v>
      </c>
      <c r="C197" s="17">
        <v>1</v>
      </c>
      <c r="D197" s="17">
        <v>0</v>
      </c>
      <c r="E197" s="17">
        <v>0</v>
      </c>
      <c r="F197" s="17">
        <v>1558184</v>
      </c>
      <c r="G197" s="17">
        <v>5999087</v>
      </c>
      <c r="H197" s="17">
        <v>56.8</v>
      </c>
      <c r="I197" s="17">
        <v>0.72</v>
      </c>
      <c r="J197" s="17">
        <v>0.20100000000000001</v>
      </c>
      <c r="K197" s="17">
        <v>0.67900000000000005</v>
      </c>
      <c r="L197" s="17">
        <v>181</v>
      </c>
      <c r="M197" s="17">
        <v>1</v>
      </c>
      <c r="N197" s="17">
        <v>752.1</v>
      </c>
      <c r="O197" s="17">
        <v>30.299999999999955</v>
      </c>
      <c r="P197" s="17">
        <v>2</v>
      </c>
      <c r="Q197">
        <v>230</v>
      </c>
      <c r="R197">
        <v>36625</v>
      </c>
    </row>
    <row r="198" spans="1:18">
      <c r="A198" s="17" t="s">
        <v>6266</v>
      </c>
      <c r="B198" s="17">
        <v>0</v>
      </c>
      <c r="C198" s="17">
        <v>0</v>
      </c>
      <c r="D198" s="17">
        <v>0</v>
      </c>
      <c r="E198" s="17">
        <v>1</v>
      </c>
      <c r="F198" s="17">
        <v>0</v>
      </c>
      <c r="G198" s="17">
        <v>0</v>
      </c>
      <c r="H198" s="17">
        <v>49.6</v>
      </c>
      <c r="I198" s="17">
        <v>0.52</v>
      </c>
      <c r="J198" s="17">
        <v>3.3000000000000002E-2</v>
      </c>
      <c r="K198" s="17">
        <v>0.68</v>
      </c>
      <c r="L198" s="17">
        <v>126</v>
      </c>
      <c r="M198" s="17">
        <v>28</v>
      </c>
      <c r="N198" s="17">
        <v>512.4</v>
      </c>
      <c r="O198" s="17">
        <v>80.100000000000023</v>
      </c>
      <c r="P198" s="17">
        <v>17</v>
      </c>
      <c r="Q198">
        <v>240</v>
      </c>
      <c r="R198">
        <v>43656</v>
      </c>
    </row>
    <row r="199" spans="1:18">
      <c r="A199" s="17" t="s">
        <v>6074</v>
      </c>
      <c r="B199" s="17">
        <v>0</v>
      </c>
      <c r="C199" s="17">
        <v>0</v>
      </c>
      <c r="D199" s="17">
        <v>1</v>
      </c>
      <c r="E199" s="17">
        <v>0</v>
      </c>
      <c r="F199" s="17">
        <v>591973</v>
      </c>
      <c r="G199" s="17">
        <v>1881428</v>
      </c>
      <c r="H199" s="17">
        <v>49.3</v>
      </c>
      <c r="I199" s="17">
        <v>0.318</v>
      </c>
      <c r="J199" s="17">
        <v>3.2000000000000001E-2</v>
      </c>
      <c r="K199" s="17">
        <v>0.64200000000000002</v>
      </c>
      <c r="L199" s="17">
        <v>151</v>
      </c>
      <c r="M199" s="17">
        <v>18</v>
      </c>
      <c r="N199" s="17">
        <v>545.4</v>
      </c>
      <c r="O199" s="17">
        <v>16</v>
      </c>
      <c r="P199" s="17">
        <v>0</v>
      </c>
      <c r="Q199">
        <v>330</v>
      </c>
      <c r="R199">
        <v>34834</v>
      </c>
    </row>
    <row r="200" spans="1:18">
      <c r="A200" s="17" t="s">
        <v>6267</v>
      </c>
      <c r="B200" s="17">
        <v>0</v>
      </c>
      <c r="C200" s="17">
        <v>0</v>
      </c>
      <c r="D200" s="17">
        <v>0</v>
      </c>
      <c r="E200" s="17">
        <v>1</v>
      </c>
      <c r="F200" s="17">
        <v>0</v>
      </c>
      <c r="G200" s="17">
        <v>0</v>
      </c>
      <c r="H200" s="17">
        <v>50.1</v>
      </c>
      <c r="I200" s="17">
        <v>0.20100000000000001</v>
      </c>
      <c r="J200" s="17">
        <v>3.1E-2</v>
      </c>
      <c r="K200" s="17">
        <v>0.69799999999999995</v>
      </c>
      <c r="L200" s="17">
        <v>198</v>
      </c>
      <c r="M200" s="17">
        <v>1</v>
      </c>
      <c r="N200" s="17">
        <v>539.70000000000005</v>
      </c>
      <c r="O200" s="17">
        <v>2.7999999999999545</v>
      </c>
      <c r="P200" s="17">
        <v>0</v>
      </c>
      <c r="Q200">
        <v>361</v>
      </c>
      <c r="R200">
        <v>13621</v>
      </c>
    </row>
    <row r="201" spans="1:18">
      <c r="A201" s="17" t="s">
        <v>6268</v>
      </c>
      <c r="B201" s="17">
        <v>0</v>
      </c>
      <c r="C201" s="17">
        <v>0</v>
      </c>
      <c r="D201" s="17">
        <v>1</v>
      </c>
      <c r="E201" s="17">
        <v>0</v>
      </c>
      <c r="F201" s="17">
        <v>0</v>
      </c>
      <c r="G201" s="17">
        <v>0</v>
      </c>
      <c r="H201" s="17">
        <v>37.200000000000003</v>
      </c>
      <c r="I201" s="17">
        <v>0.52400000000000002</v>
      </c>
      <c r="J201" s="17">
        <v>3.5000000000000003E-2</v>
      </c>
      <c r="K201" s="17">
        <v>0.64700000000000002</v>
      </c>
      <c r="L201" s="17">
        <v>340</v>
      </c>
      <c r="M201" s="17">
        <v>22</v>
      </c>
      <c r="N201" s="17">
        <v>351.6</v>
      </c>
      <c r="O201" s="17">
        <v>-8.5</v>
      </c>
      <c r="P201" s="17">
        <v>-15</v>
      </c>
      <c r="Q201">
        <v>450</v>
      </c>
      <c r="R201">
        <v>7827</v>
      </c>
    </row>
    <row r="202" spans="1:18">
      <c r="A202" s="17" t="s">
        <v>6269</v>
      </c>
      <c r="B202" s="17">
        <v>0</v>
      </c>
      <c r="C202" s="17">
        <v>0</v>
      </c>
      <c r="D202" s="17">
        <v>1</v>
      </c>
      <c r="E202" s="17">
        <v>0</v>
      </c>
      <c r="F202" s="17">
        <v>0</v>
      </c>
      <c r="G202" s="17">
        <v>0</v>
      </c>
      <c r="H202" s="17">
        <v>54.5</v>
      </c>
      <c r="I202" s="17">
        <v>0.32900000000000001</v>
      </c>
      <c r="J202" s="17">
        <v>5.7000000000000002E-2</v>
      </c>
      <c r="K202" s="17">
        <v>0.68</v>
      </c>
      <c r="L202" s="17">
        <v>183</v>
      </c>
      <c r="M202" s="17">
        <v>16</v>
      </c>
      <c r="N202" s="17">
        <v>588.4</v>
      </c>
      <c r="O202" s="17">
        <v>78.5</v>
      </c>
      <c r="P202" s="17">
        <v>144</v>
      </c>
      <c r="Q202">
        <v>372</v>
      </c>
      <c r="R202">
        <v>22593</v>
      </c>
    </row>
    <row r="203" spans="1:18">
      <c r="A203" s="17" t="s">
        <v>6043</v>
      </c>
      <c r="B203" s="17">
        <v>0</v>
      </c>
      <c r="C203" s="17">
        <v>1</v>
      </c>
      <c r="D203" s="17">
        <v>0</v>
      </c>
      <c r="E203" s="17">
        <v>0</v>
      </c>
      <c r="F203" s="17">
        <v>1488058</v>
      </c>
      <c r="G203" s="17">
        <v>4593415</v>
      </c>
      <c r="H203" s="17">
        <v>47</v>
      </c>
      <c r="I203" s="17">
        <v>0.63700000000000001</v>
      </c>
      <c r="J203" s="17">
        <v>3.5000000000000003E-2</v>
      </c>
      <c r="K203" s="17">
        <v>0.66800000000000004</v>
      </c>
      <c r="L203" s="17">
        <v>155</v>
      </c>
      <c r="M203" s="17">
        <v>4</v>
      </c>
      <c r="N203" s="17">
        <v>480.8</v>
      </c>
      <c r="O203" s="17">
        <v>62.300000000000011</v>
      </c>
      <c r="P203" s="17">
        <v>1</v>
      </c>
      <c r="Q203">
        <v>168</v>
      </c>
      <c r="R203">
        <v>16785</v>
      </c>
    </row>
    <row r="204" spans="1:18">
      <c r="A204" s="17" t="s">
        <v>6119</v>
      </c>
      <c r="B204" s="17">
        <v>0</v>
      </c>
      <c r="C204" s="17">
        <v>0</v>
      </c>
      <c r="D204" s="17">
        <v>0</v>
      </c>
      <c r="E204" s="17">
        <v>1</v>
      </c>
      <c r="F204" s="17">
        <v>1682181</v>
      </c>
      <c r="G204" s="17">
        <v>4205452</v>
      </c>
      <c r="H204" s="17">
        <v>60.9</v>
      </c>
      <c r="I204" s="17">
        <v>0.33700000000000002</v>
      </c>
      <c r="J204" s="17">
        <v>1.6E-2</v>
      </c>
      <c r="K204" s="17">
        <v>0.66400000000000003</v>
      </c>
      <c r="L204" s="17">
        <v>210</v>
      </c>
      <c r="M204" s="17">
        <v>4</v>
      </c>
      <c r="N204" s="17">
        <v>873.3</v>
      </c>
      <c r="O204" s="17">
        <v>73.400000000000091</v>
      </c>
      <c r="P204" s="17">
        <v>-7</v>
      </c>
      <c r="Q204">
        <v>2576</v>
      </c>
      <c r="R204">
        <v>60895</v>
      </c>
    </row>
    <row r="205" spans="1:18">
      <c r="A205" s="17" t="s">
        <v>6270</v>
      </c>
      <c r="B205" s="17">
        <v>0</v>
      </c>
      <c r="C205" s="17">
        <v>0</v>
      </c>
      <c r="D205" s="17">
        <v>0</v>
      </c>
      <c r="E205" s="17">
        <v>1</v>
      </c>
      <c r="F205" s="17">
        <v>0</v>
      </c>
      <c r="G205" s="17">
        <v>0</v>
      </c>
      <c r="H205" s="17">
        <v>48</v>
      </c>
      <c r="I205" s="17">
        <v>0.48299999999999998</v>
      </c>
      <c r="J205" s="17">
        <v>2.1999999999999999E-2</v>
      </c>
      <c r="K205" s="17">
        <v>0.68200000000000005</v>
      </c>
      <c r="L205" s="17">
        <v>193</v>
      </c>
      <c r="M205" s="17">
        <v>28</v>
      </c>
      <c r="N205" s="17">
        <v>464.3</v>
      </c>
      <c r="O205" s="17">
        <v>48.599999999999966</v>
      </c>
      <c r="P205" s="17">
        <v>-1</v>
      </c>
      <c r="Q205">
        <v>344</v>
      </c>
      <c r="R205">
        <v>27082</v>
      </c>
    </row>
    <row r="206" spans="1:18">
      <c r="A206" s="17" t="s">
        <v>6064</v>
      </c>
      <c r="B206" s="17">
        <v>0</v>
      </c>
      <c r="C206" s="17">
        <v>0</v>
      </c>
      <c r="D206" s="17">
        <v>1</v>
      </c>
      <c r="E206" s="17">
        <v>0</v>
      </c>
      <c r="F206" s="17">
        <v>1032594</v>
      </c>
      <c r="G206" s="17">
        <v>2308101</v>
      </c>
      <c r="H206" s="17">
        <v>56.2</v>
      </c>
      <c r="I206" s="17">
        <v>0.42299999999999999</v>
      </c>
      <c r="J206" s="17">
        <v>2.9000000000000001E-2</v>
      </c>
      <c r="K206" s="17">
        <v>0.68600000000000005</v>
      </c>
      <c r="L206" s="17">
        <v>202</v>
      </c>
      <c r="M206" s="17">
        <v>2</v>
      </c>
      <c r="N206" s="17">
        <v>675.7</v>
      </c>
      <c r="O206" s="17">
        <v>60.399999999999977</v>
      </c>
      <c r="P206" s="17">
        <v>21</v>
      </c>
      <c r="Q206">
        <v>582</v>
      </c>
      <c r="R206">
        <v>40355</v>
      </c>
    </row>
    <row r="207" spans="1:18">
      <c r="A207" s="17" t="s">
        <v>5986</v>
      </c>
      <c r="B207" s="17">
        <v>0</v>
      </c>
      <c r="C207" s="17">
        <v>0</v>
      </c>
      <c r="D207" s="17">
        <v>1</v>
      </c>
      <c r="E207" s="17">
        <v>0</v>
      </c>
      <c r="F207" s="17">
        <v>17078848</v>
      </c>
      <c r="G207" s="17">
        <v>68427774</v>
      </c>
      <c r="H207" s="17">
        <v>56.2</v>
      </c>
      <c r="I207" s="17">
        <v>0.10100000000000001</v>
      </c>
      <c r="J207" s="17">
        <v>1.7000000000000001E-2</v>
      </c>
      <c r="K207" s="17">
        <v>0.65300000000000002</v>
      </c>
      <c r="L207" s="17">
        <v>363</v>
      </c>
      <c r="M207" s="17">
        <v>58</v>
      </c>
      <c r="N207" s="17">
        <v>743</v>
      </c>
      <c r="O207" s="17">
        <v>-8.5</v>
      </c>
      <c r="P207" s="17">
        <v>-2</v>
      </c>
      <c r="Q207">
        <v>3104</v>
      </c>
      <c r="R207">
        <v>166382</v>
      </c>
    </row>
    <row r="208" spans="1:18">
      <c r="A208" s="17" t="s">
        <v>6271</v>
      </c>
      <c r="B208" s="17">
        <v>0</v>
      </c>
      <c r="C208" s="17">
        <v>0</v>
      </c>
      <c r="D208" s="17">
        <v>0</v>
      </c>
      <c r="E208" s="17">
        <v>1</v>
      </c>
      <c r="F208" s="17">
        <v>0</v>
      </c>
      <c r="G208" s="17">
        <v>0</v>
      </c>
      <c r="H208" s="17">
        <v>38.4</v>
      </c>
      <c r="I208" s="17">
        <v>0.41210200000000002</v>
      </c>
      <c r="J208" s="17">
        <v>1.7999999999999999E-2</v>
      </c>
      <c r="K208" s="17">
        <v>0.66200000000000003</v>
      </c>
      <c r="L208" s="17">
        <v>185</v>
      </c>
      <c r="M208" s="17">
        <v>34</v>
      </c>
      <c r="N208" s="17">
        <v>362</v>
      </c>
      <c r="O208" s="17">
        <v>-21.300000000000011</v>
      </c>
      <c r="P208" s="17">
        <v>7</v>
      </c>
      <c r="Q208">
        <v>1016</v>
      </c>
      <c r="R208">
        <v>83561</v>
      </c>
    </row>
    <row r="209" spans="1:18">
      <c r="A209" s="17" t="s">
        <v>6272</v>
      </c>
      <c r="B209" s="17">
        <v>1</v>
      </c>
      <c r="C209" s="17">
        <v>0</v>
      </c>
      <c r="D209" s="17">
        <v>0</v>
      </c>
      <c r="E209" s="17">
        <v>0</v>
      </c>
      <c r="F209" s="17">
        <v>0</v>
      </c>
      <c r="G209" s="17">
        <v>0</v>
      </c>
      <c r="H209" s="17">
        <v>45.3</v>
      </c>
      <c r="I209" s="17">
        <v>0.17699999999999999</v>
      </c>
      <c r="J209" s="17">
        <v>9.1999999999999998E-2</v>
      </c>
      <c r="K209" s="17">
        <v>0.64500000000000002</v>
      </c>
      <c r="L209" s="17">
        <v>177</v>
      </c>
      <c r="M209" s="17">
        <v>17</v>
      </c>
      <c r="N209" s="17">
        <v>485.4</v>
      </c>
      <c r="O209" s="17">
        <v>19.700000000000045</v>
      </c>
      <c r="P209" s="17">
        <v>3</v>
      </c>
      <c r="Q209">
        <v>123</v>
      </c>
      <c r="R209">
        <v>45906</v>
      </c>
    </row>
    <row r="210" spans="1:18">
      <c r="A210" s="17" t="s">
        <v>6039</v>
      </c>
      <c r="B210" s="17">
        <v>0</v>
      </c>
      <c r="C210" s="17">
        <v>1</v>
      </c>
      <c r="D210" s="17">
        <v>0</v>
      </c>
      <c r="E210" s="17">
        <v>0</v>
      </c>
      <c r="F210" s="17">
        <v>1956038</v>
      </c>
      <c r="G210" s="17">
        <v>5909924</v>
      </c>
      <c r="H210" s="17">
        <v>40.799999999999997</v>
      </c>
      <c r="I210" s="17">
        <v>0.54900000000000004</v>
      </c>
      <c r="J210" s="17">
        <v>0.36899999999999999</v>
      </c>
      <c r="K210" s="17">
        <v>0.626</v>
      </c>
      <c r="L210" s="17">
        <v>175</v>
      </c>
      <c r="M210" s="17">
        <v>54</v>
      </c>
      <c r="N210" s="17">
        <v>494</v>
      </c>
      <c r="O210" s="17">
        <v>79.600000000000023</v>
      </c>
      <c r="P210" s="17">
        <v>-12</v>
      </c>
      <c r="Q210">
        <v>87</v>
      </c>
      <c r="R210">
        <v>7509</v>
      </c>
    </row>
    <row r="211" spans="1:18">
      <c r="A211" s="17" t="s">
        <v>6057</v>
      </c>
      <c r="B211" s="17">
        <v>1</v>
      </c>
      <c r="C211" s="17">
        <v>0</v>
      </c>
      <c r="D211" s="17">
        <v>0</v>
      </c>
      <c r="E211" s="17">
        <v>0</v>
      </c>
      <c r="F211" s="17">
        <v>187897</v>
      </c>
      <c r="G211" s="17">
        <v>469743</v>
      </c>
      <c r="H211" s="17">
        <v>44.6</v>
      </c>
      <c r="I211" s="17">
        <v>0.29599999999999999</v>
      </c>
      <c r="J211" s="17">
        <v>4.9000000000000002E-2</v>
      </c>
      <c r="K211" s="17">
        <v>0.64</v>
      </c>
      <c r="L211" s="17">
        <v>262</v>
      </c>
      <c r="M211" s="17">
        <v>15</v>
      </c>
      <c r="N211" s="17">
        <v>499.6</v>
      </c>
      <c r="O211" s="17">
        <v>-27.600000000000023</v>
      </c>
      <c r="P211" s="17">
        <v>2</v>
      </c>
      <c r="Q211">
        <v>154</v>
      </c>
      <c r="R211">
        <v>31024</v>
      </c>
    </row>
    <row r="212" spans="1:18">
      <c r="A212" s="17" t="s">
        <v>6021</v>
      </c>
      <c r="B212" s="17">
        <v>0</v>
      </c>
      <c r="C212" s="17">
        <v>0</v>
      </c>
      <c r="D212" s="17">
        <v>0</v>
      </c>
      <c r="E212" s="17">
        <v>1</v>
      </c>
      <c r="F212" s="17">
        <v>2377236</v>
      </c>
      <c r="G212" s="17">
        <v>28413360</v>
      </c>
      <c r="H212" s="17">
        <v>55.9</v>
      </c>
      <c r="I212" s="17">
        <v>0.76600000000000001</v>
      </c>
      <c r="J212" s="17">
        <v>7.4999999999999997E-2</v>
      </c>
      <c r="K212" s="17">
        <v>0.66800000000000004</v>
      </c>
      <c r="L212" s="17">
        <v>177</v>
      </c>
      <c r="M212" s="17">
        <v>8</v>
      </c>
      <c r="N212" s="17">
        <v>708</v>
      </c>
      <c r="O212" s="17">
        <v>41.600000000000023</v>
      </c>
      <c r="P212" s="17">
        <v>3</v>
      </c>
      <c r="Q212">
        <v>101</v>
      </c>
      <c r="R212">
        <v>46284</v>
      </c>
    </row>
    <row r="213" spans="1:18">
      <c r="A213" s="17" t="s">
        <v>6273</v>
      </c>
      <c r="B213" s="17">
        <v>0</v>
      </c>
      <c r="C213" s="17">
        <v>0</v>
      </c>
      <c r="D213" s="17">
        <v>0</v>
      </c>
      <c r="E213" s="17">
        <v>1</v>
      </c>
      <c r="F213" s="17">
        <v>0</v>
      </c>
      <c r="G213" s="17">
        <v>0</v>
      </c>
      <c r="H213" s="17">
        <v>51.2</v>
      </c>
      <c r="I213" s="17">
        <v>0.53600000000000003</v>
      </c>
      <c r="J213" s="17">
        <v>0.02</v>
      </c>
      <c r="K213" s="17">
        <v>0.68</v>
      </c>
      <c r="L213" s="17">
        <v>221</v>
      </c>
      <c r="M213" s="17">
        <v>29</v>
      </c>
      <c r="N213" s="17">
        <v>643.6</v>
      </c>
      <c r="O213" s="17">
        <v>81.899999999999977</v>
      </c>
      <c r="P213" s="17">
        <v>0</v>
      </c>
      <c r="Q213">
        <v>713</v>
      </c>
      <c r="R213">
        <v>41411</v>
      </c>
    </row>
    <row r="214" spans="1:18">
      <c r="A214" s="17" t="s">
        <v>6274</v>
      </c>
      <c r="B214" s="17">
        <v>0</v>
      </c>
      <c r="C214" s="17">
        <v>1</v>
      </c>
      <c r="D214" s="17">
        <v>0</v>
      </c>
      <c r="E214" s="17">
        <v>0</v>
      </c>
      <c r="F214" s="17">
        <v>73301</v>
      </c>
      <c r="G214" s="17">
        <v>210018</v>
      </c>
      <c r="H214" s="17">
        <v>44</v>
      </c>
      <c r="I214" s="17">
        <v>0.41210200000000002</v>
      </c>
      <c r="J214" s="17">
        <v>0.08</v>
      </c>
      <c r="K214" s="17">
        <v>0.64300000000000002</v>
      </c>
      <c r="L214" s="17">
        <v>231</v>
      </c>
      <c r="M214" s="17">
        <v>7</v>
      </c>
      <c r="N214" s="17">
        <v>447.6</v>
      </c>
      <c r="O214" s="17">
        <v>4</v>
      </c>
      <c r="P214" s="17">
        <v>1</v>
      </c>
      <c r="Q214">
        <v>672</v>
      </c>
      <c r="R214">
        <v>22645</v>
      </c>
    </row>
    <row r="215" spans="1:18">
      <c r="A215" s="17" t="s">
        <v>6143</v>
      </c>
      <c r="B215" s="17">
        <v>0</v>
      </c>
      <c r="C215" s="17">
        <v>0</v>
      </c>
      <c r="D215" s="17">
        <v>1</v>
      </c>
      <c r="E215" s="17">
        <v>0</v>
      </c>
      <c r="F215" s="17">
        <v>8000</v>
      </c>
      <c r="G215" s="17">
        <v>49581</v>
      </c>
      <c r="H215" s="17">
        <v>55.2</v>
      </c>
      <c r="I215" s="17">
        <v>0.66400000000000003</v>
      </c>
      <c r="J215" s="17">
        <v>2.4E-2</v>
      </c>
      <c r="K215" s="17">
        <v>0.67900000000000005</v>
      </c>
      <c r="L215" s="17">
        <v>155</v>
      </c>
      <c r="M215" s="17">
        <v>46</v>
      </c>
      <c r="N215" s="17">
        <v>661.1</v>
      </c>
      <c r="O215" s="17">
        <v>56.799999999999955</v>
      </c>
      <c r="P215" s="17">
        <v>15</v>
      </c>
      <c r="Q215">
        <v>207</v>
      </c>
      <c r="R215">
        <v>26628</v>
      </c>
    </row>
    <row r="216" spans="1:18">
      <c r="A216" s="17" t="s">
        <v>6275</v>
      </c>
      <c r="B216" s="17">
        <v>0</v>
      </c>
      <c r="C216" s="17">
        <v>0</v>
      </c>
      <c r="D216" s="17">
        <v>0</v>
      </c>
      <c r="E216" s="17">
        <v>1</v>
      </c>
      <c r="F216" s="17">
        <v>0</v>
      </c>
      <c r="G216" s="17">
        <v>0</v>
      </c>
      <c r="H216" s="17">
        <v>39.299999999999997</v>
      </c>
      <c r="I216" s="17">
        <v>0.19500000000000001</v>
      </c>
      <c r="J216" s="17">
        <v>2.5000000000000001E-2</v>
      </c>
      <c r="K216" s="17">
        <v>0.67600000000000005</v>
      </c>
      <c r="L216" s="17">
        <v>355</v>
      </c>
      <c r="M216" s="17">
        <v>30</v>
      </c>
      <c r="N216" s="17">
        <v>382.5</v>
      </c>
      <c r="O216" s="17">
        <v>72.5</v>
      </c>
      <c r="P216" s="17">
        <v>-1</v>
      </c>
      <c r="Q216">
        <v>3172</v>
      </c>
      <c r="R216">
        <v>23153</v>
      </c>
    </row>
    <row r="217" spans="1:18">
      <c r="A217" s="17" t="s">
        <v>6276</v>
      </c>
      <c r="B217" s="17">
        <v>0</v>
      </c>
      <c r="C217" s="17">
        <v>1</v>
      </c>
      <c r="D217" s="17">
        <v>0</v>
      </c>
      <c r="E217" s="17">
        <v>0</v>
      </c>
      <c r="F217" s="17">
        <v>0</v>
      </c>
      <c r="G217" s="17">
        <v>0</v>
      </c>
      <c r="H217" s="17">
        <v>61.1</v>
      </c>
      <c r="I217" s="17">
        <v>0.52400000000000002</v>
      </c>
      <c r="J217" s="17">
        <v>4.3999999999999997E-2</v>
      </c>
      <c r="K217" s="17">
        <v>0.68799999999999994</v>
      </c>
      <c r="L217" s="17">
        <v>223</v>
      </c>
      <c r="M217" s="17">
        <v>1</v>
      </c>
      <c r="N217" s="17">
        <v>804.5</v>
      </c>
      <c r="O217" s="17">
        <v>37.5</v>
      </c>
      <c r="P217" s="17">
        <v>449</v>
      </c>
      <c r="Q217">
        <v>176</v>
      </c>
      <c r="R217">
        <v>17926</v>
      </c>
    </row>
    <row r="218" spans="1:18">
      <c r="A218" s="17" t="s">
        <v>6277</v>
      </c>
      <c r="B218" s="17">
        <v>0</v>
      </c>
      <c r="C218" s="17">
        <v>1</v>
      </c>
      <c r="D218" s="17">
        <v>0</v>
      </c>
      <c r="E218" s="17">
        <v>0</v>
      </c>
      <c r="F218" s="17">
        <v>0</v>
      </c>
      <c r="G218" s="17">
        <v>0</v>
      </c>
      <c r="H218" s="17">
        <v>49.5</v>
      </c>
      <c r="I218" s="17">
        <v>0.14799999999999999</v>
      </c>
      <c r="J218" s="17">
        <v>2.9000000000000001E-2</v>
      </c>
      <c r="K218" s="17">
        <v>0.65800000000000003</v>
      </c>
      <c r="L218" s="17">
        <v>209</v>
      </c>
      <c r="M218" s="17">
        <v>1</v>
      </c>
      <c r="N218" s="17">
        <v>564.5</v>
      </c>
      <c r="O218" s="17">
        <v>75.799999999999955</v>
      </c>
      <c r="P218" s="17">
        <v>1</v>
      </c>
      <c r="Q218">
        <v>403</v>
      </c>
      <c r="R218">
        <v>25770</v>
      </c>
    </row>
    <row r="219" spans="1:18">
      <c r="A219" s="17" t="s">
        <v>6041</v>
      </c>
      <c r="B219" s="17">
        <v>1</v>
      </c>
      <c r="C219" s="17">
        <v>0</v>
      </c>
      <c r="D219" s="17">
        <v>0</v>
      </c>
      <c r="E219" s="17">
        <v>0</v>
      </c>
      <c r="F219" s="17">
        <v>991861</v>
      </c>
      <c r="G219" s="17">
        <v>2975619</v>
      </c>
      <c r="H219" s="17">
        <v>46</v>
      </c>
      <c r="I219" s="17">
        <v>0.42399999999999999</v>
      </c>
      <c r="J219" s="17">
        <v>4.2000000000000003E-2</v>
      </c>
      <c r="K219" s="17">
        <v>0.59899999999999998</v>
      </c>
      <c r="L219" s="17">
        <v>136</v>
      </c>
      <c r="M219" s="17">
        <v>24</v>
      </c>
      <c r="N219" s="17">
        <v>525.79999999999995</v>
      </c>
      <c r="O219" s="17">
        <v>26</v>
      </c>
      <c r="P219" s="17">
        <v>0</v>
      </c>
      <c r="Q219">
        <v>171</v>
      </c>
      <c r="R219">
        <v>38748</v>
      </c>
    </row>
    <row r="220" spans="1:18">
      <c r="A220" s="17" t="s">
        <v>6278</v>
      </c>
      <c r="B220" s="17">
        <v>0</v>
      </c>
      <c r="C220" s="17">
        <v>0</v>
      </c>
      <c r="D220" s="17">
        <v>1</v>
      </c>
      <c r="E220" s="17">
        <v>0</v>
      </c>
      <c r="F220" s="17">
        <v>0</v>
      </c>
      <c r="G220" s="17">
        <v>0</v>
      </c>
      <c r="H220" s="17">
        <v>48.3</v>
      </c>
      <c r="I220" s="17">
        <v>0.55600000000000005</v>
      </c>
      <c r="J220" s="17">
        <v>0.03</v>
      </c>
      <c r="K220" s="17">
        <v>0.67500000000000004</v>
      </c>
      <c r="L220" s="17">
        <v>119</v>
      </c>
      <c r="M220" s="17">
        <v>23</v>
      </c>
      <c r="N220" s="17">
        <v>487.1</v>
      </c>
      <c r="O220" s="17">
        <v>10.199999999999989</v>
      </c>
      <c r="P220" s="17">
        <v>1</v>
      </c>
      <c r="Q220">
        <v>233</v>
      </c>
      <c r="R220">
        <v>22774</v>
      </c>
    </row>
    <row r="221" spans="1:18">
      <c r="A221" s="17" t="s">
        <v>6046</v>
      </c>
      <c r="B221" s="17">
        <v>0</v>
      </c>
      <c r="C221" s="17">
        <v>0</v>
      </c>
      <c r="D221" s="17">
        <v>1</v>
      </c>
      <c r="E221" s="17">
        <v>0</v>
      </c>
      <c r="F221" s="17">
        <v>1090193</v>
      </c>
      <c r="G221" s="17">
        <v>4707333</v>
      </c>
      <c r="H221" s="17">
        <v>57.6</v>
      </c>
      <c r="I221" s="17">
        <v>0.44700000000000001</v>
      </c>
      <c r="J221" s="17">
        <v>2.1999999999999999E-2</v>
      </c>
      <c r="K221" s="17">
        <v>0.66700000000000004</v>
      </c>
      <c r="L221" s="17">
        <v>210</v>
      </c>
      <c r="M221" s="17">
        <v>32</v>
      </c>
      <c r="N221" s="17">
        <v>800</v>
      </c>
      <c r="O221" s="17">
        <v>-7.5</v>
      </c>
      <c r="P221" s="17">
        <v>0</v>
      </c>
      <c r="Q221">
        <v>1494</v>
      </c>
      <c r="R221">
        <v>32200</v>
      </c>
    </row>
    <row r="222" spans="1:18">
      <c r="A222" s="17" t="s">
        <v>6081</v>
      </c>
      <c r="B222" s="17">
        <v>0</v>
      </c>
      <c r="C222" s="17">
        <v>0</v>
      </c>
      <c r="D222" s="17">
        <v>1</v>
      </c>
      <c r="E222" s="17">
        <v>0</v>
      </c>
      <c r="F222" s="17">
        <v>95281</v>
      </c>
      <c r="G222" s="17">
        <v>544461</v>
      </c>
      <c r="H222" s="17">
        <v>45.4</v>
      </c>
      <c r="I222" s="17">
        <v>0.30599999999999999</v>
      </c>
      <c r="J222" s="17">
        <v>4.3999999999999997E-2</v>
      </c>
      <c r="K222" s="17">
        <v>0.67600000000000005</v>
      </c>
      <c r="L222" s="17">
        <v>228</v>
      </c>
      <c r="M222" s="17">
        <v>14</v>
      </c>
      <c r="N222" s="17">
        <v>454.5</v>
      </c>
      <c r="O222" s="17">
        <v>9</v>
      </c>
      <c r="P222" s="17">
        <v>-38</v>
      </c>
      <c r="Q222">
        <v>156</v>
      </c>
      <c r="R222">
        <v>17751</v>
      </c>
    </row>
    <row r="223" spans="1:18">
      <c r="A223" s="17" t="s">
        <v>6279</v>
      </c>
      <c r="B223" s="17">
        <v>0</v>
      </c>
      <c r="C223" s="17">
        <v>0</v>
      </c>
      <c r="D223" s="17">
        <v>1</v>
      </c>
      <c r="E223" s="17">
        <v>0</v>
      </c>
      <c r="F223" s="17">
        <v>0</v>
      </c>
      <c r="G223" s="17">
        <v>0</v>
      </c>
      <c r="H223" s="17">
        <v>51.1</v>
      </c>
      <c r="I223" s="17">
        <v>0.308</v>
      </c>
      <c r="J223" s="17">
        <v>4.1000000000000002E-2</v>
      </c>
      <c r="K223" s="17">
        <v>0.66</v>
      </c>
      <c r="L223" s="17">
        <v>156</v>
      </c>
      <c r="M223" s="17">
        <v>14</v>
      </c>
      <c r="N223" s="17">
        <v>661.9</v>
      </c>
      <c r="O223" s="17">
        <v>-7.2999999999999545</v>
      </c>
      <c r="P223" s="17">
        <v>5</v>
      </c>
      <c r="Q223">
        <v>96</v>
      </c>
      <c r="R223">
        <v>17314</v>
      </c>
    </row>
    <row r="224" spans="1:18">
      <c r="A224" s="17" t="s">
        <v>6002</v>
      </c>
      <c r="B224" s="17">
        <v>0</v>
      </c>
      <c r="C224" s="17">
        <v>0</v>
      </c>
      <c r="D224" s="17">
        <v>1</v>
      </c>
      <c r="E224" s="17">
        <v>0</v>
      </c>
      <c r="F224" s="17">
        <v>294862</v>
      </c>
      <c r="G224" s="17">
        <v>1835559</v>
      </c>
      <c r="H224" s="17">
        <v>56.2</v>
      </c>
      <c r="I224" s="17">
        <v>0.58799999999999997</v>
      </c>
      <c r="J224" s="17">
        <v>5.8999999999999997E-2</v>
      </c>
      <c r="K224" s="17">
        <v>0.69099999999999995</v>
      </c>
      <c r="L224" s="17">
        <v>180</v>
      </c>
      <c r="M224" s="17">
        <v>11</v>
      </c>
      <c r="N224" s="17">
        <v>715.9</v>
      </c>
      <c r="O224" s="17">
        <v>75.100000000000023</v>
      </c>
      <c r="P224" s="17">
        <v>7</v>
      </c>
      <c r="Q224">
        <v>272</v>
      </c>
      <c r="R224">
        <v>29873</v>
      </c>
    </row>
    <row r="225" spans="1:18">
      <c r="A225" s="17" t="s">
        <v>6280</v>
      </c>
      <c r="B225" s="17">
        <v>0</v>
      </c>
      <c r="C225" s="17">
        <v>1</v>
      </c>
      <c r="D225" s="17">
        <v>0</v>
      </c>
      <c r="E225" s="17">
        <v>0</v>
      </c>
      <c r="F225" s="17">
        <v>0</v>
      </c>
      <c r="G225" s="17">
        <v>0</v>
      </c>
      <c r="H225" s="17">
        <v>53.6</v>
      </c>
      <c r="I225" s="17">
        <v>0.69899999999999995</v>
      </c>
      <c r="J225" s="17">
        <v>4.1000000000000002E-2</v>
      </c>
      <c r="K225" s="17">
        <v>0.64600000000000002</v>
      </c>
      <c r="L225" s="17">
        <v>196</v>
      </c>
      <c r="M225" s="17">
        <v>3</v>
      </c>
      <c r="N225" s="17">
        <v>661.9</v>
      </c>
      <c r="O225" s="17">
        <v>26</v>
      </c>
      <c r="P225" s="17">
        <v>-368</v>
      </c>
      <c r="Q225">
        <v>751</v>
      </c>
      <c r="R225">
        <v>53686</v>
      </c>
    </row>
    <row r="226" spans="1:18">
      <c r="A226" s="17" t="s">
        <v>6281</v>
      </c>
      <c r="B226" s="17">
        <v>1</v>
      </c>
      <c r="C226" s="17">
        <v>0</v>
      </c>
      <c r="D226" s="17">
        <v>0</v>
      </c>
      <c r="E226" s="17">
        <v>0</v>
      </c>
      <c r="F226" s="17">
        <v>0</v>
      </c>
      <c r="G226" s="17">
        <v>0</v>
      </c>
      <c r="H226" s="17">
        <v>44</v>
      </c>
      <c r="I226" s="17">
        <v>0.45700000000000002</v>
      </c>
      <c r="J226" s="17">
        <v>4.2000000000000003E-2</v>
      </c>
      <c r="K226" s="17">
        <v>0.63400000000000001</v>
      </c>
      <c r="L226" s="17">
        <v>104</v>
      </c>
      <c r="M226" s="17">
        <v>28</v>
      </c>
      <c r="N226" s="17">
        <v>454.7</v>
      </c>
      <c r="O226" s="17">
        <v>34.100000000000023</v>
      </c>
      <c r="P226" s="17">
        <v>24</v>
      </c>
      <c r="Q226">
        <v>115</v>
      </c>
      <c r="R226">
        <v>25836</v>
      </c>
    </row>
    <row r="227" spans="1:18">
      <c r="A227" s="17" t="s">
        <v>6282</v>
      </c>
      <c r="B227" s="17">
        <v>0</v>
      </c>
      <c r="C227" s="17">
        <v>0</v>
      </c>
      <c r="D227" s="17">
        <v>0</v>
      </c>
      <c r="E227" s="17">
        <v>1</v>
      </c>
      <c r="F227" s="17">
        <v>0</v>
      </c>
      <c r="G227" s="17">
        <v>0</v>
      </c>
      <c r="H227" s="17">
        <v>44.4</v>
      </c>
      <c r="I227" s="17">
        <v>0.23599999999999999</v>
      </c>
      <c r="J227" s="17">
        <v>2.9000000000000001E-2</v>
      </c>
      <c r="K227" s="17">
        <v>0.68300000000000005</v>
      </c>
      <c r="L227" s="17">
        <v>290</v>
      </c>
      <c r="M227" s="17">
        <v>8</v>
      </c>
      <c r="N227" s="17">
        <v>461.6</v>
      </c>
      <c r="O227" s="17">
        <v>87.699999999999932</v>
      </c>
      <c r="P227" s="17">
        <v>10</v>
      </c>
      <c r="Q227">
        <v>792</v>
      </c>
      <c r="R227">
        <v>9141</v>
      </c>
    </row>
    <row r="228" spans="1:18">
      <c r="A228" s="17" t="s">
        <v>6283</v>
      </c>
      <c r="B228" s="17">
        <v>0</v>
      </c>
      <c r="C228" s="17">
        <v>0</v>
      </c>
      <c r="D228" s="17">
        <v>0</v>
      </c>
      <c r="E228" s="17">
        <v>1</v>
      </c>
      <c r="F228" s="17">
        <v>0</v>
      </c>
      <c r="G228" s="17">
        <v>0</v>
      </c>
      <c r="H228" s="17">
        <v>49.8</v>
      </c>
      <c r="I228" s="17">
        <v>0.8</v>
      </c>
      <c r="J228" s="17">
        <v>4.3999999999999997E-2</v>
      </c>
      <c r="K228" s="17">
        <v>0.67900000000000005</v>
      </c>
      <c r="L228" s="17">
        <v>118</v>
      </c>
      <c r="M228" s="17">
        <v>72</v>
      </c>
      <c r="N228" s="17">
        <v>532.4</v>
      </c>
      <c r="O228" s="17">
        <v>16.5</v>
      </c>
      <c r="P228" s="17">
        <v>-12</v>
      </c>
      <c r="Q228">
        <v>274</v>
      </c>
      <c r="R228">
        <v>11379</v>
      </c>
    </row>
    <row r="229" spans="1:18">
      <c r="A229" s="17" t="s">
        <v>6130</v>
      </c>
      <c r="B229" s="17">
        <v>1</v>
      </c>
      <c r="C229" s="17">
        <v>0</v>
      </c>
      <c r="D229" s="17">
        <v>0</v>
      </c>
      <c r="E229" s="17">
        <v>0</v>
      </c>
      <c r="F229" s="17">
        <v>1404497</v>
      </c>
      <c r="G229" s="17">
        <v>3891611</v>
      </c>
      <c r="H229" s="17">
        <v>45.6</v>
      </c>
      <c r="I229" s="17">
        <v>0.35</v>
      </c>
      <c r="J229" s="17">
        <v>3.4000000000000002E-2</v>
      </c>
      <c r="K229" s="17">
        <v>0.65600000000000003</v>
      </c>
      <c r="L229" s="17">
        <v>182</v>
      </c>
      <c r="M229" s="17">
        <v>8</v>
      </c>
      <c r="N229" s="17">
        <v>475</v>
      </c>
      <c r="O229" s="17">
        <v>28.699999999999989</v>
      </c>
      <c r="P229" s="17">
        <v>25</v>
      </c>
      <c r="Q229">
        <v>133</v>
      </c>
      <c r="R229">
        <v>29896</v>
      </c>
    </row>
    <row r="230" spans="1:18">
      <c r="A230" s="17" t="s">
        <v>6284</v>
      </c>
      <c r="B230" s="17">
        <v>0</v>
      </c>
      <c r="C230" s="17">
        <v>1</v>
      </c>
      <c r="D230" s="17">
        <v>0</v>
      </c>
      <c r="E230" s="17">
        <v>0</v>
      </c>
      <c r="F230" s="17">
        <v>0</v>
      </c>
      <c r="G230" s="17">
        <v>0</v>
      </c>
      <c r="H230" s="17">
        <v>51.6</v>
      </c>
      <c r="I230" s="17">
        <v>0.33700000000000002</v>
      </c>
      <c r="J230" s="17">
        <v>0.03</v>
      </c>
      <c r="K230" s="17">
        <v>0.64900000000000002</v>
      </c>
      <c r="L230" s="17">
        <v>192</v>
      </c>
      <c r="M230" s="17">
        <v>2</v>
      </c>
      <c r="N230" s="17">
        <v>590.1</v>
      </c>
      <c r="O230" s="17">
        <v>23.799999999999955</v>
      </c>
      <c r="P230" s="17">
        <v>3</v>
      </c>
      <c r="Q230">
        <v>534</v>
      </c>
      <c r="R230">
        <v>89426</v>
      </c>
    </row>
    <row r="231" spans="1:18">
      <c r="A231" s="17" t="s">
        <v>6027</v>
      </c>
      <c r="B231" s="17">
        <v>0</v>
      </c>
      <c r="C231" s="17">
        <v>0</v>
      </c>
      <c r="D231" s="17">
        <v>1</v>
      </c>
      <c r="E231" s="17">
        <v>0</v>
      </c>
      <c r="F231" s="17">
        <v>1048414</v>
      </c>
      <c r="G231" s="17">
        <v>6214107</v>
      </c>
      <c r="H231" s="17">
        <v>48.6</v>
      </c>
      <c r="I231" s="17">
        <v>0.20699999999999999</v>
      </c>
      <c r="J231" s="17">
        <v>5.0999999999999997E-2</v>
      </c>
      <c r="K231" s="17">
        <v>0.65</v>
      </c>
      <c r="L231" s="17">
        <v>169</v>
      </c>
      <c r="M231" s="17">
        <v>42</v>
      </c>
      <c r="N231" s="17">
        <v>548.70000000000005</v>
      </c>
      <c r="O231" s="17">
        <v>74.799999999999955</v>
      </c>
      <c r="P231" s="17">
        <v>2</v>
      </c>
      <c r="Q231">
        <v>292</v>
      </c>
      <c r="R231">
        <v>39779</v>
      </c>
    </row>
    <row r="232" spans="1:18">
      <c r="A232" s="17" t="s">
        <v>6285</v>
      </c>
      <c r="B232" s="17">
        <v>0</v>
      </c>
      <c r="C232" s="17">
        <v>0</v>
      </c>
      <c r="D232" s="17">
        <v>0</v>
      </c>
      <c r="E232" s="17">
        <v>1</v>
      </c>
      <c r="F232" s="17">
        <v>0</v>
      </c>
      <c r="G232" s="17">
        <v>0</v>
      </c>
      <c r="H232" s="17">
        <v>70.8</v>
      </c>
      <c r="I232" s="17">
        <v>0.88500000000000001</v>
      </c>
      <c r="J232" s="17">
        <v>3.4000000000000002E-2</v>
      </c>
      <c r="K232" s="17">
        <v>0.67700000000000005</v>
      </c>
      <c r="L232" s="17">
        <v>207</v>
      </c>
      <c r="M232" s="17">
        <v>11</v>
      </c>
      <c r="N232" s="17">
        <v>1442.3</v>
      </c>
      <c r="O232" s="17">
        <v>85.400000000000091</v>
      </c>
      <c r="P232" s="17">
        <v>-3</v>
      </c>
      <c r="Q232">
        <v>549</v>
      </c>
      <c r="R232">
        <v>13249</v>
      </c>
    </row>
    <row r="233" spans="1:18">
      <c r="A233" s="17" t="s">
        <v>6286</v>
      </c>
      <c r="B233" s="17">
        <v>0</v>
      </c>
      <c r="C233" s="17">
        <v>0</v>
      </c>
      <c r="D233" s="17">
        <v>0</v>
      </c>
      <c r="E233" s="17">
        <v>1</v>
      </c>
      <c r="F233" s="17">
        <v>0</v>
      </c>
      <c r="G233" s="17">
        <v>0</v>
      </c>
      <c r="H233" s="17">
        <v>48</v>
      </c>
      <c r="I233" s="17">
        <v>0.40300000000000002</v>
      </c>
      <c r="J233" s="17">
        <v>2.9000000000000001E-2</v>
      </c>
      <c r="K233" s="17">
        <v>0.68500000000000005</v>
      </c>
      <c r="L233" s="17">
        <v>137</v>
      </c>
      <c r="M233" s="17">
        <v>2</v>
      </c>
      <c r="N233" s="17">
        <v>514.9</v>
      </c>
      <c r="O233" s="17">
        <v>110.89999999999998</v>
      </c>
      <c r="P233" s="17">
        <v>0</v>
      </c>
      <c r="Q233">
        <v>253</v>
      </c>
      <c r="R233">
        <v>9872</v>
      </c>
    </row>
    <row r="234" spans="1:18">
      <c r="A234" s="17" t="s">
        <v>6122</v>
      </c>
      <c r="B234" s="17">
        <v>0</v>
      </c>
      <c r="C234" s="17">
        <v>0</v>
      </c>
      <c r="D234" s="17">
        <v>1</v>
      </c>
      <c r="E234" s="17">
        <v>0</v>
      </c>
      <c r="F234" s="17">
        <v>184711</v>
      </c>
      <c r="G234" s="17">
        <v>923775</v>
      </c>
      <c r="H234" s="17">
        <v>50.4</v>
      </c>
      <c r="I234" s="17">
        <v>0.39400000000000002</v>
      </c>
      <c r="J234" s="17">
        <v>3.2000000000000001E-2</v>
      </c>
      <c r="K234" s="17">
        <v>0.67900000000000005</v>
      </c>
      <c r="L234" s="17">
        <v>231</v>
      </c>
      <c r="M234" s="17">
        <v>2</v>
      </c>
      <c r="N234" s="17">
        <v>539.4</v>
      </c>
      <c r="O234" s="17">
        <v>91.399999999999977</v>
      </c>
      <c r="P234" s="17">
        <v>-6</v>
      </c>
      <c r="Q234">
        <v>426</v>
      </c>
      <c r="R234">
        <v>46531</v>
      </c>
    </row>
    <row r="235" spans="1:18">
      <c r="A235" s="17" t="s">
        <v>6287</v>
      </c>
      <c r="B235" s="17">
        <v>0</v>
      </c>
      <c r="C235" s="17">
        <v>0</v>
      </c>
      <c r="D235" s="17">
        <v>0</v>
      </c>
      <c r="E235" s="17">
        <v>1</v>
      </c>
      <c r="F235" s="17">
        <v>0</v>
      </c>
      <c r="G235" s="17">
        <v>0</v>
      </c>
      <c r="H235" s="17">
        <v>49.8</v>
      </c>
      <c r="I235" s="17">
        <v>0.2</v>
      </c>
      <c r="J235" s="17">
        <v>2.4E-2</v>
      </c>
      <c r="K235" s="17">
        <v>0.67200000000000004</v>
      </c>
      <c r="L235" s="17">
        <v>168</v>
      </c>
      <c r="M235" s="17">
        <v>28</v>
      </c>
      <c r="N235" s="17">
        <v>582.70000000000005</v>
      </c>
      <c r="O235" s="17">
        <v>43.799999999999955</v>
      </c>
      <c r="P235" s="17">
        <v>24</v>
      </c>
      <c r="Q235">
        <v>3413</v>
      </c>
      <c r="R235">
        <v>32082</v>
      </c>
    </row>
    <row r="236" spans="1:18">
      <c r="A236" s="17" t="s">
        <v>6288</v>
      </c>
      <c r="B236" s="17">
        <v>0</v>
      </c>
      <c r="C236" s="17">
        <v>1</v>
      </c>
      <c r="D236" s="17">
        <v>0</v>
      </c>
      <c r="E236" s="17">
        <v>0</v>
      </c>
      <c r="F236" s="17">
        <v>0</v>
      </c>
      <c r="G236" s="17">
        <v>0</v>
      </c>
      <c r="H236" s="17">
        <v>51.1</v>
      </c>
      <c r="I236" s="17">
        <v>0.495</v>
      </c>
      <c r="J236" s="17">
        <v>2.7E-2</v>
      </c>
      <c r="K236" s="17">
        <v>0.68600000000000005</v>
      </c>
      <c r="L236" s="17">
        <v>151</v>
      </c>
      <c r="M236" s="17">
        <v>34</v>
      </c>
      <c r="N236" s="17">
        <v>549.6</v>
      </c>
      <c r="O236" s="17">
        <v>0.89999999999997726</v>
      </c>
      <c r="P236" s="17">
        <v>2</v>
      </c>
      <c r="Q236">
        <v>272</v>
      </c>
      <c r="R236">
        <v>43302</v>
      </c>
    </row>
    <row r="237" spans="1:18">
      <c r="A237" s="17" t="s">
        <v>6289</v>
      </c>
      <c r="B237" s="17">
        <v>1</v>
      </c>
      <c r="C237" s="17">
        <v>0</v>
      </c>
      <c r="D237" s="17">
        <v>0</v>
      </c>
      <c r="E237" s="17">
        <v>0</v>
      </c>
      <c r="F237" s="17">
        <v>0</v>
      </c>
      <c r="G237" s="17">
        <v>0</v>
      </c>
      <c r="H237" s="17">
        <v>33.1</v>
      </c>
      <c r="I237" s="17">
        <v>0.46300000000000002</v>
      </c>
      <c r="J237" s="17">
        <v>2.9000000000000001E-2</v>
      </c>
      <c r="K237" s="17">
        <v>0.59599999999999997</v>
      </c>
      <c r="L237" s="17">
        <v>102</v>
      </c>
      <c r="M237" s="17">
        <v>0</v>
      </c>
      <c r="N237" s="17">
        <v>285.2</v>
      </c>
      <c r="O237" s="17">
        <v>21.900000000000034</v>
      </c>
      <c r="P237" s="17">
        <v>0</v>
      </c>
      <c r="Q237">
        <v>261</v>
      </c>
      <c r="R237">
        <v>12804</v>
      </c>
    </row>
    <row r="238" spans="1:18">
      <c r="A238" s="17" t="s">
        <v>6146</v>
      </c>
      <c r="B238" s="17">
        <v>0</v>
      </c>
      <c r="C238" s="17">
        <v>0</v>
      </c>
      <c r="D238" s="17">
        <v>0</v>
      </c>
      <c r="E238" s="17">
        <v>1</v>
      </c>
      <c r="F238" s="17">
        <v>550000</v>
      </c>
      <c r="G238" s="17">
        <v>1516163</v>
      </c>
      <c r="H238" s="17">
        <v>43.5</v>
      </c>
      <c r="I238" s="17">
        <v>0.245</v>
      </c>
      <c r="J238" s="17">
        <v>5.5E-2</v>
      </c>
      <c r="K238" s="17">
        <v>0.71099999999999997</v>
      </c>
      <c r="L238" s="17">
        <v>302</v>
      </c>
      <c r="M238" s="17">
        <v>48</v>
      </c>
      <c r="N238" s="17">
        <v>410.4</v>
      </c>
      <c r="O238" s="17">
        <v>10.5</v>
      </c>
      <c r="P238" s="17">
        <v>-12</v>
      </c>
      <c r="Q238">
        <v>1350</v>
      </c>
      <c r="R238">
        <v>50454</v>
      </c>
    </row>
    <row r="239" spans="1:18">
      <c r="A239" s="17" t="s">
        <v>6290</v>
      </c>
      <c r="B239" s="17">
        <v>0</v>
      </c>
      <c r="C239" s="17">
        <v>0</v>
      </c>
      <c r="D239" s="17">
        <v>0</v>
      </c>
      <c r="E239" s="17">
        <v>1</v>
      </c>
      <c r="F239" s="17">
        <v>0</v>
      </c>
      <c r="G239" s="17">
        <v>0</v>
      </c>
      <c r="H239" s="17">
        <v>43.4</v>
      </c>
      <c r="I239" s="17">
        <v>7.6999999999999999E-2</v>
      </c>
      <c r="J239" s="17">
        <v>2.1999999999999999E-2</v>
      </c>
      <c r="K239" s="17">
        <v>0.66900000000000004</v>
      </c>
      <c r="L239" s="17">
        <v>165</v>
      </c>
      <c r="M239" s="17">
        <v>25</v>
      </c>
      <c r="N239" s="17">
        <v>442</v>
      </c>
      <c r="O239" s="17">
        <v>7.1000000000000227</v>
      </c>
      <c r="P239" s="17">
        <v>-2</v>
      </c>
      <c r="Q239">
        <v>3423</v>
      </c>
      <c r="R239">
        <v>79482</v>
      </c>
    </row>
    <row r="240" spans="1:18">
      <c r="A240" s="17" t="s">
        <v>6118</v>
      </c>
      <c r="B240" s="17">
        <v>0</v>
      </c>
      <c r="C240" s="17">
        <v>0</v>
      </c>
      <c r="D240" s="17">
        <v>1</v>
      </c>
      <c r="E240" s="17">
        <v>0</v>
      </c>
      <c r="F240" s="17">
        <v>3293618</v>
      </c>
      <c r="G240" s="17">
        <v>10261198</v>
      </c>
      <c r="H240" s="17">
        <v>49.3</v>
      </c>
      <c r="I240" s="17">
        <v>0.66100000000000003</v>
      </c>
      <c r="J240" s="17">
        <v>4.1000000000000002E-2</v>
      </c>
      <c r="K240" s="17">
        <v>0.67900000000000005</v>
      </c>
      <c r="L240" s="17">
        <v>227</v>
      </c>
      <c r="M240" s="17">
        <v>26</v>
      </c>
      <c r="N240" s="17">
        <v>517.1</v>
      </c>
      <c r="O240" s="17">
        <v>61.399999999999977</v>
      </c>
      <c r="P240" s="17">
        <v>3</v>
      </c>
      <c r="Q240">
        <v>281</v>
      </c>
      <c r="R240">
        <v>23971</v>
      </c>
    </row>
    <row r="241" spans="1:18">
      <c r="A241" s="17" t="s">
        <v>5987</v>
      </c>
      <c r="B241" s="17">
        <v>0</v>
      </c>
      <c r="C241" s="17">
        <v>0</v>
      </c>
      <c r="D241" s="17">
        <v>1</v>
      </c>
      <c r="E241" s="17">
        <v>0</v>
      </c>
      <c r="F241" s="17">
        <v>202594</v>
      </c>
      <c r="G241" s="17">
        <v>1109511</v>
      </c>
      <c r="H241" s="17">
        <v>52.3</v>
      </c>
      <c r="I241" s="17">
        <v>0.59599999999999997</v>
      </c>
      <c r="J241" s="17">
        <v>7.1999999999999995E-2</v>
      </c>
      <c r="K241" s="17">
        <v>0.68899999999999995</v>
      </c>
      <c r="L241" s="17">
        <v>184</v>
      </c>
      <c r="M241" s="17">
        <v>7</v>
      </c>
      <c r="N241" s="17">
        <v>620.29999999999995</v>
      </c>
      <c r="O241" s="17">
        <v>11.5</v>
      </c>
      <c r="P241" s="17">
        <v>-9</v>
      </c>
      <c r="Q241">
        <v>213</v>
      </c>
      <c r="R241">
        <v>36486</v>
      </c>
    </row>
    <row r="242" spans="1:18">
      <c r="A242" s="17" t="s">
        <v>6106</v>
      </c>
      <c r="B242" s="17">
        <v>0</v>
      </c>
      <c r="C242" s="17">
        <v>1</v>
      </c>
      <c r="D242" s="17">
        <v>0</v>
      </c>
      <c r="E242" s="17">
        <v>0</v>
      </c>
      <c r="F242" s="17">
        <v>1340164</v>
      </c>
      <c r="G242" s="17">
        <v>4830800</v>
      </c>
      <c r="H242" s="17">
        <v>52.5</v>
      </c>
      <c r="I242" s="17">
        <v>0.38600000000000001</v>
      </c>
      <c r="J242" s="17">
        <v>5.0523999999999999E-2</v>
      </c>
      <c r="K242" s="17">
        <v>0.68400000000000005</v>
      </c>
      <c r="L242" s="17">
        <v>130</v>
      </c>
      <c r="M242" s="17">
        <v>38</v>
      </c>
      <c r="N242" s="17">
        <v>624.29999999999995</v>
      </c>
      <c r="O242" s="17">
        <v>42.600000000000023</v>
      </c>
      <c r="P242" s="17">
        <v>-22</v>
      </c>
      <c r="Q242">
        <v>214</v>
      </c>
      <c r="R242">
        <v>21859</v>
      </c>
    </row>
    <row r="243" spans="1:18">
      <c r="A243" s="17" t="s">
        <v>6145</v>
      </c>
      <c r="B243" s="17">
        <v>0</v>
      </c>
      <c r="C243" s="17">
        <v>0</v>
      </c>
      <c r="D243" s="17">
        <v>1</v>
      </c>
      <c r="E243" s="17">
        <v>0</v>
      </c>
      <c r="F243" s="17">
        <v>10651</v>
      </c>
      <c r="G243" s="17">
        <v>59000</v>
      </c>
      <c r="H243" s="17">
        <v>43</v>
      </c>
      <c r="I243" s="17">
        <v>0.71499999999999997</v>
      </c>
      <c r="J243" s="17">
        <v>5.0523999999999999E-2</v>
      </c>
      <c r="K243" s="17">
        <v>0.64100000000000001</v>
      </c>
      <c r="L243" s="17">
        <v>263</v>
      </c>
      <c r="M243" s="17">
        <v>3</v>
      </c>
      <c r="N243" s="17">
        <v>480.9</v>
      </c>
      <c r="O243" s="17">
        <v>41.600000000000023</v>
      </c>
      <c r="P243" s="17">
        <v>13</v>
      </c>
      <c r="Q243">
        <v>687</v>
      </c>
      <c r="R243">
        <v>31565</v>
      </c>
    </row>
    <row r="244" spans="1:18">
      <c r="A244" s="17" t="s">
        <v>6291</v>
      </c>
      <c r="B244" s="17">
        <v>0</v>
      </c>
      <c r="C244" s="17">
        <v>0</v>
      </c>
      <c r="D244" s="17">
        <v>1</v>
      </c>
      <c r="E244" s="17">
        <v>0</v>
      </c>
      <c r="F244" s="17">
        <v>0</v>
      </c>
      <c r="G244" s="17">
        <v>0</v>
      </c>
      <c r="H244" s="17">
        <v>60.4</v>
      </c>
      <c r="I244" s="17">
        <v>0.35599999999999998</v>
      </c>
      <c r="J244" s="17">
        <v>2.4E-2</v>
      </c>
      <c r="K244" s="17">
        <v>0.69599999999999995</v>
      </c>
      <c r="L244" s="17">
        <v>281</v>
      </c>
      <c r="M244" s="17">
        <v>2</v>
      </c>
      <c r="N244" s="17">
        <v>782.8</v>
      </c>
      <c r="O244" s="17">
        <v>64.700000000000045</v>
      </c>
      <c r="P244" s="17">
        <v>36</v>
      </c>
      <c r="Q244">
        <v>266</v>
      </c>
      <c r="R244">
        <v>4893</v>
      </c>
    </row>
    <row r="245" spans="1:18">
      <c r="A245" s="17" t="s">
        <v>6292</v>
      </c>
      <c r="B245" s="17">
        <v>0</v>
      </c>
      <c r="C245" s="17">
        <v>1</v>
      </c>
      <c r="D245" s="17">
        <v>0</v>
      </c>
      <c r="E245" s="17">
        <v>0</v>
      </c>
      <c r="F245" s="17">
        <v>0</v>
      </c>
      <c r="G245" s="17">
        <v>0</v>
      </c>
      <c r="H245" s="17">
        <v>44.3</v>
      </c>
      <c r="I245" s="17">
        <v>0.11</v>
      </c>
      <c r="J245" s="17">
        <v>4.4999999999999998E-2</v>
      </c>
      <c r="K245" s="17">
        <v>0.69</v>
      </c>
      <c r="L245" s="17">
        <v>205</v>
      </c>
      <c r="M245" s="17">
        <v>19</v>
      </c>
      <c r="N245" s="17">
        <v>415.7</v>
      </c>
      <c r="O245" s="17">
        <v>3</v>
      </c>
      <c r="P245" s="17">
        <v>349</v>
      </c>
      <c r="Q245">
        <v>163</v>
      </c>
      <c r="R245">
        <v>12670</v>
      </c>
    </row>
    <row r="246" spans="1:18">
      <c r="A246" s="17" t="s">
        <v>6144</v>
      </c>
      <c r="B246" s="17">
        <v>0</v>
      </c>
      <c r="C246" s="17">
        <v>0</v>
      </c>
      <c r="D246" s="17">
        <v>1</v>
      </c>
      <c r="E246" s="17">
        <v>0</v>
      </c>
      <c r="F246" s="17">
        <v>441818</v>
      </c>
      <c r="G246" s="17">
        <v>1319256</v>
      </c>
      <c r="H246" s="17">
        <v>44.2</v>
      </c>
      <c r="I246" s="17">
        <v>0.51</v>
      </c>
      <c r="J246" s="17">
        <v>2.9000000000000001E-2</v>
      </c>
      <c r="K246" s="17">
        <v>0.63</v>
      </c>
      <c r="L246" s="17">
        <v>220</v>
      </c>
      <c r="M246" s="17">
        <v>1</v>
      </c>
      <c r="N246" s="17">
        <v>506.2</v>
      </c>
      <c r="O246" s="17">
        <v>65.699999999999989</v>
      </c>
      <c r="P246" s="17">
        <v>0</v>
      </c>
      <c r="Q246">
        <v>534</v>
      </c>
      <c r="R246">
        <v>43679</v>
      </c>
    </row>
    <row r="247" spans="1:18">
      <c r="A247" s="17" t="s">
        <v>6293</v>
      </c>
      <c r="B247" s="17">
        <v>0</v>
      </c>
      <c r="C247" s="17">
        <v>0</v>
      </c>
      <c r="D247" s="17">
        <v>1</v>
      </c>
      <c r="E247" s="17">
        <v>0</v>
      </c>
      <c r="F247" s="17">
        <v>0</v>
      </c>
      <c r="G247" s="17">
        <v>0</v>
      </c>
      <c r="H247" s="17">
        <v>43.9</v>
      </c>
      <c r="I247" s="17">
        <v>0.42899999999999999</v>
      </c>
      <c r="J247" s="17">
        <v>0.03</v>
      </c>
      <c r="K247" s="17">
        <v>0.65700000000000003</v>
      </c>
      <c r="L247" s="17">
        <v>218</v>
      </c>
      <c r="M247" s="17">
        <v>11</v>
      </c>
      <c r="N247" s="17">
        <v>425.6</v>
      </c>
      <c r="O247" s="17">
        <v>24.199999999999989</v>
      </c>
      <c r="P247" s="17">
        <v>0</v>
      </c>
      <c r="Q247">
        <v>453</v>
      </c>
      <c r="R247">
        <v>19047</v>
      </c>
    </row>
    <row r="248" spans="1:18">
      <c r="A248" s="17" t="s">
        <v>6294</v>
      </c>
      <c r="B248" s="17">
        <v>0</v>
      </c>
      <c r="C248" s="17">
        <v>0</v>
      </c>
      <c r="D248" s="17">
        <v>0</v>
      </c>
      <c r="E248" s="17">
        <v>1</v>
      </c>
      <c r="F248" s="17">
        <v>0</v>
      </c>
      <c r="G248" s="17">
        <v>0</v>
      </c>
      <c r="H248" s="17">
        <v>50.7</v>
      </c>
      <c r="I248" s="17">
        <v>0.47599999999999998</v>
      </c>
      <c r="J248" s="17">
        <v>2.1000000000000001E-2</v>
      </c>
      <c r="K248" s="17">
        <v>0.63800000000000001</v>
      </c>
      <c r="L248" s="17">
        <v>146</v>
      </c>
      <c r="M248" s="17">
        <v>58</v>
      </c>
      <c r="N248" s="17">
        <v>616.79999999999995</v>
      </c>
      <c r="O248" s="17">
        <v>7</v>
      </c>
      <c r="P248" s="17">
        <v>171</v>
      </c>
      <c r="Q248">
        <v>1912</v>
      </c>
      <c r="R248">
        <v>45330</v>
      </c>
    </row>
    <row r="249" spans="1:18">
      <c r="A249" s="17" t="s">
        <v>6047</v>
      </c>
      <c r="B249" s="17">
        <v>0</v>
      </c>
      <c r="C249" s="17">
        <v>0</v>
      </c>
      <c r="D249" s="17">
        <v>1</v>
      </c>
      <c r="E249" s="17">
        <v>0</v>
      </c>
      <c r="F249" s="17">
        <v>512216</v>
      </c>
      <c r="G249" s="17">
        <v>2028689</v>
      </c>
      <c r="H249" s="17">
        <v>57.9</v>
      </c>
      <c r="I249" s="17">
        <v>0.47699999999999998</v>
      </c>
      <c r="J249" s="17">
        <v>6.3E-2</v>
      </c>
      <c r="K249" s="17">
        <v>0.67900000000000005</v>
      </c>
      <c r="L249" s="17">
        <v>150</v>
      </c>
      <c r="M249" s="17">
        <v>10</v>
      </c>
      <c r="N249" s="17">
        <v>714.5</v>
      </c>
      <c r="O249" s="17">
        <v>82</v>
      </c>
      <c r="P249" s="17">
        <v>4</v>
      </c>
      <c r="Q249">
        <v>400</v>
      </c>
      <c r="R249">
        <v>37608</v>
      </c>
    </row>
    <row r="250" spans="1:18">
      <c r="A250" s="17" t="s">
        <v>6295</v>
      </c>
      <c r="B250" s="17">
        <v>0</v>
      </c>
      <c r="C250" s="17">
        <v>0</v>
      </c>
      <c r="D250" s="17">
        <v>0</v>
      </c>
      <c r="E250" s="17">
        <v>1</v>
      </c>
      <c r="F250" s="17">
        <v>0</v>
      </c>
      <c r="G250" s="17">
        <v>0</v>
      </c>
      <c r="H250" s="17">
        <v>58.2</v>
      </c>
      <c r="I250" s="17">
        <v>0.41210200000000002</v>
      </c>
      <c r="J250" s="17">
        <v>1.2999999999999999E-2</v>
      </c>
      <c r="K250" s="17">
        <v>0.63600000000000001</v>
      </c>
      <c r="L250" s="17">
        <v>283</v>
      </c>
      <c r="M250" s="17">
        <v>47</v>
      </c>
      <c r="N250" s="17">
        <v>967.6</v>
      </c>
      <c r="O250" s="17">
        <v>-103.30000000000007</v>
      </c>
      <c r="P250" s="17">
        <v>0</v>
      </c>
      <c r="Q250">
        <v>3372</v>
      </c>
      <c r="R250">
        <v>47372</v>
      </c>
    </row>
    <row r="251" spans="1:18">
      <c r="A251" s="17" t="s">
        <v>6296</v>
      </c>
      <c r="B251" s="17">
        <v>0</v>
      </c>
      <c r="C251" s="17">
        <v>1</v>
      </c>
      <c r="D251" s="17">
        <v>0</v>
      </c>
      <c r="E251" s="17">
        <v>0</v>
      </c>
      <c r="F251" s="17">
        <v>0</v>
      </c>
      <c r="G251" s="17">
        <v>0</v>
      </c>
      <c r="H251" s="17">
        <v>36.9</v>
      </c>
      <c r="I251" s="17">
        <v>0.73499999999999999</v>
      </c>
      <c r="J251" s="17">
        <v>3.6999999999999998E-2</v>
      </c>
      <c r="K251" s="17">
        <v>0.63900000000000001</v>
      </c>
      <c r="L251" s="17">
        <v>185</v>
      </c>
      <c r="M251" s="17">
        <v>52</v>
      </c>
      <c r="N251" s="17">
        <v>331.1</v>
      </c>
      <c r="O251" s="17">
        <v>16</v>
      </c>
      <c r="P251" s="17">
        <v>0</v>
      </c>
      <c r="Q251">
        <v>238</v>
      </c>
      <c r="R251">
        <v>20996</v>
      </c>
    </row>
    <row r="252" spans="1:18">
      <c r="A252" s="17" t="s">
        <v>6297</v>
      </c>
      <c r="B252" s="17">
        <v>0</v>
      </c>
      <c r="C252" s="17">
        <v>1</v>
      </c>
      <c r="D252" s="17">
        <v>0</v>
      </c>
      <c r="E252" s="17">
        <v>0</v>
      </c>
      <c r="F252" s="17">
        <v>0</v>
      </c>
      <c r="G252" s="17">
        <v>0</v>
      </c>
      <c r="H252" s="17">
        <v>58.2</v>
      </c>
      <c r="I252" s="17">
        <v>0.38200000000000001</v>
      </c>
      <c r="J252" s="17">
        <v>0.01</v>
      </c>
      <c r="K252" s="17">
        <v>0.63900000000000001</v>
      </c>
      <c r="L252" s="17">
        <v>184</v>
      </c>
      <c r="M252" s="17">
        <v>41</v>
      </c>
      <c r="N252" s="17">
        <v>853.1</v>
      </c>
      <c r="O252" s="17">
        <v>-41.200000000000045</v>
      </c>
      <c r="P252" s="17">
        <v>2</v>
      </c>
      <c r="Q252">
        <v>931</v>
      </c>
      <c r="R252">
        <v>56690</v>
      </c>
    </row>
    <row r="253" spans="1:18">
      <c r="A253" s="17" t="s">
        <v>6085</v>
      </c>
      <c r="B253" s="17">
        <v>0</v>
      </c>
      <c r="C253" s="17">
        <v>1</v>
      </c>
      <c r="D253" s="17">
        <v>0</v>
      </c>
      <c r="E253" s="17">
        <v>0</v>
      </c>
      <c r="F253" s="17">
        <v>106814</v>
      </c>
      <c r="G253" s="17">
        <v>493884</v>
      </c>
      <c r="H253" s="17">
        <v>53.4</v>
      </c>
      <c r="I253" s="17">
        <v>0.33600000000000002</v>
      </c>
      <c r="J253" s="17">
        <v>0.107</v>
      </c>
      <c r="K253" s="17">
        <v>0.63900000000000001</v>
      </c>
      <c r="L253" s="17">
        <v>206</v>
      </c>
      <c r="M253" s="17">
        <v>9</v>
      </c>
      <c r="N253" s="17">
        <v>666</v>
      </c>
      <c r="O253" s="17">
        <v>-6.7000000000000455</v>
      </c>
      <c r="P253" s="17">
        <v>-120</v>
      </c>
      <c r="Q253">
        <v>725</v>
      </c>
      <c r="R253">
        <v>77155</v>
      </c>
    </row>
    <row r="254" spans="1:18">
      <c r="A254" s="17" t="s">
        <v>5993</v>
      </c>
      <c r="B254" s="17">
        <v>0</v>
      </c>
      <c r="C254" s="17">
        <v>0</v>
      </c>
      <c r="D254" s="17">
        <v>0</v>
      </c>
      <c r="E254" s="17">
        <v>1</v>
      </c>
      <c r="F254" s="17">
        <v>21977342</v>
      </c>
      <c r="G254" s="17">
        <v>45528612</v>
      </c>
      <c r="H254" s="17">
        <v>53.3</v>
      </c>
      <c r="I254" s="17">
        <v>0.35399999999999998</v>
      </c>
      <c r="J254" s="17">
        <v>2.5000000000000001E-2</v>
      </c>
      <c r="K254" s="17">
        <v>0.57899999999999996</v>
      </c>
      <c r="L254" s="17">
        <v>231</v>
      </c>
      <c r="M254" s="17">
        <v>524</v>
      </c>
      <c r="N254" s="17">
        <v>743.9</v>
      </c>
      <c r="O254" s="17">
        <v>34.600000000000023</v>
      </c>
      <c r="P254" s="17">
        <v>-84</v>
      </c>
      <c r="Q254">
        <v>2950</v>
      </c>
      <c r="R254">
        <v>616294</v>
      </c>
    </row>
    <row r="255" spans="1:18">
      <c r="A255" s="17" t="s">
        <v>6298</v>
      </c>
      <c r="B255" s="17">
        <v>0</v>
      </c>
      <c r="C255" s="17">
        <v>1</v>
      </c>
      <c r="D255" s="17">
        <v>0</v>
      </c>
      <c r="E255" s="17">
        <v>0</v>
      </c>
      <c r="F255" s="17">
        <v>0</v>
      </c>
      <c r="G255" s="17">
        <v>0</v>
      </c>
      <c r="H255" s="17">
        <v>42.3</v>
      </c>
      <c r="I255" s="17">
        <v>0.92500000000000004</v>
      </c>
      <c r="J255" s="17">
        <v>5.0523999999999999E-2</v>
      </c>
      <c r="K255" s="17">
        <v>0.63</v>
      </c>
      <c r="L255" s="17">
        <v>201</v>
      </c>
      <c r="M255" s="17">
        <v>14</v>
      </c>
      <c r="N255" s="17">
        <v>448.3</v>
      </c>
      <c r="O255" s="17">
        <v>-102.90000000000003</v>
      </c>
      <c r="P255" s="17">
        <v>0</v>
      </c>
      <c r="Q255">
        <v>54</v>
      </c>
      <c r="R255">
        <v>1501</v>
      </c>
    </row>
    <row r="256" spans="1:18">
      <c r="A256" s="17" t="s">
        <v>6299</v>
      </c>
      <c r="B256" s="17">
        <v>0</v>
      </c>
      <c r="C256" s="17">
        <v>1</v>
      </c>
      <c r="D256" s="17">
        <v>0</v>
      </c>
      <c r="E256" s="17">
        <v>0</v>
      </c>
      <c r="F256" s="17">
        <v>0</v>
      </c>
      <c r="G256" s="17">
        <v>0</v>
      </c>
      <c r="H256" s="17">
        <v>40.799999999999997</v>
      </c>
      <c r="I256" s="17">
        <v>0.92</v>
      </c>
      <c r="J256" s="17">
        <v>0.03</v>
      </c>
      <c r="K256" s="17">
        <v>0.63200000000000001</v>
      </c>
      <c r="L256" s="17">
        <v>113</v>
      </c>
      <c r="M256" s="17">
        <v>1</v>
      </c>
      <c r="N256" s="17">
        <v>361.5</v>
      </c>
      <c r="O256" s="17">
        <v>12.199999999999989</v>
      </c>
      <c r="P256" s="17">
        <v>-1</v>
      </c>
      <c r="Q256">
        <v>346</v>
      </c>
      <c r="R256">
        <v>22268</v>
      </c>
    </row>
    <row r="257" spans="1:18">
      <c r="A257" s="17" t="s">
        <v>6019</v>
      </c>
      <c r="B257" s="17">
        <v>0</v>
      </c>
      <c r="C257" s="17">
        <v>0</v>
      </c>
      <c r="D257" s="17">
        <v>0</v>
      </c>
      <c r="E257" s="17">
        <v>1</v>
      </c>
      <c r="F257" s="17">
        <v>10060208</v>
      </c>
      <c r="G257" s="17">
        <v>37400000</v>
      </c>
      <c r="H257" s="17">
        <v>52.6</v>
      </c>
      <c r="I257" s="17">
        <v>0.443</v>
      </c>
      <c r="J257" s="17">
        <v>0.08</v>
      </c>
      <c r="K257" s="17">
        <v>0.66</v>
      </c>
      <c r="L257" s="17">
        <v>172</v>
      </c>
      <c r="M257" s="17">
        <v>28</v>
      </c>
      <c r="N257" s="17">
        <v>619.70000000000005</v>
      </c>
      <c r="O257" s="17">
        <v>-1.7000000000000455</v>
      </c>
      <c r="P257" s="17">
        <v>55</v>
      </c>
      <c r="Q257">
        <v>275</v>
      </c>
      <c r="R257">
        <v>46207</v>
      </c>
    </row>
    <row r="258" spans="1:18">
      <c r="A258" s="17" t="s">
        <v>6300</v>
      </c>
      <c r="B258" s="17">
        <v>0</v>
      </c>
      <c r="C258" s="17">
        <v>0</v>
      </c>
      <c r="D258" s="17">
        <v>1</v>
      </c>
      <c r="E258" s="17">
        <v>0</v>
      </c>
      <c r="F258" s="17">
        <v>0</v>
      </c>
      <c r="G258" s="17">
        <v>0</v>
      </c>
      <c r="H258" s="17">
        <v>56.4</v>
      </c>
      <c r="I258" s="17">
        <v>0.78700000000000003</v>
      </c>
      <c r="J258" s="17">
        <v>2.5000000000000001E-2</v>
      </c>
      <c r="K258" s="17">
        <v>0.68899999999999995</v>
      </c>
      <c r="L258" s="17">
        <v>148</v>
      </c>
      <c r="M258" s="17">
        <v>6</v>
      </c>
      <c r="N258" s="17">
        <v>699.1</v>
      </c>
      <c r="O258" s="17">
        <v>-1.8000000000000682</v>
      </c>
      <c r="P258" s="17">
        <v>0</v>
      </c>
      <c r="Q258">
        <v>682</v>
      </c>
      <c r="R258">
        <v>9403</v>
      </c>
    </row>
    <row r="259" spans="1:18">
      <c r="A259" s="17" t="s">
        <v>6091</v>
      </c>
      <c r="B259" s="17">
        <v>0</v>
      </c>
      <c r="C259" s="17">
        <v>0</v>
      </c>
      <c r="D259" s="17">
        <v>0</v>
      </c>
      <c r="E259" s="17">
        <v>1</v>
      </c>
      <c r="F259" s="17">
        <v>840828</v>
      </c>
      <c r="G259" s="17">
        <v>14672192</v>
      </c>
      <c r="H259" s="17">
        <v>49.5</v>
      </c>
      <c r="I259" s="17">
        <v>0.27500000000000002</v>
      </c>
      <c r="J259" s="17">
        <v>1.6E-2</v>
      </c>
      <c r="K259" s="17">
        <v>0.63100000000000001</v>
      </c>
      <c r="L259" s="17">
        <v>173</v>
      </c>
      <c r="M259" s="17">
        <v>119</v>
      </c>
      <c r="N259" s="17">
        <v>611.29999999999995</v>
      </c>
      <c r="O259" s="17">
        <v>-5.6999999999999318</v>
      </c>
      <c r="P259" s="17">
        <v>102</v>
      </c>
      <c r="Q259">
        <v>4234</v>
      </c>
      <c r="R259">
        <v>76216</v>
      </c>
    </row>
    <row r="260" spans="1:18" s="16" customFormat="1">
      <c r="A260" s="17" t="s">
        <v>6301</v>
      </c>
      <c r="B260" s="17">
        <v>1</v>
      </c>
      <c r="C260" s="17">
        <v>0</v>
      </c>
      <c r="D260" s="17">
        <v>0</v>
      </c>
      <c r="E260" s="17">
        <v>0</v>
      </c>
      <c r="F260" s="17">
        <v>0</v>
      </c>
      <c r="G260" s="17">
        <v>0</v>
      </c>
      <c r="H260" s="17">
        <v>47.3</v>
      </c>
      <c r="I260" s="17">
        <v>0.35199999999999998</v>
      </c>
      <c r="J260" s="17">
        <v>0.02</v>
      </c>
      <c r="K260" s="17">
        <v>0.65914700000000004</v>
      </c>
      <c r="L260" s="17">
        <v>201</v>
      </c>
      <c r="M260" s="17">
        <v>46</v>
      </c>
      <c r="N260" s="17">
        <v>746.5</v>
      </c>
      <c r="O260" s="17">
        <v>149.89999999999998</v>
      </c>
      <c r="P260" s="17">
        <v>113</v>
      </c>
      <c r="Q260" s="14">
        <v>26</v>
      </c>
      <c r="R260" s="14">
        <v>960</v>
      </c>
    </row>
    <row r="261" spans="1:18">
      <c r="A261" s="17" t="s">
        <v>6014</v>
      </c>
      <c r="B261" s="17">
        <v>0</v>
      </c>
      <c r="C261" s="17">
        <v>1</v>
      </c>
      <c r="D261" s="17">
        <v>0</v>
      </c>
      <c r="E261" s="17">
        <v>0</v>
      </c>
      <c r="F261" s="17">
        <v>137208</v>
      </c>
      <c r="G261" s="17">
        <v>548833</v>
      </c>
      <c r="H261" s="17">
        <v>47.9</v>
      </c>
      <c r="I261" s="17">
        <v>0.39200000000000002</v>
      </c>
      <c r="J261" s="17">
        <v>5.0999999999999997E-2</v>
      </c>
      <c r="K261" s="17">
        <v>0.64100000000000001</v>
      </c>
      <c r="L261" s="17">
        <v>158</v>
      </c>
      <c r="M261" s="17">
        <v>49</v>
      </c>
      <c r="N261" s="17">
        <v>607.5</v>
      </c>
      <c r="O261" s="17">
        <v>34.899999999999977</v>
      </c>
      <c r="P261" s="17">
        <v>74</v>
      </c>
      <c r="Q261">
        <v>148</v>
      </c>
      <c r="R261">
        <v>34040</v>
      </c>
    </row>
    <row r="262" spans="1:18">
      <c r="A262" s="17" t="s">
        <v>5999</v>
      </c>
      <c r="B262" s="17">
        <v>0</v>
      </c>
      <c r="C262" s="17">
        <v>1</v>
      </c>
      <c r="D262" s="17">
        <v>0</v>
      </c>
      <c r="E262" s="17">
        <v>0</v>
      </c>
      <c r="F262" s="17">
        <v>5223729</v>
      </c>
      <c r="G262" s="17">
        <v>15660454</v>
      </c>
      <c r="H262" s="17">
        <v>59.3</v>
      </c>
      <c r="I262" s="17">
        <v>0.7</v>
      </c>
      <c r="J262" s="17">
        <v>3.2000000000000001E-2</v>
      </c>
      <c r="K262" s="17">
        <v>0.67700000000000005</v>
      </c>
      <c r="L262" s="17">
        <v>314</v>
      </c>
      <c r="M262" s="17">
        <v>88</v>
      </c>
      <c r="N262" s="17">
        <v>853.5</v>
      </c>
      <c r="O262" s="17">
        <v>31.899999999999977</v>
      </c>
      <c r="P262" s="17">
        <v>-7</v>
      </c>
      <c r="Q262">
        <v>1404</v>
      </c>
      <c r="R262">
        <v>149472</v>
      </c>
    </row>
    <row r="263" spans="1:18">
      <c r="A263" s="17" t="s">
        <v>6302</v>
      </c>
      <c r="B263" s="17">
        <v>0</v>
      </c>
      <c r="C263" s="17">
        <v>1</v>
      </c>
      <c r="D263" s="17">
        <v>0</v>
      </c>
      <c r="E263" s="17">
        <v>0</v>
      </c>
      <c r="F263" s="17">
        <v>0</v>
      </c>
      <c r="G263" s="17">
        <v>0</v>
      </c>
      <c r="H263" s="17">
        <v>29.8</v>
      </c>
      <c r="I263" s="17">
        <v>0.52500000000000002</v>
      </c>
      <c r="J263" s="17">
        <v>0.04</v>
      </c>
      <c r="K263" s="17">
        <v>0.624</v>
      </c>
      <c r="L263" s="17">
        <v>238</v>
      </c>
      <c r="M263" s="17">
        <v>21</v>
      </c>
      <c r="N263" s="17">
        <v>258.39999999999998</v>
      </c>
      <c r="O263" s="17">
        <v>22.900000000000034</v>
      </c>
      <c r="P263" s="17">
        <v>1</v>
      </c>
      <c r="Q263">
        <v>682</v>
      </c>
      <c r="R263">
        <v>10920</v>
      </c>
    </row>
    <row r="264" spans="1:18">
      <c r="A264" s="17" t="s">
        <v>6111</v>
      </c>
      <c r="B264" s="17">
        <v>0</v>
      </c>
      <c r="C264" s="17">
        <v>1</v>
      </c>
      <c r="D264" s="17">
        <v>0</v>
      </c>
      <c r="E264" s="17">
        <v>0</v>
      </c>
      <c r="F264" s="17">
        <v>0</v>
      </c>
      <c r="G264" s="17">
        <v>0</v>
      </c>
      <c r="H264" s="17">
        <v>47.1</v>
      </c>
      <c r="I264" s="17">
        <v>0.623</v>
      </c>
      <c r="J264" s="17">
        <v>0.122</v>
      </c>
      <c r="K264" s="17">
        <v>0.69799999999999995</v>
      </c>
      <c r="L264" s="17">
        <v>230</v>
      </c>
      <c r="M264" s="17">
        <v>40</v>
      </c>
      <c r="N264" s="17">
        <v>470.3</v>
      </c>
      <c r="O264" s="17">
        <v>16.199999999999989</v>
      </c>
      <c r="P264" s="17">
        <v>53</v>
      </c>
      <c r="Q264">
        <v>118</v>
      </c>
      <c r="R264">
        <v>11760</v>
      </c>
    </row>
    <row r="265" spans="1:18">
      <c r="A265" s="17" t="s">
        <v>6303</v>
      </c>
      <c r="B265" s="17">
        <v>0</v>
      </c>
      <c r="C265" s="17">
        <v>1</v>
      </c>
      <c r="D265" s="17">
        <v>0</v>
      </c>
      <c r="E265" s="17">
        <v>0</v>
      </c>
      <c r="F265" s="17">
        <v>0</v>
      </c>
      <c r="G265" s="17">
        <v>0</v>
      </c>
      <c r="H265" s="17">
        <v>41.8</v>
      </c>
      <c r="I265" s="17">
        <v>0.71199999999999997</v>
      </c>
      <c r="J265" s="17">
        <v>4.8000000000000001E-2</v>
      </c>
      <c r="K265" s="17">
        <v>0.68200000000000005</v>
      </c>
      <c r="L265" s="17">
        <v>241</v>
      </c>
      <c r="M265" s="17">
        <v>5</v>
      </c>
      <c r="N265" s="17">
        <v>394.1</v>
      </c>
      <c r="O265" s="17">
        <v>27.5</v>
      </c>
      <c r="P265" s="17">
        <v>2</v>
      </c>
      <c r="Q265">
        <v>480</v>
      </c>
      <c r="R265">
        <v>28040</v>
      </c>
    </row>
    <row r="266" spans="1:18">
      <c r="A266" s="17" t="s">
        <v>6005</v>
      </c>
      <c r="B266" s="17">
        <v>0</v>
      </c>
      <c r="C266" s="17">
        <v>1</v>
      </c>
      <c r="D266" s="17">
        <v>0</v>
      </c>
      <c r="E266" s="17">
        <v>0</v>
      </c>
      <c r="F266" s="17">
        <v>5908479</v>
      </c>
      <c r="G266" s="17">
        <v>35060812</v>
      </c>
      <c r="H266" s="17">
        <v>52.7</v>
      </c>
      <c r="I266" s="17">
        <v>0.185</v>
      </c>
      <c r="J266" s="17">
        <v>5.0523999999999999E-2</v>
      </c>
      <c r="K266" s="17">
        <v>0.60599999999999998</v>
      </c>
      <c r="L266" s="17">
        <v>208</v>
      </c>
      <c r="M266" s="17">
        <v>15</v>
      </c>
      <c r="N266" s="17">
        <v>696.4</v>
      </c>
      <c r="O266" s="17">
        <v>89.800000000000068</v>
      </c>
      <c r="P266" s="17">
        <v>-42</v>
      </c>
      <c r="Q266">
        <v>1190</v>
      </c>
      <c r="R266">
        <v>94024</v>
      </c>
    </row>
    <row r="267" spans="1:18">
      <c r="A267" s="17" t="s">
        <v>6304</v>
      </c>
      <c r="B267" s="17">
        <v>0</v>
      </c>
      <c r="C267" s="17">
        <v>0</v>
      </c>
      <c r="D267" s="17">
        <v>0</v>
      </c>
      <c r="E267" s="17">
        <v>1</v>
      </c>
      <c r="F267" s="17">
        <v>0</v>
      </c>
      <c r="G267" s="17">
        <v>0</v>
      </c>
      <c r="H267" s="17">
        <v>57.9</v>
      </c>
      <c r="I267" s="17">
        <v>0.56399999999999995</v>
      </c>
      <c r="J267" s="17">
        <v>2.4E-2</v>
      </c>
      <c r="K267" s="17">
        <v>0.67</v>
      </c>
      <c r="L267" s="17">
        <v>168</v>
      </c>
      <c r="M267" s="17">
        <v>14</v>
      </c>
      <c r="N267" s="17">
        <v>812.1</v>
      </c>
      <c r="O267" s="17">
        <v>9.1999999999999318</v>
      </c>
      <c r="P267" s="17">
        <v>189</v>
      </c>
      <c r="Q267">
        <v>1901</v>
      </c>
      <c r="R267">
        <v>24389</v>
      </c>
    </row>
    <row r="268" spans="1:18">
      <c r="A268" s="17" t="s">
        <v>6305</v>
      </c>
      <c r="B268" s="17">
        <v>0</v>
      </c>
      <c r="C268" s="17">
        <v>1</v>
      </c>
      <c r="D268" s="17">
        <v>0</v>
      </c>
      <c r="E268" s="17">
        <v>0</v>
      </c>
      <c r="F268" s="17">
        <v>0</v>
      </c>
      <c r="G268" s="17">
        <v>0</v>
      </c>
      <c r="H268" s="17">
        <v>45.2</v>
      </c>
      <c r="I268" s="17">
        <v>0.32800000000000001</v>
      </c>
      <c r="J268" s="17">
        <v>7.2999999999999995E-2</v>
      </c>
      <c r="K268" s="17">
        <v>0.61099999999999999</v>
      </c>
      <c r="L268" s="17">
        <v>111</v>
      </c>
      <c r="M268" s="17">
        <v>73</v>
      </c>
      <c r="N268" s="17">
        <v>625.9</v>
      </c>
      <c r="O268" s="17">
        <v>22.5</v>
      </c>
      <c r="P268" s="17">
        <v>41</v>
      </c>
      <c r="Q268">
        <v>85</v>
      </c>
      <c r="R268">
        <v>23886</v>
      </c>
    </row>
    <row r="269" spans="1:18">
      <c r="A269" s="17" t="s">
        <v>6086</v>
      </c>
      <c r="B269" s="17">
        <v>1</v>
      </c>
      <c r="C269" s="17">
        <v>0</v>
      </c>
      <c r="D269" s="17">
        <v>0</v>
      </c>
      <c r="E269" s="17">
        <v>0</v>
      </c>
      <c r="F269" s="17">
        <v>151257</v>
      </c>
      <c r="G269" s="17">
        <v>504190</v>
      </c>
      <c r="H269" s="17">
        <v>53.4</v>
      </c>
      <c r="I269" s="17">
        <v>0.52300000000000002</v>
      </c>
      <c r="J269" s="17">
        <v>2.9000000000000001E-2</v>
      </c>
      <c r="K269" s="17">
        <v>0.63100000000000001</v>
      </c>
      <c r="L269" s="17">
        <v>170</v>
      </c>
      <c r="M269" s="17">
        <v>12</v>
      </c>
      <c r="N269" s="17">
        <v>683.4</v>
      </c>
      <c r="O269" s="17">
        <v>29.399999999999977</v>
      </c>
      <c r="P269" s="17">
        <v>-12</v>
      </c>
      <c r="Q269">
        <v>471</v>
      </c>
      <c r="R269">
        <v>55454</v>
      </c>
    </row>
    <row r="270" spans="1:18">
      <c r="A270" s="17" t="s">
        <v>6306</v>
      </c>
      <c r="B270" s="17">
        <v>0</v>
      </c>
      <c r="C270" s="17">
        <v>0</v>
      </c>
      <c r="D270" s="17">
        <v>0</v>
      </c>
      <c r="E270" s="17">
        <v>1</v>
      </c>
      <c r="F270" s="17">
        <v>0</v>
      </c>
      <c r="G270" s="17">
        <v>0</v>
      </c>
      <c r="H270" s="17">
        <v>46.8</v>
      </c>
      <c r="I270" s="17">
        <v>0.66100000000000003</v>
      </c>
      <c r="J270" s="17">
        <v>2.8000000000000001E-2</v>
      </c>
      <c r="K270" s="17">
        <v>0.65300000000000002</v>
      </c>
      <c r="L270" s="17">
        <v>270</v>
      </c>
      <c r="M270" s="17">
        <v>8</v>
      </c>
      <c r="N270" s="17">
        <v>524.29999999999995</v>
      </c>
      <c r="O270" s="17">
        <v>15.900000000000091</v>
      </c>
      <c r="P270" s="17">
        <v>0</v>
      </c>
      <c r="Q270">
        <v>984</v>
      </c>
      <c r="R270">
        <v>45508</v>
      </c>
    </row>
    <row r="271" spans="1:18">
      <c r="A271" s="17" t="s">
        <v>6105</v>
      </c>
      <c r="B271" s="17">
        <v>0</v>
      </c>
      <c r="C271" s="17">
        <v>1</v>
      </c>
      <c r="D271" s="17">
        <v>0</v>
      </c>
      <c r="E271" s="17">
        <v>0</v>
      </c>
      <c r="F271" s="17">
        <v>218372</v>
      </c>
      <c r="G271" s="17">
        <v>873488</v>
      </c>
      <c r="H271" s="17">
        <v>53.9</v>
      </c>
      <c r="I271" s="17">
        <v>0.754</v>
      </c>
      <c r="J271" s="17">
        <v>2.1999999999999999E-2</v>
      </c>
      <c r="K271" s="17">
        <v>0.67900000000000005</v>
      </c>
      <c r="L271" s="17">
        <v>210</v>
      </c>
      <c r="M271" s="17">
        <v>1</v>
      </c>
      <c r="N271" s="17">
        <v>599.29999999999995</v>
      </c>
      <c r="O271" s="17">
        <v>29.700000000000045</v>
      </c>
      <c r="P271" s="17">
        <v>78</v>
      </c>
      <c r="Q271">
        <v>232</v>
      </c>
      <c r="R271">
        <v>18628</v>
      </c>
    </row>
    <row r="272" spans="1:18">
      <c r="A272" s="17" t="s">
        <v>6307</v>
      </c>
      <c r="B272" s="17">
        <v>0</v>
      </c>
      <c r="C272" s="17">
        <v>1</v>
      </c>
      <c r="D272" s="17">
        <v>0</v>
      </c>
      <c r="E272" s="17">
        <v>0</v>
      </c>
      <c r="F272" s="17">
        <v>0</v>
      </c>
      <c r="G272" s="17">
        <v>0</v>
      </c>
      <c r="H272" s="17">
        <v>67.400000000000006</v>
      </c>
      <c r="I272" s="17">
        <v>0.871</v>
      </c>
      <c r="J272" s="17">
        <v>1.9E-2</v>
      </c>
      <c r="K272" s="17">
        <v>0.66600000000000004</v>
      </c>
      <c r="L272" s="17">
        <v>260</v>
      </c>
      <c r="M272" s="17">
        <v>1</v>
      </c>
      <c r="N272" s="17">
        <v>1202.8</v>
      </c>
      <c r="O272" s="17">
        <v>161.20000000000005</v>
      </c>
      <c r="P272" s="17">
        <v>-2</v>
      </c>
      <c r="Q272">
        <v>622</v>
      </c>
      <c r="R272">
        <v>16138</v>
      </c>
    </row>
    <row r="273" spans="1:18">
      <c r="A273" s="17" t="s">
        <v>6308</v>
      </c>
      <c r="B273" s="17">
        <v>1</v>
      </c>
      <c r="C273" s="17">
        <v>0</v>
      </c>
      <c r="D273" s="17">
        <v>0</v>
      </c>
      <c r="E273" s="17">
        <v>0</v>
      </c>
      <c r="F273" s="17">
        <v>0</v>
      </c>
      <c r="G273" s="17">
        <v>0</v>
      </c>
      <c r="H273" s="17">
        <v>45.4</v>
      </c>
      <c r="I273" s="17">
        <v>0.61399999999999999</v>
      </c>
      <c r="J273" s="17">
        <v>5.7000000000000002E-2</v>
      </c>
      <c r="K273" s="17">
        <v>0.60599999999999998</v>
      </c>
      <c r="L273" s="17">
        <v>82</v>
      </c>
      <c r="M273" s="17">
        <v>23</v>
      </c>
      <c r="N273" s="17">
        <v>508.6</v>
      </c>
      <c r="O273" s="17">
        <v>34.199999999999932</v>
      </c>
      <c r="P273" s="17">
        <v>0</v>
      </c>
      <c r="Q273">
        <v>280</v>
      </c>
      <c r="R273">
        <v>32885</v>
      </c>
    </row>
    <row r="274" spans="1:18">
      <c r="A274" s="17" t="s">
        <v>6309</v>
      </c>
      <c r="B274" s="17">
        <v>1</v>
      </c>
      <c r="C274" s="17">
        <v>0</v>
      </c>
      <c r="D274" s="17">
        <v>0</v>
      </c>
      <c r="E274" s="17">
        <v>0</v>
      </c>
      <c r="F274" s="17">
        <v>0</v>
      </c>
      <c r="G274" s="17">
        <v>0</v>
      </c>
      <c r="H274" s="17">
        <v>57.5</v>
      </c>
      <c r="I274" s="17">
        <v>0.91500000000000004</v>
      </c>
      <c r="J274" s="17">
        <v>0.04</v>
      </c>
      <c r="K274" s="17">
        <v>0.68899999999999995</v>
      </c>
      <c r="L274" s="17">
        <v>88</v>
      </c>
      <c r="M274" s="17">
        <v>34</v>
      </c>
      <c r="N274" s="17">
        <v>648.20000000000005</v>
      </c>
      <c r="O274" s="17">
        <v>63.699999999999932</v>
      </c>
      <c r="P274" s="17">
        <v>0</v>
      </c>
      <c r="Q274">
        <v>121</v>
      </c>
      <c r="R274">
        <v>16275</v>
      </c>
    </row>
    <row r="275" spans="1:18">
      <c r="A275" s="17" t="s">
        <v>6310</v>
      </c>
      <c r="B275" s="17">
        <v>0</v>
      </c>
      <c r="C275" s="17">
        <v>0</v>
      </c>
      <c r="D275" s="17">
        <v>0</v>
      </c>
      <c r="E275" s="17">
        <v>1</v>
      </c>
      <c r="F275" s="17">
        <v>0</v>
      </c>
      <c r="G275" s="17">
        <v>0</v>
      </c>
      <c r="H275" s="17">
        <v>38.4</v>
      </c>
      <c r="I275" s="17">
        <v>0.23200000000000001</v>
      </c>
      <c r="J275" s="17">
        <v>5.0523999999999999E-2</v>
      </c>
      <c r="K275" s="17">
        <v>0.65600000000000003</v>
      </c>
      <c r="L275" s="17">
        <v>122</v>
      </c>
      <c r="M275" s="17">
        <v>1</v>
      </c>
      <c r="N275" s="17">
        <v>337.2</v>
      </c>
      <c r="O275" s="17">
        <v>13.900000000000034</v>
      </c>
      <c r="P275" s="17">
        <v>0</v>
      </c>
      <c r="Q275">
        <v>1473</v>
      </c>
      <c r="R275">
        <v>21430</v>
      </c>
    </row>
    <row r="276" spans="1:18">
      <c r="A276" s="17" t="s">
        <v>6129</v>
      </c>
      <c r="B276" s="17">
        <v>0</v>
      </c>
      <c r="C276" s="17">
        <v>1</v>
      </c>
      <c r="D276" s="17">
        <v>0</v>
      </c>
      <c r="E276" s="17">
        <v>0</v>
      </c>
      <c r="F276" s="17">
        <v>180457</v>
      </c>
      <c r="G276" s="17">
        <v>743703</v>
      </c>
      <c r="H276" s="17">
        <v>42.3</v>
      </c>
      <c r="I276" s="17">
        <v>0.76</v>
      </c>
      <c r="J276" s="17">
        <v>1.6E-2</v>
      </c>
      <c r="K276" s="17">
        <v>0.66</v>
      </c>
      <c r="L276" s="17">
        <v>167</v>
      </c>
      <c r="M276" s="17">
        <v>47</v>
      </c>
      <c r="N276" s="17">
        <v>410.2</v>
      </c>
      <c r="O276" s="17">
        <v>-24.599999999999966</v>
      </c>
      <c r="P276" s="17">
        <v>-51</v>
      </c>
      <c r="Q276">
        <v>160</v>
      </c>
      <c r="R276">
        <v>23400</v>
      </c>
    </row>
    <row r="277" spans="1:18">
      <c r="A277" s="17" t="s">
        <v>6037</v>
      </c>
      <c r="B277" s="17">
        <v>0</v>
      </c>
      <c r="C277" s="17">
        <v>0</v>
      </c>
      <c r="D277" s="17">
        <v>1</v>
      </c>
      <c r="E277" s="17">
        <v>0</v>
      </c>
      <c r="F277" s="17">
        <v>32564</v>
      </c>
      <c r="G277" s="17">
        <v>171185</v>
      </c>
      <c r="H277" s="17">
        <v>45.6</v>
      </c>
      <c r="I277" s="17">
        <v>0.42799999999999999</v>
      </c>
      <c r="J277" s="17">
        <v>0.13100000000000001</v>
      </c>
      <c r="K277" s="17">
        <v>0.64500000000000002</v>
      </c>
      <c r="L277" s="17">
        <v>187</v>
      </c>
      <c r="M277" s="17">
        <v>62</v>
      </c>
      <c r="N277" s="17">
        <v>509.1</v>
      </c>
      <c r="O277" s="17">
        <v>9.1999999999999318</v>
      </c>
      <c r="P277" s="17">
        <v>10</v>
      </c>
      <c r="Q277">
        <v>150</v>
      </c>
      <c r="R277">
        <v>43437</v>
      </c>
    </row>
    <row r="278" spans="1:18">
      <c r="A278" s="17" t="s">
        <v>6311</v>
      </c>
      <c r="B278" s="17">
        <v>0</v>
      </c>
      <c r="C278" s="17">
        <v>1</v>
      </c>
      <c r="D278" s="17">
        <v>0</v>
      </c>
      <c r="E278" s="17">
        <v>0</v>
      </c>
      <c r="F278" s="17">
        <v>0</v>
      </c>
      <c r="G278" s="17">
        <v>0</v>
      </c>
      <c r="H278" s="17">
        <v>44.9</v>
      </c>
      <c r="I278" s="17">
        <v>0.41210200000000002</v>
      </c>
      <c r="J278" s="17">
        <v>5.0523999999999999E-2</v>
      </c>
      <c r="K278" s="17">
        <v>0.622</v>
      </c>
      <c r="L278" s="17">
        <v>152</v>
      </c>
      <c r="M278" s="17">
        <v>16</v>
      </c>
      <c r="N278" s="17">
        <v>469.8</v>
      </c>
      <c r="O278" s="17">
        <v>5</v>
      </c>
      <c r="P278" s="17">
        <v>-1</v>
      </c>
      <c r="Q278">
        <v>1207</v>
      </c>
      <c r="R278">
        <v>25431</v>
      </c>
    </row>
    <row r="279" spans="1:18">
      <c r="A279" s="17" t="s">
        <v>6102</v>
      </c>
      <c r="B279" s="17">
        <v>0</v>
      </c>
      <c r="C279" s="17">
        <v>0</v>
      </c>
      <c r="D279" s="17">
        <v>0</v>
      </c>
      <c r="E279" s="17">
        <v>1</v>
      </c>
      <c r="F279" s="17">
        <v>724657</v>
      </c>
      <c r="G279" s="17">
        <v>1811643</v>
      </c>
      <c r="H279" s="17">
        <v>46</v>
      </c>
      <c r="I279" s="17">
        <v>0.438</v>
      </c>
      <c r="J279" s="17">
        <v>2.5000000000000001E-2</v>
      </c>
      <c r="K279" s="17">
        <v>0.68100000000000005</v>
      </c>
      <c r="L279" s="17">
        <v>250</v>
      </c>
      <c r="M279" s="17">
        <v>4</v>
      </c>
      <c r="N279" s="17">
        <v>475.9</v>
      </c>
      <c r="O279" s="17">
        <v>25.200000000000045</v>
      </c>
      <c r="P279" s="17">
        <v>3</v>
      </c>
      <c r="Q279">
        <v>657</v>
      </c>
      <c r="R279">
        <v>63491</v>
      </c>
    </row>
    <row r="280" spans="1:18">
      <c r="A280" s="17" t="s">
        <v>6100</v>
      </c>
      <c r="B280" s="17">
        <v>1</v>
      </c>
      <c r="C280" s="17">
        <v>0</v>
      </c>
      <c r="D280" s="17">
        <v>0</v>
      </c>
      <c r="E280" s="17">
        <v>0</v>
      </c>
      <c r="F280" s="17">
        <v>996497</v>
      </c>
      <c r="G280" s="17">
        <v>3447393</v>
      </c>
      <c r="H280" s="17">
        <v>50.3</v>
      </c>
      <c r="I280" s="17">
        <v>2.8000000000000001E-2</v>
      </c>
      <c r="J280" s="17">
        <v>0.111</v>
      </c>
      <c r="K280" s="17">
        <v>0.64500000000000002</v>
      </c>
      <c r="L280" s="17">
        <v>151</v>
      </c>
      <c r="M280" s="17">
        <v>28</v>
      </c>
      <c r="N280" s="17">
        <v>622.20000000000005</v>
      </c>
      <c r="O280" s="17">
        <v>23.5</v>
      </c>
      <c r="P280" s="17">
        <v>-13</v>
      </c>
      <c r="Q280">
        <v>176</v>
      </c>
      <c r="R280">
        <v>89885</v>
      </c>
    </row>
    <row r="281" spans="1:18">
      <c r="A281" s="17" t="s">
        <v>6142</v>
      </c>
      <c r="B281" s="17">
        <v>0</v>
      </c>
      <c r="C281" s="17">
        <v>1</v>
      </c>
      <c r="D281" s="17">
        <v>0</v>
      </c>
      <c r="E281" s="17">
        <v>0</v>
      </c>
      <c r="F281" s="17">
        <v>137988</v>
      </c>
      <c r="G281" s="17">
        <v>469970</v>
      </c>
      <c r="H281" s="17">
        <v>53.6</v>
      </c>
      <c r="I281" s="17">
        <v>0.13100000000000001</v>
      </c>
      <c r="J281" s="17">
        <v>5.0523999999999999E-2</v>
      </c>
      <c r="K281" s="17">
        <v>0.61499999999999999</v>
      </c>
      <c r="L281" s="17">
        <v>146</v>
      </c>
      <c r="M281" s="17">
        <v>123</v>
      </c>
      <c r="N281" s="17">
        <v>736.4</v>
      </c>
      <c r="O281" s="17">
        <v>7.8000000000000682</v>
      </c>
      <c r="P281" s="17">
        <v>12</v>
      </c>
      <c r="Q281">
        <v>218</v>
      </c>
      <c r="R281">
        <v>54729</v>
      </c>
    </row>
    <row r="282" spans="1:18">
      <c r="A282" s="17" t="s">
        <v>6312</v>
      </c>
      <c r="B282" s="17">
        <v>1</v>
      </c>
      <c r="C282" s="17">
        <v>0</v>
      </c>
      <c r="D282" s="17">
        <v>0</v>
      </c>
      <c r="E282" s="17">
        <v>0</v>
      </c>
      <c r="F282" s="17">
        <v>0</v>
      </c>
      <c r="G282" s="17">
        <v>0</v>
      </c>
      <c r="H282" s="17">
        <v>51.3</v>
      </c>
      <c r="I282" s="17">
        <v>0.39400000000000002</v>
      </c>
      <c r="J282" s="17">
        <v>2.3E-2</v>
      </c>
      <c r="K282" s="17">
        <v>0.65400000000000003</v>
      </c>
      <c r="L282" s="17">
        <v>269</v>
      </c>
      <c r="M282" s="17">
        <v>7</v>
      </c>
      <c r="N282" s="17">
        <v>625.70000000000005</v>
      </c>
      <c r="O282" s="17">
        <v>58.899999999999977</v>
      </c>
      <c r="P282" s="17">
        <v>14</v>
      </c>
      <c r="Q282">
        <v>57</v>
      </c>
      <c r="R282">
        <v>4795</v>
      </c>
    </row>
    <row r="283" spans="1:18">
      <c r="A283" s="17" t="s">
        <v>6313</v>
      </c>
      <c r="B283" s="17">
        <v>1</v>
      </c>
      <c r="C283" s="17">
        <v>0</v>
      </c>
      <c r="D283" s="17">
        <v>0</v>
      </c>
      <c r="E283" s="17">
        <v>0</v>
      </c>
      <c r="F283" s="17">
        <v>0</v>
      </c>
      <c r="G283" s="17">
        <v>0</v>
      </c>
      <c r="H283" s="17">
        <v>55.8</v>
      </c>
      <c r="I283" s="17">
        <v>0.254</v>
      </c>
      <c r="J283" s="17">
        <v>2.8000000000000001E-2</v>
      </c>
      <c r="K283" s="17">
        <v>0.64900000000000002</v>
      </c>
      <c r="L283" s="17">
        <v>192</v>
      </c>
      <c r="M283" s="17">
        <v>1</v>
      </c>
      <c r="N283" s="17">
        <v>763.9</v>
      </c>
      <c r="O283" s="17">
        <v>52.300000000000068</v>
      </c>
      <c r="P283" s="17">
        <v>78</v>
      </c>
      <c r="Q283">
        <v>85</v>
      </c>
      <c r="R283">
        <v>13662</v>
      </c>
    </row>
    <row r="284" spans="1:18">
      <c r="A284" s="17" t="s">
        <v>6314</v>
      </c>
      <c r="B284" s="17">
        <v>0</v>
      </c>
      <c r="C284" s="17">
        <v>0</v>
      </c>
      <c r="D284" s="17">
        <v>0</v>
      </c>
      <c r="E284" s="17">
        <v>1</v>
      </c>
      <c r="F284" s="17">
        <v>0</v>
      </c>
      <c r="G284" s="17">
        <v>0</v>
      </c>
      <c r="H284" s="17">
        <v>49.8</v>
      </c>
      <c r="I284" s="17">
        <v>0.754</v>
      </c>
      <c r="J284" s="17">
        <v>2.4E-2</v>
      </c>
      <c r="K284" s="17">
        <v>0.70299999999999996</v>
      </c>
      <c r="L284" s="17">
        <v>228</v>
      </c>
      <c r="M284" s="17">
        <v>56</v>
      </c>
      <c r="N284" s="17">
        <v>539.29999999999995</v>
      </c>
      <c r="O284" s="17">
        <v>44.900000000000091</v>
      </c>
      <c r="P284" s="17">
        <v>0</v>
      </c>
      <c r="Q284">
        <v>1254</v>
      </c>
      <c r="R284">
        <v>35800</v>
      </c>
    </row>
    <row r="285" spans="1:18">
      <c r="A285" s="17" t="s">
        <v>6114</v>
      </c>
      <c r="B285" s="17">
        <v>0</v>
      </c>
      <c r="C285" s="17">
        <v>1</v>
      </c>
      <c r="D285" s="17">
        <v>0</v>
      </c>
      <c r="E285" s="17">
        <v>0</v>
      </c>
      <c r="F285" s="17">
        <v>251618</v>
      </c>
      <c r="G285" s="17">
        <v>1040835</v>
      </c>
      <c r="H285" s="17">
        <v>45.6</v>
      </c>
      <c r="I285" s="17">
        <v>0.23699999999999999</v>
      </c>
      <c r="J285" s="17">
        <v>0.13900000000000001</v>
      </c>
      <c r="K285" s="17">
        <v>0.65500000000000003</v>
      </c>
      <c r="L285" s="17">
        <v>161</v>
      </c>
      <c r="M285" s="17">
        <v>100</v>
      </c>
      <c r="N285" s="17">
        <v>469.4</v>
      </c>
      <c r="O285" s="17">
        <v>25.200000000000045</v>
      </c>
      <c r="P285" s="17">
        <v>171</v>
      </c>
      <c r="Q285">
        <v>174</v>
      </c>
      <c r="R285">
        <v>25514</v>
      </c>
    </row>
    <row r="286" spans="1:18">
      <c r="A286" s="17" t="s">
        <v>6094</v>
      </c>
      <c r="B286" s="17">
        <v>0</v>
      </c>
      <c r="C286" s="17">
        <v>0</v>
      </c>
      <c r="D286" s="17">
        <v>1</v>
      </c>
      <c r="E286" s="17">
        <v>0</v>
      </c>
      <c r="F286" s="17">
        <v>391694</v>
      </c>
      <c r="G286" s="17">
        <v>1275872</v>
      </c>
      <c r="H286" s="17">
        <v>57.6</v>
      </c>
      <c r="I286" s="17">
        <v>0.34200000000000003</v>
      </c>
      <c r="J286" s="17">
        <v>2.1000000000000001E-2</v>
      </c>
      <c r="K286" s="17">
        <v>0.64300000000000002</v>
      </c>
      <c r="L286" s="17">
        <v>159</v>
      </c>
      <c r="M286" s="17">
        <v>9</v>
      </c>
      <c r="N286" s="17">
        <v>751.4</v>
      </c>
      <c r="O286" s="17">
        <v>-25.399999999999977</v>
      </c>
      <c r="P286" s="17">
        <v>6</v>
      </c>
      <c r="Q286">
        <v>1295</v>
      </c>
      <c r="R286">
        <v>41751</v>
      </c>
    </row>
    <row r="287" spans="1:18">
      <c r="A287" s="17" t="s">
        <v>6025</v>
      </c>
      <c r="B287" s="17">
        <v>0</v>
      </c>
      <c r="C287" s="17">
        <v>1</v>
      </c>
      <c r="D287" s="17">
        <v>0</v>
      </c>
      <c r="E287" s="17">
        <v>0</v>
      </c>
      <c r="F287" s="17">
        <v>4003445</v>
      </c>
      <c r="G287" s="17">
        <v>13547818</v>
      </c>
      <c r="H287" s="17">
        <v>54.5</v>
      </c>
      <c r="I287" s="17">
        <v>0.877</v>
      </c>
      <c r="J287" s="17">
        <v>2.5000000000000001E-2</v>
      </c>
      <c r="K287" s="17">
        <v>0.65800000000000003</v>
      </c>
      <c r="L287" s="17">
        <v>235</v>
      </c>
      <c r="M287" s="17">
        <v>47</v>
      </c>
      <c r="N287" s="17">
        <v>673.3</v>
      </c>
      <c r="O287" s="17">
        <v>33.200000000000045</v>
      </c>
      <c r="P287" s="17">
        <v>59</v>
      </c>
      <c r="Q287">
        <v>1779</v>
      </c>
      <c r="R287">
        <v>208462</v>
      </c>
    </row>
    <row r="288" spans="1:18">
      <c r="A288" s="17" t="s">
        <v>6050</v>
      </c>
      <c r="B288" s="17">
        <v>0</v>
      </c>
      <c r="C288" s="17">
        <v>0</v>
      </c>
      <c r="D288" s="17">
        <v>1</v>
      </c>
      <c r="E288" s="17">
        <v>0</v>
      </c>
      <c r="F288" s="17">
        <v>17455</v>
      </c>
      <c r="G288" s="17">
        <v>61460</v>
      </c>
      <c r="H288" s="17">
        <v>49.7</v>
      </c>
      <c r="I288" s="17">
        <v>0.45500000000000002</v>
      </c>
      <c r="J288" s="17">
        <v>6.5000000000000002E-2</v>
      </c>
      <c r="K288" s="17">
        <v>0.69</v>
      </c>
      <c r="L288" s="17">
        <v>194</v>
      </c>
      <c r="M288" s="17">
        <v>27</v>
      </c>
      <c r="N288" s="17">
        <v>515.70000000000005</v>
      </c>
      <c r="O288" s="17">
        <v>72.399999999999977</v>
      </c>
      <c r="P288" s="17">
        <v>-1</v>
      </c>
      <c r="Q288">
        <v>144</v>
      </c>
      <c r="R288">
        <v>21172</v>
      </c>
    </row>
    <row r="289" spans="1:18">
      <c r="A289" s="17" t="s">
        <v>6120</v>
      </c>
      <c r="B289" s="17">
        <v>0</v>
      </c>
      <c r="C289" s="17">
        <v>0</v>
      </c>
      <c r="D289" s="17">
        <v>1</v>
      </c>
      <c r="E289" s="17">
        <v>0</v>
      </c>
      <c r="F289" s="17">
        <v>440384</v>
      </c>
      <c r="G289" s="17">
        <v>1706007</v>
      </c>
      <c r="H289" s="17">
        <v>44.9</v>
      </c>
      <c r="I289" s="17">
        <v>0.55600000000000005</v>
      </c>
      <c r="J289" s="17">
        <v>7.3999999999999996E-2</v>
      </c>
      <c r="K289" s="17">
        <v>0.65900000000000003</v>
      </c>
      <c r="L289" s="17">
        <v>161</v>
      </c>
      <c r="M289" s="17">
        <v>4</v>
      </c>
      <c r="N289" s="17">
        <v>430.1</v>
      </c>
      <c r="O289" s="17">
        <v>54.699999999999989</v>
      </c>
      <c r="P289" s="17">
        <v>42</v>
      </c>
      <c r="Q289">
        <v>320</v>
      </c>
      <c r="R289">
        <v>33971</v>
      </c>
    </row>
    <row r="290" spans="1:18">
      <c r="A290" s="17" t="s">
        <v>6128</v>
      </c>
      <c r="B290" s="17">
        <v>1</v>
      </c>
      <c r="C290" s="17">
        <v>0</v>
      </c>
      <c r="D290" s="17">
        <v>0</v>
      </c>
      <c r="E290" s="17">
        <v>0</v>
      </c>
      <c r="F290" s="17">
        <v>227344</v>
      </c>
      <c r="G290" s="17">
        <v>2273438</v>
      </c>
      <c r="H290" s="17">
        <v>46.2</v>
      </c>
      <c r="I290" s="17">
        <v>0.32300000000000001</v>
      </c>
      <c r="J290" s="17">
        <v>3.5999999999999997E-2</v>
      </c>
      <c r="K290" s="17">
        <v>0.65600000000000003</v>
      </c>
      <c r="L290" s="17">
        <v>255</v>
      </c>
      <c r="M290" s="17">
        <v>18</v>
      </c>
      <c r="N290" s="17">
        <v>510.9</v>
      </c>
      <c r="O290" s="17">
        <v>4.5</v>
      </c>
      <c r="P290" s="17">
        <v>7</v>
      </c>
      <c r="Q290">
        <v>226</v>
      </c>
      <c r="R290">
        <v>32456</v>
      </c>
    </row>
    <row r="291" spans="1:18">
      <c r="A291" s="17" t="s">
        <v>6315</v>
      </c>
      <c r="B291" s="17">
        <v>1</v>
      </c>
      <c r="C291" s="17">
        <v>0</v>
      </c>
      <c r="D291" s="17">
        <v>0</v>
      </c>
      <c r="E291" s="17">
        <v>0</v>
      </c>
      <c r="F291" s="17">
        <v>0</v>
      </c>
      <c r="G291" s="17">
        <v>0</v>
      </c>
      <c r="H291" s="17">
        <v>42.5</v>
      </c>
      <c r="I291" s="17">
        <v>0.34300000000000003</v>
      </c>
      <c r="J291" s="17">
        <v>3.2000000000000001E-2</v>
      </c>
      <c r="K291" s="17">
        <v>0.64600000000000002</v>
      </c>
      <c r="L291" s="17">
        <v>171</v>
      </c>
      <c r="M291" s="17">
        <v>6</v>
      </c>
      <c r="N291" s="17">
        <v>418.3</v>
      </c>
      <c r="O291" s="17">
        <v>17.199999999999989</v>
      </c>
      <c r="P291" s="17">
        <v>-9</v>
      </c>
      <c r="Q291">
        <v>214</v>
      </c>
      <c r="R291">
        <v>31979</v>
      </c>
    </row>
    <row r="292" spans="1:18">
      <c r="A292" s="17" t="s">
        <v>6051</v>
      </c>
      <c r="B292" s="17">
        <v>0</v>
      </c>
      <c r="C292" s="17">
        <v>1</v>
      </c>
      <c r="D292" s="17">
        <v>0</v>
      </c>
      <c r="E292" s="17">
        <v>0</v>
      </c>
      <c r="F292" s="17">
        <v>343335</v>
      </c>
      <c r="G292" s="17">
        <v>1017519</v>
      </c>
      <c r="H292" s="17">
        <v>57.6</v>
      </c>
      <c r="I292" s="17">
        <v>0.19800000000000001</v>
      </c>
      <c r="J292" s="17">
        <v>3.7999999999999999E-2</v>
      </c>
      <c r="K292" s="17">
        <v>0.66500000000000004</v>
      </c>
      <c r="L292" s="17">
        <v>227</v>
      </c>
      <c r="M292" s="17">
        <v>16</v>
      </c>
      <c r="N292" s="17">
        <v>768.4</v>
      </c>
      <c r="O292" s="17">
        <v>29.899999999999977</v>
      </c>
      <c r="P292" s="17">
        <v>-2</v>
      </c>
      <c r="Q292">
        <v>611</v>
      </c>
      <c r="R292">
        <v>40948</v>
      </c>
    </row>
    <row r="293" spans="1:18">
      <c r="A293" s="17" t="s">
        <v>6316</v>
      </c>
      <c r="B293" s="17">
        <v>0</v>
      </c>
      <c r="C293" s="17">
        <v>0</v>
      </c>
      <c r="D293" s="17">
        <v>0</v>
      </c>
      <c r="E293" s="17">
        <v>1</v>
      </c>
      <c r="F293" s="17">
        <v>0</v>
      </c>
      <c r="G293" s="17">
        <v>0</v>
      </c>
      <c r="H293" s="17">
        <v>40.1</v>
      </c>
      <c r="I293" s="17">
        <v>0.501</v>
      </c>
      <c r="J293" s="17">
        <v>2.8000000000000001E-2</v>
      </c>
      <c r="K293" s="17">
        <v>0.70799999999999996</v>
      </c>
      <c r="L293" s="17">
        <v>204</v>
      </c>
      <c r="M293" s="17">
        <v>4</v>
      </c>
      <c r="N293" s="17">
        <v>363.2</v>
      </c>
      <c r="O293" s="17">
        <v>23.199999999999989</v>
      </c>
      <c r="P293" s="17">
        <v>2</v>
      </c>
      <c r="Q293">
        <v>682</v>
      </c>
      <c r="R293">
        <v>13061</v>
      </c>
    </row>
    <row r="294" spans="1:18">
      <c r="A294" s="17" t="s">
        <v>6317</v>
      </c>
      <c r="B294" s="17">
        <v>0</v>
      </c>
      <c r="C294" s="17">
        <v>0</v>
      </c>
      <c r="D294" s="17">
        <v>0</v>
      </c>
      <c r="E294" s="17">
        <v>1</v>
      </c>
      <c r="F294" s="17">
        <v>0</v>
      </c>
      <c r="G294" s="17">
        <v>0</v>
      </c>
      <c r="H294" s="17">
        <v>52.3</v>
      </c>
      <c r="I294" s="17">
        <v>0.33600000000000002</v>
      </c>
      <c r="J294" s="17">
        <v>0.01</v>
      </c>
      <c r="K294" s="17">
        <v>0.68600000000000005</v>
      </c>
      <c r="L294" s="17">
        <v>191</v>
      </c>
      <c r="M294" s="17">
        <v>24</v>
      </c>
      <c r="N294" s="17">
        <v>648.70000000000005</v>
      </c>
      <c r="O294" s="17">
        <v>-49.5</v>
      </c>
      <c r="P294" s="17">
        <v>0</v>
      </c>
      <c r="Q294">
        <v>1556</v>
      </c>
      <c r="R294">
        <v>28387</v>
      </c>
    </row>
    <row r="295" spans="1:18">
      <c r="A295" s="17" t="s">
        <v>6318</v>
      </c>
      <c r="B295" s="17">
        <v>0</v>
      </c>
      <c r="C295" s="17">
        <v>0</v>
      </c>
      <c r="D295" s="17">
        <v>0</v>
      </c>
      <c r="E295" s="17">
        <v>1</v>
      </c>
      <c r="F295" s="17">
        <v>0</v>
      </c>
      <c r="G295" s="17">
        <v>0</v>
      </c>
      <c r="H295" s="17">
        <v>60.6</v>
      </c>
      <c r="I295" s="17">
        <v>0.23499999999999999</v>
      </c>
      <c r="J295" s="17">
        <v>2.1999999999999999E-2</v>
      </c>
      <c r="K295" s="17">
        <v>0.70899999999999996</v>
      </c>
      <c r="L295" s="17">
        <v>78</v>
      </c>
      <c r="M295" s="17">
        <v>37</v>
      </c>
      <c r="N295" s="17">
        <v>655.9</v>
      </c>
      <c r="O295" s="17">
        <v>145.70000000000005</v>
      </c>
      <c r="P295" s="17">
        <v>-187</v>
      </c>
      <c r="Q295">
        <v>1670</v>
      </c>
      <c r="R295">
        <v>19225</v>
      </c>
    </row>
    <row r="296" spans="1:18">
      <c r="A296" s="17" t="s">
        <v>6009</v>
      </c>
      <c r="B296" s="17">
        <v>0</v>
      </c>
      <c r="C296" s="17">
        <v>0</v>
      </c>
      <c r="D296" s="17">
        <v>0</v>
      </c>
      <c r="E296" s="17">
        <v>1</v>
      </c>
      <c r="F296" s="17">
        <v>20127781</v>
      </c>
      <c r="G296" s="17">
        <v>59174834</v>
      </c>
      <c r="H296" s="17">
        <v>61.8</v>
      </c>
      <c r="I296" s="17">
        <v>0.41210200000000002</v>
      </c>
      <c r="J296" s="17">
        <v>2.3E-2</v>
      </c>
      <c r="K296" s="17">
        <v>0.70199999999999996</v>
      </c>
      <c r="L296" s="17">
        <v>449</v>
      </c>
      <c r="M296" s="17">
        <v>5</v>
      </c>
      <c r="N296" s="17">
        <v>933.9</v>
      </c>
      <c r="O296" s="17">
        <v>50</v>
      </c>
      <c r="P296" s="17">
        <v>13</v>
      </c>
      <c r="Q296">
        <v>3415</v>
      </c>
      <c r="R296">
        <v>321916</v>
      </c>
    </row>
    <row r="297" spans="1:18">
      <c r="A297" s="17" t="s">
        <v>6140</v>
      </c>
      <c r="B297" s="17">
        <v>0</v>
      </c>
      <c r="C297" s="17">
        <v>0</v>
      </c>
      <c r="D297" s="17">
        <v>0</v>
      </c>
      <c r="E297" s="17">
        <v>1</v>
      </c>
      <c r="F297" s="17">
        <v>0</v>
      </c>
      <c r="G297" s="17">
        <v>0</v>
      </c>
      <c r="H297" s="17">
        <v>51.9</v>
      </c>
      <c r="I297" s="17">
        <v>0.13900000000000001</v>
      </c>
      <c r="J297" s="17">
        <v>2.4E-2</v>
      </c>
      <c r="K297" s="17">
        <v>0.65300000000000002</v>
      </c>
      <c r="L297" s="17">
        <v>288</v>
      </c>
      <c r="M297" s="17">
        <v>4</v>
      </c>
      <c r="N297" s="17">
        <v>658.9</v>
      </c>
      <c r="O297" s="17">
        <v>-17.199999999999932</v>
      </c>
      <c r="P297" s="17">
        <v>4</v>
      </c>
      <c r="Q297">
        <v>364</v>
      </c>
      <c r="R297">
        <v>48092</v>
      </c>
    </row>
    <row r="298" spans="1:18">
      <c r="A298" s="17" t="s">
        <v>6319</v>
      </c>
      <c r="B298" s="17">
        <v>0</v>
      </c>
      <c r="C298" s="17">
        <v>1</v>
      </c>
      <c r="D298" s="17">
        <v>0</v>
      </c>
      <c r="E298" s="17">
        <v>0</v>
      </c>
      <c r="F298" s="17">
        <v>0</v>
      </c>
      <c r="G298" s="17">
        <v>0</v>
      </c>
      <c r="H298" s="17">
        <v>32.1</v>
      </c>
      <c r="I298" s="17">
        <v>0.28199999999999997</v>
      </c>
      <c r="J298" s="17">
        <v>2.5999999999999999E-2</v>
      </c>
      <c r="K298" s="17">
        <v>0.52700000000000002</v>
      </c>
      <c r="L298" s="17">
        <v>130</v>
      </c>
      <c r="M298" s="17">
        <v>62</v>
      </c>
      <c r="N298" s="17">
        <v>319.10000000000002</v>
      </c>
      <c r="O298" s="17">
        <v>-10.100000000000023</v>
      </c>
      <c r="P298" s="17">
        <v>-1</v>
      </c>
      <c r="Q298">
        <v>410</v>
      </c>
      <c r="R298">
        <v>9771</v>
      </c>
    </row>
    <row r="299" spans="1:18">
      <c r="A299" s="17" t="s">
        <v>6320</v>
      </c>
      <c r="B299" s="17">
        <v>0</v>
      </c>
      <c r="C299" s="17">
        <v>1</v>
      </c>
      <c r="D299" s="17">
        <v>0</v>
      </c>
      <c r="E299" s="17">
        <v>0</v>
      </c>
      <c r="F299" s="17">
        <v>0</v>
      </c>
      <c r="G299" s="17">
        <v>0</v>
      </c>
      <c r="H299" s="17">
        <v>44.9</v>
      </c>
      <c r="I299" s="17">
        <v>0.7</v>
      </c>
      <c r="J299" s="17">
        <v>2.8000000000000001E-2</v>
      </c>
      <c r="K299" s="17">
        <v>0.61599999999999999</v>
      </c>
      <c r="L299" s="17">
        <v>235</v>
      </c>
      <c r="M299" s="17">
        <v>20</v>
      </c>
      <c r="N299" s="17">
        <v>502.1</v>
      </c>
      <c r="O299" s="17">
        <v>9.6999999999999886</v>
      </c>
      <c r="P299" s="17">
        <v>19</v>
      </c>
      <c r="Q299">
        <v>458</v>
      </c>
      <c r="R299">
        <v>16814</v>
      </c>
    </row>
    <row r="300" spans="1:18">
      <c r="A300" s="17" t="s">
        <v>6124</v>
      </c>
      <c r="B300" s="17">
        <v>0</v>
      </c>
      <c r="C300" s="17">
        <v>1</v>
      </c>
      <c r="D300" s="17">
        <v>0</v>
      </c>
      <c r="E300" s="17">
        <v>0</v>
      </c>
      <c r="F300" s="17">
        <v>1616079</v>
      </c>
      <c r="G300" s="17">
        <v>4617370</v>
      </c>
      <c r="H300" s="17">
        <v>49</v>
      </c>
      <c r="I300" s="17">
        <v>0.46500000000000002</v>
      </c>
      <c r="J300" s="17">
        <v>2.5000000000000001E-2</v>
      </c>
      <c r="K300" s="17">
        <v>0.65200000000000002</v>
      </c>
      <c r="L300" s="17">
        <v>173</v>
      </c>
      <c r="M300" s="17">
        <v>16</v>
      </c>
      <c r="N300" s="17">
        <v>577.1</v>
      </c>
      <c r="O300" s="17">
        <v>8.8999999999999773</v>
      </c>
      <c r="P300" s="17">
        <v>2</v>
      </c>
      <c r="Q300">
        <v>557</v>
      </c>
      <c r="R300">
        <v>30584</v>
      </c>
    </row>
    <row r="301" spans="1:18">
      <c r="A301" s="17" t="s">
        <v>6321</v>
      </c>
      <c r="B301" s="17">
        <v>1</v>
      </c>
      <c r="C301" s="17">
        <v>0</v>
      </c>
      <c r="D301" s="17">
        <v>0</v>
      </c>
      <c r="E301" s="17">
        <v>0</v>
      </c>
      <c r="F301" s="17">
        <v>0</v>
      </c>
      <c r="G301" s="17">
        <v>0</v>
      </c>
      <c r="H301" s="17">
        <v>51</v>
      </c>
      <c r="I301" s="17">
        <v>0.52</v>
      </c>
      <c r="J301" s="17">
        <v>5.0523999999999999E-2</v>
      </c>
      <c r="K301" s="17">
        <v>0.61899999999999999</v>
      </c>
      <c r="L301" s="17">
        <v>191</v>
      </c>
      <c r="M301" s="17">
        <v>1</v>
      </c>
      <c r="N301" s="17">
        <v>624.4</v>
      </c>
      <c r="O301" s="17">
        <v>-20.399999999999977</v>
      </c>
      <c r="P301" s="17">
        <v>-5</v>
      </c>
      <c r="Q301">
        <v>367</v>
      </c>
      <c r="R301">
        <v>27914</v>
      </c>
    </row>
    <row r="302" spans="1:18">
      <c r="A302" s="17" t="s">
        <v>6322</v>
      </c>
      <c r="B302" s="17">
        <v>0</v>
      </c>
      <c r="C302" s="17">
        <v>0</v>
      </c>
      <c r="D302" s="17">
        <v>1</v>
      </c>
      <c r="E302" s="17">
        <v>0</v>
      </c>
      <c r="F302" s="17">
        <v>0</v>
      </c>
      <c r="G302" s="17">
        <v>0</v>
      </c>
      <c r="H302" s="17">
        <v>52.1</v>
      </c>
      <c r="I302" s="17">
        <v>0.38400000000000001</v>
      </c>
      <c r="J302" s="17">
        <v>2.5000000000000001E-2</v>
      </c>
      <c r="K302" s="17">
        <v>0.66300000000000003</v>
      </c>
      <c r="L302" s="17">
        <v>194</v>
      </c>
      <c r="M302" s="17">
        <v>24</v>
      </c>
      <c r="N302" s="17">
        <v>597.4</v>
      </c>
      <c r="O302" s="17">
        <v>44</v>
      </c>
      <c r="P302" s="17">
        <v>-2</v>
      </c>
      <c r="Q302">
        <v>3232</v>
      </c>
      <c r="R302">
        <v>63032</v>
      </c>
    </row>
    <row r="303" spans="1:18">
      <c r="A303" s="17" t="s">
        <v>6323</v>
      </c>
      <c r="B303" s="17">
        <v>0</v>
      </c>
      <c r="C303" s="17">
        <v>1</v>
      </c>
      <c r="D303" s="17">
        <v>0</v>
      </c>
      <c r="E303" s="17">
        <v>0</v>
      </c>
      <c r="F303" s="17">
        <v>0</v>
      </c>
      <c r="G303" s="17">
        <v>0</v>
      </c>
      <c r="H303" s="17">
        <v>45.1</v>
      </c>
      <c r="I303" s="17">
        <v>0.24299999999999999</v>
      </c>
      <c r="J303" s="17">
        <v>0.16700000000000001</v>
      </c>
      <c r="K303" s="17">
        <v>0.64900000000000002</v>
      </c>
      <c r="L303" s="17">
        <v>185</v>
      </c>
      <c r="M303" s="17">
        <v>54</v>
      </c>
      <c r="N303" s="17">
        <v>541.4</v>
      </c>
      <c r="O303" s="17">
        <v>39.899999999999977</v>
      </c>
      <c r="P303" s="17">
        <v>17</v>
      </c>
      <c r="Q303">
        <v>165</v>
      </c>
      <c r="R303">
        <v>21903</v>
      </c>
    </row>
    <row r="304" spans="1:18">
      <c r="A304" s="17" t="s">
        <v>6000</v>
      </c>
      <c r="B304" s="17">
        <v>0</v>
      </c>
      <c r="C304" s="17">
        <v>1</v>
      </c>
      <c r="D304" s="17">
        <v>0</v>
      </c>
      <c r="E304" s="17">
        <v>0</v>
      </c>
      <c r="F304" s="17">
        <v>1167633</v>
      </c>
      <c r="G304" s="17">
        <v>4671589</v>
      </c>
      <c r="H304" s="17">
        <v>61.9</v>
      </c>
      <c r="I304" s="17">
        <v>0.32600000000000001</v>
      </c>
      <c r="J304" s="17">
        <v>2.3E-2</v>
      </c>
      <c r="K304" s="17">
        <v>0.67300000000000004</v>
      </c>
      <c r="L304" s="17">
        <v>209</v>
      </c>
      <c r="M304" s="17">
        <v>1</v>
      </c>
      <c r="N304" s="17">
        <v>926.8</v>
      </c>
      <c r="O304" s="17">
        <v>114.10000000000014</v>
      </c>
      <c r="P304" s="17">
        <v>113</v>
      </c>
      <c r="Q304">
        <v>1390</v>
      </c>
      <c r="R304">
        <v>44092</v>
      </c>
    </row>
    <row r="305" spans="1:18">
      <c r="A305" s="17" t="s">
        <v>6324</v>
      </c>
      <c r="B305" s="17">
        <v>0</v>
      </c>
      <c r="C305" s="17">
        <v>0</v>
      </c>
      <c r="D305" s="17">
        <v>0</v>
      </c>
      <c r="E305" s="17">
        <v>1</v>
      </c>
      <c r="F305" s="17">
        <v>0</v>
      </c>
      <c r="G305" s="17">
        <v>0</v>
      </c>
      <c r="H305" s="17">
        <v>53.1</v>
      </c>
      <c r="I305" s="17">
        <v>0.249</v>
      </c>
      <c r="J305" s="17">
        <v>5.0523999999999999E-2</v>
      </c>
      <c r="K305" s="17">
        <v>0.67700000000000005</v>
      </c>
      <c r="L305" s="17">
        <v>199</v>
      </c>
      <c r="M305" s="17">
        <v>2</v>
      </c>
      <c r="N305" s="17">
        <v>673.3</v>
      </c>
      <c r="O305" s="17">
        <v>4</v>
      </c>
      <c r="P305" s="17">
        <v>-90</v>
      </c>
      <c r="Q305">
        <v>1499</v>
      </c>
      <c r="R305">
        <v>67122</v>
      </c>
    </row>
    <row r="306" spans="1:18">
      <c r="A306" s="17" t="s">
        <v>6089</v>
      </c>
      <c r="B306" s="17">
        <v>0</v>
      </c>
      <c r="C306" s="17">
        <v>1</v>
      </c>
      <c r="D306" s="17">
        <v>0</v>
      </c>
      <c r="E306" s="17">
        <v>0</v>
      </c>
      <c r="F306" s="17">
        <v>1464678</v>
      </c>
      <c r="G306" s="17">
        <v>6007350</v>
      </c>
      <c r="H306" s="17">
        <v>56.3</v>
      </c>
      <c r="I306" s="17">
        <v>0.183</v>
      </c>
      <c r="J306" s="17">
        <v>1.6E-2</v>
      </c>
      <c r="K306" s="17">
        <v>0.63200000000000001</v>
      </c>
      <c r="L306" s="17">
        <v>170</v>
      </c>
      <c r="M306" s="17">
        <v>6</v>
      </c>
      <c r="N306" s="17">
        <v>779.6</v>
      </c>
      <c r="O306" s="17">
        <v>36.799999999999955</v>
      </c>
      <c r="P306" s="17">
        <v>45</v>
      </c>
      <c r="Q306">
        <v>803</v>
      </c>
      <c r="R306">
        <v>100159</v>
      </c>
    </row>
    <row r="307" spans="1:18">
      <c r="A307" s="17" t="s">
        <v>6325</v>
      </c>
      <c r="B307" s="17">
        <v>0</v>
      </c>
      <c r="C307" s="17">
        <v>1</v>
      </c>
      <c r="D307" s="17">
        <v>0</v>
      </c>
      <c r="E307" s="17">
        <v>0</v>
      </c>
      <c r="F307" s="17">
        <v>0</v>
      </c>
      <c r="G307" s="17">
        <v>0</v>
      </c>
      <c r="H307" s="17">
        <v>60.2</v>
      </c>
      <c r="I307" s="17">
        <v>0.27200000000000002</v>
      </c>
      <c r="J307" s="17">
        <v>3.9E-2</v>
      </c>
      <c r="K307" s="17">
        <v>0.66800000000000004</v>
      </c>
      <c r="L307" s="17">
        <v>153</v>
      </c>
      <c r="M307" s="17">
        <v>13</v>
      </c>
      <c r="N307" s="17">
        <v>848.1</v>
      </c>
      <c r="O307" s="17">
        <v>-99.5</v>
      </c>
      <c r="P307" s="17">
        <v>-11</v>
      </c>
      <c r="Q307">
        <v>263</v>
      </c>
      <c r="R307">
        <v>43038</v>
      </c>
    </row>
    <row r="308" spans="1:18">
      <c r="A308" s="17" t="s">
        <v>6326</v>
      </c>
      <c r="B308" s="17">
        <v>0</v>
      </c>
      <c r="C308" s="17">
        <v>0</v>
      </c>
      <c r="D308" s="17">
        <v>0</v>
      </c>
      <c r="E308" s="17">
        <v>1</v>
      </c>
      <c r="F308" s="17">
        <v>0</v>
      </c>
      <c r="G308" s="17">
        <v>0</v>
      </c>
      <c r="H308" s="17">
        <v>52.8</v>
      </c>
      <c r="I308" s="17">
        <v>0.34699999999999998</v>
      </c>
      <c r="J308" s="17">
        <v>2.1000000000000001E-2</v>
      </c>
      <c r="K308" s="17">
        <v>0.66500000000000004</v>
      </c>
      <c r="L308" s="17">
        <v>174</v>
      </c>
      <c r="M308" s="17">
        <v>21</v>
      </c>
      <c r="N308" s="17">
        <v>611.5</v>
      </c>
      <c r="O308" s="17">
        <v>62.299999999999955</v>
      </c>
      <c r="P308" s="17">
        <v>1</v>
      </c>
      <c r="Q308">
        <v>367</v>
      </c>
      <c r="R308">
        <v>53926</v>
      </c>
    </row>
    <row r="309" spans="1:18">
      <c r="A309" s="17" t="s">
        <v>6090</v>
      </c>
      <c r="B309" s="17">
        <v>0</v>
      </c>
      <c r="C309" s="17">
        <v>0</v>
      </c>
      <c r="D309" s="17">
        <v>0</v>
      </c>
      <c r="E309" s="17">
        <v>1</v>
      </c>
      <c r="F309" s="17">
        <v>1438694</v>
      </c>
      <c r="G309" s="17">
        <v>5672912</v>
      </c>
      <c r="H309" s="17">
        <v>39.299999999999997</v>
      </c>
      <c r="I309" s="17">
        <v>0.191</v>
      </c>
      <c r="J309" s="17">
        <v>0.02</v>
      </c>
      <c r="K309" s="17">
        <v>0.63600000000000001</v>
      </c>
      <c r="L309" s="17">
        <v>151</v>
      </c>
      <c r="M309" s="17">
        <v>17</v>
      </c>
      <c r="N309" s="17">
        <v>415.2</v>
      </c>
      <c r="O309" s="17">
        <v>-1.0999999999999659</v>
      </c>
      <c r="P309" s="17">
        <v>-121</v>
      </c>
      <c r="Q309">
        <v>2999</v>
      </c>
      <c r="R309">
        <v>70905</v>
      </c>
    </row>
    <row r="310" spans="1:18">
      <c r="A310" s="17" t="s">
        <v>6327</v>
      </c>
      <c r="B310" s="17">
        <v>1</v>
      </c>
      <c r="C310" s="17">
        <v>0</v>
      </c>
      <c r="D310" s="17">
        <v>0</v>
      </c>
      <c r="E310" s="17">
        <v>0</v>
      </c>
      <c r="F310" s="17">
        <v>0</v>
      </c>
      <c r="G310" s="17">
        <v>0</v>
      </c>
      <c r="H310" s="17">
        <v>55.1</v>
      </c>
      <c r="I310" s="17">
        <v>0.54800000000000004</v>
      </c>
      <c r="J310" s="17">
        <v>1.4999999999999999E-2</v>
      </c>
      <c r="K310" s="17">
        <v>0.67500000000000004</v>
      </c>
      <c r="L310" s="17">
        <v>201</v>
      </c>
      <c r="M310" s="17">
        <v>3</v>
      </c>
      <c r="N310" s="17">
        <v>815.9</v>
      </c>
      <c r="O310" s="17">
        <v>8.5</v>
      </c>
      <c r="P310" s="17">
        <v>216</v>
      </c>
      <c r="Q310">
        <v>31</v>
      </c>
      <c r="R310">
        <v>1114</v>
      </c>
    </row>
    <row r="311" spans="1:18">
      <c r="A311" s="17" t="s">
        <v>6139</v>
      </c>
      <c r="B311" s="17">
        <v>0</v>
      </c>
      <c r="C311" s="17">
        <v>1</v>
      </c>
      <c r="D311" s="17">
        <v>0</v>
      </c>
      <c r="E311" s="17">
        <v>0</v>
      </c>
      <c r="F311" s="17">
        <v>154441</v>
      </c>
      <c r="G311" s="17">
        <v>987310</v>
      </c>
      <c r="H311" s="17">
        <v>44.4</v>
      </c>
      <c r="I311" s="17">
        <v>8.7999999999999995E-2</v>
      </c>
      <c r="J311" s="17">
        <v>2.5999999999999999E-2</v>
      </c>
      <c r="K311" s="17">
        <v>0.627</v>
      </c>
      <c r="L311" s="17">
        <v>148</v>
      </c>
      <c r="M311" s="17">
        <v>63</v>
      </c>
      <c r="N311" s="17">
        <v>524.5</v>
      </c>
      <c r="O311" s="17">
        <v>28.700000000000045</v>
      </c>
      <c r="P311" s="17">
        <v>174</v>
      </c>
      <c r="Q311">
        <v>1300</v>
      </c>
      <c r="R311">
        <v>44451</v>
      </c>
    </row>
    <row r="312" spans="1:18">
      <c r="A312" s="17" t="s">
        <v>6328</v>
      </c>
      <c r="B312" s="17">
        <v>0</v>
      </c>
      <c r="C312" s="17">
        <v>1</v>
      </c>
      <c r="D312" s="17">
        <v>0</v>
      </c>
      <c r="E312" s="17">
        <v>0</v>
      </c>
      <c r="F312" s="17">
        <v>0</v>
      </c>
      <c r="G312" s="17">
        <v>0</v>
      </c>
      <c r="H312" s="17">
        <v>32.799999999999997</v>
      </c>
      <c r="I312" s="17">
        <v>0.49</v>
      </c>
      <c r="J312" s="17">
        <v>3.9E-2</v>
      </c>
      <c r="K312" s="17">
        <v>0.63</v>
      </c>
      <c r="L312" s="17">
        <v>207</v>
      </c>
      <c r="M312" s="17">
        <v>15</v>
      </c>
      <c r="N312" s="17">
        <v>281.10000000000002</v>
      </c>
      <c r="O312" s="17">
        <v>7.5999999999999659</v>
      </c>
      <c r="P312" s="17">
        <v>0</v>
      </c>
      <c r="Q312">
        <v>400</v>
      </c>
      <c r="R312">
        <v>12617</v>
      </c>
    </row>
    <row r="313" spans="1:18">
      <c r="A313" s="17" t="s">
        <v>6329</v>
      </c>
      <c r="B313" s="17">
        <v>0</v>
      </c>
      <c r="C313" s="17">
        <v>0</v>
      </c>
      <c r="D313" s="17">
        <v>0</v>
      </c>
      <c r="E313" s="17">
        <v>1</v>
      </c>
      <c r="F313" s="17">
        <v>0</v>
      </c>
      <c r="G313" s="17">
        <v>0</v>
      </c>
      <c r="H313" s="17">
        <v>35.6</v>
      </c>
      <c r="I313" s="17">
        <v>0.40799999999999997</v>
      </c>
      <c r="J313" s="17">
        <v>2.5000000000000001E-2</v>
      </c>
      <c r="K313" s="17">
        <v>0.67200000000000004</v>
      </c>
      <c r="L313" s="17">
        <v>337</v>
      </c>
      <c r="M313" s="17">
        <v>37</v>
      </c>
      <c r="N313" s="17">
        <v>341.3</v>
      </c>
      <c r="O313" s="17">
        <v>42.5</v>
      </c>
      <c r="P313" s="17">
        <v>5</v>
      </c>
      <c r="Q313">
        <v>2209</v>
      </c>
      <c r="R313">
        <v>24658</v>
      </c>
    </row>
    <row r="314" spans="1:18">
      <c r="A314" s="17" t="s">
        <v>6079</v>
      </c>
      <c r="B314" s="17">
        <v>0</v>
      </c>
      <c r="C314" s="17">
        <v>0</v>
      </c>
      <c r="D314" s="17">
        <v>1</v>
      </c>
      <c r="E314" s="17">
        <v>0</v>
      </c>
      <c r="F314" s="17">
        <v>42688</v>
      </c>
      <c r="G314" s="17">
        <v>240768</v>
      </c>
      <c r="H314" s="17">
        <v>57.6</v>
      </c>
      <c r="I314" s="17">
        <v>0.29099999999999998</v>
      </c>
      <c r="J314" s="17">
        <v>4.1000000000000002E-2</v>
      </c>
      <c r="K314" s="17">
        <v>0.66900000000000004</v>
      </c>
      <c r="L314" s="17">
        <v>168</v>
      </c>
      <c r="M314" s="17">
        <v>6</v>
      </c>
      <c r="N314" s="17">
        <v>719.1</v>
      </c>
      <c r="O314" s="17">
        <v>35.399999999999977</v>
      </c>
      <c r="P314" s="17">
        <v>-1</v>
      </c>
      <c r="Q314">
        <v>193</v>
      </c>
      <c r="R314">
        <v>23724</v>
      </c>
    </row>
    <row r="315" spans="1:18">
      <c r="A315" s="17" t="s">
        <v>6330</v>
      </c>
      <c r="B315" s="17">
        <v>0</v>
      </c>
      <c r="C315" s="17">
        <v>1</v>
      </c>
      <c r="D315" s="17">
        <v>0</v>
      </c>
      <c r="E315" s="17">
        <v>0</v>
      </c>
      <c r="F315" s="17">
        <v>0</v>
      </c>
      <c r="G315" s="17">
        <v>0</v>
      </c>
      <c r="H315" s="17">
        <v>52.1</v>
      </c>
      <c r="I315" s="17">
        <v>0.39900000000000002</v>
      </c>
      <c r="J315" s="17">
        <v>2.7E-2</v>
      </c>
      <c r="K315" s="17">
        <v>0.67900000000000005</v>
      </c>
      <c r="L315" s="17">
        <v>267</v>
      </c>
      <c r="M315" s="17">
        <v>17</v>
      </c>
      <c r="N315" s="17">
        <v>625.5</v>
      </c>
      <c r="O315" s="17">
        <v>53.399999999999977</v>
      </c>
      <c r="P315" s="17">
        <v>1</v>
      </c>
      <c r="Q315">
        <v>763</v>
      </c>
      <c r="R315">
        <v>25564</v>
      </c>
    </row>
    <row r="316" spans="1:18">
      <c r="A316" s="17" t="s">
        <v>6331</v>
      </c>
      <c r="B316" s="17">
        <v>1</v>
      </c>
      <c r="C316" s="17">
        <v>0</v>
      </c>
      <c r="D316" s="17">
        <v>0</v>
      </c>
      <c r="E316" s="17">
        <v>0</v>
      </c>
      <c r="F316" s="17">
        <v>0</v>
      </c>
      <c r="G316" s="17">
        <v>0</v>
      </c>
      <c r="H316" s="17">
        <v>43.9</v>
      </c>
      <c r="I316" s="17">
        <v>0.40600000000000003</v>
      </c>
      <c r="J316" s="17">
        <v>0.10199999999999999</v>
      </c>
      <c r="K316" s="17">
        <v>0.65700000000000003</v>
      </c>
      <c r="L316" s="17">
        <v>172</v>
      </c>
      <c r="M316" s="17">
        <v>20</v>
      </c>
      <c r="N316" s="17">
        <v>454.7</v>
      </c>
      <c r="O316" s="17">
        <v>12.699999999999989</v>
      </c>
      <c r="P316" s="17">
        <v>41</v>
      </c>
      <c r="Q316">
        <v>163</v>
      </c>
      <c r="R316">
        <v>46773</v>
      </c>
    </row>
    <row r="317" spans="1:18">
      <c r="A317" s="17" t="s">
        <v>6332</v>
      </c>
      <c r="B317" s="17">
        <v>0</v>
      </c>
      <c r="C317" s="17">
        <v>1</v>
      </c>
      <c r="D317" s="17">
        <v>0</v>
      </c>
      <c r="E317" s="17">
        <v>0</v>
      </c>
      <c r="F317" s="17">
        <v>0</v>
      </c>
      <c r="G317" s="17">
        <v>0</v>
      </c>
      <c r="H317" s="17">
        <v>46.6</v>
      </c>
      <c r="I317" s="17">
        <v>0.95199999999999996</v>
      </c>
      <c r="J317" s="17">
        <v>3.5000000000000003E-2</v>
      </c>
      <c r="K317" s="17">
        <v>0.65900000000000003</v>
      </c>
      <c r="L317" s="17">
        <v>333</v>
      </c>
      <c r="M317" s="17">
        <v>1</v>
      </c>
      <c r="N317" s="17">
        <v>512.6</v>
      </c>
      <c r="O317" s="17">
        <v>-114.90000000000003</v>
      </c>
      <c r="P317" s="17">
        <v>10</v>
      </c>
      <c r="Q317">
        <v>747</v>
      </c>
      <c r="R317">
        <v>16725</v>
      </c>
    </row>
    <row r="318" spans="1:18">
      <c r="A318" s="17" t="s">
        <v>6035</v>
      </c>
      <c r="B318" s="17">
        <v>0</v>
      </c>
      <c r="C318" s="17">
        <v>1</v>
      </c>
      <c r="D318" s="17">
        <v>0</v>
      </c>
      <c r="E318" s="17">
        <v>0</v>
      </c>
      <c r="F318" s="17">
        <v>1300233</v>
      </c>
      <c r="G318" s="17">
        <v>4711033</v>
      </c>
      <c r="H318" s="17">
        <v>55.8</v>
      </c>
      <c r="I318" s="17">
        <v>0.35499999999999998</v>
      </c>
      <c r="J318" s="17">
        <v>3.4000000000000002E-2</v>
      </c>
      <c r="K318" s="17">
        <v>0.66500000000000004</v>
      </c>
      <c r="L318" s="17">
        <v>198</v>
      </c>
      <c r="M318" s="17">
        <v>12</v>
      </c>
      <c r="N318" s="17">
        <v>725.3</v>
      </c>
      <c r="O318" s="17">
        <v>109.5</v>
      </c>
      <c r="P318" s="17">
        <v>74</v>
      </c>
      <c r="Q318">
        <v>719</v>
      </c>
      <c r="R318">
        <v>46438</v>
      </c>
    </row>
    <row r="319" spans="1:18">
      <c r="A319" s="17" t="s">
        <v>6333</v>
      </c>
      <c r="B319" s="17">
        <v>0</v>
      </c>
      <c r="C319" s="17">
        <v>0</v>
      </c>
      <c r="D319" s="17">
        <v>0</v>
      </c>
      <c r="E319" s="17">
        <v>1</v>
      </c>
      <c r="F319" s="17">
        <v>0</v>
      </c>
      <c r="G319" s="17">
        <v>0</v>
      </c>
      <c r="H319" s="17">
        <v>52.9</v>
      </c>
      <c r="I319" s="17">
        <v>0.27</v>
      </c>
      <c r="J319" s="17">
        <v>3.2000000000000001E-2</v>
      </c>
      <c r="K319" s="17">
        <v>0.67</v>
      </c>
      <c r="L319" s="17">
        <v>213</v>
      </c>
      <c r="M319" s="17">
        <v>2</v>
      </c>
      <c r="N319" s="17">
        <v>628.4</v>
      </c>
      <c r="O319" s="17">
        <v>8.1000000000000227</v>
      </c>
      <c r="P319" s="17">
        <v>20</v>
      </c>
      <c r="Q319">
        <v>902</v>
      </c>
      <c r="R319">
        <v>25217</v>
      </c>
    </row>
    <row r="320" spans="1:18">
      <c r="A320" s="17" t="s">
        <v>6010</v>
      </c>
      <c r="B320" s="17">
        <v>0</v>
      </c>
      <c r="C320" s="17">
        <v>0</v>
      </c>
      <c r="D320" s="17">
        <v>1</v>
      </c>
      <c r="E320" s="17">
        <v>0</v>
      </c>
      <c r="F320" s="17">
        <v>4212127</v>
      </c>
      <c r="G320" s="17">
        <v>16610238</v>
      </c>
      <c r="H320" s="17">
        <v>52.1</v>
      </c>
      <c r="I320" s="17">
        <v>0.41499999999999998</v>
      </c>
      <c r="J320" s="17">
        <v>0.02</v>
      </c>
      <c r="K320" s="17">
        <v>0.65900000000000003</v>
      </c>
      <c r="L320" s="17">
        <v>369</v>
      </c>
      <c r="M320" s="17">
        <v>18</v>
      </c>
      <c r="N320" s="17">
        <v>676.5</v>
      </c>
      <c r="O320" s="17">
        <v>12</v>
      </c>
      <c r="P320" s="17">
        <v>1</v>
      </c>
      <c r="Q320">
        <v>1228</v>
      </c>
      <c r="R320">
        <v>37408</v>
      </c>
    </row>
    <row r="321" spans="1:18">
      <c r="A321" s="17" t="s">
        <v>6334</v>
      </c>
      <c r="B321" s="17">
        <v>0</v>
      </c>
      <c r="C321" s="17">
        <v>0</v>
      </c>
      <c r="D321" s="17">
        <v>0</v>
      </c>
      <c r="E321" s="17">
        <v>1</v>
      </c>
      <c r="F321" s="17">
        <v>0</v>
      </c>
      <c r="G321" s="17">
        <v>0</v>
      </c>
      <c r="H321" s="17">
        <v>46.7</v>
      </c>
      <c r="I321" s="17">
        <v>0.79600000000000004</v>
      </c>
      <c r="J321" s="17">
        <v>2.1999999999999999E-2</v>
      </c>
      <c r="K321" s="17">
        <v>0.60499999999999998</v>
      </c>
      <c r="L321" s="17">
        <v>275</v>
      </c>
      <c r="M321" s="17">
        <v>32</v>
      </c>
      <c r="N321" s="17">
        <v>585.1</v>
      </c>
      <c r="O321" s="17">
        <v>-17.899999999999977</v>
      </c>
      <c r="P321" s="17">
        <v>12</v>
      </c>
      <c r="Q321">
        <v>504</v>
      </c>
      <c r="R321">
        <v>25656</v>
      </c>
    </row>
    <row r="322" spans="1:18">
      <c r="A322" s="17" t="s">
        <v>6335</v>
      </c>
      <c r="B322" s="17">
        <v>0</v>
      </c>
      <c r="C322" s="17">
        <v>0</v>
      </c>
      <c r="D322" s="17">
        <v>0</v>
      </c>
      <c r="E322" s="17">
        <v>1</v>
      </c>
      <c r="F322" s="17">
        <v>0</v>
      </c>
      <c r="G322" s="17">
        <v>0</v>
      </c>
      <c r="H322" s="17">
        <v>39.4</v>
      </c>
      <c r="I322" s="17">
        <v>0.51200000000000001</v>
      </c>
      <c r="J322" s="17">
        <v>5.1999999999999998E-2</v>
      </c>
      <c r="K322" s="17">
        <v>0.66400000000000003</v>
      </c>
      <c r="L322" s="17">
        <v>232</v>
      </c>
      <c r="M322" s="17">
        <v>12</v>
      </c>
      <c r="N322" s="17">
        <v>353.6</v>
      </c>
      <c r="O322" s="17">
        <v>12.5</v>
      </c>
      <c r="P322" s="17">
        <v>-18</v>
      </c>
      <c r="Q322">
        <v>328</v>
      </c>
      <c r="R322">
        <v>17091</v>
      </c>
    </row>
    <row r="323" spans="1:18">
      <c r="A323" s="17" t="s">
        <v>6336</v>
      </c>
      <c r="B323" s="17">
        <v>0</v>
      </c>
      <c r="C323" s="17">
        <v>1</v>
      </c>
      <c r="D323" s="17">
        <v>0</v>
      </c>
      <c r="E323" s="17">
        <v>0</v>
      </c>
      <c r="F323" s="17">
        <v>0</v>
      </c>
      <c r="G323" s="17">
        <v>0</v>
      </c>
      <c r="H323" s="17">
        <v>55.5</v>
      </c>
      <c r="I323" s="17">
        <v>0.34</v>
      </c>
      <c r="J323" s="17">
        <v>2.7E-2</v>
      </c>
      <c r="K323" s="17">
        <v>0.64200000000000002</v>
      </c>
      <c r="L323" s="17">
        <v>189</v>
      </c>
      <c r="M323" s="17">
        <v>4</v>
      </c>
      <c r="N323" s="17">
        <v>729.4</v>
      </c>
      <c r="O323" s="17">
        <v>-55.799999999999955</v>
      </c>
      <c r="P323" s="17">
        <v>-78</v>
      </c>
      <c r="Q323">
        <v>465</v>
      </c>
      <c r="R323">
        <v>48587</v>
      </c>
    </row>
    <row r="324" spans="1:18">
      <c r="A324" s="17" t="s">
        <v>6087</v>
      </c>
      <c r="B324" s="17">
        <v>0</v>
      </c>
      <c r="C324" s="17">
        <v>0</v>
      </c>
      <c r="D324" s="17">
        <v>0</v>
      </c>
      <c r="E324" s="17">
        <v>1</v>
      </c>
      <c r="F324" s="17">
        <v>4646687</v>
      </c>
      <c r="G324" s="17">
        <v>21020916</v>
      </c>
      <c r="H324" s="17">
        <v>50.1</v>
      </c>
      <c r="I324" s="17">
        <v>0.32800000000000001</v>
      </c>
      <c r="J324" s="17">
        <v>1.4E-2</v>
      </c>
      <c r="K324" s="17">
        <v>0.66300000000000003</v>
      </c>
      <c r="L324" s="17">
        <v>291</v>
      </c>
      <c r="M324" s="17">
        <v>5</v>
      </c>
      <c r="N324" s="17">
        <v>615.6</v>
      </c>
      <c r="O324" s="17">
        <v>11.799999999999955</v>
      </c>
      <c r="P324" s="17">
        <v>0</v>
      </c>
      <c r="Q324">
        <v>885</v>
      </c>
      <c r="R324">
        <v>18151</v>
      </c>
    </row>
    <row r="325" spans="1:18">
      <c r="A325" s="17" t="s">
        <v>6066</v>
      </c>
      <c r="B325" s="17">
        <v>0</v>
      </c>
      <c r="C325" s="17">
        <v>0</v>
      </c>
      <c r="D325" s="17">
        <v>1</v>
      </c>
      <c r="E325" s="17">
        <v>0</v>
      </c>
      <c r="F325" s="17">
        <v>135164</v>
      </c>
      <c r="G325" s="17">
        <v>946250</v>
      </c>
      <c r="H325" s="17">
        <v>56.3</v>
      </c>
      <c r="I325" s="17">
        <v>0.29599999999999999</v>
      </c>
      <c r="J325" s="17">
        <v>2.1000000000000001E-2</v>
      </c>
      <c r="K325" s="17">
        <v>0.67800000000000005</v>
      </c>
      <c r="L325" s="17">
        <v>219</v>
      </c>
      <c r="M325" s="17">
        <v>19</v>
      </c>
      <c r="N325" s="17">
        <v>682.6</v>
      </c>
      <c r="O325" s="17">
        <v>46</v>
      </c>
      <c r="P325" s="17">
        <v>-156</v>
      </c>
      <c r="Q325">
        <v>228</v>
      </c>
      <c r="R325">
        <v>49269</v>
      </c>
    </row>
    <row r="326" spans="1:18">
      <c r="A326" s="17" t="s">
        <v>6150</v>
      </c>
      <c r="B326" s="17">
        <v>0</v>
      </c>
      <c r="C326" s="17">
        <v>0</v>
      </c>
      <c r="D326" s="17">
        <v>1</v>
      </c>
      <c r="E326" s="17">
        <v>0</v>
      </c>
      <c r="F326" s="17">
        <v>5000</v>
      </c>
      <c r="G326" s="17">
        <v>29977</v>
      </c>
      <c r="H326" s="17">
        <v>43.9</v>
      </c>
      <c r="I326" s="17">
        <v>0.21199999999999999</v>
      </c>
      <c r="J326" s="17">
        <v>5.0523999999999999E-2</v>
      </c>
      <c r="K326" s="17">
        <v>0.67600000000000005</v>
      </c>
      <c r="L326" s="17">
        <v>214</v>
      </c>
      <c r="M326" s="17">
        <v>18</v>
      </c>
      <c r="N326" s="17">
        <v>426.8</v>
      </c>
      <c r="O326" s="17">
        <v>47.699999999999989</v>
      </c>
      <c r="P326" s="17">
        <v>-4</v>
      </c>
      <c r="Q326">
        <v>238</v>
      </c>
      <c r="R326">
        <v>18410</v>
      </c>
    </row>
    <row r="327" spans="1:18">
      <c r="A327" s="17" t="s">
        <v>6053</v>
      </c>
      <c r="B327" s="17">
        <v>1</v>
      </c>
      <c r="C327" s="17">
        <v>0</v>
      </c>
      <c r="D327" s="17">
        <v>0</v>
      </c>
      <c r="E327" s="17">
        <v>0</v>
      </c>
      <c r="F327" s="17">
        <v>997237</v>
      </c>
      <c r="G327" s="17">
        <v>2849249</v>
      </c>
      <c r="H327" s="17">
        <v>47.4</v>
      </c>
      <c r="I327" s="17">
        <v>0.219</v>
      </c>
      <c r="J327" s="17">
        <v>3.2000000000000001E-2</v>
      </c>
      <c r="K327" s="17">
        <v>0.65500000000000003</v>
      </c>
      <c r="L327" s="17">
        <v>224</v>
      </c>
      <c r="M327" s="17">
        <v>9</v>
      </c>
      <c r="N327" s="17">
        <v>497.7</v>
      </c>
      <c r="O327" s="17">
        <v>14.300000000000011</v>
      </c>
      <c r="P327" s="17">
        <v>10</v>
      </c>
      <c r="Q327">
        <v>178</v>
      </c>
      <c r="R327">
        <v>62583</v>
      </c>
    </row>
    <row r="328" spans="1:18">
      <c r="A328" s="17" t="s">
        <v>6098</v>
      </c>
      <c r="B328" s="17">
        <v>1</v>
      </c>
      <c r="C328" s="17">
        <v>0</v>
      </c>
      <c r="D328" s="17">
        <v>0</v>
      </c>
      <c r="E328" s="17">
        <v>0</v>
      </c>
      <c r="F328" s="17">
        <v>1363487</v>
      </c>
      <c r="G328" s="17">
        <v>3678650</v>
      </c>
      <c r="H328" s="17">
        <v>53.5</v>
      </c>
      <c r="I328" s="17">
        <v>0.63400000000000001</v>
      </c>
      <c r="J328" s="17">
        <v>3.3000000000000002E-2</v>
      </c>
      <c r="K328" s="17">
        <v>0.61</v>
      </c>
      <c r="L328" s="17">
        <v>214</v>
      </c>
      <c r="M328" s="17">
        <v>40</v>
      </c>
      <c r="N328" s="17">
        <v>674.3</v>
      </c>
      <c r="O328" s="17">
        <v>-35.899999999999977</v>
      </c>
      <c r="P328" s="17">
        <v>110</v>
      </c>
      <c r="Q328">
        <v>69</v>
      </c>
      <c r="R328">
        <v>19091</v>
      </c>
    </row>
    <row r="329" spans="1:18">
      <c r="A329" s="17" t="s">
        <v>6034</v>
      </c>
      <c r="B329" s="17">
        <v>0</v>
      </c>
      <c r="C329" s="17">
        <v>0</v>
      </c>
      <c r="D329" s="17">
        <v>1</v>
      </c>
      <c r="E329" s="17">
        <v>0</v>
      </c>
      <c r="F329" s="17">
        <v>93363</v>
      </c>
      <c r="G329" s="17">
        <v>362123</v>
      </c>
      <c r="H329" s="17">
        <v>29.2</v>
      </c>
      <c r="I329" s="17">
        <v>0.32</v>
      </c>
      <c r="J329" s="17">
        <v>3.4000000000000002E-2</v>
      </c>
      <c r="K329" s="17">
        <v>0.67</v>
      </c>
      <c r="L329" s="17">
        <v>167</v>
      </c>
      <c r="M329" s="17">
        <v>1</v>
      </c>
      <c r="N329" s="17">
        <v>221.9</v>
      </c>
      <c r="O329" s="17">
        <v>39.400000000000006</v>
      </c>
      <c r="P329" s="17">
        <v>-1</v>
      </c>
      <c r="Q329">
        <v>2168</v>
      </c>
      <c r="R329">
        <v>15199</v>
      </c>
    </row>
    <row r="330" spans="1:18">
      <c r="A330" s="17" t="s">
        <v>6337</v>
      </c>
      <c r="B330" s="17">
        <v>1</v>
      </c>
      <c r="C330" s="17">
        <v>0</v>
      </c>
      <c r="D330" s="17">
        <v>0</v>
      </c>
      <c r="E330" s="17">
        <v>0</v>
      </c>
      <c r="F330" s="17">
        <v>0</v>
      </c>
      <c r="G330" s="17">
        <v>0</v>
      </c>
      <c r="H330" s="17">
        <v>43.4</v>
      </c>
      <c r="I330" s="17">
        <v>0.66100000000000003</v>
      </c>
      <c r="J330" s="17">
        <v>3.3000000000000002E-2</v>
      </c>
      <c r="K330" s="17">
        <v>0.59099999999999997</v>
      </c>
      <c r="L330" s="17">
        <v>106</v>
      </c>
      <c r="M330" s="17">
        <v>8</v>
      </c>
      <c r="N330" s="17">
        <v>471.7</v>
      </c>
      <c r="O330" s="17">
        <v>-5</v>
      </c>
      <c r="P330" s="17">
        <v>0</v>
      </c>
      <c r="Q330">
        <v>91</v>
      </c>
      <c r="R330">
        <v>25117</v>
      </c>
    </row>
    <row r="331" spans="1:18">
      <c r="A331" s="17" t="s">
        <v>6125</v>
      </c>
      <c r="B331" s="18">
        <v>0</v>
      </c>
      <c r="C331" s="18">
        <v>0</v>
      </c>
      <c r="D331" s="18">
        <v>0</v>
      </c>
      <c r="E331" s="18">
        <v>1</v>
      </c>
      <c r="F331" s="18">
        <v>665000</v>
      </c>
      <c r="G331" s="18">
        <v>1403880</v>
      </c>
      <c r="H331" s="17">
        <v>59.9</v>
      </c>
      <c r="I331" s="17">
        <v>0.35</v>
      </c>
      <c r="J331" s="17">
        <v>1.0999999999999999E-2</v>
      </c>
      <c r="K331" s="17">
        <v>0.68600000000000005</v>
      </c>
      <c r="L331" s="17">
        <v>181</v>
      </c>
      <c r="M331" s="17">
        <v>127</v>
      </c>
      <c r="N331" s="17">
        <v>795.2</v>
      </c>
      <c r="O331" s="17">
        <v>-9</v>
      </c>
      <c r="P331" s="17">
        <v>-8</v>
      </c>
      <c r="Q331">
        <v>1291</v>
      </c>
      <c r="R331">
        <v>102698</v>
      </c>
    </row>
    <row r="332" spans="1:18">
      <c r="A332" s="17" t="s">
        <v>6338</v>
      </c>
      <c r="B332" s="19">
        <v>1</v>
      </c>
      <c r="C332" s="19">
        <v>0</v>
      </c>
      <c r="D332" s="19">
        <v>0</v>
      </c>
      <c r="E332" s="19">
        <v>0</v>
      </c>
      <c r="F332" s="18">
        <v>0</v>
      </c>
      <c r="G332" s="18">
        <v>0</v>
      </c>
      <c r="H332" s="17">
        <v>43.7</v>
      </c>
      <c r="I332" s="17">
        <v>0.14499999999999999</v>
      </c>
      <c r="J332" s="17">
        <v>3.4000000000000002E-2</v>
      </c>
      <c r="K332" s="17">
        <v>0.64900000000000002</v>
      </c>
      <c r="L332" s="17">
        <v>159</v>
      </c>
      <c r="M332" s="17">
        <v>1</v>
      </c>
      <c r="N332" s="17">
        <v>463.5</v>
      </c>
      <c r="O332" s="17">
        <v>22.300000000000011</v>
      </c>
      <c r="P332" s="17">
        <v>1</v>
      </c>
      <c r="Q332">
        <v>116</v>
      </c>
      <c r="R332">
        <v>25595</v>
      </c>
    </row>
    <row r="333" spans="1:18">
      <c r="A333" s="17" t="s">
        <v>6127</v>
      </c>
      <c r="B333" s="17">
        <v>0</v>
      </c>
      <c r="C333" s="17">
        <v>0</v>
      </c>
      <c r="D333" s="17">
        <v>0</v>
      </c>
      <c r="E333" s="17">
        <v>1</v>
      </c>
      <c r="F333" s="17">
        <v>402773</v>
      </c>
      <c r="G333" s="17">
        <v>1006934</v>
      </c>
      <c r="H333" s="17">
        <v>38.200000000000003</v>
      </c>
      <c r="I333" s="17">
        <v>0.27</v>
      </c>
      <c r="J333" s="17">
        <v>1.6E-2</v>
      </c>
      <c r="K333" s="17">
        <v>0.64600000000000002</v>
      </c>
      <c r="L333" s="17">
        <v>193</v>
      </c>
      <c r="M333" s="17">
        <v>51</v>
      </c>
      <c r="N333" s="17">
        <v>388.2</v>
      </c>
      <c r="O333" s="17">
        <v>-21.599999999999966</v>
      </c>
      <c r="P333" s="17">
        <v>-3</v>
      </c>
      <c r="Q333">
        <v>261</v>
      </c>
      <c r="R333">
        <v>13890</v>
      </c>
    </row>
    <row r="334" spans="1:18">
      <c r="A334" s="17" t="s">
        <v>6339</v>
      </c>
      <c r="B334" s="17">
        <v>0</v>
      </c>
      <c r="C334" s="17">
        <v>0</v>
      </c>
      <c r="D334" s="17">
        <v>1</v>
      </c>
      <c r="E334" s="17">
        <v>0</v>
      </c>
      <c r="F334" s="17">
        <v>0</v>
      </c>
      <c r="G334" s="17">
        <v>0</v>
      </c>
      <c r="H334" s="17">
        <v>43.9</v>
      </c>
      <c r="I334" s="17">
        <v>0.32200000000000001</v>
      </c>
      <c r="J334" s="17">
        <v>4.2000000000000003E-2</v>
      </c>
      <c r="K334" s="17">
        <v>0.66800000000000004</v>
      </c>
      <c r="L334" s="17">
        <v>170</v>
      </c>
      <c r="M334" s="17">
        <v>33</v>
      </c>
      <c r="N334" s="17">
        <v>418</v>
      </c>
      <c r="O334" s="17">
        <v>80.199999999999989</v>
      </c>
      <c r="P334" s="17">
        <v>127</v>
      </c>
      <c r="Q334">
        <v>251</v>
      </c>
      <c r="R334">
        <v>23807</v>
      </c>
    </row>
    <row r="335" spans="1:18">
      <c r="A335" s="17" t="s">
        <v>6036</v>
      </c>
      <c r="B335" s="17">
        <v>0</v>
      </c>
      <c r="C335" s="17">
        <v>0</v>
      </c>
      <c r="D335" s="17">
        <v>1</v>
      </c>
      <c r="E335" s="17">
        <v>0</v>
      </c>
      <c r="F335" s="17">
        <v>467434</v>
      </c>
      <c r="G335" s="17">
        <v>2325393</v>
      </c>
      <c r="H335" s="17">
        <v>48.4</v>
      </c>
      <c r="I335" s="17">
        <v>0.46</v>
      </c>
      <c r="J335" s="17">
        <v>2.7E-2</v>
      </c>
      <c r="K335" s="17">
        <v>0.66900000000000004</v>
      </c>
      <c r="L335" s="17">
        <v>226</v>
      </c>
      <c r="M335" s="17">
        <v>3</v>
      </c>
      <c r="N335" s="17">
        <v>522</v>
      </c>
      <c r="O335" s="17">
        <v>60.299999999999955</v>
      </c>
      <c r="P335" s="17">
        <v>9</v>
      </c>
      <c r="Q335">
        <v>619</v>
      </c>
      <c r="R335">
        <v>41004</v>
      </c>
    </row>
    <row r="336" spans="1:18">
      <c r="A336" s="17" t="s">
        <v>6340</v>
      </c>
      <c r="B336" s="17">
        <v>0</v>
      </c>
      <c r="C336" s="17">
        <v>0</v>
      </c>
      <c r="D336" s="17">
        <v>0</v>
      </c>
      <c r="E336" s="17">
        <v>1</v>
      </c>
      <c r="F336" s="17">
        <v>0</v>
      </c>
      <c r="G336" s="17">
        <v>0</v>
      </c>
      <c r="H336" s="17">
        <v>42.8</v>
      </c>
      <c r="I336" s="17">
        <v>0.40100000000000002</v>
      </c>
      <c r="J336" s="17">
        <v>0.04</v>
      </c>
      <c r="K336" s="17">
        <v>0.65600000000000003</v>
      </c>
      <c r="L336" s="17">
        <v>174</v>
      </c>
      <c r="M336" s="17">
        <v>1</v>
      </c>
      <c r="N336" s="17">
        <v>447.6</v>
      </c>
      <c r="O336" s="17">
        <v>46.199999999999989</v>
      </c>
      <c r="P336" s="17">
        <v>-130</v>
      </c>
      <c r="Q336">
        <v>485</v>
      </c>
      <c r="R336">
        <v>23221</v>
      </c>
    </row>
    <row r="337" spans="1:18">
      <c r="A337" s="17" t="s">
        <v>6341</v>
      </c>
      <c r="B337" s="17">
        <v>0</v>
      </c>
      <c r="C337" s="17">
        <v>0</v>
      </c>
      <c r="D337" s="17">
        <v>0</v>
      </c>
      <c r="E337" s="17">
        <v>1</v>
      </c>
      <c r="F337" s="17">
        <v>0</v>
      </c>
      <c r="G337" s="17">
        <v>0</v>
      </c>
      <c r="H337" s="17">
        <v>40.799999999999997</v>
      </c>
      <c r="I337" s="17">
        <v>0.23799999999999999</v>
      </c>
      <c r="J337" s="17">
        <v>2.1000000000000001E-2</v>
      </c>
      <c r="K337" s="17">
        <v>0.69199999999999995</v>
      </c>
      <c r="L337" s="17">
        <v>226</v>
      </c>
      <c r="M337" s="17">
        <v>2</v>
      </c>
      <c r="N337" s="17">
        <v>368.5</v>
      </c>
      <c r="O337" s="17">
        <v>11.5</v>
      </c>
      <c r="P337" s="17">
        <v>-4</v>
      </c>
      <c r="Q337">
        <v>484</v>
      </c>
      <c r="R337">
        <v>23035</v>
      </c>
    </row>
    <row r="338" spans="1:18">
      <c r="A338" s="17" t="s">
        <v>6032</v>
      </c>
      <c r="B338" s="17">
        <v>0</v>
      </c>
      <c r="C338" s="17">
        <v>0</v>
      </c>
      <c r="D338" s="17">
        <v>1</v>
      </c>
      <c r="E338" s="17">
        <v>0</v>
      </c>
      <c r="F338" s="17">
        <v>80803</v>
      </c>
      <c r="G338" s="17">
        <v>463780</v>
      </c>
      <c r="H338" s="17">
        <v>51.9</v>
      </c>
      <c r="I338" s="17">
        <v>0.308</v>
      </c>
      <c r="J338" s="17">
        <v>2.9000000000000001E-2</v>
      </c>
      <c r="K338" s="17">
        <v>0.65200000000000002</v>
      </c>
      <c r="L338" s="17">
        <v>140</v>
      </c>
      <c r="M338" s="17">
        <v>61</v>
      </c>
      <c r="N338" s="17">
        <v>638.20000000000005</v>
      </c>
      <c r="O338" s="17">
        <v>-15.900000000000091</v>
      </c>
      <c r="P338" s="17">
        <v>-27</v>
      </c>
      <c r="Q338">
        <v>210</v>
      </c>
      <c r="R338">
        <v>28967</v>
      </c>
    </row>
    <row r="339" spans="1:18">
      <c r="A339" s="17" t="s">
        <v>6108</v>
      </c>
      <c r="B339" s="17">
        <v>0</v>
      </c>
      <c r="C339" s="17">
        <v>1</v>
      </c>
      <c r="D339" s="17">
        <v>0</v>
      </c>
      <c r="E339" s="17">
        <v>0</v>
      </c>
      <c r="F339" s="17">
        <v>1966645</v>
      </c>
      <c r="G339" s="17">
        <v>5965004</v>
      </c>
      <c r="H339" s="17">
        <v>51.1</v>
      </c>
      <c r="I339" s="17">
        <v>0.504</v>
      </c>
      <c r="J339" s="17">
        <v>5.0523999999999999E-2</v>
      </c>
      <c r="K339" s="17">
        <v>0.63500000000000001</v>
      </c>
      <c r="L339" s="17">
        <v>180</v>
      </c>
      <c r="M339" s="17">
        <v>3</v>
      </c>
      <c r="N339" s="17">
        <v>584.29999999999995</v>
      </c>
      <c r="O339" s="17">
        <v>-21.399999999999977</v>
      </c>
      <c r="P339" s="17">
        <v>0</v>
      </c>
      <c r="Q339">
        <v>236</v>
      </c>
      <c r="R339">
        <v>21648</v>
      </c>
    </row>
    <row r="340" spans="1:18">
      <c r="A340" s="17" t="s">
        <v>6028</v>
      </c>
      <c r="B340" s="17">
        <v>0</v>
      </c>
      <c r="C340" s="17">
        <v>0</v>
      </c>
      <c r="D340" s="17">
        <v>0</v>
      </c>
      <c r="E340" s="17">
        <v>1</v>
      </c>
      <c r="F340" s="17">
        <v>471951</v>
      </c>
      <c r="G340" s="17">
        <v>1386577</v>
      </c>
      <c r="H340" s="17">
        <v>57.3</v>
      </c>
      <c r="I340" s="17">
        <v>0.49099999999999999</v>
      </c>
      <c r="J340" s="17">
        <v>2.3E-2</v>
      </c>
      <c r="K340" s="17">
        <v>0.69699999999999995</v>
      </c>
      <c r="L340" s="17">
        <v>268</v>
      </c>
      <c r="M340" s="17">
        <v>5</v>
      </c>
      <c r="N340" s="17">
        <v>745.4</v>
      </c>
      <c r="O340" s="17">
        <v>1</v>
      </c>
      <c r="P340" s="17">
        <v>0</v>
      </c>
      <c r="Q340">
        <v>564</v>
      </c>
      <c r="R340">
        <v>50346</v>
      </c>
    </row>
    <row r="341" spans="1:18">
      <c r="A341" s="17" t="s">
        <v>6342</v>
      </c>
      <c r="B341" s="17">
        <v>0</v>
      </c>
      <c r="C341" s="17">
        <v>0</v>
      </c>
      <c r="D341" s="17">
        <v>0</v>
      </c>
      <c r="E341" s="17">
        <v>1</v>
      </c>
      <c r="F341" s="17">
        <v>0</v>
      </c>
      <c r="G341" s="17">
        <v>0</v>
      </c>
      <c r="H341" s="17">
        <v>44.4</v>
      </c>
      <c r="I341" s="17">
        <v>0.50800000000000001</v>
      </c>
      <c r="J341" s="17">
        <v>2.4E-2</v>
      </c>
      <c r="K341" s="17">
        <v>0.65700000000000003</v>
      </c>
      <c r="L341" s="17">
        <v>168</v>
      </c>
      <c r="M341" s="17">
        <v>7</v>
      </c>
      <c r="N341" s="17">
        <v>437</v>
      </c>
      <c r="O341" s="17">
        <v>-18.300000000000011</v>
      </c>
      <c r="P341" s="17">
        <v>0</v>
      </c>
      <c r="Q341">
        <v>407</v>
      </c>
      <c r="R341">
        <v>15740</v>
      </c>
    </row>
    <row r="342" spans="1:18">
      <c r="A342" s="17" t="s">
        <v>6343</v>
      </c>
      <c r="B342" s="17">
        <v>0</v>
      </c>
      <c r="C342" s="17">
        <v>0</v>
      </c>
      <c r="D342" s="17">
        <v>0</v>
      </c>
      <c r="E342" s="17">
        <v>1</v>
      </c>
      <c r="F342" s="17">
        <v>0</v>
      </c>
      <c r="G342" s="17">
        <v>0</v>
      </c>
      <c r="H342" s="17">
        <v>50</v>
      </c>
      <c r="I342" s="17">
        <v>0.24099999999999999</v>
      </c>
      <c r="J342" s="17">
        <v>3.1E-2</v>
      </c>
      <c r="K342" s="17">
        <v>0.68400000000000005</v>
      </c>
      <c r="L342" s="17">
        <v>225</v>
      </c>
      <c r="M342" s="17">
        <v>1</v>
      </c>
      <c r="N342" s="17">
        <v>543.4</v>
      </c>
      <c r="O342" s="17">
        <v>34</v>
      </c>
      <c r="P342" s="17">
        <v>-114</v>
      </c>
      <c r="Q342">
        <v>337</v>
      </c>
      <c r="R342">
        <v>12321</v>
      </c>
    </row>
    <row r="343" spans="1:18">
      <c r="A343" s="17" t="s">
        <v>6117</v>
      </c>
      <c r="B343" s="17">
        <v>0</v>
      </c>
      <c r="C343" s="17">
        <v>0</v>
      </c>
      <c r="D343" s="17">
        <v>0</v>
      </c>
      <c r="E343" s="17">
        <v>1</v>
      </c>
      <c r="F343" s="17">
        <v>10000</v>
      </c>
      <c r="G343" s="17">
        <v>21000</v>
      </c>
      <c r="H343" s="17">
        <v>48.4</v>
      </c>
      <c r="I343" s="17">
        <v>0.22800000000000001</v>
      </c>
      <c r="J343" s="17">
        <v>2.5000000000000001E-2</v>
      </c>
      <c r="K343" s="17">
        <v>0.65400000000000003</v>
      </c>
      <c r="L343" s="17">
        <v>186</v>
      </c>
      <c r="M343" s="17">
        <v>9</v>
      </c>
      <c r="N343" s="17">
        <v>547.79999999999995</v>
      </c>
      <c r="O343" s="17">
        <v>15.300000000000068</v>
      </c>
      <c r="P343" s="17">
        <v>38</v>
      </c>
      <c r="Q343">
        <v>2024</v>
      </c>
      <c r="R343">
        <v>149622</v>
      </c>
    </row>
    <row r="344" spans="1:18">
      <c r="A344" s="17" t="s">
        <v>6044</v>
      </c>
      <c r="B344" s="17">
        <v>0</v>
      </c>
      <c r="C344" s="17">
        <v>0</v>
      </c>
      <c r="D344" s="17">
        <v>1</v>
      </c>
      <c r="E344" s="17">
        <v>0</v>
      </c>
      <c r="F344" s="17">
        <v>100362</v>
      </c>
      <c r="G344" s="17">
        <v>658891</v>
      </c>
      <c r="H344" s="17">
        <v>58</v>
      </c>
      <c r="I344" s="17">
        <v>0.20100000000000001</v>
      </c>
      <c r="J344" s="17">
        <v>7.0000000000000001E-3</v>
      </c>
      <c r="K344" s="17">
        <v>0.67</v>
      </c>
      <c r="L344" s="17">
        <v>152</v>
      </c>
      <c r="M344" s="17">
        <v>7</v>
      </c>
      <c r="N344" s="17">
        <v>724.3</v>
      </c>
      <c r="O344" s="17">
        <v>-38</v>
      </c>
      <c r="P344" s="17">
        <v>457</v>
      </c>
      <c r="Q344">
        <v>338</v>
      </c>
      <c r="R344">
        <v>26953</v>
      </c>
    </row>
    <row r="345" spans="1:18">
      <c r="A345" s="17" t="s">
        <v>6344</v>
      </c>
      <c r="B345" s="17">
        <v>0</v>
      </c>
      <c r="C345" s="17">
        <v>0</v>
      </c>
      <c r="D345" s="17">
        <v>0</v>
      </c>
      <c r="E345" s="17">
        <v>1</v>
      </c>
      <c r="F345" s="17">
        <v>0</v>
      </c>
      <c r="G345" s="17">
        <v>0</v>
      </c>
      <c r="H345" s="17">
        <v>35.1</v>
      </c>
      <c r="I345" s="17">
        <v>9.8000000000000004E-2</v>
      </c>
      <c r="J345" s="17">
        <v>2.1000000000000001E-2</v>
      </c>
      <c r="K345" s="17">
        <v>0.61599999999999999</v>
      </c>
      <c r="L345" s="17">
        <v>237</v>
      </c>
      <c r="M345" s="17">
        <v>45</v>
      </c>
      <c r="N345" s="17">
        <v>397.5</v>
      </c>
      <c r="O345" s="17">
        <v>41.800000000000011</v>
      </c>
      <c r="P345" s="17">
        <v>5</v>
      </c>
      <c r="Q345">
        <v>517</v>
      </c>
      <c r="R345">
        <v>16593</v>
      </c>
    </row>
    <row r="346" spans="1:18">
      <c r="A346" s="17" t="s">
        <v>6135</v>
      </c>
      <c r="B346" s="17">
        <v>0</v>
      </c>
      <c r="C346" s="17">
        <v>0</v>
      </c>
      <c r="D346" s="17">
        <v>0</v>
      </c>
      <c r="E346" s="17">
        <v>1</v>
      </c>
      <c r="F346" s="17">
        <v>316359</v>
      </c>
      <c r="G346" s="17">
        <v>1581795</v>
      </c>
      <c r="H346" s="17">
        <v>59.2</v>
      </c>
      <c r="I346" s="17">
        <v>0.76600000000000001</v>
      </c>
      <c r="J346" s="17">
        <v>0.78300000000000003</v>
      </c>
      <c r="K346" s="17">
        <v>0.70699999999999996</v>
      </c>
      <c r="L346" s="17">
        <v>256</v>
      </c>
      <c r="M346" s="17">
        <v>28</v>
      </c>
      <c r="N346" s="17">
        <v>737.4</v>
      </c>
      <c r="O346" s="17">
        <v>-28.299999999999955</v>
      </c>
      <c r="P346" s="17">
        <v>6</v>
      </c>
      <c r="Q346">
        <v>86</v>
      </c>
      <c r="R346">
        <v>21262</v>
      </c>
    </row>
    <row r="347" spans="1:18">
      <c r="A347" s="17" t="s">
        <v>6345</v>
      </c>
      <c r="B347" s="17">
        <v>0</v>
      </c>
      <c r="C347" s="17">
        <v>0</v>
      </c>
      <c r="D347" s="17">
        <v>0</v>
      </c>
      <c r="E347" s="17">
        <v>1</v>
      </c>
      <c r="F347" s="17">
        <v>0</v>
      </c>
      <c r="G347" s="17">
        <v>0</v>
      </c>
      <c r="H347" s="17">
        <v>57.1</v>
      </c>
      <c r="I347" s="17">
        <v>0.64500000000000002</v>
      </c>
      <c r="J347" s="17">
        <v>1.6E-2</v>
      </c>
      <c r="K347" s="17">
        <v>0.64900000000000002</v>
      </c>
      <c r="L347" s="17">
        <v>290</v>
      </c>
      <c r="M347" s="17">
        <v>9</v>
      </c>
      <c r="N347" s="17">
        <v>800.3</v>
      </c>
      <c r="O347" s="17">
        <v>-22.5</v>
      </c>
      <c r="P347" s="17">
        <v>0</v>
      </c>
      <c r="Q347">
        <v>1266</v>
      </c>
      <c r="R347">
        <v>61420</v>
      </c>
    </row>
    <row r="348" spans="1:18">
      <c r="A348" s="17" t="s">
        <v>6092</v>
      </c>
      <c r="B348" s="17">
        <v>0</v>
      </c>
      <c r="C348" s="17">
        <v>0</v>
      </c>
      <c r="D348" s="17">
        <v>1</v>
      </c>
      <c r="E348" s="17">
        <v>0</v>
      </c>
      <c r="F348" s="17">
        <v>447289</v>
      </c>
      <c r="G348" s="17">
        <v>1121292</v>
      </c>
      <c r="H348" s="17">
        <v>48.6</v>
      </c>
      <c r="I348" s="17">
        <v>0.24199999999999999</v>
      </c>
      <c r="J348" s="17">
        <v>2.8000000000000001E-2</v>
      </c>
      <c r="K348" s="17">
        <v>0.64500000000000002</v>
      </c>
      <c r="L348" s="17">
        <v>151</v>
      </c>
      <c r="M348" s="17">
        <v>18</v>
      </c>
      <c r="N348" s="17">
        <v>550.9</v>
      </c>
      <c r="O348" s="17">
        <v>-6</v>
      </c>
      <c r="P348" s="17">
        <v>224</v>
      </c>
      <c r="Q348">
        <v>467</v>
      </c>
      <c r="R348">
        <v>43373</v>
      </c>
    </row>
    <row r="349" spans="1:18">
      <c r="A349" s="17" t="s">
        <v>6131</v>
      </c>
      <c r="B349" s="17">
        <v>0</v>
      </c>
      <c r="C349" s="17">
        <v>0</v>
      </c>
      <c r="D349" s="17">
        <v>0</v>
      </c>
      <c r="E349" s="17">
        <v>1</v>
      </c>
      <c r="F349" s="17">
        <v>25000</v>
      </c>
      <c r="G349" s="17">
        <v>150000</v>
      </c>
      <c r="H349" s="17">
        <v>48.4</v>
      </c>
      <c r="I349" s="17">
        <v>0.84199999999999997</v>
      </c>
      <c r="J349" s="17">
        <v>3.1E-2</v>
      </c>
      <c r="K349" s="17">
        <v>0.65</v>
      </c>
      <c r="L349" s="17">
        <v>244</v>
      </c>
      <c r="M349" s="17">
        <v>24</v>
      </c>
      <c r="N349" s="17">
        <v>535</v>
      </c>
      <c r="O349" s="17">
        <v>8.2999999999999545</v>
      </c>
      <c r="P349" s="17">
        <v>-30</v>
      </c>
      <c r="Q349">
        <v>3565</v>
      </c>
      <c r="R349">
        <v>123092</v>
      </c>
    </row>
    <row r="350" spans="1:18">
      <c r="A350" s="17" t="s">
        <v>6346</v>
      </c>
      <c r="B350" s="17">
        <v>0</v>
      </c>
      <c r="C350" s="17">
        <v>0</v>
      </c>
      <c r="D350" s="17">
        <v>0</v>
      </c>
      <c r="E350" s="17">
        <v>1</v>
      </c>
      <c r="F350" s="17">
        <v>0</v>
      </c>
      <c r="G350" s="17">
        <v>0</v>
      </c>
      <c r="H350" s="17">
        <v>68.8</v>
      </c>
      <c r="I350" s="17">
        <v>0.54</v>
      </c>
      <c r="J350" s="17">
        <v>5.0523999999999999E-2</v>
      </c>
      <c r="K350" s="17">
        <v>0.69299999999999995</v>
      </c>
      <c r="L350" s="17">
        <v>160</v>
      </c>
      <c r="M350" s="17">
        <v>16</v>
      </c>
      <c r="N350" s="17">
        <v>1148.4000000000001</v>
      </c>
      <c r="O350" s="17">
        <v>-0.5</v>
      </c>
      <c r="P350" s="17">
        <v>0</v>
      </c>
      <c r="Q350">
        <v>382</v>
      </c>
      <c r="R350">
        <v>8122</v>
      </c>
    </row>
    <row r="351" spans="1:18">
      <c r="A351" s="17" t="s">
        <v>6347</v>
      </c>
      <c r="B351" s="17">
        <v>0</v>
      </c>
      <c r="C351" s="17">
        <v>0</v>
      </c>
      <c r="D351" s="17">
        <v>0</v>
      </c>
      <c r="E351" s="17">
        <v>1</v>
      </c>
      <c r="F351" s="17">
        <v>0</v>
      </c>
      <c r="G351" s="17">
        <v>0</v>
      </c>
      <c r="H351" s="17">
        <v>48.4</v>
      </c>
      <c r="I351" s="17">
        <v>0.26200000000000001</v>
      </c>
      <c r="J351" s="17">
        <v>1.6E-2</v>
      </c>
      <c r="K351" s="17">
        <v>0.68300000000000005</v>
      </c>
      <c r="L351" s="17">
        <v>228</v>
      </c>
      <c r="M351" s="17">
        <v>10</v>
      </c>
      <c r="N351" s="17">
        <v>499</v>
      </c>
      <c r="O351" s="17">
        <v>77.899999999999977</v>
      </c>
      <c r="P351" s="17">
        <v>-1</v>
      </c>
      <c r="Q351">
        <v>683</v>
      </c>
      <c r="R351">
        <v>40779</v>
      </c>
    </row>
    <row r="352" spans="1:18">
      <c r="A352" s="17" t="s">
        <v>6348</v>
      </c>
      <c r="B352" s="17">
        <v>0</v>
      </c>
      <c r="C352" s="17">
        <v>1</v>
      </c>
      <c r="D352" s="17">
        <v>0</v>
      </c>
      <c r="E352" s="17">
        <v>0</v>
      </c>
      <c r="F352" s="17">
        <v>0</v>
      </c>
      <c r="G352" s="17">
        <v>0</v>
      </c>
      <c r="H352" s="17">
        <v>47</v>
      </c>
      <c r="I352" s="17">
        <v>0.35799999999999998</v>
      </c>
      <c r="J352" s="17">
        <v>5.0523999999999999E-2</v>
      </c>
      <c r="K352" s="17">
        <v>0.66900000000000004</v>
      </c>
      <c r="L352" s="17">
        <v>184</v>
      </c>
      <c r="M352" s="17">
        <v>7</v>
      </c>
      <c r="N352" s="17">
        <v>492.8</v>
      </c>
      <c r="O352" s="17">
        <v>21.699999999999989</v>
      </c>
      <c r="P352" s="17">
        <v>24</v>
      </c>
      <c r="Q352">
        <v>176</v>
      </c>
      <c r="R352">
        <v>21241</v>
      </c>
    </row>
    <row r="353" spans="1:18">
      <c r="A353" s="17" t="s">
        <v>6011</v>
      </c>
      <c r="B353" s="17">
        <v>0</v>
      </c>
      <c r="C353" s="17">
        <v>0</v>
      </c>
      <c r="D353" s="17">
        <v>1</v>
      </c>
      <c r="E353" s="17">
        <v>0</v>
      </c>
      <c r="F353" s="17">
        <v>992693</v>
      </c>
      <c r="G353" s="17">
        <v>3337571</v>
      </c>
      <c r="H353" s="17">
        <v>51.3</v>
      </c>
      <c r="I353" s="17">
        <v>0.41499999999999998</v>
      </c>
      <c r="J353" s="17">
        <v>3.2000000000000001E-2</v>
      </c>
      <c r="K353" s="17">
        <v>0.64600000000000002</v>
      </c>
      <c r="L353" s="17">
        <v>254</v>
      </c>
      <c r="M353" s="17">
        <v>48</v>
      </c>
      <c r="N353" s="17">
        <v>632.5</v>
      </c>
      <c r="O353" s="17">
        <v>-29.100000000000023</v>
      </c>
      <c r="P353" s="17">
        <v>11</v>
      </c>
      <c r="Q353">
        <v>1152</v>
      </c>
      <c r="R353">
        <v>47240</v>
      </c>
    </row>
    <row r="354" spans="1:18">
      <c r="A354" s="17" t="s">
        <v>6136</v>
      </c>
      <c r="B354" s="17">
        <v>0</v>
      </c>
      <c r="C354" s="17">
        <v>0</v>
      </c>
      <c r="D354" s="17">
        <v>1</v>
      </c>
      <c r="E354" s="17">
        <v>0</v>
      </c>
      <c r="F354" s="17">
        <v>5321</v>
      </c>
      <c r="G354" s="17">
        <v>18750</v>
      </c>
      <c r="H354" s="17">
        <v>55.2</v>
      </c>
      <c r="I354" s="17">
        <v>0.191</v>
      </c>
      <c r="J354" s="17">
        <v>0.02</v>
      </c>
      <c r="K354" s="17">
        <v>0.68799999999999994</v>
      </c>
      <c r="L354" s="17">
        <v>126</v>
      </c>
      <c r="M354" s="17">
        <v>28</v>
      </c>
      <c r="N354" s="17">
        <v>647.1</v>
      </c>
      <c r="O354" s="17">
        <v>105.79999999999995</v>
      </c>
      <c r="P354" s="17">
        <v>0</v>
      </c>
      <c r="Q354">
        <v>268</v>
      </c>
      <c r="R354">
        <v>22139</v>
      </c>
    </row>
    <row r="355" spans="1:18">
      <c r="A355" s="17" t="s">
        <v>6065</v>
      </c>
      <c r="B355" s="17">
        <v>0</v>
      </c>
      <c r="C355" s="17">
        <v>0</v>
      </c>
      <c r="D355" s="17">
        <v>0</v>
      </c>
      <c r="E355" s="17">
        <v>1</v>
      </c>
      <c r="F355" s="17">
        <v>133492</v>
      </c>
      <c r="G355" s="17">
        <v>333740</v>
      </c>
      <c r="H355" s="17">
        <v>50.8</v>
      </c>
      <c r="I355" s="17">
        <v>0.16</v>
      </c>
      <c r="J355" s="17">
        <v>1.4E-2</v>
      </c>
      <c r="K355" s="17">
        <v>0.64800000000000002</v>
      </c>
      <c r="L355" s="17">
        <v>151</v>
      </c>
      <c r="M355" s="17">
        <v>57</v>
      </c>
      <c r="N355" s="17">
        <v>629.9</v>
      </c>
      <c r="O355" s="17">
        <v>-2.3999999999999773</v>
      </c>
      <c r="P355" s="17">
        <v>11</v>
      </c>
      <c r="Q355">
        <v>2193</v>
      </c>
      <c r="R355">
        <v>44610</v>
      </c>
    </row>
    <row r="356" spans="1:18">
      <c r="A356" s="17" t="s">
        <v>5997</v>
      </c>
      <c r="B356" s="17">
        <v>0</v>
      </c>
      <c r="C356" s="17">
        <v>0</v>
      </c>
      <c r="D356" s="17">
        <v>1</v>
      </c>
      <c r="E356" s="17">
        <v>0</v>
      </c>
      <c r="F356" s="17">
        <v>1969100</v>
      </c>
      <c r="G356" s="17">
        <v>7140659</v>
      </c>
      <c r="H356" s="17">
        <v>63.1</v>
      </c>
      <c r="I356" s="17">
        <v>0.27700000000000002</v>
      </c>
      <c r="J356" s="17">
        <v>3.6999999999999998E-2</v>
      </c>
      <c r="K356" s="17">
        <v>0.69799999999999995</v>
      </c>
      <c r="L356" s="17">
        <v>283</v>
      </c>
      <c r="M356" s="17">
        <v>15</v>
      </c>
      <c r="N356" s="17">
        <v>1006.2</v>
      </c>
      <c r="O356" s="17">
        <v>34.399999999999864</v>
      </c>
      <c r="P356" s="17">
        <v>4</v>
      </c>
      <c r="Q356">
        <v>1101</v>
      </c>
      <c r="R356">
        <v>122562</v>
      </c>
    </row>
    <row r="357" spans="1:18">
      <c r="A357" s="17"/>
      <c r="B357" s="17"/>
      <c r="C357" s="17"/>
      <c r="D357" s="17"/>
      <c r="E357" s="17"/>
      <c r="F357" s="17"/>
      <c r="G357" s="17"/>
      <c r="H357" s="17"/>
      <c r="I357" s="17"/>
      <c r="J357" s="17"/>
      <c r="K357" s="17"/>
      <c r="L357" s="17"/>
      <c r="M357" s="17"/>
      <c r="N357" s="17"/>
      <c r="O357" s="17"/>
      <c r="P357" s="17"/>
    </row>
    <row r="358" spans="1:18">
      <c r="A358" s="17"/>
      <c r="B358" s="17"/>
      <c r="C358" s="17"/>
      <c r="D358" s="17"/>
      <c r="E358" s="17"/>
      <c r="F358" s="17"/>
      <c r="G358" s="17"/>
      <c r="H358" s="17"/>
      <c r="I358" s="17"/>
      <c r="J358" s="17"/>
      <c r="K358" s="17"/>
      <c r="L358" s="17"/>
      <c r="M358" s="17"/>
      <c r="N358" s="17"/>
      <c r="O358" s="17"/>
      <c r="P358" s="17"/>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Firm Data</vt:lpstr>
      <vt:lpstr>Municipality Data</vt:lpstr>
      <vt:lpstr>Data as uploaded in R</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Mdl</cp:lastModifiedBy>
  <cp:lastPrinted>2020-05-10T16:27:53Z</cp:lastPrinted>
  <dcterms:created xsi:type="dcterms:W3CDTF">2020-05-02T13:02:07Z</dcterms:created>
  <dcterms:modified xsi:type="dcterms:W3CDTF">2020-05-11T10:14:32Z</dcterms:modified>
  <cp:category/>
</cp:coreProperties>
</file>