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y2/Data/Cysteins/Proteins_Cys/Python_scripts/"/>
    </mc:Choice>
  </mc:AlternateContent>
  <xr:revisionPtr revIDLastSave="0" documentId="13_ncr:1_{EDFB5C25-8945-024A-824E-009074DB8C32}" xr6:coauthVersionLast="46" xr6:coauthVersionMax="46" xr10:uidLastSave="{00000000-0000-0000-0000-000000000000}"/>
  <bookViews>
    <workbookView xWindow="25600" yWindow="-10280" windowWidth="35460" windowHeight="17420" xr2:uid="{BC57DE93-0F98-BD4C-96ED-35B3C5C64D8D}"/>
  </bookViews>
  <sheets>
    <sheet name="ALL" sheetId="1" r:id="rId1"/>
    <sheet name="CYS" sheetId="3" r:id="rId2"/>
    <sheet name="CSD" sheetId="2" r:id="rId3"/>
    <sheet name="CSO" sheetId="4" r:id="rId4"/>
    <sheet name="OCS" sheetId="5" r:id="rId5"/>
  </sheets>
  <definedNames>
    <definedName name="ALL_SummarySG" localSheetId="0">ALL!$A$1:$K$25</definedName>
    <definedName name="CSD_SummarySG" localSheetId="2">CSD!$A$1:$B$36</definedName>
    <definedName name="CSO_SummarySG" localSheetId="3">CSO!$A$1:$B$35</definedName>
    <definedName name="CYS_SummarySG" localSheetId="1">CYS!$A$1:$B$48</definedName>
    <definedName name="OCS_SummarySG_1" localSheetId="4">OCS!$A$1:$B$30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7" i="1"/>
  <c r="O27" i="1" s="1"/>
  <c r="M26" i="1"/>
  <c r="N26" i="1" s="1"/>
  <c r="N2" i="1"/>
  <c r="J27" i="1"/>
  <c r="K27" i="1" s="1"/>
  <c r="J3" i="1"/>
  <c r="J4" i="1"/>
  <c r="J5" i="1"/>
  <c r="J6" i="1"/>
  <c r="J7" i="1"/>
  <c r="J8" i="1"/>
  <c r="J9" i="1"/>
  <c r="J10" i="1"/>
  <c r="K10" i="1" s="1"/>
  <c r="J11" i="1"/>
  <c r="J12" i="1"/>
  <c r="J13" i="1"/>
  <c r="J14" i="1"/>
  <c r="J15" i="1"/>
  <c r="J16" i="1"/>
  <c r="J17" i="1"/>
  <c r="J18" i="1"/>
  <c r="K18" i="1" s="1"/>
  <c r="J19" i="1"/>
  <c r="J20" i="1"/>
  <c r="J21" i="1"/>
  <c r="J22" i="1"/>
  <c r="J23" i="1"/>
  <c r="J24" i="1"/>
  <c r="J25" i="1"/>
  <c r="J2" i="1"/>
  <c r="K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I26" i="1"/>
  <c r="J26" i="1" s="1"/>
  <c r="B26" i="1"/>
  <c r="C26" i="1" s="1"/>
  <c r="E26" i="1"/>
  <c r="F26" i="1" s="1"/>
  <c r="K6" i="1" l="1"/>
  <c r="K23" i="1"/>
  <c r="K22" i="1"/>
  <c r="K5" i="1"/>
  <c r="K14" i="1"/>
  <c r="K26" i="1"/>
  <c r="O26" i="1"/>
  <c r="O10" i="1"/>
  <c r="O16" i="1"/>
  <c r="O18" i="1"/>
  <c r="O22" i="1"/>
  <c r="O14" i="1"/>
  <c r="O6" i="1"/>
  <c r="O21" i="1"/>
  <c r="O13" i="1"/>
  <c r="O5" i="1"/>
  <c r="O2" i="1"/>
  <c r="O20" i="1"/>
  <c r="O12" i="1"/>
  <c r="O4" i="1"/>
  <c r="O17" i="1"/>
  <c r="K21" i="1"/>
  <c r="K13" i="1"/>
  <c r="O25" i="1"/>
  <c r="K20" i="1"/>
  <c r="K12" i="1"/>
  <c r="K4" i="1"/>
  <c r="O24" i="1"/>
  <c r="K19" i="1"/>
  <c r="K11" i="1"/>
  <c r="K3" i="1"/>
  <c r="O19" i="1"/>
  <c r="O11" i="1"/>
  <c r="O3" i="1"/>
  <c r="O9" i="1"/>
  <c r="K25" i="1"/>
  <c r="K17" i="1"/>
  <c r="K9" i="1"/>
  <c r="K24" i="1"/>
  <c r="K16" i="1"/>
  <c r="K8" i="1"/>
  <c r="K15" i="1"/>
  <c r="K7" i="1"/>
  <c r="O23" i="1"/>
  <c r="O15" i="1"/>
  <c r="O7" i="1"/>
  <c r="O8" i="1"/>
  <c r="C27" i="1"/>
  <c r="D27" i="1" s="1"/>
  <c r="F27" i="1"/>
  <c r="G11" i="1" s="1"/>
  <c r="L21" i="1" l="1"/>
  <c r="D15" i="1"/>
  <c r="P15" i="1" s="1"/>
  <c r="D8" i="1"/>
  <c r="P8" i="1" s="1"/>
  <c r="D23" i="1"/>
  <c r="L23" i="1" s="1"/>
  <c r="D4" i="1"/>
  <c r="L4" i="1" s="1"/>
  <c r="G25" i="1"/>
  <c r="H25" i="1" s="1"/>
  <c r="G3" i="1"/>
  <c r="H3" i="1" s="1"/>
  <c r="D18" i="1"/>
  <c r="L18" i="1" s="1"/>
  <c r="D17" i="1"/>
  <c r="L17" i="1" s="1"/>
  <c r="D25" i="1"/>
  <c r="P25" i="1" s="1"/>
  <c r="D11" i="1"/>
  <c r="H11" i="1" s="1"/>
  <c r="G19" i="1"/>
  <c r="D6" i="1"/>
  <c r="L6" i="1" s="1"/>
  <c r="D24" i="1"/>
  <c r="P24" i="1" s="1"/>
  <c r="G17" i="1"/>
  <c r="D9" i="1"/>
  <c r="L9" i="1" s="1"/>
  <c r="G10" i="1"/>
  <c r="D13" i="1"/>
  <c r="L13" i="1" s="1"/>
  <c r="D12" i="1"/>
  <c r="P12" i="1" s="1"/>
  <c r="D3" i="1"/>
  <c r="L3" i="1" s="1"/>
  <c r="G18" i="1"/>
  <c r="D14" i="1"/>
  <c r="L14" i="1" s="1"/>
  <c r="D5" i="1"/>
  <c r="L5" i="1" s="1"/>
  <c r="D19" i="1"/>
  <c r="L19" i="1" s="1"/>
  <c r="D16" i="1"/>
  <c r="P16" i="1" s="1"/>
  <c r="D22" i="1"/>
  <c r="L22" i="1" s="1"/>
  <c r="D20" i="1"/>
  <c r="L20" i="1" s="1"/>
  <c r="D7" i="1"/>
  <c r="L7" i="1" s="1"/>
  <c r="D21" i="1"/>
  <c r="P21" i="1" s="1"/>
  <c r="D10" i="1"/>
  <c r="L10" i="1" s="1"/>
  <c r="D26" i="1"/>
  <c r="L26" i="1" s="1"/>
  <c r="G27" i="1"/>
  <c r="H27" i="1" s="1"/>
  <c r="G21" i="1"/>
  <c r="H21" i="1" s="1"/>
  <c r="G14" i="1"/>
  <c r="G22" i="1"/>
  <c r="H22" i="1" s="1"/>
  <c r="G7" i="1"/>
  <c r="H7" i="1" s="1"/>
  <c r="G5" i="1"/>
  <c r="G6" i="1"/>
  <c r="H6" i="1" s="1"/>
  <c r="G13" i="1"/>
  <c r="G15" i="1"/>
  <c r="H15" i="1" s="1"/>
  <c r="G23" i="1"/>
  <c r="H23" i="1" s="1"/>
  <c r="G4" i="1"/>
  <c r="G2" i="1"/>
  <c r="G20" i="1"/>
  <c r="G12" i="1"/>
  <c r="G16" i="1"/>
  <c r="G8" i="1"/>
  <c r="G9" i="1"/>
  <c r="H9" i="1" s="1"/>
  <c r="G26" i="1"/>
  <c r="H26" i="1" s="1"/>
  <c r="G24" i="1"/>
  <c r="D2" i="1"/>
  <c r="L2" i="1" s="1"/>
  <c r="L12" i="1" l="1"/>
  <c r="L15" i="1"/>
  <c r="H10" i="1"/>
  <c r="L11" i="1"/>
  <c r="H8" i="1"/>
  <c r="H13" i="1"/>
  <c r="H12" i="1"/>
  <c r="P2" i="1"/>
  <c r="L25" i="1"/>
  <c r="H20" i="1"/>
  <c r="H17" i="1"/>
  <c r="H5" i="1"/>
  <c r="H18" i="1"/>
  <c r="H16" i="1"/>
  <c r="H19" i="1"/>
  <c r="L24" i="1"/>
  <c r="H2" i="1"/>
  <c r="L16" i="1"/>
  <c r="H24" i="1"/>
  <c r="H4" i="1"/>
  <c r="H14" i="1"/>
  <c r="L8" i="1"/>
  <c r="P4" i="1"/>
  <c r="P9" i="1"/>
  <c r="P14" i="1"/>
  <c r="P19" i="1"/>
  <c r="P6" i="1"/>
  <c r="P20" i="1"/>
  <c r="P7" i="1"/>
  <c r="P22" i="1"/>
  <c r="P3" i="1"/>
  <c r="P18" i="1"/>
  <c r="P23" i="1"/>
  <c r="P26" i="1"/>
  <c r="P11" i="1"/>
  <c r="P10" i="1"/>
  <c r="P13" i="1"/>
  <c r="P5" i="1"/>
  <c r="P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E6353-7D3E-184D-B184-9EEED88F2203}" name="ALL_SummarySG" type="6" refreshedVersion="7" background="1" saveData="1">
    <textPr sourceFile="/Users/macky2/Data/Cysteins/Proteins_Cys/Python_scripts/ALL_SummarySG.txt" comma="1">
      <textFields count="5">
        <textField/>
        <textField/>
        <textField/>
        <textField/>
        <textField/>
      </textFields>
    </textPr>
  </connection>
  <connection id="2" xr16:uid="{0E5524C6-B24F-3A48-BB44-B08F33051A22}" name="CSD_SummarySG" type="6" refreshedVersion="7" background="1" saveData="1">
    <textPr sourceFile="/Users/macky2/Data/Cysteins/Proteins_Cys/Python_scripts/CSD_SummarySG.txt" delimited="0">
      <textFields count="2">
        <textField/>
        <textField position="4"/>
      </textFields>
    </textPr>
  </connection>
  <connection id="3" xr16:uid="{D93CD0CA-281F-FE41-8EA9-9F74C0BF5CC6}" name="CSO_SummarySG" type="6" refreshedVersion="7" background="1" saveData="1">
    <textPr sourceFile="/Users/macky2/Data/Cysteins/Proteins_Cys/Python_scripts/CSO_SummarySG.txt" delimited="0">
      <textFields count="2">
        <textField/>
        <textField position="4"/>
      </textFields>
    </textPr>
  </connection>
  <connection id="4" xr16:uid="{2F139E05-346A-7A4F-9961-B671C7C47333}" name="CYS_SummarySG" type="6" refreshedVersion="7" background="1" saveData="1">
    <textPr sourceFile="/Users/macky2/Data/Cysteins/Proteins_Cys/Python_scripts/CYS_SummarySG.txt" space="1" consecutive="1">
      <textFields count="3">
        <textField/>
        <textField/>
        <textField/>
      </textFields>
    </textPr>
  </connection>
  <connection id="5" xr16:uid="{2B4BF08A-8AE6-AE49-9AB1-50C9AC3E46C1}" name="OCS_SummarySG" type="6" refreshedVersion="7" background="1" saveData="1">
    <textPr sourceFile="/Users/macky2/Data/Cysteins/Proteins_Cys/Python_scripts/OCS_SummarySG.txt" delimited="0">
      <textFields count="2">
        <textField/>
        <textField position="6"/>
      </textFields>
    </textPr>
  </connection>
</connections>
</file>

<file path=xl/sharedStrings.xml><?xml version="1.0" encoding="utf-8"?>
<sst xmlns="http://schemas.openxmlformats.org/spreadsheetml/2006/main" count="192" uniqueCount="98">
  <si>
    <t>CYS</t>
  </si>
  <si>
    <t>'ALA'</t>
  </si>
  <si>
    <t>'ARG'</t>
  </si>
  <si>
    <t>'ASN'</t>
  </si>
  <si>
    <t>'ASP'</t>
  </si>
  <si>
    <t>'CYS'</t>
  </si>
  <si>
    <t>'GLN'</t>
  </si>
  <si>
    <t>'GLU'</t>
  </si>
  <si>
    <t>'GLY'</t>
  </si>
  <si>
    <t>'HIS'</t>
  </si>
  <si>
    <t>'HOH'</t>
  </si>
  <si>
    <t>'ILE'</t>
  </si>
  <si>
    <t>'LEU'</t>
  </si>
  <si>
    <t>'LYS'</t>
  </si>
  <si>
    <t>'MET'</t>
  </si>
  <si>
    <t>'OCS'</t>
  </si>
  <si>
    <t>'PHE'</t>
  </si>
  <si>
    <t>'PRO'</t>
  </si>
  <si>
    <t>'PSW'</t>
  </si>
  <si>
    <t>'SEC'</t>
  </si>
  <si>
    <t>'SER'</t>
  </si>
  <si>
    <t>'THR'</t>
  </si>
  <si>
    <t>'TRP'</t>
  </si>
  <si>
    <t>'TYR'</t>
  </si>
  <si>
    <t>'VAL'</t>
  </si>
  <si>
    <t xml:space="preserve"> CYS</t>
  </si>
  <si>
    <t xml:space="preserve"> CSD</t>
  </si>
  <si>
    <t xml:space="preserve"> CSO</t>
  </si>
  <si>
    <t>ALA</t>
  </si>
  <si>
    <t>ARG</t>
  </si>
  <si>
    <t>ASN</t>
  </si>
  <si>
    <t>ASP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</si>
  <si>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</si>
  <si>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</si>
  <si>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</si>
  <si>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</si>
  <si>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</si>
  <si>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</si>
  <si>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</si>
  <si>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</si>
  <si>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</si>
  <si>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</si>
  <si>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</si>
  <si>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</si>
  <si>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</si>
  <si>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</si>
  <si>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</si>
  <si>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HOH</t>
  </si>
  <si>
    <t>CSD</t>
  </si>
  <si>
    <t>CSO</t>
  </si>
  <si>
    <t>OCS</t>
  </si>
  <si>
    <t>CSX</t>
  </si>
  <si>
    <t>Total</t>
  </si>
  <si>
    <t>Other</t>
  </si>
  <si>
    <t>ACT</t>
  </si>
  <si>
    <t>DAR</t>
  </si>
  <si>
    <t>FHF</t>
  </si>
  <si>
    <t>K3U</t>
  </si>
  <si>
    <t>NO</t>
  </si>
  <si>
    <t>O 1</t>
  </si>
  <si>
    <t>OH</t>
  </si>
  <si>
    <t>SEC</t>
  </si>
  <si>
    <t>UHF</t>
  </si>
  <si>
    <t>8JU</t>
  </si>
  <si>
    <t>BP4</t>
  </si>
  <si>
    <t>DMS</t>
  </si>
  <si>
    <t>FGL</t>
  </si>
  <si>
    <t>G5A</t>
  </si>
  <si>
    <t>GZY</t>
  </si>
  <si>
    <t>H0A</t>
  </si>
  <si>
    <t>H17</t>
  </si>
  <si>
    <t>H1G</t>
  </si>
  <si>
    <t>H3D</t>
  </si>
  <si>
    <t>H3Y</t>
  </si>
  <si>
    <t>H5D</t>
  </si>
  <si>
    <t>HCS</t>
  </si>
  <si>
    <t>MLY</t>
  </si>
  <si>
    <t>MSE</t>
  </si>
  <si>
    <t>PSW</t>
  </si>
  <si>
    <t>SAM</t>
  </si>
  <si>
    <t>TRQ</t>
  </si>
  <si>
    <t>8RE</t>
  </si>
  <si>
    <t>BY5</t>
  </si>
  <si>
    <t>LOH</t>
  </si>
  <si>
    <t>OMT</t>
  </si>
  <si>
    <t>TOTALCYS</t>
  </si>
  <si>
    <t>Res/Neighbors</t>
  </si>
  <si>
    <t>Neighbors/CYS</t>
  </si>
  <si>
    <t>Neighbors/CSD</t>
  </si>
  <si>
    <t>%contr</t>
  </si>
  <si>
    <t>%cont</t>
  </si>
  <si>
    <t>'DGL'</t>
  </si>
  <si>
    <t>'OH'</t>
  </si>
  <si>
    <t>'RHC'</t>
  </si>
  <si>
    <t>NeighborsCSO</t>
  </si>
  <si>
    <t>Neighbors/OCS</t>
  </si>
  <si>
    <t>%count</t>
  </si>
  <si>
    <t>gain/loss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</si>
</sst>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%"/>
    <numFmt numFmtId="166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quotePrefix="1"/>
    <xf numFmtId="0" fontId="2" fillId="2" borderId="0" xfId="0" applyFont="1" applyFill="1"/>
    <xf numFmtId="164" fontId="2" fillId="2" borderId="0" xfId="0" applyNumberFormat="1" applyFont="1" applyFill="1"/>
    <xf numFmtId="0" fontId="4" fillId="2" borderId="0" xfId="0" applyFont="1" applyFill="1"/>
    <xf numFmtId="164" fontId="4" fillId="2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0" fontId="5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 applyAlignment="1">
      <alignment horizontal="right"/>
    </xf>
    <xf numFmtId="0" fontId="5" fillId="4" borderId="0" xfId="0" applyFont="1" applyFill="1"/>
    <xf numFmtId="164" fontId="5" fillId="4" borderId="0" xfId="0" applyNumberFormat="1" applyFont="1" applyFill="1" applyAlignment="1">
      <alignment horizontal="right"/>
    </xf>
    <xf numFmtId="0" fontId="2" fillId="5" borderId="0" xfId="0" applyFont="1" applyFill="1"/>
    <xf numFmtId="0" fontId="6" fillId="5" borderId="0" xfId="0" applyFont="1" applyFill="1"/>
    <xf numFmtId="164" fontId="2" fillId="5" borderId="0" xfId="0" applyNumberFormat="1" applyFont="1" applyFill="1"/>
    <xf numFmtId="0" fontId="5" fillId="5" borderId="0" xfId="0" applyFont="1" applyFill="1"/>
    <xf numFmtId="2" fontId="5" fillId="3" borderId="0" xfId="0" applyNumberFormat="1" applyFont="1" applyFill="1"/>
    <xf numFmtId="9" fontId="5" fillId="3" borderId="0" xfId="2" applyFont="1" applyFill="1"/>
    <xf numFmtId="164" fontId="5" fillId="5" borderId="0" xfId="0" applyNumberFormat="1" applyFont="1" applyFill="1"/>
    <xf numFmtId="9" fontId="5" fillId="5" borderId="0" xfId="2" applyFont="1" applyFill="1"/>
    <xf numFmtId="165" fontId="2" fillId="4" borderId="0" xfId="2" applyNumberFormat="1" applyFont="1" applyFill="1" applyAlignment="1">
      <alignment horizontal="right"/>
    </xf>
    <xf numFmtId="165" fontId="2" fillId="2" borderId="0" xfId="2" applyNumberFormat="1" applyFont="1" applyFill="1"/>
    <xf numFmtId="165" fontId="5" fillId="2" borderId="0" xfId="2" applyNumberFormat="1" applyFont="1" applyFill="1"/>
    <xf numFmtId="165" fontId="3" fillId="0" borderId="0" xfId="2" applyNumberFormat="1" applyFont="1"/>
    <xf numFmtId="165" fontId="2" fillId="0" borderId="0" xfId="2" applyNumberFormat="1" applyFont="1"/>
    <xf numFmtId="9" fontId="2" fillId="4" borderId="0" xfId="2" applyFont="1" applyFill="1" applyAlignment="1">
      <alignment horizontal="left"/>
    </xf>
    <xf numFmtId="9" fontId="2" fillId="0" borderId="0" xfId="2" applyFont="1" applyAlignment="1">
      <alignment horizontal="left"/>
    </xf>
    <xf numFmtId="165" fontId="5" fillId="4" borderId="0" xfId="2" applyNumberFormat="1" applyFont="1" applyFill="1" applyAlignment="1">
      <alignment horizontal="right"/>
    </xf>
    <xf numFmtId="165" fontId="2" fillId="3" borderId="0" xfId="2" applyNumberFormat="1" applyFont="1" applyFill="1" applyAlignment="1">
      <alignment horizontal="right"/>
    </xf>
    <xf numFmtId="165" fontId="2" fillId="5" borderId="0" xfId="2" applyNumberFormat="1" applyFont="1" applyFill="1"/>
    <xf numFmtId="165" fontId="2" fillId="5" borderId="0" xfId="0" applyNumberFormat="1" applyFont="1" applyFill="1"/>
    <xf numFmtId="165" fontId="2" fillId="3" borderId="0" xfId="2" applyNumberFormat="1" applyFont="1" applyFill="1"/>
    <xf numFmtId="166" fontId="3" fillId="0" borderId="0" xfId="1" applyNumberFormat="1" applyFont="1"/>
    <xf numFmtId="166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Neighbors to</a:t>
            </a:r>
            <a:r>
              <a:rPr lang="en-US" baseline="0"/>
              <a:t> SG-atom in Cysteines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CYS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ALL!$A$2:$A$22</c:f>
              <c:strCache>
                <c:ptCount val="21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  <c:pt idx="20">
                  <c:v>HOH</c:v>
                </c:pt>
              </c:strCache>
            </c:strRef>
          </c:cat>
          <c:val>
            <c:numRef>
              <c:f>ALL!$D$2:$D$22</c:f>
              <c:numCache>
                <c:formatCode>0.0%</c:formatCode>
                <c:ptCount val="21"/>
                <c:pt idx="0">
                  <c:v>5.9734591150691685E-2</c:v>
                </c:pt>
                <c:pt idx="1">
                  <c:v>4.4316941814213813E-2</c:v>
                </c:pt>
                <c:pt idx="2">
                  <c:v>2.2140870850786722E-2</c:v>
                </c:pt>
                <c:pt idx="3">
                  <c:v>2.2176070963427084E-2</c:v>
                </c:pt>
                <c:pt idx="4">
                  <c:v>9.9581118659579707E-2</c:v>
                </c:pt>
                <c:pt idx="5">
                  <c:v>2.3408074905839699E-2</c:v>
                </c:pt>
                <c:pt idx="6">
                  <c:v>3.1504100813122604E-2</c:v>
                </c:pt>
                <c:pt idx="7">
                  <c:v>6.0473793516139254E-2</c:v>
                </c:pt>
                <c:pt idx="8">
                  <c:v>2.4675278960892676E-2</c:v>
                </c:pt>
                <c:pt idx="9">
                  <c:v>4.2768136858037945E-2</c:v>
                </c:pt>
                <c:pt idx="10">
                  <c:v>5.2236967158294907E-2</c:v>
                </c:pt>
                <c:pt idx="11">
                  <c:v>1.2988841564293007E-2</c:v>
                </c:pt>
                <c:pt idx="12">
                  <c:v>3.6572917033334505E-2</c:v>
                </c:pt>
                <c:pt idx="13">
                  <c:v>4.8752156006899222E-2</c:v>
                </c:pt>
                <c:pt idx="14">
                  <c:v>3.2313703403850896E-2</c:v>
                </c:pt>
                <c:pt idx="15">
                  <c:v>4.9561758597627514E-2</c:v>
                </c:pt>
                <c:pt idx="16">
                  <c:v>5.7692984617550777E-2</c:v>
                </c:pt>
                <c:pt idx="17">
                  <c:v>1.8304058572987437E-2</c:v>
                </c:pt>
                <c:pt idx="18">
                  <c:v>3.8684923791756129E-2</c:v>
                </c:pt>
                <c:pt idx="19">
                  <c:v>7.6489844767503257E-2</c:v>
                </c:pt>
                <c:pt idx="20">
                  <c:v>0.12450279840895492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5-1B4A-B80A-FB752B3EB188}"/>
            </c:ext>
          </c:extLst>
        </c:ser>
        <c:ser>
          <c:idx val="2"/>
          <c:order val="1"/>
          <c:tx>
            <c:v>CSO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ALL!$A$2:$A$22</c:f>
              <c:strCache>
                <c:ptCount val="21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  <c:pt idx="20">
                  <c:v>HOH</c:v>
                </c:pt>
              </c:strCache>
            </c:strRef>
          </c:cat>
          <c:val>
            <c:numRef>
              <c:f>ALL!$K$2:$K$22</c:f>
              <c:numCache>
                <c:formatCode>0.0%</c:formatCode>
                <c:ptCount val="21"/>
                <c:pt idx="0">
                  <c:v>2.0575169511339721E-2</c:v>
                </c:pt>
                <c:pt idx="1">
                  <c:v>2.9226093055880288E-2</c:v>
                </c:pt>
                <c:pt idx="2">
                  <c:v>2.2913256955810146E-2</c:v>
                </c:pt>
                <c:pt idx="3">
                  <c:v>1.9639934533551555E-2</c:v>
                </c:pt>
                <c:pt idx="4">
                  <c:v>5.6815524900631284E-2</c:v>
                </c:pt>
                <c:pt idx="5">
                  <c:v>1.6834229600187049E-2</c:v>
                </c:pt>
                <c:pt idx="6">
                  <c:v>4.1851765256020572E-2</c:v>
                </c:pt>
                <c:pt idx="7">
                  <c:v>5.0035071311667061E-2</c:v>
                </c:pt>
                <c:pt idx="8">
                  <c:v>9.1419219078793551E-2</c:v>
                </c:pt>
                <c:pt idx="9">
                  <c:v>3.0862754267009584E-2</c:v>
                </c:pt>
                <c:pt idx="10">
                  <c:v>3.834463408931494E-2</c:v>
                </c:pt>
                <c:pt idx="11">
                  <c:v>1.5898994622398875E-2</c:v>
                </c:pt>
                <c:pt idx="12">
                  <c:v>1.0053776011222818E-2</c:v>
                </c:pt>
                <c:pt idx="13">
                  <c:v>1.1690437222352116E-2</c:v>
                </c:pt>
                <c:pt idx="14">
                  <c:v>3.460369417816226E-2</c:v>
                </c:pt>
                <c:pt idx="15">
                  <c:v>6.920738835632452E-2</c:v>
                </c:pt>
                <c:pt idx="16">
                  <c:v>4.5592705167173252E-2</c:v>
                </c:pt>
                <c:pt idx="17">
                  <c:v>4.9099836333878887E-3</c:v>
                </c:pt>
                <c:pt idx="18">
                  <c:v>2.9693710544774377E-2</c:v>
                </c:pt>
                <c:pt idx="19">
                  <c:v>3.6707972878185641E-2</c:v>
                </c:pt>
                <c:pt idx="20">
                  <c:v>0.28688332943652095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05-1B4A-B80A-FB752B3EB188}"/>
            </c:ext>
          </c:extLst>
        </c:ser>
        <c:ser>
          <c:idx val="1"/>
          <c:order val="2"/>
          <c:tx>
            <c:v>CSD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ALL!$A$2:$A$22</c:f>
              <c:strCache>
                <c:ptCount val="21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  <c:pt idx="20">
                  <c:v>HOH</c:v>
                </c:pt>
              </c:strCache>
            </c:strRef>
          </c:cat>
          <c:val>
            <c:numRef>
              <c:f>ALL!$G$2:$G$22</c:f>
              <c:numCache>
                <c:formatCode>0.0%</c:formatCode>
                <c:ptCount val="21"/>
                <c:pt idx="0">
                  <c:v>2.6569118213323063E-2</c:v>
                </c:pt>
                <c:pt idx="1">
                  <c:v>5.4678475163650375E-2</c:v>
                </c:pt>
                <c:pt idx="2">
                  <c:v>2.8494416634578364E-2</c:v>
                </c:pt>
                <c:pt idx="3">
                  <c:v>7.3161340007701203E-3</c:v>
                </c:pt>
                <c:pt idx="4">
                  <c:v>7.0080862533692723E-2</c:v>
                </c:pt>
                <c:pt idx="5">
                  <c:v>8.0862533692722376E-3</c:v>
                </c:pt>
                <c:pt idx="6">
                  <c:v>4.6977281478629188E-2</c:v>
                </c:pt>
                <c:pt idx="7">
                  <c:v>3.4270311898344244E-2</c:v>
                </c:pt>
                <c:pt idx="8">
                  <c:v>8.9718906430496723E-2</c:v>
                </c:pt>
                <c:pt idx="9">
                  <c:v>1.2321909896033885E-2</c:v>
                </c:pt>
                <c:pt idx="10">
                  <c:v>5.8144012321909903E-2</c:v>
                </c:pt>
                <c:pt idx="11">
                  <c:v>9.2414324220254137E-3</c:v>
                </c:pt>
                <c:pt idx="12">
                  <c:v>3.0804774740084712E-3</c:v>
                </c:pt>
                <c:pt idx="13">
                  <c:v>1.8482864844050827E-2</c:v>
                </c:pt>
                <c:pt idx="14">
                  <c:v>4.3896804004620718E-2</c:v>
                </c:pt>
                <c:pt idx="15">
                  <c:v>8.2017712745475549E-2</c:v>
                </c:pt>
                <c:pt idx="16">
                  <c:v>7.0465922217943788E-2</c:v>
                </c:pt>
                <c:pt idx="17">
                  <c:v>4.2356565267616482E-3</c:v>
                </c:pt>
                <c:pt idx="18">
                  <c:v>5.4293415479399317E-2</c:v>
                </c:pt>
                <c:pt idx="19">
                  <c:v>7.3161340007701203E-3</c:v>
                </c:pt>
                <c:pt idx="20">
                  <c:v>0.19638043896804008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05-1B4A-B80A-FB752B3EB188}"/>
            </c:ext>
          </c:extLst>
        </c:ser>
        <c:ser>
          <c:idx val="3"/>
          <c:order val="3"/>
          <c:tx>
            <c:v>OCS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ALL!$A$2:$A$22</c:f>
              <c:strCache>
                <c:ptCount val="21"/>
                <c:pt idx="0">
                  <c:v>ALA</c:v>
                </c:pt>
                <c:pt idx="1">
                  <c:v>ARG</c:v>
                </c:pt>
                <c:pt idx="2">
                  <c:v>ASN</c:v>
                </c:pt>
                <c:pt idx="3">
                  <c:v>ASP</c:v>
                </c:pt>
                <c:pt idx="4">
                  <c:v>CYS</c:v>
                </c:pt>
                <c:pt idx="5">
                  <c:v>GLN</c:v>
                </c:pt>
                <c:pt idx="6">
                  <c:v>GLU</c:v>
                </c:pt>
                <c:pt idx="7">
                  <c:v>GLY</c:v>
                </c:pt>
                <c:pt idx="8">
                  <c:v>HIS</c:v>
                </c:pt>
                <c:pt idx="9">
                  <c:v>ILE</c:v>
                </c:pt>
                <c:pt idx="10">
                  <c:v>LEU</c:v>
                </c:pt>
                <c:pt idx="11">
                  <c:v>LYS</c:v>
                </c:pt>
                <c:pt idx="12">
                  <c:v>MET</c:v>
                </c:pt>
                <c:pt idx="13">
                  <c:v>PHE</c:v>
                </c:pt>
                <c:pt idx="14">
                  <c:v>PRO</c:v>
                </c:pt>
                <c:pt idx="15">
                  <c:v>SER</c:v>
                </c:pt>
                <c:pt idx="16">
                  <c:v>THR</c:v>
                </c:pt>
                <c:pt idx="17">
                  <c:v>TRP</c:v>
                </c:pt>
                <c:pt idx="18">
                  <c:v>TYR</c:v>
                </c:pt>
                <c:pt idx="19">
                  <c:v>VAL</c:v>
                </c:pt>
                <c:pt idx="20">
                  <c:v>HOH</c:v>
                </c:pt>
              </c:strCache>
            </c:strRef>
          </c:cat>
          <c:val>
            <c:numRef>
              <c:f>ALL!$O$2:$O$22</c:f>
              <c:numCache>
                <c:formatCode>0.0%</c:formatCode>
                <c:ptCount val="21"/>
                <c:pt idx="0">
                  <c:v>5.4914881933003845E-4</c:v>
                </c:pt>
                <c:pt idx="1">
                  <c:v>0.22570016474464583</c:v>
                </c:pt>
                <c:pt idx="2">
                  <c:v>2.5260845689181768E-2</c:v>
                </c:pt>
                <c:pt idx="3">
                  <c:v>1.1532125205930808E-2</c:v>
                </c:pt>
                <c:pt idx="4">
                  <c:v>6.5897858319604614E-3</c:v>
                </c:pt>
                <c:pt idx="5">
                  <c:v>1.6474464579901153E-2</c:v>
                </c:pt>
                <c:pt idx="6">
                  <c:v>1.2630422844590884E-2</c:v>
                </c:pt>
                <c:pt idx="7">
                  <c:v>0.12959912136188906</c:v>
                </c:pt>
                <c:pt idx="8">
                  <c:v>8.4019769357495888E-2</c:v>
                </c:pt>
                <c:pt idx="9">
                  <c:v>3.2948929159802307E-3</c:v>
                </c:pt>
                <c:pt idx="10">
                  <c:v>5.4914881933003845E-3</c:v>
                </c:pt>
                <c:pt idx="11">
                  <c:v>5.4914881933003845E-4</c:v>
                </c:pt>
                <c:pt idx="12">
                  <c:v>1.6474464579901153E-3</c:v>
                </c:pt>
                <c:pt idx="13">
                  <c:v>1.1532125205930808E-2</c:v>
                </c:pt>
                <c:pt idx="14">
                  <c:v>1.8671059857221308E-2</c:v>
                </c:pt>
                <c:pt idx="15">
                  <c:v>2.4711696869851731E-2</c:v>
                </c:pt>
                <c:pt idx="16">
                  <c:v>0.24272377814387699</c:v>
                </c:pt>
                <c:pt idx="17">
                  <c:v>3.2948929159802307E-3</c:v>
                </c:pt>
                <c:pt idx="18">
                  <c:v>1.043382756727073E-2</c:v>
                </c:pt>
                <c:pt idx="19">
                  <c:v>5.4914881933003845E-3</c:v>
                </c:pt>
                <c:pt idx="20">
                  <c:v>0.14772103239978035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05-1B4A-B80A-FB752B3EB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52520527"/>
        <c:axId val="1752522175"/>
      </c:barChart>
      <c:catAx>
        <c:axId val="175252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522175"/>
        <c:crosses val="autoZero"/>
        <c:auto val="1"/>
        <c:lblAlgn val="ctr"/>
        <c:lblOffset val="100"/>
        <c:noMultiLvlLbl val="0"/>
      </c:catAx>
      <c:valAx>
        <c:axId val="17525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52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38100</xdr:rowOff>
    </xdr:from>
    <xdr:to>
      <xdr:col>28</xdr:col>
      <xdr:colOff>812800</xdr:colOff>
      <xdr:row>17</xdr:row>
      <xdr:rowOff>292100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D857CA-C9D8-0D4D-8C45-6D7ECD6EA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SummarySG" connectionId="1" xr16:uid="{CA3ECD28-0AD6-1049-9D91-0C16C6DC3BB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S_SummarySG" connectionId="4" xr16:uid="{E1C5A568-6A5A-9846-AB73-F3656F93575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D_SummarySG" connectionId="2" xr16:uid="{335771B5-80FB-7A44-BAD0-3151A9549F9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O_SummarySG" connectionId="3" xr16:uid="{16D5790D-D0B8-0841-B431-9FA2974F25A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S_SummarySG_1" connectionId="5" xr16:uid="{07BD155B-5B37-3143-83D3-DF0A43D735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A5B9-39E2-1E4C-8E50-3B4664A8C5E2}">
  <dimension ref="A1:P45"/>
  <sheetViews>
    <sheetView tabSelected="1" topLeftCell="A2" zoomScaleNormal="100" workbookViewId="0">
      <selection activeCell="W21" sqref="W21"/>
    </sheetView>
  </sheetViews>
  <sheetFormatPr baseColWidth="10" defaultRowHeight="24" x14ac:dyDescent="0.3"/>
  <cols>
    <col min="1" max="1" width="19.33203125" style="2" bestFit="1" customWidth="1"/>
    <col min="2" max="2" width="15.1640625" style="2" bestFit="1" customWidth="1"/>
    <col min="3" max="3" width="19.83203125" style="3" bestFit="1" customWidth="1"/>
    <col min="4" max="4" width="12.33203125" style="34" bestFit="1" customWidth="1"/>
    <col min="5" max="5" width="13" style="2" bestFit="1" customWidth="1"/>
    <col min="6" max="6" width="19.83203125" style="7" bestFit="1" customWidth="1"/>
    <col min="7" max="7" width="10.5" style="36" bestFit="1" customWidth="1"/>
    <col min="8" max="8" width="12.1640625" style="7" bestFit="1" customWidth="1"/>
    <col min="9" max="9" width="7.5" style="2" bestFit="1" customWidth="1"/>
    <col min="10" max="10" width="18.83203125" style="2" bestFit="1" customWidth="1"/>
    <col min="11" max="11" width="9" style="2" bestFit="1" customWidth="1"/>
    <col min="12" max="12" width="12.1640625" style="2" bestFit="1" customWidth="1"/>
    <col min="13" max="13" width="7.5" style="2" bestFit="1" customWidth="1"/>
    <col min="14" max="14" width="20" style="2" bestFit="1" customWidth="1"/>
    <col min="15" max="15" width="10.5" style="2" bestFit="1" customWidth="1"/>
    <col min="16" max="16" width="12.1640625" style="2" bestFit="1" customWidth="1"/>
    <col min="17" max="16384" width="10.83203125" style="2"/>
  </cols>
  <sheetData>
    <row r="1" spans="1:16" x14ac:dyDescent="0.3">
      <c r="A1" s="2" t="s">
        <v>86</v>
      </c>
      <c r="B1" s="10" t="s">
        <v>25</v>
      </c>
      <c r="C1" s="11" t="s">
        <v>87</v>
      </c>
      <c r="D1" s="31" t="s">
        <v>89</v>
      </c>
      <c r="E1" s="17" t="s">
        <v>26</v>
      </c>
      <c r="F1" s="18" t="s">
        <v>88</v>
      </c>
      <c r="G1" s="35" t="s">
        <v>89</v>
      </c>
      <c r="H1" s="18" t="s">
        <v>97</v>
      </c>
      <c r="I1" s="14" t="s">
        <v>27</v>
      </c>
      <c r="J1" s="14" t="s">
        <v>94</v>
      </c>
      <c r="K1" s="14" t="s">
        <v>90</v>
      </c>
      <c r="L1" s="14" t="s">
        <v>97</v>
      </c>
      <c r="M1" s="22" t="s">
        <v>50</v>
      </c>
      <c r="N1" s="22" t="s">
        <v>95</v>
      </c>
      <c r="O1" s="22" t="s">
        <v>96</v>
      </c>
      <c r="P1" s="22" t="s">
        <v>97</v>
      </c>
    </row>
    <row r="2" spans="1:16" x14ac:dyDescent="0.3">
      <c r="A2" s="2" t="s">
        <v>28</v>
      </c>
      <c r="B2" s="10">
        <v>1697</v>
      </c>
      <c r="C2" s="11">
        <f t="shared" ref="C2:C26" si="0">B2/$B$29</f>
        <v>0.23891313529494579</v>
      </c>
      <c r="D2" s="31">
        <f t="shared" ref="D2:D27" si="1">C2/$C$27</f>
        <v>5.9734591150691685E-2</v>
      </c>
      <c r="E2" s="17">
        <v>69</v>
      </c>
      <c r="F2" s="19">
        <f t="shared" ref="F2:F26" si="2">E2/$E$29</f>
        <v>0.14712153518123666</v>
      </c>
      <c r="G2" s="30">
        <f t="shared" ref="G2:G27" si="3">F2/$F$27</f>
        <v>2.6569118213323063E-2</v>
      </c>
      <c r="H2" s="30">
        <f t="shared" ref="H2:H27" si="4">G2-D2</f>
        <v>-3.3165472937368622E-2</v>
      </c>
      <c r="I2" s="14">
        <v>88</v>
      </c>
      <c r="J2" s="15">
        <f t="shared" ref="J2:J27" si="5">I2/$I$29</f>
        <v>7.5149444918872751E-2</v>
      </c>
      <c r="K2" s="41">
        <f t="shared" ref="K2:K27" si="6">J2/$J$27</f>
        <v>2.0575169511339721E-2</v>
      </c>
      <c r="L2" s="38">
        <f t="shared" ref="L2:L26" si="7">K2-D2</f>
        <v>-3.915942163935196E-2</v>
      </c>
      <c r="M2" s="23">
        <v>1</v>
      </c>
      <c r="N2" s="24">
        <f t="shared" ref="N2:N27" si="8">M2/$M$29</f>
        <v>2.617801047120419E-3</v>
      </c>
      <c r="O2" s="39">
        <f t="shared" ref="O2:O27" si="9">N2/$N$27</f>
        <v>5.4914881933003845E-4</v>
      </c>
      <c r="P2" s="40">
        <f t="shared" ref="P2:P26" si="10">O2-D2</f>
        <v>-5.9185442331361644E-2</v>
      </c>
    </row>
    <row r="3" spans="1:16" x14ac:dyDescent="0.3">
      <c r="A3" s="2" t="s">
        <v>29</v>
      </c>
      <c r="B3" s="10">
        <v>1259</v>
      </c>
      <c r="C3" s="11">
        <f t="shared" si="0"/>
        <v>0.17724904969731101</v>
      </c>
      <c r="D3" s="31">
        <f t="shared" si="1"/>
        <v>4.4316941814213813E-2</v>
      </c>
      <c r="E3" s="17">
        <v>142</v>
      </c>
      <c r="F3" s="19">
        <f t="shared" si="2"/>
        <v>0.30277185501066101</v>
      </c>
      <c r="G3" s="30">
        <f t="shared" si="3"/>
        <v>5.4678475163650375E-2</v>
      </c>
      <c r="H3" s="30">
        <f t="shared" si="4"/>
        <v>1.0361533349436562E-2</v>
      </c>
      <c r="I3" s="14">
        <v>125</v>
      </c>
      <c r="J3" s="15">
        <f t="shared" si="5"/>
        <v>0.1067463706233988</v>
      </c>
      <c r="K3" s="41">
        <f t="shared" si="6"/>
        <v>2.9226093055880288E-2</v>
      </c>
      <c r="L3" s="38">
        <f t="shared" si="7"/>
        <v>-1.5090848758333525E-2</v>
      </c>
      <c r="M3" s="23">
        <v>411</v>
      </c>
      <c r="N3" s="24">
        <f t="shared" si="8"/>
        <v>1.0759162303664922</v>
      </c>
      <c r="O3" s="39">
        <f t="shared" si="9"/>
        <v>0.22570016474464583</v>
      </c>
      <c r="P3" s="40">
        <f t="shared" si="10"/>
        <v>0.18138322293043202</v>
      </c>
    </row>
    <row r="4" spans="1:16" x14ac:dyDescent="0.3">
      <c r="A4" s="2" t="s">
        <v>30</v>
      </c>
      <c r="B4" s="10">
        <v>629</v>
      </c>
      <c r="C4" s="11">
        <f t="shared" si="0"/>
        <v>8.8554132056877372E-2</v>
      </c>
      <c r="D4" s="31">
        <f t="shared" si="1"/>
        <v>2.2140870850786722E-2</v>
      </c>
      <c r="E4" s="17">
        <v>74</v>
      </c>
      <c r="F4" s="19">
        <f t="shared" si="2"/>
        <v>0.15778251599147122</v>
      </c>
      <c r="G4" s="30">
        <f t="shared" si="3"/>
        <v>2.8494416634578364E-2</v>
      </c>
      <c r="H4" s="30">
        <f t="shared" si="4"/>
        <v>6.3535457837916413E-3</v>
      </c>
      <c r="I4" s="14">
        <v>98</v>
      </c>
      <c r="J4" s="15">
        <f t="shared" si="5"/>
        <v>8.3689154568744664E-2</v>
      </c>
      <c r="K4" s="41">
        <f t="shared" si="6"/>
        <v>2.2913256955810146E-2</v>
      </c>
      <c r="L4" s="38">
        <f t="shared" si="7"/>
        <v>7.7238610502342389E-4</v>
      </c>
      <c r="M4" s="23">
        <v>46</v>
      </c>
      <c r="N4" s="24">
        <f t="shared" si="8"/>
        <v>0.12041884816753927</v>
      </c>
      <c r="O4" s="39">
        <f t="shared" si="9"/>
        <v>2.5260845689181768E-2</v>
      </c>
      <c r="P4" s="40">
        <f t="shared" si="10"/>
        <v>3.1199748383950454E-3</v>
      </c>
    </row>
    <row r="5" spans="1:16" x14ac:dyDescent="0.3">
      <c r="A5" s="2" t="s">
        <v>31</v>
      </c>
      <c r="B5" s="10">
        <v>630</v>
      </c>
      <c r="C5" s="11">
        <f t="shared" si="0"/>
        <v>8.8694917640433621E-2</v>
      </c>
      <c r="D5" s="31">
        <f t="shared" si="1"/>
        <v>2.2176070963427084E-2</v>
      </c>
      <c r="E5" s="17">
        <v>19</v>
      </c>
      <c r="F5" s="19">
        <f t="shared" si="2"/>
        <v>4.0511727078891259E-2</v>
      </c>
      <c r="G5" s="30">
        <f t="shared" si="3"/>
        <v>7.3161340007701203E-3</v>
      </c>
      <c r="H5" s="30">
        <f t="shared" si="4"/>
        <v>-1.4859936962656963E-2</v>
      </c>
      <c r="I5" s="14">
        <v>84</v>
      </c>
      <c r="J5" s="15">
        <f t="shared" si="5"/>
        <v>7.1733561058923992E-2</v>
      </c>
      <c r="K5" s="41">
        <f t="shared" si="6"/>
        <v>1.9639934533551555E-2</v>
      </c>
      <c r="L5" s="38">
        <f t="shared" si="7"/>
        <v>-2.5361364298755289E-3</v>
      </c>
      <c r="M5" s="23">
        <v>21</v>
      </c>
      <c r="N5" s="24">
        <f t="shared" si="8"/>
        <v>5.4973821989528798E-2</v>
      </c>
      <c r="O5" s="39">
        <f t="shared" si="9"/>
        <v>1.1532125205930808E-2</v>
      </c>
      <c r="P5" s="40">
        <f t="shared" si="10"/>
        <v>-1.0643945757496276E-2</v>
      </c>
    </row>
    <row r="6" spans="1:16" x14ac:dyDescent="0.3">
      <c r="A6" s="2" t="s">
        <v>0</v>
      </c>
      <c r="B6" s="10">
        <v>2829</v>
      </c>
      <c r="C6" s="11">
        <f t="shared" si="0"/>
        <v>0.3982824158806138</v>
      </c>
      <c r="D6" s="31">
        <f t="shared" si="1"/>
        <v>9.9581118659579707E-2</v>
      </c>
      <c r="E6" s="17">
        <v>182</v>
      </c>
      <c r="F6" s="19">
        <f t="shared" si="2"/>
        <v>0.38805970149253732</v>
      </c>
      <c r="G6" s="30">
        <f t="shared" si="3"/>
        <v>7.0080862533692723E-2</v>
      </c>
      <c r="H6" s="30">
        <f t="shared" si="4"/>
        <v>-2.9500256125886984E-2</v>
      </c>
      <c r="I6" s="14">
        <v>243</v>
      </c>
      <c r="J6" s="15">
        <f t="shared" si="5"/>
        <v>0.20751494449188729</v>
      </c>
      <c r="K6" s="41">
        <f t="shared" si="6"/>
        <v>5.6815524900631284E-2</v>
      </c>
      <c r="L6" s="38">
        <f t="shared" si="7"/>
        <v>-4.2765593758948423E-2</v>
      </c>
      <c r="M6" s="23">
        <v>12</v>
      </c>
      <c r="N6" s="24">
        <f t="shared" si="8"/>
        <v>3.1413612565445025E-2</v>
      </c>
      <c r="O6" s="39">
        <f t="shared" si="9"/>
        <v>6.5897858319604614E-3</v>
      </c>
      <c r="P6" s="40">
        <f t="shared" si="10"/>
        <v>-9.2991332827619247E-2</v>
      </c>
    </row>
    <row r="7" spans="1:16" x14ac:dyDescent="0.3">
      <c r="A7" s="2" t="s">
        <v>32</v>
      </c>
      <c r="B7" s="10">
        <v>665</v>
      </c>
      <c r="C7" s="11">
        <f t="shared" si="0"/>
        <v>9.3622413064902155E-2</v>
      </c>
      <c r="D7" s="31">
        <f t="shared" si="1"/>
        <v>2.3408074905839699E-2</v>
      </c>
      <c r="E7" s="17">
        <v>21</v>
      </c>
      <c r="F7" s="19">
        <f t="shared" si="2"/>
        <v>4.4776119402985072E-2</v>
      </c>
      <c r="G7" s="30">
        <f t="shared" si="3"/>
        <v>8.0862533692722376E-3</v>
      </c>
      <c r="H7" s="30">
        <f t="shared" si="4"/>
        <v>-1.5321821536567462E-2</v>
      </c>
      <c r="I7" s="14">
        <v>72</v>
      </c>
      <c r="J7" s="15">
        <f t="shared" si="5"/>
        <v>6.1485909479077713E-2</v>
      </c>
      <c r="K7" s="41">
        <f t="shared" si="6"/>
        <v>1.6834229600187049E-2</v>
      </c>
      <c r="L7" s="38">
        <f t="shared" si="7"/>
        <v>-6.5738453056526508E-3</v>
      </c>
      <c r="M7" s="23">
        <v>30</v>
      </c>
      <c r="N7" s="24">
        <f t="shared" si="8"/>
        <v>7.8534031413612565E-2</v>
      </c>
      <c r="O7" s="39">
        <f t="shared" si="9"/>
        <v>1.6474464579901153E-2</v>
      </c>
      <c r="P7" s="40">
        <f t="shared" si="10"/>
        <v>-6.9336103259385468E-3</v>
      </c>
    </row>
    <row r="8" spans="1:16" x14ac:dyDescent="0.3">
      <c r="A8" s="2" t="s">
        <v>33</v>
      </c>
      <c r="B8" s="10">
        <v>895</v>
      </c>
      <c r="C8" s="11">
        <f t="shared" si="0"/>
        <v>0.12600309728283823</v>
      </c>
      <c r="D8" s="31">
        <f t="shared" si="1"/>
        <v>3.1504100813122604E-2</v>
      </c>
      <c r="E8" s="17">
        <v>122</v>
      </c>
      <c r="F8" s="19">
        <f t="shared" si="2"/>
        <v>0.26012793176972282</v>
      </c>
      <c r="G8" s="30">
        <f t="shared" si="3"/>
        <v>4.6977281478629188E-2</v>
      </c>
      <c r="H8" s="30">
        <f t="shared" si="4"/>
        <v>1.5473180665506583E-2</v>
      </c>
      <c r="I8" s="14">
        <v>179</v>
      </c>
      <c r="J8" s="15">
        <f t="shared" si="5"/>
        <v>0.15286080273270708</v>
      </c>
      <c r="K8" s="41">
        <f t="shared" si="6"/>
        <v>4.1851765256020572E-2</v>
      </c>
      <c r="L8" s="38">
        <f t="shared" si="7"/>
        <v>1.0347664442897968E-2</v>
      </c>
      <c r="M8" s="23">
        <v>23</v>
      </c>
      <c r="N8" s="24">
        <f t="shared" si="8"/>
        <v>6.0209424083769635E-2</v>
      </c>
      <c r="O8" s="39">
        <f t="shared" si="9"/>
        <v>1.2630422844590884E-2</v>
      </c>
      <c r="P8" s="40">
        <f t="shared" si="10"/>
        <v>-1.8873677968531719E-2</v>
      </c>
    </row>
    <row r="9" spans="1:16" x14ac:dyDescent="0.3">
      <c r="A9" s="2" t="s">
        <v>34</v>
      </c>
      <c r="B9" s="10">
        <v>1718</v>
      </c>
      <c r="C9" s="11">
        <f t="shared" si="0"/>
        <v>0.24186963254962693</v>
      </c>
      <c r="D9" s="31">
        <f t="shared" si="1"/>
        <v>6.0473793516139254E-2</v>
      </c>
      <c r="E9" s="17">
        <v>89</v>
      </c>
      <c r="F9" s="19">
        <f t="shared" si="2"/>
        <v>0.18976545842217485</v>
      </c>
      <c r="G9" s="30">
        <f t="shared" si="3"/>
        <v>3.4270311898344244E-2</v>
      </c>
      <c r="H9" s="30">
        <f t="shared" si="4"/>
        <v>-2.620348161779501E-2</v>
      </c>
      <c r="I9" s="14">
        <v>214</v>
      </c>
      <c r="J9" s="15">
        <f t="shared" si="5"/>
        <v>0.18274978650725876</v>
      </c>
      <c r="K9" s="41">
        <f t="shared" si="6"/>
        <v>5.0035071311667061E-2</v>
      </c>
      <c r="L9" s="38">
        <f t="shared" si="7"/>
        <v>-1.0438722204472194E-2</v>
      </c>
      <c r="M9" s="23">
        <v>236</v>
      </c>
      <c r="N9" s="24">
        <f t="shared" si="8"/>
        <v>0.61780104712041883</v>
      </c>
      <c r="O9" s="39">
        <f t="shared" si="9"/>
        <v>0.12959912136188906</v>
      </c>
      <c r="P9" s="40">
        <f t="shared" si="10"/>
        <v>6.9125327845749804E-2</v>
      </c>
    </row>
    <row r="10" spans="1:16" x14ac:dyDescent="0.3">
      <c r="A10" s="2" t="s">
        <v>35</v>
      </c>
      <c r="B10" s="10">
        <v>701</v>
      </c>
      <c r="C10" s="11">
        <f t="shared" si="0"/>
        <v>9.8690694072926938E-2</v>
      </c>
      <c r="D10" s="31">
        <f t="shared" si="1"/>
        <v>2.4675278960892676E-2</v>
      </c>
      <c r="E10" s="17">
        <v>233</v>
      </c>
      <c r="F10" s="19">
        <f t="shared" si="2"/>
        <v>0.49680170575692961</v>
      </c>
      <c r="G10" s="30">
        <f t="shared" si="3"/>
        <v>8.9718906430496723E-2</v>
      </c>
      <c r="H10" s="30">
        <f t="shared" si="4"/>
        <v>6.5043627469604043E-2</v>
      </c>
      <c r="I10" s="14">
        <v>391</v>
      </c>
      <c r="J10" s="15">
        <f t="shared" si="5"/>
        <v>0.33390264730999147</v>
      </c>
      <c r="K10" s="41">
        <f t="shared" si="6"/>
        <v>9.1419219078793551E-2</v>
      </c>
      <c r="L10" s="38">
        <f t="shared" si="7"/>
        <v>6.6743940117900871E-2</v>
      </c>
      <c r="M10" s="23">
        <v>153</v>
      </c>
      <c r="N10" s="24">
        <f t="shared" si="8"/>
        <v>0.40052356020942409</v>
      </c>
      <c r="O10" s="39">
        <f t="shared" si="9"/>
        <v>8.4019769357495888E-2</v>
      </c>
      <c r="P10" s="40">
        <f t="shared" si="10"/>
        <v>5.9344490396603208E-2</v>
      </c>
    </row>
    <row r="11" spans="1:16" x14ac:dyDescent="0.3">
      <c r="A11" s="2" t="s">
        <v>36</v>
      </c>
      <c r="B11" s="10">
        <v>1215</v>
      </c>
      <c r="C11" s="11">
        <f t="shared" si="0"/>
        <v>0.17105448402083626</v>
      </c>
      <c r="D11" s="31">
        <f t="shared" si="1"/>
        <v>4.2768136858037945E-2</v>
      </c>
      <c r="E11" s="17">
        <v>32</v>
      </c>
      <c r="F11" s="19">
        <f t="shared" si="2"/>
        <v>6.8230277185501065E-2</v>
      </c>
      <c r="G11" s="30">
        <f t="shared" si="3"/>
        <v>1.2321909896033885E-2</v>
      </c>
      <c r="H11" s="30">
        <f t="shared" si="4"/>
        <v>-3.044622696200406E-2</v>
      </c>
      <c r="I11" s="14">
        <v>132</v>
      </c>
      <c r="J11" s="15">
        <f t="shared" si="5"/>
        <v>0.11272416737830913</v>
      </c>
      <c r="K11" s="41">
        <f t="shared" si="6"/>
        <v>3.0862754267009584E-2</v>
      </c>
      <c r="L11" s="38">
        <f t="shared" si="7"/>
        <v>-1.1905382591028361E-2</v>
      </c>
      <c r="M11" s="23">
        <v>6</v>
      </c>
      <c r="N11" s="24">
        <f t="shared" si="8"/>
        <v>1.5706806282722512E-2</v>
      </c>
      <c r="O11" s="39">
        <f t="shared" si="9"/>
        <v>3.2948929159802307E-3</v>
      </c>
      <c r="P11" s="40">
        <f t="shared" si="10"/>
        <v>-3.9473243942057715E-2</v>
      </c>
    </row>
    <row r="12" spans="1:16" x14ac:dyDescent="0.3">
      <c r="A12" s="2" t="s">
        <v>37</v>
      </c>
      <c r="B12" s="10">
        <v>1484</v>
      </c>
      <c r="C12" s="11">
        <f t="shared" si="0"/>
        <v>0.20892580599746585</v>
      </c>
      <c r="D12" s="31">
        <f t="shared" si="1"/>
        <v>5.2236967158294907E-2</v>
      </c>
      <c r="E12" s="17">
        <v>151</v>
      </c>
      <c r="F12" s="19">
        <f t="shared" si="2"/>
        <v>0.32196162046908317</v>
      </c>
      <c r="G12" s="30">
        <f t="shared" si="3"/>
        <v>5.8144012321909903E-2</v>
      </c>
      <c r="H12" s="30">
        <f t="shared" si="4"/>
        <v>5.9070451636149962E-3</v>
      </c>
      <c r="I12" s="14">
        <v>164</v>
      </c>
      <c r="J12" s="15">
        <f t="shared" si="5"/>
        <v>0.14005123825789922</v>
      </c>
      <c r="K12" s="41">
        <f t="shared" si="6"/>
        <v>3.834463408931494E-2</v>
      </c>
      <c r="L12" s="38">
        <f t="shared" si="7"/>
        <v>-1.3892333068979967E-2</v>
      </c>
      <c r="M12" s="23">
        <v>10</v>
      </c>
      <c r="N12" s="24">
        <f t="shared" si="8"/>
        <v>2.6178010471204188E-2</v>
      </c>
      <c r="O12" s="39">
        <f t="shared" si="9"/>
        <v>5.4914881933003845E-3</v>
      </c>
      <c r="P12" s="40">
        <f t="shared" si="10"/>
        <v>-4.6745478964994522E-2</v>
      </c>
    </row>
    <row r="13" spans="1:16" x14ac:dyDescent="0.3">
      <c r="A13" s="2" t="s">
        <v>38</v>
      </c>
      <c r="B13" s="10">
        <v>369</v>
      </c>
      <c r="C13" s="11">
        <f t="shared" si="0"/>
        <v>5.1949880332253978E-2</v>
      </c>
      <c r="D13" s="31">
        <f t="shared" si="1"/>
        <v>1.2988841564293007E-2</v>
      </c>
      <c r="E13" s="17">
        <v>24</v>
      </c>
      <c r="F13" s="19">
        <f t="shared" si="2"/>
        <v>5.1172707889125799E-2</v>
      </c>
      <c r="G13" s="30">
        <f t="shared" si="3"/>
        <v>9.2414324220254137E-3</v>
      </c>
      <c r="H13" s="30">
        <f t="shared" si="4"/>
        <v>-3.7474091422675937E-3</v>
      </c>
      <c r="I13" s="14">
        <v>68</v>
      </c>
      <c r="J13" s="15">
        <f t="shared" si="5"/>
        <v>5.8070025619128947E-2</v>
      </c>
      <c r="K13" s="41">
        <f t="shared" si="6"/>
        <v>1.5898994622398875E-2</v>
      </c>
      <c r="L13" s="38">
        <f t="shared" si="7"/>
        <v>2.9101530581058677E-3</v>
      </c>
      <c r="M13" s="23">
        <v>1</v>
      </c>
      <c r="N13" s="24">
        <f t="shared" si="8"/>
        <v>2.617801047120419E-3</v>
      </c>
      <c r="O13" s="39">
        <f t="shared" si="9"/>
        <v>5.4914881933003845E-4</v>
      </c>
      <c r="P13" s="40">
        <f t="shared" si="10"/>
        <v>-1.2439692744962969E-2</v>
      </c>
    </row>
    <row r="14" spans="1:16" x14ac:dyDescent="0.3">
      <c r="A14" s="2" t="s">
        <v>39</v>
      </c>
      <c r="B14" s="10">
        <v>1039</v>
      </c>
      <c r="C14" s="11">
        <f t="shared" si="0"/>
        <v>0.14627622131493734</v>
      </c>
      <c r="D14" s="31">
        <f t="shared" si="1"/>
        <v>3.6572917033334505E-2</v>
      </c>
      <c r="E14" s="17">
        <v>8</v>
      </c>
      <c r="F14" s="19">
        <f t="shared" si="2"/>
        <v>1.7057569296375266E-2</v>
      </c>
      <c r="G14" s="30">
        <f t="shared" si="3"/>
        <v>3.0804774740084712E-3</v>
      </c>
      <c r="H14" s="30">
        <f t="shared" si="4"/>
        <v>-3.3492439559326036E-2</v>
      </c>
      <c r="I14" s="14">
        <v>43</v>
      </c>
      <c r="J14" s="15">
        <f t="shared" si="5"/>
        <v>3.6720751494449186E-2</v>
      </c>
      <c r="K14" s="41">
        <f t="shared" si="6"/>
        <v>1.0053776011222818E-2</v>
      </c>
      <c r="L14" s="38">
        <f t="shared" si="7"/>
        <v>-2.6519141022111687E-2</v>
      </c>
      <c r="M14" s="23">
        <v>3</v>
      </c>
      <c r="N14" s="24">
        <f t="shared" si="8"/>
        <v>7.8534031413612562E-3</v>
      </c>
      <c r="O14" s="39">
        <f t="shared" si="9"/>
        <v>1.6474464579901153E-3</v>
      </c>
      <c r="P14" s="40">
        <f t="shared" si="10"/>
        <v>-3.492547057534439E-2</v>
      </c>
    </row>
    <row r="15" spans="1:16" x14ac:dyDescent="0.3">
      <c r="A15" s="2" t="s">
        <v>40</v>
      </c>
      <c r="B15" s="10">
        <v>1385</v>
      </c>
      <c r="C15" s="11">
        <f t="shared" si="0"/>
        <v>0.19498803322539771</v>
      </c>
      <c r="D15" s="31">
        <f t="shared" si="1"/>
        <v>4.8752156006899222E-2</v>
      </c>
      <c r="E15" s="17">
        <v>48</v>
      </c>
      <c r="F15" s="19">
        <f t="shared" si="2"/>
        <v>0.1023454157782516</v>
      </c>
      <c r="G15" s="30">
        <f t="shared" si="3"/>
        <v>1.8482864844050827E-2</v>
      </c>
      <c r="H15" s="30">
        <f t="shared" si="4"/>
        <v>-3.0269291162848395E-2</v>
      </c>
      <c r="I15" s="14">
        <v>50</v>
      </c>
      <c r="J15" s="15">
        <f t="shared" si="5"/>
        <v>4.2698548249359522E-2</v>
      </c>
      <c r="K15" s="41">
        <f t="shared" si="6"/>
        <v>1.1690437222352116E-2</v>
      </c>
      <c r="L15" s="38">
        <f t="shared" si="7"/>
        <v>-3.7061718784547108E-2</v>
      </c>
      <c r="M15" s="23">
        <v>21</v>
      </c>
      <c r="N15" s="24">
        <f t="shared" si="8"/>
        <v>5.4973821989528798E-2</v>
      </c>
      <c r="O15" s="39">
        <f t="shared" si="9"/>
        <v>1.1532125205930808E-2</v>
      </c>
      <c r="P15" s="40">
        <f t="shared" si="10"/>
        <v>-3.7220030800968418E-2</v>
      </c>
    </row>
    <row r="16" spans="1:16" x14ac:dyDescent="0.3">
      <c r="A16" s="2" t="s">
        <v>41</v>
      </c>
      <c r="B16" s="10">
        <v>918</v>
      </c>
      <c r="C16" s="11">
        <f t="shared" si="0"/>
        <v>0.12924116570463184</v>
      </c>
      <c r="D16" s="31">
        <f t="shared" si="1"/>
        <v>3.2313703403850896E-2</v>
      </c>
      <c r="E16" s="17">
        <v>114</v>
      </c>
      <c r="F16" s="19">
        <f t="shared" si="2"/>
        <v>0.24307036247334754</v>
      </c>
      <c r="G16" s="30">
        <f t="shared" si="3"/>
        <v>4.3896804004620718E-2</v>
      </c>
      <c r="H16" s="30">
        <f t="shared" si="4"/>
        <v>1.1583100600769822E-2</v>
      </c>
      <c r="I16" s="14">
        <v>148</v>
      </c>
      <c r="J16" s="15">
        <f t="shared" si="5"/>
        <v>0.12638770281810419</v>
      </c>
      <c r="K16" s="41">
        <f t="shared" si="6"/>
        <v>3.460369417816226E-2</v>
      </c>
      <c r="L16" s="38">
        <f t="shared" si="7"/>
        <v>2.2899907743113637E-3</v>
      </c>
      <c r="M16" s="23">
        <v>34</v>
      </c>
      <c r="N16" s="24">
        <f t="shared" si="8"/>
        <v>8.9005235602094238E-2</v>
      </c>
      <c r="O16" s="39">
        <f t="shared" si="9"/>
        <v>1.8671059857221308E-2</v>
      </c>
      <c r="P16" s="40">
        <f t="shared" si="10"/>
        <v>-1.3642643546629588E-2</v>
      </c>
    </row>
    <row r="17" spans="1:16" x14ac:dyDescent="0.3">
      <c r="A17" s="2" t="s">
        <v>42</v>
      </c>
      <c r="B17" s="10">
        <v>1408</v>
      </c>
      <c r="C17" s="11">
        <f t="shared" si="0"/>
        <v>0.19822610164719132</v>
      </c>
      <c r="D17" s="31">
        <f t="shared" si="1"/>
        <v>4.9561758597627514E-2</v>
      </c>
      <c r="E17" s="17">
        <v>213</v>
      </c>
      <c r="F17" s="19">
        <f t="shared" si="2"/>
        <v>0.45415778251599148</v>
      </c>
      <c r="G17" s="30">
        <f t="shared" si="3"/>
        <v>8.2017712745475549E-2</v>
      </c>
      <c r="H17" s="30">
        <f t="shared" si="4"/>
        <v>3.2455954147848035E-2</v>
      </c>
      <c r="I17" s="14">
        <v>296</v>
      </c>
      <c r="J17" s="15">
        <f t="shared" si="5"/>
        <v>0.25277540563620837</v>
      </c>
      <c r="K17" s="41">
        <f t="shared" si="6"/>
        <v>6.920738835632452E-2</v>
      </c>
      <c r="L17" s="38">
        <f t="shared" si="7"/>
        <v>1.9645629758697006E-2</v>
      </c>
      <c r="M17" s="23">
        <v>45</v>
      </c>
      <c r="N17" s="24">
        <f t="shared" si="8"/>
        <v>0.11780104712041885</v>
      </c>
      <c r="O17" s="39">
        <f t="shared" si="9"/>
        <v>2.4711696869851731E-2</v>
      </c>
      <c r="P17" s="40">
        <f t="shared" si="10"/>
        <v>-2.4850061727775784E-2</v>
      </c>
    </row>
    <row r="18" spans="1:16" x14ac:dyDescent="0.3">
      <c r="A18" s="2" t="s">
        <v>43</v>
      </c>
      <c r="B18" s="10">
        <v>1639</v>
      </c>
      <c r="C18" s="11">
        <f t="shared" si="0"/>
        <v>0.23074757144868366</v>
      </c>
      <c r="D18" s="31">
        <f t="shared" si="1"/>
        <v>5.7692984617550777E-2</v>
      </c>
      <c r="E18" s="17">
        <v>183</v>
      </c>
      <c r="F18" s="19">
        <f t="shared" si="2"/>
        <v>0.39019189765458423</v>
      </c>
      <c r="G18" s="30">
        <f t="shared" si="3"/>
        <v>7.0465922217943788E-2</v>
      </c>
      <c r="H18" s="30">
        <f t="shared" si="4"/>
        <v>1.2772937600393011E-2</v>
      </c>
      <c r="I18" s="14">
        <v>195</v>
      </c>
      <c r="J18" s="15">
        <f t="shared" si="5"/>
        <v>0.16652433817250215</v>
      </c>
      <c r="K18" s="41">
        <f t="shared" si="6"/>
        <v>4.5592705167173252E-2</v>
      </c>
      <c r="L18" s="38">
        <f t="shared" si="7"/>
        <v>-1.2100279450377525E-2</v>
      </c>
      <c r="M18" s="23">
        <v>442</v>
      </c>
      <c r="N18" s="24">
        <f t="shared" si="8"/>
        <v>1.1570680628272252</v>
      </c>
      <c r="O18" s="39">
        <f t="shared" si="9"/>
        <v>0.24272377814387699</v>
      </c>
      <c r="P18" s="40">
        <f t="shared" si="10"/>
        <v>0.18503079352632623</v>
      </c>
    </row>
    <row r="19" spans="1:16" x14ac:dyDescent="0.3">
      <c r="A19" s="2" t="s">
        <v>44</v>
      </c>
      <c r="B19" s="10">
        <v>520</v>
      </c>
      <c r="C19" s="11">
        <f t="shared" si="0"/>
        <v>7.3208503449246801E-2</v>
      </c>
      <c r="D19" s="31">
        <f t="shared" si="1"/>
        <v>1.8304058572987437E-2</v>
      </c>
      <c r="E19" s="17">
        <v>11</v>
      </c>
      <c r="F19" s="19">
        <f t="shared" si="2"/>
        <v>2.3454157782515993E-2</v>
      </c>
      <c r="G19" s="30">
        <f t="shared" si="3"/>
        <v>4.2356565267616482E-3</v>
      </c>
      <c r="H19" s="30">
        <f t="shared" si="4"/>
        <v>-1.4068402046225788E-2</v>
      </c>
      <c r="I19" s="14">
        <v>21</v>
      </c>
      <c r="J19" s="15">
        <f t="shared" si="5"/>
        <v>1.7933390264730998E-2</v>
      </c>
      <c r="K19" s="41">
        <f t="shared" si="6"/>
        <v>4.9099836333878887E-3</v>
      </c>
      <c r="L19" s="38">
        <f t="shared" si="7"/>
        <v>-1.3394074939599548E-2</v>
      </c>
      <c r="M19" s="23">
        <v>6</v>
      </c>
      <c r="N19" s="24">
        <f t="shared" si="8"/>
        <v>1.5706806282722512E-2</v>
      </c>
      <c r="O19" s="39">
        <f t="shared" si="9"/>
        <v>3.2948929159802307E-3</v>
      </c>
      <c r="P19" s="40">
        <f t="shared" si="10"/>
        <v>-1.5009165657007207E-2</v>
      </c>
    </row>
    <row r="20" spans="1:16" x14ac:dyDescent="0.3">
      <c r="A20" s="2" t="s">
        <v>45</v>
      </c>
      <c r="B20" s="10">
        <v>1099</v>
      </c>
      <c r="C20" s="11">
        <f t="shared" si="0"/>
        <v>0.15472335632831197</v>
      </c>
      <c r="D20" s="31">
        <f t="shared" si="1"/>
        <v>3.8684923791756129E-2</v>
      </c>
      <c r="E20" s="17">
        <v>141</v>
      </c>
      <c r="F20" s="19">
        <f t="shared" si="2"/>
        <v>0.3006396588486141</v>
      </c>
      <c r="G20" s="30">
        <f t="shared" si="3"/>
        <v>5.4293415479399317E-2</v>
      </c>
      <c r="H20" s="30">
        <f t="shared" si="4"/>
        <v>1.5608491687643188E-2</v>
      </c>
      <c r="I20" s="14">
        <v>127</v>
      </c>
      <c r="J20" s="15">
        <f t="shared" si="5"/>
        <v>0.10845431255337319</v>
      </c>
      <c r="K20" s="41">
        <f t="shared" si="6"/>
        <v>2.9693710544774377E-2</v>
      </c>
      <c r="L20" s="38">
        <f t="shared" si="7"/>
        <v>-8.9912132469817524E-3</v>
      </c>
      <c r="M20" s="23">
        <v>19</v>
      </c>
      <c r="N20" s="24">
        <f t="shared" si="8"/>
        <v>4.9738219895287955E-2</v>
      </c>
      <c r="O20" s="39">
        <f t="shared" si="9"/>
        <v>1.043382756727073E-2</v>
      </c>
      <c r="P20" s="40">
        <f t="shared" si="10"/>
        <v>-2.8251096224485399E-2</v>
      </c>
    </row>
    <row r="21" spans="1:16" x14ac:dyDescent="0.3">
      <c r="A21" s="2" t="s">
        <v>46</v>
      </c>
      <c r="B21" s="10">
        <v>2173</v>
      </c>
      <c r="C21" s="11">
        <f t="shared" si="0"/>
        <v>0.30592707306771788</v>
      </c>
      <c r="D21" s="31">
        <f t="shared" si="1"/>
        <v>7.6489844767503257E-2</v>
      </c>
      <c r="E21" s="17">
        <v>19</v>
      </c>
      <c r="F21" s="19">
        <f t="shared" si="2"/>
        <v>4.0511727078891259E-2</v>
      </c>
      <c r="G21" s="30">
        <f t="shared" si="3"/>
        <v>7.3161340007701203E-3</v>
      </c>
      <c r="H21" s="30">
        <f t="shared" si="4"/>
        <v>-6.9173710766733135E-2</v>
      </c>
      <c r="I21" s="14">
        <v>157</v>
      </c>
      <c r="J21" s="15">
        <f t="shared" si="5"/>
        <v>0.13407344150298889</v>
      </c>
      <c r="K21" s="41">
        <f t="shared" si="6"/>
        <v>3.6707972878185641E-2</v>
      </c>
      <c r="L21" s="38">
        <f t="shared" si="7"/>
        <v>-3.9781871889317616E-2</v>
      </c>
      <c r="M21" s="23">
        <v>10</v>
      </c>
      <c r="N21" s="24">
        <f t="shared" si="8"/>
        <v>2.6178010471204188E-2</v>
      </c>
      <c r="O21" s="39">
        <f t="shared" si="9"/>
        <v>5.4914881933003845E-3</v>
      </c>
      <c r="P21" s="40">
        <f t="shared" si="10"/>
        <v>-7.0998356574202878E-2</v>
      </c>
    </row>
    <row r="22" spans="1:16" x14ac:dyDescent="0.3">
      <c r="A22" s="2" t="s">
        <v>47</v>
      </c>
      <c r="B22" s="10">
        <v>3537</v>
      </c>
      <c r="C22" s="11">
        <f t="shared" si="0"/>
        <v>0.49795860903843447</v>
      </c>
      <c r="D22" s="31">
        <f t="shared" si="1"/>
        <v>0.12450279840895492</v>
      </c>
      <c r="E22" s="17">
        <v>510</v>
      </c>
      <c r="F22" s="19">
        <f t="shared" si="2"/>
        <v>1.0874200426439233</v>
      </c>
      <c r="G22" s="30">
        <f t="shared" si="3"/>
        <v>0.19638043896804008</v>
      </c>
      <c r="H22" s="30">
        <f t="shared" si="4"/>
        <v>7.187764055908516E-2</v>
      </c>
      <c r="I22" s="14">
        <v>1227</v>
      </c>
      <c r="J22" s="15">
        <f t="shared" si="5"/>
        <v>1.0478223740392827</v>
      </c>
      <c r="K22" s="41">
        <f t="shared" si="6"/>
        <v>0.28688332943652095</v>
      </c>
      <c r="L22" s="38">
        <f t="shared" si="7"/>
        <v>0.16238053102756603</v>
      </c>
      <c r="M22" s="23">
        <v>269</v>
      </c>
      <c r="N22" s="24">
        <f t="shared" si="8"/>
        <v>0.70418848167539272</v>
      </c>
      <c r="O22" s="39">
        <f t="shared" si="9"/>
        <v>0.14772103239978035</v>
      </c>
      <c r="P22" s="40">
        <f t="shared" si="10"/>
        <v>2.3218233990825426E-2</v>
      </c>
    </row>
    <row r="23" spans="1:16" x14ac:dyDescent="0.3">
      <c r="A23" s="2" t="s">
        <v>48</v>
      </c>
      <c r="B23" s="10">
        <v>183</v>
      </c>
      <c r="C23" s="11">
        <f t="shared" si="0"/>
        <v>2.5763761790792622E-2</v>
      </c>
      <c r="D23" s="31">
        <f t="shared" si="1"/>
        <v>6.4416206131859624E-3</v>
      </c>
      <c r="E23" s="17">
        <v>50</v>
      </c>
      <c r="F23" s="19">
        <f t="shared" si="2"/>
        <v>0.10660980810234541</v>
      </c>
      <c r="G23" s="30">
        <f t="shared" si="3"/>
        <v>1.9252984212552945E-2</v>
      </c>
      <c r="H23" s="30">
        <f t="shared" si="4"/>
        <v>1.2811363599366982E-2</v>
      </c>
      <c r="I23" s="14">
        <v>92</v>
      </c>
      <c r="J23" s="15">
        <f t="shared" si="5"/>
        <v>7.8565328778821525E-2</v>
      </c>
      <c r="K23" s="41">
        <f t="shared" si="6"/>
        <v>2.1510404489127895E-2</v>
      </c>
      <c r="L23" s="38">
        <f t="shared" si="7"/>
        <v>1.5068783875941932E-2</v>
      </c>
      <c r="M23" s="23">
        <v>0</v>
      </c>
      <c r="N23" s="24">
        <f t="shared" si="8"/>
        <v>0</v>
      </c>
      <c r="O23" s="39">
        <f t="shared" si="9"/>
        <v>0</v>
      </c>
      <c r="P23" s="40">
        <f t="shared" si="10"/>
        <v>-6.4416206131859624E-3</v>
      </c>
    </row>
    <row r="24" spans="1:16" x14ac:dyDescent="0.3">
      <c r="A24" s="2" t="s">
        <v>49</v>
      </c>
      <c r="B24" s="10">
        <v>247</v>
      </c>
      <c r="C24" s="11">
        <f t="shared" si="0"/>
        <v>3.4774039138392228E-2</v>
      </c>
      <c r="D24" s="31">
        <f t="shared" si="1"/>
        <v>8.6944278221690319E-3</v>
      </c>
      <c r="E24" s="17">
        <v>92</v>
      </c>
      <c r="F24" s="19">
        <f t="shared" si="2"/>
        <v>0.19616204690831557</v>
      </c>
      <c r="G24" s="30">
        <f t="shared" si="3"/>
        <v>3.542549095109742E-2</v>
      </c>
      <c r="H24" s="30">
        <f t="shared" si="4"/>
        <v>2.6731063128928388E-2</v>
      </c>
      <c r="I24" s="14">
        <v>11</v>
      </c>
      <c r="J24" s="15">
        <f t="shared" si="5"/>
        <v>9.3936806148590939E-3</v>
      </c>
      <c r="K24" s="41">
        <f t="shared" si="6"/>
        <v>2.5718961889174652E-3</v>
      </c>
      <c r="L24" s="38">
        <f t="shared" si="7"/>
        <v>-6.1225316332515663E-3</v>
      </c>
      <c r="M24" s="23">
        <v>0</v>
      </c>
      <c r="N24" s="24">
        <f t="shared" si="8"/>
        <v>0</v>
      </c>
      <c r="O24" s="39">
        <f t="shared" si="9"/>
        <v>0</v>
      </c>
      <c r="P24" s="40">
        <f t="shared" si="10"/>
        <v>-8.6944278221690319E-3</v>
      </c>
    </row>
    <row r="25" spans="1:16" x14ac:dyDescent="0.3">
      <c r="A25" s="2" t="s">
        <v>50</v>
      </c>
      <c r="B25" s="10">
        <v>24</v>
      </c>
      <c r="C25" s="11">
        <f t="shared" si="0"/>
        <v>3.3788540053498522E-3</v>
      </c>
      <c r="D25" s="31">
        <f t="shared" si="1"/>
        <v>8.4480270336865083E-4</v>
      </c>
      <c r="E25" s="17">
        <v>0</v>
      </c>
      <c r="F25" s="19">
        <f t="shared" si="2"/>
        <v>0</v>
      </c>
      <c r="G25" s="30">
        <f t="shared" si="3"/>
        <v>0</v>
      </c>
      <c r="H25" s="30">
        <f t="shared" si="4"/>
        <v>-8.4480270336865083E-4</v>
      </c>
      <c r="I25" s="14">
        <v>0</v>
      </c>
      <c r="J25" s="15">
        <f t="shared" si="5"/>
        <v>0</v>
      </c>
      <c r="K25" s="41">
        <f t="shared" si="6"/>
        <v>0</v>
      </c>
      <c r="L25" s="38">
        <f t="shared" si="7"/>
        <v>-8.4480270336865083E-4</v>
      </c>
      <c r="M25" s="23">
        <v>3</v>
      </c>
      <c r="N25" s="24">
        <f t="shared" si="8"/>
        <v>7.8534031413612562E-3</v>
      </c>
      <c r="O25" s="39">
        <f t="shared" si="9"/>
        <v>1.6474464579901153E-3</v>
      </c>
      <c r="P25" s="40">
        <f t="shared" si="10"/>
        <v>8.0264375462146451E-4</v>
      </c>
    </row>
    <row r="26" spans="1:16" x14ac:dyDescent="0.3">
      <c r="A26" s="4" t="s">
        <v>53</v>
      </c>
      <c r="B26" s="10">
        <f>B27-SUM(B2:B25)</f>
        <v>146</v>
      </c>
      <c r="C26" s="11">
        <f t="shared" si="0"/>
        <v>2.05546951992116E-2</v>
      </c>
      <c r="D26" s="31">
        <f t="shared" si="1"/>
        <v>5.1392164454926257E-3</v>
      </c>
      <c r="E26" s="17">
        <f>E27-SUM(E2:E25)</f>
        <v>50</v>
      </c>
      <c r="F26" s="19">
        <f t="shared" si="2"/>
        <v>0.10660980810234541</v>
      </c>
      <c r="G26" s="30">
        <f t="shared" si="3"/>
        <v>1.9252984212552945E-2</v>
      </c>
      <c r="H26" s="30">
        <f t="shared" si="4"/>
        <v>1.4113767767060319E-2</v>
      </c>
      <c r="I26" s="14">
        <f>I27-SUM(I2:I25)</f>
        <v>52</v>
      </c>
      <c r="J26" s="15">
        <f t="shared" si="5"/>
        <v>4.4406490179333902E-2</v>
      </c>
      <c r="K26" s="41">
        <f t="shared" si="6"/>
        <v>1.2158054711246201E-2</v>
      </c>
      <c r="L26" s="38">
        <f t="shared" si="7"/>
        <v>7.0188382657535749E-3</v>
      </c>
      <c r="M26" s="22">
        <f>M27-SUM(M2:M25)</f>
        <v>19</v>
      </c>
      <c r="N26" s="24">
        <f t="shared" si="8"/>
        <v>4.9738219895287955E-2</v>
      </c>
      <c r="O26" s="39">
        <f t="shared" si="9"/>
        <v>1.043382756727073E-2</v>
      </c>
      <c r="P26" s="40">
        <f t="shared" si="10"/>
        <v>5.2946111217781044E-3</v>
      </c>
    </row>
    <row r="27" spans="1:16" s="8" customFormat="1" x14ac:dyDescent="0.3">
      <c r="A27" s="6" t="s">
        <v>52</v>
      </c>
      <c r="B27" s="12">
        <v>28409</v>
      </c>
      <c r="C27" s="13">
        <f>SUM(C2:C26)</f>
        <v>3.9995776432493311</v>
      </c>
      <c r="D27" s="32">
        <f t="shared" si="1"/>
        <v>1</v>
      </c>
      <c r="E27" s="20">
        <v>2597</v>
      </c>
      <c r="F27" s="21">
        <f>SUM(F2:F26)</f>
        <v>5.5373134328358207</v>
      </c>
      <c r="G27" s="37">
        <f t="shared" si="3"/>
        <v>1</v>
      </c>
      <c r="H27" s="30">
        <f t="shared" si="4"/>
        <v>0</v>
      </c>
      <c r="I27" s="16">
        <v>4277</v>
      </c>
      <c r="J27" s="26">
        <f t="shared" si="5"/>
        <v>3.6524338172502135</v>
      </c>
      <c r="K27" s="27">
        <f t="shared" si="6"/>
        <v>1</v>
      </c>
      <c r="L27" s="27"/>
      <c r="M27" s="25">
        <v>1821</v>
      </c>
      <c r="N27" s="28">
        <f t="shared" si="8"/>
        <v>4.7670157068062826</v>
      </c>
      <c r="O27" s="29">
        <f t="shared" si="9"/>
        <v>1</v>
      </c>
      <c r="P27" s="25"/>
    </row>
    <row r="28" spans="1:16" x14ac:dyDescent="0.3">
      <c r="A28" s="4"/>
      <c r="B28" s="4"/>
      <c r="C28" s="5"/>
      <c r="D28" s="33"/>
    </row>
    <row r="29" spans="1:16" x14ac:dyDescent="0.3">
      <c r="A29" s="4" t="s">
        <v>85</v>
      </c>
      <c r="B29" s="6">
        <v>7103</v>
      </c>
      <c r="C29" s="5"/>
      <c r="D29" s="33"/>
      <c r="E29" s="6">
        <v>469</v>
      </c>
      <c r="I29" s="6">
        <v>1171</v>
      </c>
      <c r="M29" s="6">
        <v>382</v>
      </c>
    </row>
    <row r="30" spans="1:16" x14ac:dyDescent="0.3">
      <c r="A30" s="4"/>
      <c r="B30" s="4"/>
      <c r="C30" s="5"/>
      <c r="D30" s="33"/>
    </row>
    <row r="31" spans="1:16" x14ac:dyDescent="0.3">
      <c r="A31" s="4"/>
      <c r="B31" s="4"/>
      <c r="C31" s="5"/>
      <c r="D31" s="33"/>
    </row>
    <row r="32" spans="1:16" x14ac:dyDescent="0.3">
      <c r="A32" s="4"/>
      <c r="B32" s="4"/>
      <c r="C32" s="33"/>
      <c r="D32" s="5"/>
    </row>
    <row r="33" spans="1:6" x14ac:dyDescent="0.3">
      <c r="A33" s="4"/>
      <c r="B33" s="42"/>
      <c r="C33" s="42"/>
      <c r="D33" s="42"/>
      <c r="E33" s="43"/>
    </row>
    <row r="34" spans="1:6" x14ac:dyDescent="0.3">
      <c r="A34" s="4"/>
      <c r="B34" s="4"/>
      <c r="C34" s="5"/>
      <c r="D34" s="33"/>
      <c r="F34" s="2"/>
    </row>
    <row r="35" spans="1:6" x14ac:dyDescent="0.3">
      <c r="A35" s="4"/>
      <c r="B35" s="4"/>
      <c r="C35" s="5"/>
      <c r="D35" s="33"/>
    </row>
    <row r="36" spans="1:6" x14ac:dyDescent="0.3">
      <c r="A36" s="4"/>
      <c r="B36" s="4"/>
      <c r="C36" s="5"/>
      <c r="D36" s="33"/>
    </row>
    <row r="37" spans="1:6" x14ac:dyDescent="0.3">
      <c r="A37" s="4"/>
      <c r="B37" s="4"/>
      <c r="C37" s="5"/>
      <c r="D37" s="33"/>
    </row>
    <row r="38" spans="1:6" x14ac:dyDescent="0.3">
      <c r="A38" s="4"/>
      <c r="B38" s="4"/>
      <c r="C38" s="5"/>
      <c r="D38" s="33"/>
    </row>
    <row r="39" spans="1:6" x14ac:dyDescent="0.3">
      <c r="A39" s="4"/>
      <c r="B39" s="4"/>
      <c r="C39" s="5"/>
      <c r="D39" s="33"/>
    </row>
    <row r="40" spans="1:6" x14ac:dyDescent="0.3">
      <c r="A40" s="4"/>
      <c r="B40" s="4"/>
      <c r="C40" s="5"/>
      <c r="D40" s="33"/>
    </row>
    <row r="41" spans="1:6" x14ac:dyDescent="0.3">
      <c r="A41" s="4"/>
      <c r="B41" s="4"/>
      <c r="C41" s="5"/>
      <c r="D41" s="33"/>
    </row>
    <row r="42" spans="1:6" x14ac:dyDescent="0.3">
      <c r="A42" s="4"/>
      <c r="B42" s="4"/>
      <c r="C42" s="5"/>
      <c r="D42" s="33"/>
    </row>
    <row r="43" spans="1:6" x14ac:dyDescent="0.3">
      <c r="A43" s="4"/>
      <c r="B43" s="4"/>
      <c r="C43" s="5"/>
      <c r="D43" s="33"/>
    </row>
    <row r="44" spans="1:6" x14ac:dyDescent="0.3">
      <c r="A44" s="4"/>
      <c r="B44" s="4"/>
      <c r="C44" s="5"/>
      <c r="D44" s="33"/>
    </row>
    <row r="45" spans="1:6" x14ac:dyDescent="0.3">
      <c r="A45" s="4"/>
      <c r="B45" s="4"/>
      <c r="C45" s="5"/>
      <c r="D45" s="3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BB52-D01F-C045-A899-5E234DEECF94}">
  <dimension ref="A1:B48"/>
  <sheetViews>
    <sheetView workbookViewId="0">
      <selection activeCell="G20" sqref="G20"/>
    </sheetView>
  </sheetViews>
  <sheetFormatPr baseColWidth="10" defaultRowHeight="16" x14ac:dyDescent="0.2"/>
  <cols>
    <col min="1" max="1" width="5" bestFit="1" customWidth="1"/>
    <col min="2" max="2" width="5.1640625" bestFit="1" customWidth="1"/>
  </cols>
  <sheetData>
    <row r="1" spans="1:2" x14ac:dyDescent="0.2">
      <c r="A1" t="s">
        <v>0</v>
      </c>
    </row>
    <row r="2" spans="1:2" x14ac:dyDescent="0.2">
      <c r="A2" t="s">
        <v>63</v>
      </c>
      <c r="B2">
        <v>48</v>
      </c>
    </row>
    <row r="3" spans="1:2" x14ac:dyDescent="0.2">
      <c r="A3" t="s">
        <v>54</v>
      </c>
      <c r="B3">
        <v>2</v>
      </c>
    </row>
    <row r="4" spans="1:2" x14ac:dyDescent="0.2">
      <c r="A4" t="s">
        <v>28</v>
      </c>
      <c r="B4">
        <v>1697</v>
      </c>
    </row>
    <row r="5" spans="1:2" x14ac:dyDescent="0.2">
      <c r="A5" t="s">
        <v>28</v>
      </c>
      <c r="B5">
        <v>1</v>
      </c>
    </row>
    <row r="6" spans="1:2" x14ac:dyDescent="0.2">
      <c r="A6" t="s">
        <v>29</v>
      </c>
      <c r="B6">
        <v>1259</v>
      </c>
    </row>
    <row r="7" spans="1:2" x14ac:dyDescent="0.2">
      <c r="A7" t="s">
        <v>30</v>
      </c>
      <c r="B7">
        <v>629</v>
      </c>
    </row>
    <row r="8" spans="1:2" x14ac:dyDescent="0.2">
      <c r="A8" t="s">
        <v>31</v>
      </c>
      <c r="B8">
        <v>630</v>
      </c>
    </row>
    <row r="9" spans="1:2" x14ac:dyDescent="0.2">
      <c r="A9" t="s">
        <v>64</v>
      </c>
      <c r="B9">
        <v>2</v>
      </c>
    </row>
    <row r="10" spans="1:2" x14ac:dyDescent="0.2">
      <c r="A10" t="s">
        <v>48</v>
      </c>
      <c r="B10">
        <v>183</v>
      </c>
    </row>
    <row r="11" spans="1:2" x14ac:dyDescent="0.2">
      <c r="A11" t="s">
        <v>49</v>
      </c>
      <c r="B11">
        <v>247</v>
      </c>
    </row>
    <row r="12" spans="1:2" x14ac:dyDescent="0.2">
      <c r="A12" t="s">
        <v>51</v>
      </c>
      <c r="B12">
        <v>8</v>
      </c>
    </row>
    <row r="13" spans="1:2" x14ac:dyDescent="0.2">
      <c r="A13" t="s">
        <v>0</v>
      </c>
      <c r="B13">
        <v>2829</v>
      </c>
    </row>
    <row r="14" spans="1:2" x14ac:dyDescent="0.2">
      <c r="A14" t="s">
        <v>65</v>
      </c>
      <c r="B14">
        <v>1</v>
      </c>
    </row>
    <row r="15" spans="1:2" x14ac:dyDescent="0.2">
      <c r="A15" t="s">
        <v>66</v>
      </c>
      <c r="B15">
        <v>3</v>
      </c>
    </row>
    <row r="16" spans="1:2" x14ac:dyDescent="0.2">
      <c r="A16" t="s">
        <v>67</v>
      </c>
      <c r="B16">
        <v>1</v>
      </c>
    </row>
    <row r="17" spans="1:2" x14ac:dyDescent="0.2">
      <c r="A17" t="s">
        <v>32</v>
      </c>
      <c r="B17">
        <v>665</v>
      </c>
    </row>
    <row r="18" spans="1:2" x14ac:dyDescent="0.2">
      <c r="A18" t="s">
        <v>33</v>
      </c>
      <c r="B18">
        <v>895</v>
      </c>
    </row>
    <row r="19" spans="1:2" x14ac:dyDescent="0.2">
      <c r="A19" t="s">
        <v>34</v>
      </c>
      <c r="B19">
        <v>1718</v>
      </c>
    </row>
    <row r="20" spans="1:2" x14ac:dyDescent="0.2">
      <c r="A20" t="s">
        <v>68</v>
      </c>
      <c r="B20">
        <v>2</v>
      </c>
    </row>
    <row r="21" spans="1:2" x14ac:dyDescent="0.2">
      <c r="A21" t="s">
        <v>69</v>
      </c>
      <c r="B21">
        <v>1</v>
      </c>
    </row>
    <row r="22" spans="1:2" x14ac:dyDescent="0.2">
      <c r="A22" t="s">
        <v>70</v>
      </c>
      <c r="B22">
        <v>1</v>
      </c>
    </row>
    <row r="23" spans="1:2" x14ac:dyDescent="0.2">
      <c r="A23" t="s">
        <v>71</v>
      </c>
      <c r="B23">
        <v>1</v>
      </c>
    </row>
    <row r="24" spans="1:2" x14ac:dyDescent="0.2">
      <c r="A24" t="s">
        <v>72</v>
      </c>
      <c r="B24">
        <v>1</v>
      </c>
    </row>
    <row r="25" spans="1:2" x14ac:dyDescent="0.2">
      <c r="A25" t="s">
        <v>73</v>
      </c>
      <c r="B25">
        <v>1</v>
      </c>
    </row>
    <row r="26" spans="1:2" x14ac:dyDescent="0.2">
      <c r="A26" t="s">
        <v>74</v>
      </c>
      <c r="B26">
        <v>2</v>
      </c>
    </row>
    <row r="27" spans="1:2" x14ac:dyDescent="0.2">
      <c r="A27" t="s">
        <v>75</v>
      </c>
      <c r="B27">
        <v>3</v>
      </c>
    </row>
    <row r="28" spans="1:2" x14ac:dyDescent="0.2">
      <c r="A28" t="s">
        <v>35</v>
      </c>
      <c r="B28">
        <v>701</v>
      </c>
    </row>
    <row r="29" spans="1:2" x14ac:dyDescent="0.2">
      <c r="A29" t="s">
        <v>47</v>
      </c>
      <c r="B29">
        <v>3537</v>
      </c>
    </row>
    <row r="30" spans="1:2" x14ac:dyDescent="0.2">
      <c r="A30" t="s">
        <v>36</v>
      </c>
      <c r="B30">
        <v>1215</v>
      </c>
    </row>
    <row r="31" spans="1:2" x14ac:dyDescent="0.2">
      <c r="A31" t="s">
        <v>37</v>
      </c>
      <c r="B31">
        <v>1484</v>
      </c>
    </row>
    <row r="32" spans="1:2" x14ac:dyDescent="0.2">
      <c r="A32" t="s">
        <v>38</v>
      </c>
      <c r="B32">
        <v>369</v>
      </c>
    </row>
    <row r="33" spans="1:2" x14ac:dyDescent="0.2">
      <c r="A33" t="s">
        <v>39</v>
      </c>
      <c r="B33">
        <v>1039</v>
      </c>
    </row>
    <row r="34" spans="1:2" x14ac:dyDescent="0.2">
      <c r="A34" t="s">
        <v>76</v>
      </c>
      <c r="B34">
        <v>2</v>
      </c>
    </row>
    <row r="35" spans="1:2" x14ac:dyDescent="0.2">
      <c r="A35" t="s">
        <v>77</v>
      </c>
      <c r="B35">
        <v>18</v>
      </c>
    </row>
    <row r="36" spans="1:2" x14ac:dyDescent="0.2">
      <c r="A36" t="s">
        <v>50</v>
      </c>
      <c r="B36">
        <v>24</v>
      </c>
    </row>
    <row r="37" spans="1:2" x14ac:dyDescent="0.2">
      <c r="A37" t="s">
        <v>40</v>
      </c>
      <c r="B37">
        <v>1385</v>
      </c>
    </row>
    <row r="38" spans="1:2" x14ac:dyDescent="0.2">
      <c r="A38" t="s">
        <v>41</v>
      </c>
      <c r="B38">
        <v>918</v>
      </c>
    </row>
    <row r="39" spans="1:2" x14ac:dyDescent="0.2">
      <c r="A39" t="s">
        <v>78</v>
      </c>
      <c r="B39">
        <v>6</v>
      </c>
    </row>
    <row r="40" spans="1:2" x14ac:dyDescent="0.2">
      <c r="A40" t="s">
        <v>79</v>
      </c>
      <c r="B40">
        <v>1</v>
      </c>
    </row>
    <row r="41" spans="1:2" x14ac:dyDescent="0.2">
      <c r="A41" t="s">
        <v>61</v>
      </c>
      <c r="B41">
        <v>36</v>
      </c>
    </row>
    <row r="42" spans="1:2" x14ac:dyDescent="0.2">
      <c r="A42" t="s">
        <v>42</v>
      </c>
      <c r="B42">
        <v>1408</v>
      </c>
    </row>
    <row r="43" spans="1:2" x14ac:dyDescent="0.2">
      <c r="A43" t="s">
        <v>43</v>
      </c>
      <c r="B43">
        <v>1639</v>
      </c>
    </row>
    <row r="44" spans="1:2" x14ac:dyDescent="0.2">
      <c r="A44" t="s">
        <v>44</v>
      </c>
      <c r="B44">
        <v>520</v>
      </c>
    </row>
    <row r="45" spans="1:2" x14ac:dyDescent="0.2">
      <c r="A45" t="s">
        <v>80</v>
      </c>
      <c r="B45">
        <v>4</v>
      </c>
    </row>
    <row r="46" spans="1:2" x14ac:dyDescent="0.2">
      <c r="A46" t="s">
        <v>45</v>
      </c>
      <c r="B46">
        <v>1099</v>
      </c>
    </row>
    <row r="47" spans="1:2" x14ac:dyDescent="0.2">
      <c r="A47" t="s">
        <v>46</v>
      </c>
      <c r="B47">
        <v>2173</v>
      </c>
    </row>
    <row r="48" spans="1:2" x14ac:dyDescent="0.2">
      <c r="A48" t="s">
        <v>40</v>
      </c>
      <c r="B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81A-1CE8-8848-94D8-D602408D9A81}">
  <dimension ref="A1:B36"/>
  <sheetViews>
    <sheetView workbookViewId="0">
      <selection activeCell="F38" sqref="F38"/>
    </sheetView>
  </sheetViews>
  <sheetFormatPr baseColWidth="10" defaultRowHeight="16" x14ac:dyDescent="0.2"/>
  <cols>
    <col min="1" max="1" width="4.83203125" bestFit="1" customWidth="1"/>
    <col min="2" max="2" width="4.1640625" bestFit="1" customWidth="1"/>
  </cols>
  <sheetData>
    <row r="1" spans="1:2" x14ac:dyDescent="0.2">
      <c r="A1" t="s">
        <v>48</v>
      </c>
    </row>
    <row r="2" spans="1:2" x14ac:dyDescent="0.2">
      <c r="A2" t="s">
        <v>54</v>
      </c>
      <c r="B2">
        <v>1</v>
      </c>
    </row>
    <row r="3" spans="1:2" x14ac:dyDescent="0.2">
      <c r="A3" t="s">
        <v>28</v>
      </c>
      <c r="B3">
        <v>69</v>
      </c>
    </row>
    <row r="4" spans="1:2" x14ac:dyDescent="0.2">
      <c r="A4" t="s">
        <v>29</v>
      </c>
      <c r="B4">
        <v>142</v>
      </c>
    </row>
    <row r="5" spans="1:2" x14ac:dyDescent="0.2">
      <c r="A5" t="s">
        <v>30</v>
      </c>
      <c r="B5">
        <v>74</v>
      </c>
    </row>
    <row r="6" spans="1:2" x14ac:dyDescent="0.2">
      <c r="A6" t="s">
        <v>31</v>
      </c>
      <c r="B6">
        <v>19</v>
      </c>
    </row>
    <row r="7" spans="1:2" x14ac:dyDescent="0.2">
      <c r="A7" t="s">
        <v>48</v>
      </c>
      <c r="B7">
        <v>50</v>
      </c>
    </row>
    <row r="8" spans="1:2" x14ac:dyDescent="0.2">
      <c r="A8" t="s">
        <v>49</v>
      </c>
      <c r="B8">
        <v>92</v>
      </c>
    </row>
    <row r="9" spans="1:2" x14ac:dyDescent="0.2">
      <c r="A9" t="s">
        <v>51</v>
      </c>
      <c r="B9">
        <v>3</v>
      </c>
    </row>
    <row r="10" spans="1:2" x14ac:dyDescent="0.2">
      <c r="A10" t="s">
        <v>0</v>
      </c>
      <c r="B10">
        <v>182</v>
      </c>
    </row>
    <row r="11" spans="1:2" x14ac:dyDescent="0.2">
      <c r="A11" t="s">
        <v>55</v>
      </c>
      <c r="B11">
        <v>1</v>
      </c>
    </row>
    <row r="12" spans="1:2" x14ac:dyDescent="0.2">
      <c r="A12" t="s">
        <v>56</v>
      </c>
      <c r="B12">
        <v>1</v>
      </c>
    </row>
    <row r="13" spans="1:2" x14ac:dyDescent="0.2">
      <c r="A13" t="s">
        <v>32</v>
      </c>
      <c r="B13">
        <v>21</v>
      </c>
    </row>
    <row r="14" spans="1:2" x14ac:dyDescent="0.2">
      <c r="A14" t="s">
        <v>33</v>
      </c>
      <c r="B14">
        <v>122</v>
      </c>
    </row>
    <row r="15" spans="1:2" x14ac:dyDescent="0.2">
      <c r="A15" t="s">
        <v>34</v>
      </c>
      <c r="B15">
        <v>89</v>
      </c>
    </row>
    <row r="16" spans="1:2" x14ac:dyDescent="0.2">
      <c r="A16" t="s">
        <v>35</v>
      </c>
      <c r="B16">
        <v>233</v>
      </c>
    </row>
    <row r="17" spans="1:2" x14ac:dyDescent="0.2">
      <c r="A17" t="s">
        <v>47</v>
      </c>
      <c r="B17">
        <v>510</v>
      </c>
    </row>
    <row r="18" spans="1:2" x14ac:dyDescent="0.2">
      <c r="A18" t="s">
        <v>36</v>
      </c>
      <c r="B18">
        <v>32</v>
      </c>
    </row>
    <row r="19" spans="1:2" x14ac:dyDescent="0.2">
      <c r="A19" t="s">
        <v>57</v>
      </c>
      <c r="B19">
        <v>1</v>
      </c>
    </row>
    <row r="20" spans="1:2" x14ac:dyDescent="0.2">
      <c r="A20" t="s">
        <v>37</v>
      </c>
      <c r="B20">
        <v>151</v>
      </c>
    </row>
    <row r="21" spans="1:2" x14ac:dyDescent="0.2">
      <c r="A21" t="s">
        <v>38</v>
      </c>
      <c r="B21">
        <v>24</v>
      </c>
    </row>
    <row r="22" spans="1:2" x14ac:dyDescent="0.2">
      <c r="A22" t="s">
        <v>39</v>
      </c>
      <c r="B22">
        <v>8</v>
      </c>
    </row>
    <row r="23" spans="1:2" x14ac:dyDescent="0.2">
      <c r="A23" t="s">
        <v>58</v>
      </c>
      <c r="B23">
        <v>8</v>
      </c>
    </row>
    <row r="24" spans="1:2" x14ac:dyDescent="0.2">
      <c r="A24" t="s">
        <v>59</v>
      </c>
    </row>
    <row r="25" spans="1:2" x14ac:dyDescent="0.2">
      <c r="A25" t="s">
        <v>60</v>
      </c>
      <c r="B25">
        <v>1</v>
      </c>
    </row>
    <row r="26" spans="1:2" x14ac:dyDescent="0.2">
      <c r="A26" t="s">
        <v>40</v>
      </c>
      <c r="B26">
        <v>48</v>
      </c>
    </row>
    <row r="27" spans="1:2" x14ac:dyDescent="0.2">
      <c r="A27" t="s">
        <v>41</v>
      </c>
      <c r="B27">
        <v>114</v>
      </c>
    </row>
    <row r="28" spans="1:2" x14ac:dyDescent="0.2">
      <c r="A28" t="s">
        <v>61</v>
      </c>
      <c r="B28">
        <v>31</v>
      </c>
    </row>
    <row r="29" spans="1:2" x14ac:dyDescent="0.2">
      <c r="A29" t="s">
        <v>42</v>
      </c>
      <c r="B29">
        <v>213</v>
      </c>
    </row>
    <row r="30" spans="1:2" x14ac:dyDescent="0.2">
      <c r="A30" t="s">
        <v>43</v>
      </c>
      <c r="B30">
        <v>183</v>
      </c>
    </row>
    <row r="31" spans="1:2" x14ac:dyDescent="0.2">
      <c r="A31" t="s">
        <v>44</v>
      </c>
      <c r="B31">
        <v>11</v>
      </c>
    </row>
    <row r="32" spans="1:2" x14ac:dyDescent="0.2">
      <c r="A32" t="s">
        <v>45</v>
      </c>
      <c r="B32">
        <v>141</v>
      </c>
    </row>
    <row r="33" spans="1:2" x14ac:dyDescent="0.2">
      <c r="A33" t="s">
        <v>45</v>
      </c>
      <c r="B33">
        <v>1</v>
      </c>
    </row>
    <row r="34" spans="1:2" x14ac:dyDescent="0.2">
      <c r="A34" t="s">
        <v>62</v>
      </c>
      <c r="B34">
        <v>1</v>
      </c>
    </row>
    <row r="35" spans="1:2" x14ac:dyDescent="0.2">
      <c r="A35" t="s">
        <v>46</v>
      </c>
      <c r="B35">
        <v>19</v>
      </c>
    </row>
    <row r="36" spans="1:2" x14ac:dyDescent="0.2">
      <c r="A36" t="s">
        <v>35</v>
      </c>
      <c r="B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5088-5B46-6B45-B009-0DDBA9D4646F}">
  <dimension ref="A1:B35"/>
  <sheetViews>
    <sheetView workbookViewId="0">
      <selection activeCell="B35" sqref="B2:B35"/>
    </sheetView>
  </sheetViews>
  <sheetFormatPr baseColWidth="10" defaultRowHeight="16" x14ac:dyDescent="0.2"/>
  <cols>
    <col min="1" max="2" width="5.1640625" bestFit="1" customWidth="1"/>
  </cols>
  <sheetData>
    <row r="1" spans="1:2" x14ac:dyDescent="0.2">
      <c r="A1" t="s">
        <v>49</v>
      </c>
    </row>
    <row r="2" spans="1:2" x14ac:dyDescent="0.2">
      <c r="A2" t="s">
        <v>81</v>
      </c>
      <c r="B2">
        <v>8</v>
      </c>
    </row>
    <row r="3" spans="1:2" x14ac:dyDescent="0.2">
      <c r="A3" t="s">
        <v>54</v>
      </c>
      <c r="B3">
        <v>14</v>
      </c>
    </row>
    <row r="4" spans="1:2" x14ac:dyDescent="0.2">
      <c r="A4" t="s">
        <v>28</v>
      </c>
      <c r="B4">
        <v>88</v>
      </c>
    </row>
    <row r="5" spans="1:2" x14ac:dyDescent="0.2">
      <c r="A5" t="s">
        <v>29</v>
      </c>
      <c r="B5">
        <v>125</v>
      </c>
    </row>
    <row r="6" spans="1:2" x14ac:dyDescent="0.2">
      <c r="A6" t="s">
        <v>30</v>
      </c>
      <c r="B6">
        <v>98</v>
      </c>
    </row>
    <row r="7" spans="1:2" x14ac:dyDescent="0.2">
      <c r="A7" t="s">
        <v>31</v>
      </c>
      <c r="B7">
        <v>84</v>
      </c>
    </row>
    <row r="8" spans="1:2" x14ac:dyDescent="0.2">
      <c r="A8" t="s">
        <v>82</v>
      </c>
      <c r="B8">
        <v>2</v>
      </c>
    </row>
    <row r="9" spans="1:2" x14ac:dyDescent="0.2">
      <c r="A9" t="s">
        <v>48</v>
      </c>
      <c r="B9">
        <v>92</v>
      </c>
    </row>
    <row r="10" spans="1:2" x14ac:dyDescent="0.2">
      <c r="A10" t="s">
        <v>49</v>
      </c>
      <c r="B10">
        <v>11</v>
      </c>
    </row>
    <row r="11" spans="1:2" x14ac:dyDescent="0.2">
      <c r="A11" t="s">
        <v>0</v>
      </c>
      <c r="B11">
        <v>243</v>
      </c>
    </row>
    <row r="12" spans="1:2" x14ac:dyDescent="0.2">
      <c r="A12" t="s">
        <v>66</v>
      </c>
      <c r="B12">
        <v>1</v>
      </c>
    </row>
    <row r="13" spans="1:2" x14ac:dyDescent="0.2">
      <c r="A13" t="s">
        <v>67</v>
      </c>
      <c r="B13">
        <v>1</v>
      </c>
    </row>
    <row r="14" spans="1:2" x14ac:dyDescent="0.2">
      <c r="A14" t="s">
        <v>32</v>
      </c>
      <c r="B14">
        <v>72</v>
      </c>
    </row>
    <row r="15" spans="1:2" x14ac:dyDescent="0.2">
      <c r="A15" t="s">
        <v>33</v>
      </c>
      <c r="B15">
        <v>179</v>
      </c>
    </row>
    <row r="16" spans="1:2" x14ac:dyDescent="0.2">
      <c r="A16" t="s">
        <v>34</v>
      </c>
      <c r="B16">
        <v>214</v>
      </c>
    </row>
    <row r="17" spans="1:2" x14ac:dyDescent="0.2">
      <c r="A17" t="s">
        <v>35</v>
      </c>
      <c r="B17">
        <v>391</v>
      </c>
    </row>
    <row r="18" spans="1:2" x14ac:dyDescent="0.2">
      <c r="A18" t="s">
        <v>47</v>
      </c>
      <c r="B18">
        <v>1227</v>
      </c>
    </row>
    <row r="19" spans="1:2" x14ac:dyDescent="0.2">
      <c r="A19" t="s">
        <v>36</v>
      </c>
      <c r="B19">
        <v>132</v>
      </c>
    </row>
    <row r="20" spans="1:2" x14ac:dyDescent="0.2">
      <c r="A20" t="s">
        <v>37</v>
      </c>
      <c r="B20">
        <v>164</v>
      </c>
    </row>
    <row r="21" spans="1:2" x14ac:dyDescent="0.2">
      <c r="A21" t="s">
        <v>83</v>
      </c>
      <c r="B21">
        <v>12</v>
      </c>
    </row>
    <row r="22" spans="1:2" x14ac:dyDescent="0.2">
      <c r="A22" t="s">
        <v>38</v>
      </c>
      <c r="B22">
        <v>68</v>
      </c>
    </row>
    <row r="23" spans="1:2" x14ac:dyDescent="0.2">
      <c r="A23" t="s">
        <v>39</v>
      </c>
      <c r="B23">
        <v>43</v>
      </c>
    </row>
    <row r="24" spans="1:2" x14ac:dyDescent="0.2">
      <c r="A24" t="s">
        <v>77</v>
      </c>
      <c r="B24">
        <v>2</v>
      </c>
    </row>
    <row r="25" spans="1:2" x14ac:dyDescent="0.2">
      <c r="A25" t="s">
        <v>58</v>
      </c>
      <c r="B25">
        <v>8</v>
      </c>
    </row>
    <row r="26" spans="1:2" x14ac:dyDescent="0.2">
      <c r="A26" t="s">
        <v>84</v>
      </c>
      <c r="B26">
        <v>2</v>
      </c>
    </row>
    <row r="27" spans="1:2" x14ac:dyDescent="0.2">
      <c r="A27" t="s">
        <v>40</v>
      </c>
      <c r="B27">
        <v>50</v>
      </c>
    </row>
    <row r="28" spans="1:2" x14ac:dyDescent="0.2">
      <c r="A28" t="s">
        <v>41</v>
      </c>
      <c r="B28">
        <v>148</v>
      </c>
    </row>
    <row r="29" spans="1:2" x14ac:dyDescent="0.2">
      <c r="A29" t="s">
        <v>42</v>
      </c>
      <c r="B29">
        <v>296</v>
      </c>
    </row>
    <row r="30" spans="1:2" x14ac:dyDescent="0.2">
      <c r="A30" t="s">
        <v>43</v>
      </c>
      <c r="B30">
        <v>195</v>
      </c>
    </row>
    <row r="31" spans="1:2" x14ac:dyDescent="0.2">
      <c r="A31" t="s">
        <v>44</v>
      </c>
      <c r="B31">
        <v>21</v>
      </c>
    </row>
    <row r="32" spans="1:2" x14ac:dyDescent="0.2">
      <c r="A32" t="s">
        <v>45</v>
      </c>
      <c r="B32">
        <v>127</v>
      </c>
    </row>
    <row r="33" spans="1:2" x14ac:dyDescent="0.2">
      <c r="A33" t="s">
        <v>46</v>
      </c>
      <c r="B33">
        <v>157</v>
      </c>
    </row>
    <row r="34" spans="1:2" x14ac:dyDescent="0.2">
      <c r="A34" t="s">
        <v>46</v>
      </c>
      <c r="B34" s="1">
        <v>1</v>
      </c>
    </row>
    <row r="35" spans="1:2" x14ac:dyDescent="0.2">
      <c r="A35" t="s">
        <v>41</v>
      </c>
      <c r="B3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6945-B8BE-F74D-8DBE-7AE225344D68}">
  <dimension ref="A1:B30"/>
  <sheetViews>
    <sheetView workbookViewId="0">
      <selection activeCell="B2" sqref="B2:B30"/>
    </sheetView>
  </sheetViews>
  <sheetFormatPr baseColWidth="10" defaultRowHeight="16" x14ac:dyDescent="0.2"/>
  <cols>
    <col min="1" max="1" width="6" bestFit="1" customWidth="1"/>
    <col min="2" max="2" width="4.1640625" bestFit="1" customWidth="1"/>
  </cols>
  <sheetData>
    <row r="1" spans="1:2" x14ac:dyDescent="0.2">
      <c r="A1" t="s">
        <v>50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411</v>
      </c>
    </row>
    <row r="4" spans="1:2" x14ac:dyDescent="0.2">
      <c r="A4" t="s">
        <v>3</v>
      </c>
      <c r="B4">
        <v>46</v>
      </c>
    </row>
    <row r="5" spans="1:2" x14ac:dyDescent="0.2">
      <c r="A5" t="s">
        <v>4</v>
      </c>
      <c r="B5">
        <v>21</v>
      </c>
    </row>
    <row r="6" spans="1:2" x14ac:dyDescent="0.2">
      <c r="A6" t="s">
        <v>5</v>
      </c>
      <c r="B6">
        <v>12</v>
      </c>
    </row>
    <row r="7" spans="1:2" x14ac:dyDescent="0.2">
      <c r="A7" t="s">
        <v>91</v>
      </c>
      <c r="B7">
        <v>1</v>
      </c>
    </row>
    <row r="8" spans="1:2" x14ac:dyDescent="0.2">
      <c r="A8" t="s">
        <v>6</v>
      </c>
      <c r="B8">
        <v>30</v>
      </c>
    </row>
    <row r="9" spans="1:2" x14ac:dyDescent="0.2">
      <c r="A9" t="s">
        <v>7</v>
      </c>
      <c r="B9">
        <v>23</v>
      </c>
    </row>
    <row r="10" spans="1:2" x14ac:dyDescent="0.2">
      <c r="A10" t="s">
        <v>8</v>
      </c>
      <c r="B10">
        <v>236</v>
      </c>
    </row>
    <row r="11" spans="1:2" x14ac:dyDescent="0.2">
      <c r="A11" t="s">
        <v>9</v>
      </c>
      <c r="B11">
        <v>153</v>
      </c>
    </row>
    <row r="12" spans="1:2" x14ac:dyDescent="0.2">
      <c r="A12" t="s">
        <v>10</v>
      </c>
      <c r="B12">
        <v>269</v>
      </c>
    </row>
    <row r="13" spans="1:2" x14ac:dyDescent="0.2">
      <c r="A13" t="s">
        <v>10</v>
      </c>
      <c r="B13">
        <v>1</v>
      </c>
    </row>
    <row r="14" spans="1:2" x14ac:dyDescent="0.2">
      <c r="A14" t="s">
        <v>11</v>
      </c>
      <c r="B14">
        <v>6</v>
      </c>
    </row>
    <row r="15" spans="1:2" x14ac:dyDescent="0.2">
      <c r="A15" t="s">
        <v>12</v>
      </c>
      <c r="B15">
        <v>10</v>
      </c>
    </row>
    <row r="16" spans="1:2" x14ac:dyDescent="0.2">
      <c r="A16" t="s">
        <v>13</v>
      </c>
      <c r="B16">
        <v>1</v>
      </c>
    </row>
    <row r="17" spans="1:2" x14ac:dyDescent="0.2">
      <c r="A17" t="s">
        <v>14</v>
      </c>
      <c r="B17">
        <v>3</v>
      </c>
    </row>
    <row r="18" spans="1:2" x14ac:dyDescent="0.2">
      <c r="A18" t="s">
        <v>15</v>
      </c>
      <c r="B18">
        <v>3</v>
      </c>
    </row>
    <row r="19" spans="1:2" x14ac:dyDescent="0.2">
      <c r="A19" t="s">
        <v>92</v>
      </c>
      <c r="B19">
        <v>5</v>
      </c>
    </row>
    <row r="20" spans="1:2" x14ac:dyDescent="0.2">
      <c r="A20" t="s">
        <v>16</v>
      </c>
      <c r="B20">
        <v>21</v>
      </c>
    </row>
    <row r="21" spans="1:2" x14ac:dyDescent="0.2">
      <c r="A21" t="s">
        <v>17</v>
      </c>
      <c r="B21">
        <v>34</v>
      </c>
    </row>
    <row r="22" spans="1:2" x14ac:dyDescent="0.2">
      <c r="A22" t="s">
        <v>18</v>
      </c>
      <c r="B22">
        <v>5</v>
      </c>
    </row>
    <row r="23" spans="1:2" x14ac:dyDescent="0.2">
      <c r="A23" t="s">
        <v>93</v>
      </c>
      <c r="B23">
        <v>1</v>
      </c>
    </row>
    <row r="24" spans="1:2" x14ac:dyDescent="0.2">
      <c r="A24" t="s">
        <v>19</v>
      </c>
      <c r="B24">
        <v>5</v>
      </c>
    </row>
    <row r="25" spans="1:2" x14ac:dyDescent="0.2">
      <c r="A25" t="s">
        <v>20</v>
      </c>
      <c r="B25">
        <v>45</v>
      </c>
    </row>
    <row r="26" spans="1:2" x14ac:dyDescent="0.2">
      <c r="A26" t="s">
        <v>21</v>
      </c>
      <c r="B26">
        <v>442</v>
      </c>
    </row>
    <row r="27" spans="1:2" x14ac:dyDescent="0.2">
      <c r="A27" t="s">
        <v>22</v>
      </c>
      <c r="B27">
        <v>6</v>
      </c>
    </row>
    <row r="28" spans="1:2" x14ac:dyDescent="0.2">
      <c r="A28" t="s">
        <v>23</v>
      </c>
      <c r="B28">
        <v>19</v>
      </c>
    </row>
    <row r="29" spans="1:2" x14ac:dyDescent="0.2">
      <c r="A29" t="s">
        <v>24</v>
      </c>
      <c r="B29">
        <v>10</v>
      </c>
    </row>
    <row r="30" spans="1:2" x14ac:dyDescent="0.2">
      <c r="A30" s="9" t="s">
        <v>44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ALL</vt:lpstr>
      <vt:lpstr>CYS</vt:lpstr>
      <vt:lpstr>CSD</vt:lpstr>
      <vt:lpstr>CSO</vt:lpstr>
      <vt:lpstr>OCS</vt:lpstr>
      <vt:lpstr>ALL!ALL_SummarySG</vt:lpstr>
      <vt:lpstr>CSD!CSD_SummarySG</vt:lpstr>
      <vt:lpstr>CSO!CSO_SummarySG</vt:lpstr>
      <vt:lpstr>CYS!CYS_SummarySG</vt:lpstr>
      <vt:lpstr>OCS!OCS_SummarySG_1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2021-04-29T17:29:19Z</dcterms:created>
  <dcterms:modified xsi:type="dcterms:W3CDTF">2021-05-04T21:09:36Z</dcterms:modified>
</cp:coreProperties>
</file>