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SAP-TFI 2015\sap-tfi-documentation\SAP - NEGOCIO\Temporal\QlikSense\"/>
    </mc:Choice>
  </mc:AlternateContent>
  <bookViews>
    <workbookView xWindow="0" yWindow="0" windowWidth="20490" windowHeight="7905" activeTab="4"/>
  </bookViews>
  <sheets>
    <sheet name="Ingresos evolucion" sheetId="1" r:id="rId1"/>
    <sheet name="Participacion Ingresos" sheetId="5" r:id="rId2"/>
    <sheet name="Volumenes " sheetId="2" r:id="rId3"/>
    <sheet name="Egresos evolucion" sheetId="3" r:id="rId4"/>
    <sheet name="PE" sheetId="4" r:id="rId5"/>
  </sheets>
  <externalReferences>
    <externalReference r:id="rId6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4" l="1"/>
  <c r="D4" i="4"/>
  <c r="D3" i="4"/>
  <c r="D2" i="4"/>
  <c r="B3" i="1" l="1"/>
  <c r="B2" i="5"/>
  <c r="D3" i="3" l="1"/>
  <c r="D4" i="3"/>
  <c r="D5" i="3"/>
  <c r="D2" i="3"/>
  <c r="E5" i="1" l="1"/>
  <c r="E5" i="5" s="1"/>
  <c r="D5" i="1"/>
  <c r="E4" i="5" s="1"/>
  <c r="C5" i="1"/>
  <c r="E3" i="5" s="1"/>
  <c r="B5" i="1"/>
  <c r="E4" i="1"/>
  <c r="D5" i="5" s="1"/>
  <c r="D4" i="1"/>
  <c r="D4" i="5" s="1"/>
  <c r="C4" i="1"/>
  <c r="D3" i="5" s="1"/>
  <c r="B4" i="1"/>
  <c r="F4" i="1" s="1"/>
  <c r="E3" i="1"/>
  <c r="C5" i="5" s="1"/>
  <c r="D3" i="1"/>
  <c r="C4" i="5" s="1"/>
  <c r="C3" i="1"/>
  <c r="C3" i="5" s="1"/>
  <c r="F3" i="1"/>
  <c r="E2" i="1"/>
  <c r="B5" i="5" s="1"/>
  <c r="F5" i="5" s="1"/>
  <c r="D2" i="1"/>
  <c r="B4" i="5" s="1"/>
  <c r="F4" i="5" s="1"/>
  <c r="C2" i="1"/>
  <c r="B3" i="5" s="1"/>
  <c r="F3" i="5" s="1"/>
  <c r="B2" i="1"/>
  <c r="F2" i="1" s="1"/>
  <c r="F5" i="1" l="1"/>
  <c r="E2" i="5"/>
  <c r="F2" i="5" s="1"/>
</calcChain>
</file>

<file path=xl/sharedStrings.xml><?xml version="1.0" encoding="utf-8"?>
<sst xmlns="http://schemas.openxmlformats.org/spreadsheetml/2006/main" count="47" uniqueCount="27">
  <si>
    <t>Periodo</t>
  </si>
  <si>
    <t>Semestre 1 - 2016</t>
  </si>
  <si>
    <t>Semestre 2 - 2016</t>
  </si>
  <si>
    <t>Semestre 1 - 2017</t>
  </si>
  <si>
    <t>Semestre 2 - 2017</t>
  </si>
  <si>
    <r>
      <t xml:space="preserve">Subscripciones estándar </t>
    </r>
    <r>
      <rPr>
        <b/>
        <i/>
        <sz val="11"/>
        <color theme="1"/>
        <rFont val="Calibri"/>
        <family val="2"/>
        <scheme val="minor"/>
      </rPr>
      <t>Negocios</t>
    </r>
  </si>
  <si>
    <r>
      <t xml:space="preserve">Subscripciones premium </t>
    </r>
    <r>
      <rPr>
        <b/>
        <i/>
        <sz val="11"/>
        <color theme="1"/>
        <rFont val="Calibri"/>
        <family val="2"/>
        <scheme val="minor"/>
      </rPr>
      <t>Negocios</t>
    </r>
  </si>
  <si>
    <t>Subscripciones plus por exceso de pedidos</t>
  </si>
  <si>
    <t>Publicidad en el e-commerce</t>
  </si>
  <si>
    <t>TOTAL</t>
  </si>
  <si>
    <t>Estándar</t>
  </si>
  <si>
    <t>Premium</t>
  </si>
  <si>
    <t>Home-semanal</t>
  </si>
  <si>
    <t>Home-mensual</t>
  </si>
  <si>
    <t>Email-semanal</t>
  </si>
  <si>
    <t>E-mail-Mensual</t>
  </si>
  <si>
    <t>Costos Fijos</t>
  </si>
  <si>
    <t>Costos Variables</t>
  </si>
  <si>
    <t>Total</t>
  </si>
  <si>
    <t>Ingresos</t>
  </si>
  <si>
    <t>Egresos</t>
  </si>
  <si>
    <t>Suscripcion</t>
  </si>
  <si>
    <t>Standard</t>
  </si>
  <si>
    <t>Exceso de pedidos</t>
  </si>
  <si>
    <t>Publicidad E-commerce</t>
  </si>
  <si>
    <t>total-suscripcion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</si>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</sst>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17" fontId="0" fillId="3" borderId="2" xfId="0" applyNumberFormat="1" applyFill="1" applyBorder="1"/>
    <xf numFmtId="17" fontId="0" fillId="4" borderId="2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164" fontId="0" fillId="3" borderId="2" xfId="0" applyNumberFormat="1" applyFill="1" applyBorder="1"/>
    <xf numFmtId="164" fontId="0" fillId="6" borderId="2" xfId="0" applyNumberFormat="1" applyFill="1" applyBorder="1"/>
    <xf numFmtId="164" fontId="0" fillId="4" borderId="2" xfId="0" applyNumberFormat="1" applyFill="1" applyBorder="1"/>
    <xf numFmtId="0" fontId="0" fillId="0" borderId="2" xfId="0" applyBorder="1"/>
    <xf numFmtId="0" fontId="3" fillId="7" borderId="2" xfId="0" applyFont="1" applyFill="1" applyBorder="1" applyAlignment="1">
      <alignment horizontal="center" vertical="center" wrapText="1"/>
    </xf>
    <xf numFmtId="0" fontId="0" fillId="3" borderId="2" xfId="0" applyFill="1" applyBorder="1"/>
    <xf numFmtId="3" fontId="0" fillId="4" borderId="2" xfId="0" applyNumberFormat="1" applyFill="1" applyBorder="1"/>
    <xf numFmtId="0" fontId="0" fillId="4" borderId="2" xfId="0" applyFill="1" applyBorder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os/SAP-TFI%202015/sap-tfi-documentation/SAP%20-%20NEGOCIO/Temporal/Plan%20ECO%20FINAN/Borrador%20Ingres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po Ingreso"/>
      <sheetName val="Volumenes Ingresos"/>
      <sheetName val="Ingresos"/>
      <sheetName val="Ganancias"/>
      <sheetName val="Modelo Financiero"/>
      <sheetName val="Indicadores Financieros"/>
      <sheetName val="Escenario riesgo 1"/>
    </sheetNames>
    <sheetDataSet>
      <sheetData sheetId="0">
        <row r="3">
          <cell r="B3">
            <v>16000</v>
          </cell>
          <cell r="C3">
            <v>19520</v>
          </cell>
          <cell r="D3">
            <v>23040</v>
          </cell>
          <cell r="E3">
            <v>26560</v>
          </cell>
        </row>
        <row r="4">
          <cell r="B4">
            <v>19700</v>
          </cell>
          <cell r="C4">
            <v>24034</v>
          </cell>
          <cell r="D4">
            <v>28368</v>
          </cell>
          <cell r="E4">
            <v>32702</v>
          </cell>
        </row>
        <row r="5">
          <cell r="B5">
            <v>16</v>
          </cell>
          <cell r="C5">
            <v>19.52</v>
          </cell>
          <cell r="D5">
            <v>23.04</v>
          </cell>
          <cell r="E5">
            <v>26.56</v>
          </cell>
        </row>
        <row r="6">
          <cell r="B6">
            <v>2000</v>
          </cell>
          <cell r="C6">
            <v>2440</v>
          </cell>
          <cell r="D6">
            <v>2880</v>
          </cell>
          <cell r="E6">
            <v>3320</v>
          </cell>
        </row>
        <row r="7">
          <cell r="B7">
            <v>7500</v>
          </cell>
          <cell r="C7">
            <v>9150</v>
          </cell>
          <cell r="D7">
            <v>10800</v>
          </cell>
          <cell r="E7">
            <v>12450</v>
          </cell>
        </row>
        <row r="8">
          <cell r="B8">
            <v>1000</v>
          </cell>
          <cell r="C8">
            <v>1220</v>
          </cell>
          <cell r="D8">
            <v>1440</v>
          </cell>
          <cell r="E8">
            <v>1660</v>
          </cell>
        </row>
        <row r="9">
          <cell r="B9">
            <v>3300</v>
          </cell>
          <cell r="C9">
            <v>4026</v>
          </cell>
          <cell r="D9">
            <v>4752</v>
          </cell>
          <cell r="E9">
            <v>5478</v>
          </cell>
        </row>
      </sheetData>
      <sheetData sheetId="1">
        <row r="4">
          <cell r="B4">
            <v>13</v>
          </cell>
          <cell r="C4">
            <v>2</v>
          </cell>
          <cell r="D4">
            <v>1560</v>
          </cell>
          <cell r="E4">
            <v>4</v>
          </cell>
          <cell r="F4">
            <v>4</v>
          </cell>
          <cell r="G4">
            <v>5</v>
          </cell>
          <cell r="H4">
            <v>5</v>
          </cell>
        </row>
        <row r="5">
          <cell r="B5">
            <v>11</v>
          </cell>
          <cell r="C5">
            <v>4</v>
          </cell>
          <cell r="D5">
            <v>3000</v>
          </cell>
          <cell r="E5">
            <v>5</v>
          </cell>
          <cell r="F5">
            <v>7</v>
          </cell>
          <cell r="G5">
            <v>5</v>
          </cell>
          <cell r="H5">
            <v>7</v>
          </cell>
        </row>
        <row r="6">
          <cell r="B6">
            <v>23</v>
          </cell>
          <cell r="C6">
            <v>7</v>
          </cell>
          <cell r="D6">
            <v>4000</v>
          </cell>
          <cell r="E6">
            <v>6</v>
          </cell>
          <cell r="F6">
            <v>5</v>
          </cell>
          <cell r="G6">
            <v>5</v>
          </cell>
          <cell r="H6">
            <v>8</v>
          </cell>
        </row>
        <row r="7">
          <cell r="B7">
            <v>21</v>
          </cell>
          <cell r="C7">
            <v>9</v>
          </cell>
          <cell r="D7">
            <v>2100</v>
          </cell>
          <cell r="E7">
            <v>5</v>
          </cell>
          <cell r="F7">
            <v>3</v>
          </cell>
          <cell r="G7">
            <v>6</v>
          </cell>
          <cell r="H7">
            <v>9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2" sqref="F2"/>
    </sheetView>
  </sheetViews>
  <sheetFormatPr baseColWidth="10" defaultRowHeight="15" x14ac:dyDescent="0.25"/>
  <cols>
    <col min="1" max="1" width="16.5703125" bestFit="1" customWidth="1"/>
    <col min="2" max="2" width="16.140625" customWidth="1"/>
    <col min="3" max="3" width="13.140625" bestFit="1" customWidth="1"/>
    <col min="4" max="5" width="11.5703125" bestFit="1" customWidth="1"/>
    <col min="6" max="6" width="14.140625" bestFit="1" customWidth="1"/>
    <col min="7" max="7" width="13.140625" bestFit="1" customWidth="1"/>
  </cols>
  <sheetData>
    <row r="1" spans="1:7" ht="60" x14ac:dyDescent="0.25">
      <c r="A1" s="1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2" spans="1:7" x14ac:dyDescent="0.25">
      <c r="A2" s="2" t="s">
        <v>1</v>
      </c>
      <c r="B2" s="5">
        <f>('[1]Tipo Ingreso'!B3*'[1]Volumenes Ingresos'!B4)*6</f>
        <v>1248000</v>
      </c>
      <c r="C2" s="5">
        <f>('[1]Tipo Ingreso'!B4*'[1]Volumenes Ingresos'!C4)*6</f>
        <v>236400</v>
      </c>
      <c r="D2" s="5">
        <f>('[1]Tipo Ingreso'!B5*'[1]Volumenes Ingresos'!D4)</f>
        <v>24960</v>
      </c>
      <c r="E2" s="5">
        <f>(('[1]Tipo Ingreso'!B6*'[1]Volumenes Ingresos'!E4)+('[1]Tipo Ingreso'!B7*'[1]Volumenes Ingresos'!F4)+('[1]Tipo Ingreso'!B8*'[1]Volumenes Ingresos'!G4)+('[1]Tipo Ingreso'!B9*'[1]Volumenes Ingresos'!H4))*6</f>
        <v>357000</v>
      </c>
      <c r="F2" s="6">
        <f>SUM(B2:E2)</f>
        <v>1866360</v>
      </c>
      <c r="G2" s="13"/>
    </row>
    <row r="3" spans="1:7" x14ac:dyDescent="0.25">
      <c r="A3" s="2" t="s">
        <v>2</v>
      </c>
      <c r="B3" s="5">
        <f>('[1]Tipo Ingreso'!C3*'[1]Volumenes Ingresos'!B5)*6</f>
        <v>1288320</v>
      </c>
      <c r="C3" s="5">
        <f>6*'[1]Tipo Ingreso'!C4*'[1]Volumenes Ingresos'!C5</f>
        <v>576816</v>
      </c>
      <c r="D3" s="5">
        <f>('[1]Tipo Ingreso'!C5*'[1]Volumenes Ingresos'!D5)*6</f>
        <v>351360</v>
      </c>
      <c r="E3" s="5">
        <f>(('[1]Tipo Ingreso'!C6*'[1]Volumenes Ingresos'!E5)+('[1]Tipo Ingreso'!C7*'[1]Volumenes Ingresos'!F5)+('[1]Tipo Ingreso'!C8*'[1]Volumenes Ingresos'!G5)+('[1]Tipo Ingreso'!C9*'[1]Volumenes Ingresos'!H5))*6</f>
        <v>663192</v>
      </c>
      <c r="F3" s="6">
        <f>SUM(B3:E3)</f>
        <v>2879688</v>
      </c>
    </row>
    <row r="4" spans="1:7" x14ac:dyDescent="0.25">
      <c r="A4" s="3" t="s">
        <v>3</v>
      </c>
      <c r="B4" s="7">
        <f>('[1]Tipo Ingreso'!D3*'[1]Volumenes Ingresos'!B6)*6</f>
        <v>3179520</v>
      </c>
      <c r="C4" s="7">
        <f>'[1]Tipo Ingreso'!D4*'[1]Volumenes Ingresos'!C6*6</f>
        <v>1191456</v>
      </c>
      <c r="D4" s="7">
        <f>('[1]Tipo Ingreso'!D5*'[1]Volumenes Ingresos'!D6)*6</f>
        <v>552960</v>
      </c>
      <c r="E4" s="7">
        <f>(('[1]Tipo Ingreso'!D6*'[1]Volumenes Ingresos'!E6)+('[1]Tipo Ingreso'!D7*'[1]Volumenes Ingresos'!F6)+('[1]Tipo Ingreso'!D8*'[1]Volumenes Ingresos'!G6)+('[1]Tipo Ingreso'!D9*'[1]Volumenes Ingresos'!H6))*6</f>
        <v>698976</v>
      </c>
      <c r="F4" s="6">
        <f>SUM(B4:E4)</f>
        <v>5622912</v>
      </c>
    </row>
    <row r="5" spans="1:7" x14ac:dyDescent="0.25">
      <c r="A5" s="3" t="s">
        <v>4</v>
      </c>
      <c r="B5" s="7">
        <f>('[1]Tipo Ingreso'!E3*'[1]Volumenes Ingresos'!B7)*6</f>
        <v>3346560</v>
      </c>
      <c r="C5" s="7">
        <f>'[1]Tipo Ingreso'!E4*'[1]Volumenes Ingresos'!C7*6</f>
        <v>1765908</v>
      </c>
      <c r="D5" s="7">
        <f>('[1]Tipo Ingreso'!E5*'[1]Volumenes Ingresos'!D7)*6</f>
        <v>334656</v>
      </c>
      <c r="E5" s="7">
        <f>(('[1]Tipo Ingreso'!E6*'[1]Volumenes Ingresos'!E7)+('[1]Tipo Ingreso'!E7*'[1]Volumenes Ingresos'!F7)+('[1]Tipo Ingreso'!E8*'[1]Volumenes Ingresos'!G7)+('[1]Tipo Ingreso'!E9*'[1]Volumenes Ingresos'!H7))*6</f>
        <v>679272</v>
      </c>
      <c r="F5" s="6">
        <f>SUM(B5:E5)</f>
        <v>6126396</v>
      </c>
    </row>
    <row r="6" spans="1:7" x14ac:dyDescent="0.25">
      <c r="F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8" sqref="F8"/>
    </sheetView>
  </sheetViews>
  <sheetFormatPr baseColWidth="10" defaultRowHeight="15" x14ac:dyDescent="0.25"/>
  <cols>
    <col min="1" max="1" width="22" bestFit="1" customWidth="1"/>
    <col min="2" max="5" width="16.5703125" bestFit="1" customWidth="1"/>
    <col min="6" max="6" width="15.7109375" bestFit="1" customWidth="1"/>
  </cols>
  <sheetData>
    <row r="1" spans="1:6" x14ac:dyDescent="0.25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25">
      <c r="A2" t="s">
        <v>22</v>
      </c>
      <c r="B2" s="5">
        <f>('[1]Tipo Ingreso'!B3*'[1]Volumenes Ingresos'!B4)*6</f>
        <v>1248000</v>
      </c>
      <c r="C2" s="5">
        <v>1288320</v>
      </c>
      <c r="D2" s="7">
        <v>3179520</v>
      </c>
      <c r="E2" s="7">
        <f>'Ingresos evolucion'!B5</f>
        <v>3346560</v>
      </c>
      <c r="F2" s="13">
        <f>SUM(B2:E2)</f>
        <v>9062400</v>
      </c>
    </row>
    <row r="3" spans="1:6" x14ac:dyDescent="0.25">
      <c r="A3" t="s">
        <v>11</v>
      </c>
      <c r="B3" s="5">
        <f>'Ingresos evolucion'!C2</f>
        <v>236400</v>
      </c>
      <c r="C3" s="5">
        <f>'Ingresos evolucion'!C3</f>
        <v>576816</v>
      </c>
      <c r="D3" s="7">
        <f>'Ingresos evolucion'!C4</f>
        <v>1191456</v>
      </c>
      <c r="E3" s="7">
        <f>'Ingresos evolucion'!C5</f>
        <v>1765908</v>
      </c>
      <c r="F3" s="13">
        <f t="shared" ref="F3:F5" si="0">SUM(B3:E3)</f>
        <v>3770580</v>
      </c>
    </row>
    <row r="4" spans="1:6" x14ac:dyDescent="0.25">
      <c r="A4" t="s">
        <v>23</v>
      </c>
      <c r="B4" s="5">
        <f>'Ingresos evolucion'!D2</f>
        <v>24960</v>
      </c>
      <c r="C4" s="5">
        <f>'Ingresos evolucion'!D3</f>
        <v>351360</v>
      </c>
      <c r="D4" s="7">
        <f>'Ingresos evolucion'!D4</f>
        <v>552960</v>
      </c>
      <c r="E4" s="7">
        <f>'Ingresos evolucion'!D5</f>
        <v>334656</v>
      </c>
      <c r="F4" s="13">
        <f t="shared" si="0"/>
        <v>1263936</v>
      </c>
    </row>
    <row r="5" spans="1:6" x14ac:dyDescent="0.25">
      <c r="A5" t="s">
        <v>24</v>
      </c>
      <c r="B5" s="5">
        <f>'Ingresos evolucion'!$E2</f>
        <v>357000</v>
      </c>
      <c r="C5" s="5">
        <f>'Ingresos evolucion'!$E3</f>
        <v>663192</v>
      </c>
      <c r="D5" s="7">
        <f>'Ingresos evolucion'!$E4</f>
        <v>698976</v>
      </c>
      <c r="E5" s="7">
        <f>'Ingresos evolucion'!$E5</f>
        <v>679272</v>
      </c>
      <c r="F5" s="13">
        <f t="shared" si="0"/>
        <v>2398440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"/>
    </sheetView>
  </sheetViews>
  <sheetFormatPr baseColWidth="10" defaultRowHeight="15" x14ac:dyDescent="0.25"/>
  <cols>
    <col min="1" max="1" width="16.5703125" bestFit="1" customWidth="1"/>
  </cols>
  <sheetData>
    <row r="1" spans="1:7" ht="30" x14ac:dyDescent="0.25">
      <c r="A1" s="8" t="s">
        <v>0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</row>
    <row r="2" spans="1:7" x14ac:dyDescent="0.25">
      <c r="A2" s="2" t="s">
        <v>1</v>
      </c>
      <c r="B2" s="10">
        <v>13</v>
      </c>
      <c r="C2" s="10">
        <v>2</v>
      </c>
      <c r="D2" s="10">
        <v>4</v>
      </c>
      <c r="E2" s="10">
        <v>4</v>
      </c>
      <c r="F2" s="10">
        <v>5</v>
      </c>
      <c r="G2" s="10">
        <v>5</v>
      </c>
    </row>
    <row r="3" spans="1:7" x14ac:dyDescent="0.25">
      <c r="A3" s="2" t="s">
        <v>2</v>
      </c>
      <c r="B3" s="10">
        <v>11</v>
      </c>
      <c r="C3" s="10">
        <v>4</v>
      </c>
      <c r="D3" s="10">
        <v>5</v>
      </c>
      <c r="E3" s="10">
        <v>7</v>
      </c>
      <c r="F3" s="10">
        <v>5</v>
      </c>
      <c r="G3" s="10">
        <v>7</v>
      </c>
    </row>
    <row r="4" spans="1:7" x14ac:dyDescent="0.25">
      <c r="A4" s="3" t="s">
        <v>3</v>
      </c>
      <c r="B4" s="11">
        <v>23</v>
      </c>
      <c r="C4" s="11">
        <v>7</v>
      </c>
      <c r="D4" s="12">
        <v>6</v>
      </c>
      <c r="E4" s="12">
        <v>5</v>
      </c>
      <c r="F4" s="12">
        <v>5</v>
      </c>
      <c r="G4" s="12">
        <v>8</v>
      </c>
    </row>
    <row r="5" spans="1:7" x14ac:dyDescent="0.25">
      <c r="A5" s="3" t="s">
        <v>4</v>
      </c>
      <c r="B5" s="11">
        <v>21</v>
      </c>
      <c r="C5" s="11">
        <v>9</v>
      </c>
      <c r="D5" s="12">
        <v>5</v>
      </c>
      <c r="E5" s="12">
        <v>3</v>
      </c>
      <c r="F5" s="12">
        <v>6</v>
      </c>
      <c r="G5" s="1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" sqref="E1:E5"/>
    </sheetView>
  </sheetViews>
  <sheetFormatPr baseColWidth="10" defaultRowHeight="15" x14ac:dyDescent="0.25"/>
  <cols>
    <col min="1" max="1" width="16.5703125" bestFit="1" customWidth="1"/>
    <col min="2" max="2" width="17.42578125" customWidth="1"/>
    <col min="3" max="3" width="15.5703125" bestFit="1" customWidth="1"/>
    <col min="4" max="4" width="15.140625" customWidth="1"/>
    <col min="5" max="5" width="13.140625" bestFit="1" customWidth="1"/>
    <col min="7" max="7" width="13.140625" bestFit="1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18</v>
      </c>
    </row>
    <row r="2" spans="1:4" x14ac:dyDescent="0.25">
      <c r="A2" t="s">
        <v>1</v>
      </c>
      <c r="B2" s="13">
        <v>1947351.47</v>
      </c>
      <c r="C2" s="13">
        <v>126761.64</v>
      </c>
      <c r="D2" s="13">
        <f>SUM(B2:C2)</f>
        <v>2074113.1099999999</v>
      </c>
    </row>
    <row r="3" spans="1:4" x14ac:dyDescent="0.25">
      <c r="A3" t="s">
        <v>2</v>
      </c>
      <c r="B3" s="13">
        <v>2232728.23</v>
      </c>
      <c r="C3" s="13">
        <v>199400.17</v>
      </c>
      <c r="D3" s="13">
        <f t="shared" ref="D3:D5" si="0">SUM(B3:C3)</f>
        <v>2432128.4</v>
      </c>
    </row>
    <row r="4" spans="1:4" x14ac:dyDescent="0.25">
      <c r="A4" t="s">
        <v>3</v>
      </c>
      <c r="B4" s="13">
        <v>3277919.89</v>
      </c>
      <c r="C4" s="13">
        <v>991664.79</v>
      </c>
      <c r="D4" s="13">
        <f t="shared" si="0"/>
        <v>4269584.68</v>
      </c>
    </row>
    <row r="5" spans="1:4" x14ac:dyDescent="0.25">
      <c r="A5" t="s">
        <v>4</v>
      </c>
      <c r="B5" s="13">
        <v>3886344.71</v>
      </c>
      <c r="C5" s="13">
        <v>1357479.95</v>
      </c>
      <c r="D5" s="13">
        <f t="shared" si="0"/>
        <v>5243824.66</v>
      </c>
    </row>
    <row r="10" spans="1:4" x14ac:dyDescent="0.25">
      <c r="D10" s="13"/>
    </row>
    <row r="12" spans="1:4" x14ac:dyDescent="0.25">
      <c r="D12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0" sqref="E10"/>
    </sheetView>
  </sheetViews>
  <sheetFormatPr baseColWidth="10" defaultRowHeight="15" x14ac:dyDescent="0.25"/>
  <cols>
    <col min="1" max="1" width="16.5703125" bestFit="1" customWidth="1"/>
    <col min="2" max="2" width="13.140625" bestFit="1" customWidth="1"/>
    <col min="3" max="3" width="15.140625" customWidth="1"/>
    <col min="4" max="4" width="13.140625" bestFit="1" customWidth="1"/>
  </cols>
  <sheetData>
    <row r="1" spans="1:4" x14ac:dyDescent="0.25">
      <c r="A1" s="1" t="s">
        <v>0</v>
      </c>
      <c r="B1" t="s">
        <v>19</v>
      </c>
      <c r="C1" t="s">
        <v>20</v>
      </c>
      <c r="D1" t="s">
        <v>26</v>
      </c>
    </row>
    <row r="2" spans="1:4" x14ac:dyDescent="0.25">
      <c r="A2" s="2" t="s">
        <v>1</v>
      </c>
      <c r="B2" s="6">
        <v>1866360</v>
      </c>
      <c r="C2" s="13">
        <v>2074113.11</v>
      </c>
      <c r="D2" s="13">
        <f>'Egresos evolucion'!B2/(1-('Egresos evolucion'!C2/'Ingresos evolucion'!F2))</f>
        <v>2089251.7336870793</v>
      </c>
    </row>
    <row r="3" spans="1:4" x14ac:dyDescent="0.25">
      <c r="A3" s="2" t="s">
        <v>2</v>
      </c>
      <c r="B3" s="6">
        <v>2879688</v>
      </c>
      <c r="C3" s="13">
        <v>2432128.4</v>
      </c>
      <c r="D3" s="13">
        <f>'Egresos evolucion'!B3/(1-('Egresos evolucion'!C3/'Ingresos evolucion'!F3))</f>
        <v>2398832.1773606827</v>
      </c>
    </row>
    <row r="4" spans="1:4" x14ac:dyDescent="0.25">
      <c r="A4" s="3" t="s">
        <v>3</v>
      </c>
      <c r="B4" s="6">
        <v>5622912</v>
      </c>
      <c r="C4" s="13">
        <v>4269584.68</v>
      </c>
      <c r="D4" s="13">
        <f>'Egresos evolucion'!B4/(1-('Egresos evolucion'!C4/'Ingresos evolucion'!F4))</f>
        <v>3979803.7653273274</v>
      </c>
    </row>
    <row r="5" spans="1:4" x14ac:dyDescent="0.25">
      <c r="A5" s="3" t="s">
        <v>4</v>
      </c>
      <c r="B5" s="6">
        <v>6126396</v>
      </c>
      <c r="C5" s="13">
        <v>5243824.66</v>
      </c>
      <c r="D5" s="13">
        <f>'Egresos evolucion'!B5/(1-('Egresos evolucion'!C5/'Ingresos evolucion'!F5))</f>
        <v>4992599.2482013097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Ingresos evolucion</vt:lpstr>
      <vt:lpstr>Participacion Ingresos</vt:lpstr>
      <vt:lpstr>Volumenes </vt:lpstr>
      <vt:lpstr>Egresos evolucion</vt:lpstr>
      <vt:lpstr>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Dominguez</dc:creator>
  <cp:lastModifiedBy>Jacobo Dominguez</cp:lastModifiedBy>
  <dcterms:created xsi:type="dcterms:W3CDTF">2016-03-12T16:38:57Z</dcterms:created>
  <dcterms:modified xsi:type="dcterms:W3CDTF">2016-03-13T03:09:08Z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8d529a92-108e-476c-a18b-14b536d5847c</vt:lpwstr>
  </property>
</Properties>
</file>