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acopo/Desktop/EUCASS 2025/BayeSAF/database_iC13/alkylbenzenes/"/>
    </mc:Choice>
  </mc:AlternateContent>
  <xr:revisionPtr revIDLastSave="0" documentId="13_ncr:1_{D9AB4212-F533-B747-B5E1-4176AFC24030}" xr6:coauthVersionLast="47" xr6:coauthVersionMax="47" xr10:uidLastSave="{00000000-0000-0000-0000-000000000000}"/>
  <bookViews>
    <workbookView xWindow="0" yWindow="760" windowWidth="34560" windowHeight="20500" xr2:uid="{9600ED4B-6385-D44B-AFEB-0E8EF8294246}"/>
  </bookViews>
  <sheets>
    <sheet name="Foglio1" sheetId="1" r:id="rId1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7" i="1" l="1"/>
  <c r="I37" i="1" s="1"/>
  <c r="H36" i="1"/>
  <c r="I36" i="1" s="1"/>
  <c r="H35" i="1"/>
  <c r="I35" i="1" s="1"/>
  <c r="H34" i="1"/>
  <c r="I34" i="1" s="1"/>
  <c r="I33" i="1"/>
  <c r="H33" i="1"/>
  <c r="H32" i="1"/>
  <c r="I32" i="1" s="1"/>
  <c r="H31" i="1"/>
  <c r="I31" i="1" s="1"/>
  <c r="H30" i="1"/>
  <c r="I30" i="1" s="1"/>
  <c r="H29" i="1"/>
  <c r="I29" i="1" s="1"/>
  <c r="I28" i="1"/>
  <c r="H28" i="1"/>
  <c r="H27" i="1"/>
  <c r="I27" i="1" s="1"/>
  <c r="H26" i="1"/>
  <c r="I26" i="1" s="1"/>
  <c r="H25" i="1"/>
  <c r="I25" i="1" s="1"/>
  <c r="H24" i="1"/>
  <c r="I24" i="1" s="1"/>
  <c r="I23" i="1"/>
  <c r="H23" i="1"/>
  <c r="H22" i="1"/>
  <c r="I22" i="1" s="1"/>
  <c r="H21" i="1"/>
  <c r="I21" i="1" s="1"/>
  <c r="H20" i="1"/>
  <c r="I20" i="1" s="1"/>
  <c r="H19" i="1"/>
  <c r="I19" i="1" s="1"/>
  <c r="I18" i="1"/>
  <c r="H18" i="1"/>
  <c r="H17" i="1"/>
  <c r="I17" i="1" s="1"/>
  <c r="H16" i="1"/>
  <c r="I16" i="1" s="1"/>
  <c r="H15" i="1"/>
  <c r="I15" i="1" s="1"/>
  <c r="H14" i="1"/>
  <c r="I14" i="1" s="1"/>
  <c r="I13" i="1"/>
  <c r="H13" i="1"/>
  <c r="H12" i="1"/>
  <c r="I12" i="1" s="1"/>
  <c r="H11" i="1"/>
  <c r="I11" i="1" s="1"/>
  <c r="H10" i="1"/>
  <c r="I10" i="1" s="1"/>
  <c r="H9" i="1"/>
  <c r="I9" i="1" s="1"/>
  <c r="I8" i="1"/>
  <c r="H8" i="1"/>
  <c r="H7" i="1"/>
  <c r="I7" i="1" s="1"/>
  <c r="H6" i="1"/>
  <c r="I6" i="1" s="1"/>
  <c r="H5" i="1"/>
  <c r="I5" i="1" s="1"/>
  <c r="H4" i="1"/>
  <c r="I4" i="1" s="1"/>
  <c r="I3" i="1"/>
  <c r="H3" i="1"/>
  <c r="H2" i="1"/>
  <c r="I2" i="1" s="1"/>
  <c r="C32" i="1"/>
  <c r="C35" i="1" l="1"/>
  <c r="C36" i="1"/>
  <c r="C37" i="1"/>
  <c r="C34" i="1"/>
  <c r="C33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</calcChain>
</file>

<file path=xl/sharedStrings.xml><?xml version="1.0" encoding="utf-8"?>
<sst xmlns="http://schemas.openxmlformats.org/spreadsheetml/2006/main" count="39" uniqueCount="39">
  <si>
    <t>nC</t>
  </si>
  <si>
    <t>eta_B_star</t>
  </si>
  <si>
    <t>eta_B_star_norm</t>
  </si>
  <si>
    <t>Amu</t>
  </si>
  <si>
    <t>Bmu</t>
  </si>
  <si>
    <t>Cmu</t>
  </si>
  <si>
    <t>Dmu</t>
  </si>
  <si>
    <t>Arho</t>
  </si>
  <si>
    <t>Brho</t>
  </si>
  <si>
    <t>Crho</t>
  </si>
  <si>
    <t>Asat</t>
  </si>
  <si>
    <t>Bsat</t>
  </si>
  <si>
    <t>Csat</t>
  </si>
  <si>
    <t>Dsat</t>
  </si>
  <si>
    <t>Esat</t>
  </si>
  <si>
    <t>Ac</t>
  </si>
  <si>
    <t>Bc</t>
  </si>
  <si>
    <t>Cc</t>
  </si>
  <si>
    <t>Dc</t>
  </si>
  <si>
    <t>Ak</t>
  </si>
  <si>
    <t>Bk</t>
  </si>
  <si>
    <t>Ck</t>
  </si>
  <si>
    <t>Zc</t>
  </si>
  <si>
    <t>omega</t>
  </si>
  <si>
    <t>Avap</t>
  </si>
  <si>
    <t>Bvap</t>
  </si>
  <si>
    <t>Asigma</t>
  </si>
  <si>
    <t>Bsigma</t>
  </si>
  <si>
    <t>DCN</t>
  </si>
  <si>
    <t>W</t>
  </si>
  <si>
    <t>Tc</t>
  </si>
  <si>
    <t>Pc</t>
  </si>
  <si>
    <t>Vc</t>
  </si>
  <si>
    <t>rhoc</t>
  </si>
  <si>
    <t>Tf</t>
  </si>
  <si>
    <t xml:space="preserve">-3560.5 </t>
  </si>
  <si>
    <t xml:space="preserve">-0.1373 </t>
  </si>
  <si>
    <t>Tfz</t>
  </si>
  <si>
    <t>Hc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</si>
</sst>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0"/>
    <numFmt numFmtId="165" formatCode="0.000"/>
    <numFmt numFmtId="166" formatCode="0.0000E+00"/>
    <numFmt numFmtId="167" formatCode="0.0000"/>
    <numFmt numFmtId="168" formatCode="0.00000000"/>
  </numFmts>
  <fonts count="10" x14ac:knownFonts="1">
    <font>
      <sz val="12"/>
      <color theme="1"/>
      <name val="Aptos Narrow"/>
      <family val="2"/>
      <scheme val="minor"/>
    </font>
    <font>
      <sz val="10"/>
      <name val="Arial"/>
      <family val="2"/>
    </font>
    <font>
      <b/>
      <sz val="12"/>
      <name val="Times New Roman"/>
      <family val="1"/>
    </font>
    <font>
      <sz val="12"/>
      <color indexed="8"/>
      <name val="Times New Roman"/>
      <family val="1"/>
    </font>
    <font>
      <sz val="12"/>
      <color theme="1"/>
      <name val="Times New Roman"/>
      <family val="1"/>
    </font>
    <font>
      <sz val="12"/>
      <name val="Times New Roman"/>
      <family val="1"/>
    </font>
    <font>
      <sz val="11"/>
      <color indexed="8"/>
      <name val="Times New Roman"/>
      <family val="1"/>
    </font>
    <font>
      <sz val="12"/>
      <name val="Times New Roman"/>
      <family val="2"/>
    </font>
    <font>
      <sz val="10"/>
      <name val="Times New Roman"/>
      <family val="1"/>
    </font>
    <font>
      <sz val="12"/>
      <color rgb="FFFF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rgb="FF000000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00">
    <xf numFmtId="0" fontId="0" fillId="0" borderId="0" xfId="0"/>
    <xf numFmtId="0" fontId="2" fillId="2" borderId="9" xfId="1" applyFont="1" applyFill="1" applyBorder="1" applyAlignment="1">
      <alignment horizontal="center"/>
    </xf>
    <xf numFmtId="164" fontId="2" fillId="2" borderId="9" xfId="1" applyNumberFormat="1" applyFont="1" applyFill="1" applyBorder="1" applyAlignment="1">
      <alignment horizontal="center"/>
    </xf>
    <xf numFmtId="165" fontId="2" fillId="4" borderId="9" xfId="0" applyNumberFormat="1" applyFont="1" applyFill="1" applyBorder="1" applyAlignment="1">
      <alignment horizontal="center"/>
    </xf>
    <xf numFmtId="167" fontId="3" fillId="3" borderId="5" xfId="0" applyNumberFormat="1" applyFont="1" applyFill="1" applyBorder="1" applyAlignment="1">
      <alignment vertical="top"/>
    </xf>
    <xf numFmtId="166" fontId="3" fillId="3" borderId="5" xfId="0" applyNumberFormat="1" applyFont="1" applyFill="1" applyBorder="1" applyAlignment="1">
      <alignment vertical="top"/>
    </xf>
    <xf numFmtId="166" fontId="3" fillId="3" borderId="3" xfId="0" applyNumberFormat="1" applyFont="1" applyFill="1" applyBorder="1" applyAlignment="1">
      <alignment vertical="top"/>
    </xf>
    <xf numFmtId="0" fontId="4" fillId="3" borderId="10" xfId="0" applyFont="1" applyFill="1" applyBorder="1" applyAlignment="1">
      <alignment horizontal="center"/>
    </xf>
    <xf numFmtId="167" fontId="3" fillId="3" borderId="11" xfId="0" applyNumberFormat="1" applyFont="1" applyFill="1" applyBorder="1" applyAlignment="1">
      <alignment vertical="top"/>
    </xf>
    <xf numFmtId="166" fontId="3" fillId="3" borderId="11" xfId="0" applyNumberFormat="1" applyFont="1" applyFill="1" applyBorder="1" applyAlignment="1">
      <alignment vertical="top"/>
    </xf>
    <xf numFmtId="166" fontId="3" fillId="3" borderId="12" xfId="0" applyNumberFormat="1" applyFont="1" applyFill="1" applyBorder="1" applyAlignment="1">
      <alignment vertical="top"/>
    </xf>
    <xf numFmtId="0" fontId="4" fillId="3" borderId="2" xfId="0" applyFont="1" applyFill="1" applyBorder="1" applyAlignment="1">
      <alignment horizontal="center"/>
    </xf>
    <xf numFmtId="164" fontId="4" fillId="3" borderId="10" xfId="0" applyNumberFormat="1" applyFont="1" applyFill="1" applyBorder="1"/>
    <xf numFmtId="11" fontId="3" fillId="3" borderId="12" xfId="0" applyNumberFormat="1" applyFont="1" applyFill="1" applyBorder="1"/>
    <xf numFmtId="166" fontId="4" fillId="3" borderId="11" xfId="0" applyNumberFormat="1" applyFont="1" applyFill="1" applyBorder="1"/>
    <xf numFmtId="166" fontId="5" fillId="3" borderId="12" xfId="1" applyNumberFormat="1" applyFont="1" applyFill="1" applyBorder="1"/>
    <xf numFmtId="166" fontId="4" fillId="3" borderId="12" xfId="0" applyNumberFormat="1" applyFont="1" applyFill="1" applyBorder="1"/>
    <xf numFmtId="164" fontId="4" fillId="3" borderId="2" xfId="0" applyNumberFormat="1" applyFont="1" applyFill="1" applyBorder="1"/>
    <xf numFmtId="11" fontId="3" fillId="3" borderId="3" xfId="0" applyNumberFormat="1" applyFont="1" applyFill="1" applyBorder="1"/>
    <xf numFmtId="166" fontId="4" fillId="3" borderId="5" xfId="0" applyNumberFormat="1" applyFont="1" applyFill="1" applyBorder="1"/>
    <xf numFmtId="166" fontId="5" fillId="3" borderId="3" xfId="1" applyNumberFormat="1" applyFont="1" applyFill="1" applyBorder="1"/>
    <xf numFmtId="166" fontId="4" fillId="3" borderId="3" xfId="0" applyNumberFormat="1" applyFont="1" applyFill="1" applyBorder="1"/>
    <xf numFmtId="165" fontId="0" fillId="0" borderId="0" xfId="0" applyNumberFormat="1"/>
    <xf numFmtId="165" fontId="3" fillId="3" borderId="10" xfId="0" applyNumberFormat="1" applyFont="1" applyFill="1" applyBorder="1"/>
    <xf numFmtId="165" fontId="3" fillId="3" borderId="2" xfId="0" applyNumberFormat="1" applyFont="1" applyFill="1" applyBorder="1"/>
    <xf numFmtId="165" fontId="5" fillId="3" borderId="2" xfId="2" applyNumberFormat="1" applyFont="1" applyFill="1" applyBorder="1"/>
    <xf numFmtId="165" fontId="6" fillId="3" borderId="5" xfId="0" applyNumberFormat="1" applyFont="1" applyFill="1" applyBorder="1"/>
    <xf numFmtId="2" fontId="0" fillId="0" borderId="0" xfId="0" applyNumberFormat="1"/>
    <xf numFmtId="2" fontId="2" fillId="4" borderId="9" xfId="0" applyNumberFormat="1" applyFont="1" applyFill="1" applyBorder="1" applyAlignment="1">
      <alignment horizontal="center"/>
    </xf>
    <xf numFmtId="2" fontId="5" fillId="3" borderId="10" xfId="2" applyNumberFormat="1" applyFont="1" applyFill="1" applyBorder="1"/>
    <xf numFmtId="2" fontId="5" fillId="3" borderId="2" xfId="2" applyNumberFormat="1" applyFont="1" applyFill="1" applyBorder="1"/>
    <xf numFmtId="2" fontId="6" fillId="3" borderId="5" xfId="0" applyNumberFormat="1" applyFont="1" applyFill="1" applyBorder="1"/>
    <xf numFmtId="2" fontId="3" fillId="3" borderId="2" xfId="0" applyNumberFormat="1" applyFont="1" applyFill="1" applyBorder="1"/>
    <xf numFmtId="2" fontId="3" fillId="3" borderId="10" xfId="0" applyNumberFormat="1" applyFont="1" applyFill="1" applyBorder="1"/>
    <xf numFmtId="2" fontId="5" fillId="3" borderId="2" xfId="2" applyNumberFormat="1" applyFont="1" applyFill="1" applyBorder="1" applyAlignment="1">
      <alignment horizontal="right"/>
    </xf>
    <xf numFmtId="11" fontId="0" fillId="0" borderId="0" xfId="0" applyNumberFormat="1"/>
    <xf numFmtId="11" fontId="2" fillId="4" borderId="9" xfId="0" applyNumberFormat="1" applyFont="1" applyFill="1" applyBorder="1" applyAlignment="1">
      <alignment horizontal="center"/>
    </xf>
    <xf numFmtId="11" fontId="3" fillId="3" borderId="10" xfId="0" applyNumberFormat="1" applyFont="1" applyFill="1" applyBorder="1"/>
    <xf numFmtId="11" fontId="3" fillId="3" borderId="2" xfId="0" applyNumberFormat="1" applyFont="1" applyFill="1" applyBorder="1"/>
    <xf numFmtId="11" fontId="5" fillId="3" borderId="2" xfId="2" applyNumberFormat="1" applyFont="1" applyFill="1" applyBorder="1" applyAlignment="1">
      <alignment horizontal="right"/>
    </xf>
    <xf numFmtId="164" fontId="4" fillId="0" borderId="2" xfId="0" applyNumberFormat="1" applyFont="1" applyBorder="1"/>
    <xf numFmtId="164" fontId="0" fillId="0" borderId="0" xfId="0" applyNumberFormat="1"/>
    <xf numFmtId="165" fontId="8" fillId="3" borderId="2" xfId="2" applyNumberFormat="1" applyFont="1" applyFill="1" applyBorder="1" applyAlignment="1">
      <alignment horizontal="right"/>
    </xf>
    <xf numFmtId="167" fontId="2" fillId="4" borderId="7" xfId="0" applyNumberFormat="1" applyFont="1" applyFill="1" applyBorder="1" applyAlignment="1">
      <alignment horizontal="center"/>
    </xf>
    <xf numFmtId="167" fontId="0" fillId="0" borderId="0" xfId="0" applyNumberFormat="1"/>
    <xf numFmtId="2" fontId="2" fillId="4" borderId="1" xfId="0" applyNumberFormat="1" applyFont="1" applyFill="1" applyBorder="1" applyAlignment="1">
      <alignment horizontal="center"/>
    </xf>
    <xf numFmtId="2" fontId="3" fillId="3" borderId="11" xfId="0" applyNumberFormat="1" applyFont="1" applyFill="1" applyBorder="1"/>
    <xf numFmtId="2" fontId="3" fillId="3" borderId="5" xfId="0" applyNumberFormat="1" applyFont="1" applyFill="1" applyBorder="1"/>
    <xf numFmtId="167" fontId="2" fillId="4" borderId="1" xfId="0" applyNumberFormat="1" applyFont="1" applyFill="1" applyBorder="1" applyAlignment="1">
      <alignment horizontal="center"/>
    </xf>
    <xf numFmtId="167" fontId="3" fillId="3" borderId="11" xfId="0" applyNumberFormat="1" applyFont="1" applyFill="1" applyBorder="1"/>
    <xf numFmtId="167" fontId="3" fillId="3" borderId="5" xfId="0" applyNumberFormat="1" applyFont="1" applyFill="1" applyBorder="1"/>
    <xf numFmtId="11" fontId="2" fillId="4" borderId="8" xfId="0" applyNumberFormat="1" applyFont="1" applyFill="1" applyBorder="1" applyAlignment="1">
      <alignment horizontal="center"/>
    </xf>
    <xf numFmtId="167" fontId="2" fillId="4" borderId="8" xfId="0" applyNumberFormat="1" applyFont="1" applyFill="1" applyBorder="1" applyAlignment="1">
      <alignment horizontal="center"/>
    </xf>
    <xf numFmtId="167" fontId="5" fillId="3" borderId="13" xfId="2" applyNumberFormat="1" applyFont="1" applyFill="1" applyBorder="1"/>
    <xf numFmtId="167" fontId="5" fillId="3" borderId="11" xfId="2" applyNumberFormat="1" applyFont="1" applyFill="1" applyBorder="1"/>
    <xf numFmtId="167" fontId="5" fillId="3" borderId="4" xfId="2" applyNumberFormat="1" applyFont="1" applyFill="1" applyBorder="1"/>
    <xf numFmtId="167" fontId="5" fillId="3" borderId="5" xfId="2" applyNumberFormat="1" applyFont="1" applyFill="1" applyBorder="1"/>
    <xf numFmtId="167" fontId="9" fillId="3" borderId="4" xfId="2" applyNumberFormat="1" applyFont="1" applyFill="1" applyBorder="1" applyAlignment="1">
      <alignment horizontal="right"/>
    </xf>
    <xf numFmtId="167" fontId="9" fillId="3" borderId="5" xfId="2" applyNumberFormat="1" applyFont="1" applyFill="1" applyBorder="1"/>
    <xf numFmtId="167" fontId="5" fillId="3" borderId="13" xfId="1" applyNumberFormat="1" applyFont="1" applyFill="1" applyBorder="1"/>
    <xf numFmtId="167" fontId="5" fillId="3" borderId="4" xfId="1" applyNumberFormat="1" applyFont="1" applyFill="1" applyBorder="1"/>
    <xf numFmtId="167" fontId="7" fillId="3" borderId="4" xfId="1" applyNumberFormat="1" applyFont="1" applyFill="1" applyBorder="1"/>
    <xf numFmtId="167" fontId="5" fillId="3" borderId="4" xfId="1" applyNumberFormat="1" applyFont="1" applyFill="1" applyBorder="1" applyAlignment="1">
      <alignment horizontal="right"/>
    </xf>
    <xf numFmtId="2" fontId="5" fillId="3" borderId="11" xfId="1" applyNumberFormat="1" applyFont="1" applyFill="1" applyBorder="1"/>
    <xf numFmtId="2" fontId="5" fillId="3" borderId="5" xfId="1" applyNumberFormat="1" applyFont="1" applyFill="1" applyBorder="1"/>
    <xf numFmtId="2" fontId="7" fillId="3" borderId="5" xfId="1" applyNumberFormat="1" applyFont="1" applyFill="1" applyBorder="1"/>
    <xf numFmtId="167" fontId="5" fillId="3" borderId="11" xfId="1" applyNumberFormat="1" applyFont="1" applyFill="1" applyBorder="1"/>
    <xf numFmtId="167" fontId="5" fillId="3" borderId="5" xfId="1" applyNumberFormat="1" applyFont="1" applyFill="1" applyBorder="1"/>
    <xf numFmtId="167" fontId="7" fillId="3" borderId="5" xfId="1" applyNumberFormat="1" applyFont="1" applyFill="1" applyBorder="1"/>
    <xf numFmtId="166" fontId="2" fillId="4" borderId="1" xfId="0" applyNumberFormat="1" applyFont="1" applyFill="1" applyBorder="1" applyAlignment="1">
      <alignment horizontal="center"/>
    </xf>
    <xf numFmtId="166" fontId="2" fillId="4" borderId="8" xfId="0" applyNumberFormat="1" applyFont="1" applyFill="1" applyBorder="1" applyAlignment="1">
      <alignment horizontal="center"/>
    </xf>
    <xf numFmtId="166" fontId="4" fillId="3" borderId="6" xfId="0" applyNumberFormat="1" applyFont="1" applyFill="1" applyBorder="1"/>
    <xf numFmtId="166" fontId="0" fillId="0" borderId="0" xfId="0" applyNumberFormat="1"/>
    <xf numFmtId="165" fontId="2" fillId="4" borderId="7" xfId="0" applyNumberFormat="1" applyFont="1" applyFill="1" applyBorder="1" applyAlignment="1">
      <alignment horizontal="center"/>
    </xf>
    <xf numFmtId="165" fontId="3" fillId="3" borderId="13" xfId="0" applyNumberFormat="1" applyFont="1" applyFill="1" applyBorder="1" applyAlignment="1">
      <alignment vertical="top"/>
    </xf>
    <xf numFmtId="165" fontId="3" fillId="3" borderId="4" xfId="0" applyNumberFormat="1" applyFont="1" applyFill="1" applyBorder="1" applyAlignment="1">
      <alignment vertical="top"/>
    </xf>
    <xf numFmtId="167" fontId="4" fillId="3" borderId="13" xfId="0" applyNumberFormat="1" applyFont="1" applyFill="1" applyBorder="1"/>
    <xf numFmtId="167" fontId="4" fillId="3" borderId="4" xfId="0" applyNumberFormat="1" applyFont="1" applyFill="1" applyBorder="1"/>
    <xf numFmtId="165" fontId="2" fillId="4" borderId="1" xfId="0" applyNumberFormat="1" applyFont="1" applyFill="1" applyBorder="1" applyAlignment="1">
      <alignment horizontal="center"/>
    </xf>
    <xf numFmtId="165" fontId="2" fillId="4" borderId="8" xfId="0" applyNumberFormat="1" applyFont="1" applyFill="1" applyBorder="1" applyAlignment="1">
      <alignment horizontal="center"/>
    </xf>
    <xf numFmtId="165" fontId="5" fillId="3" borderId="4" xfId="1" applyNumberFormat="1" applyFont="1" applyFill="1" applyBorder="1"/>
    <xf numFmtId="165" fontId="5" fillId="3" borderId="3" xfId="1" applyNumberFormat="1" applyFont="1" applyFill="1" applyBorder="1"/>
    <xf numFmtId="165" fontId="4" fillId="3" borderId="4" xfId="0" applyNumberFormat="1" applyFont="1" applyFill="1" applyBorder="1"/>
    <xf numFmtId="167" fontId="4" fillId="3" borderId="3" xfId="0" applyNumberFormat="1" applyFont="1" applyFill="1" applyBorder="1"/>
    <xf numFmtId="168" fontId="2" fillId="2" borderId="9" xfId="1" applyNumberFormat="1" applyFont="1" applyFill="1" applyBorder="1" applyAlignment="1">
      <alignment horizontal="center"/>
    </xf>
    <xf numFmtId="168" fontId="4" fillId="3" borderId="10" xfId="0" applyNumberFormat="1" applyFont="1" applyFill="1" applyBorder="1"/>
    <xf numFmtId="168" fontId="4" fillId="3" borderId="2" xfId="0" applyNumberFormat="1" applyFont="1" applyFill="1" applyBorder="1"/>
    <xf numFmtId="168" fontId="0" fillId="0" borderId="0" xfId="0" applyNumberFormat="1"/>
    <xf numFmtId="2" fontId="3" fillId="3" borderId="15" xfId="0" applyNumberFormat="1" applyFont="1" applyFill="1" applyBorder="1"/>
    <xf numFmtId="2" fontId="3" fillId="3" borderId="14" xfId="0" applyNumberFormat="1" applyFont="1" applyFill="1" applyBorder="1"/>
    <xf numFmtId="2" fontId="5" fillId="3" borderId="14" xfId="2" applyNumberFormat="1" applyFont="1" applyFill="1" applyBorder="1" applyAlignment="1">
      <alignment horizontal="right"/>
    </xf>
    <xf numFmtId="167" fontId="2" fillId="4" borderId="16" xfId="0" applyNumberFormat="1" applyFont="1" applyFill="1" applyBorder="1" applyAlignment="1">
      <alignment horizontal="center"/>
    </xf>
    <xf numFmtId="167" fontId="3" fillId="3" borderId="13" xfId="0" applyNumberFormat="1" applyFont="1" applyFill="1" applyBorder="1"/>
    <xf numFmtId="167" fontId="3" fillId="3" borderId="4" xfId="0" applyNumberFormat="1" applyFont="1" applyFill="1" applyBorder="1"/>
    <xf numFmtId="167" fontId="3" fillId="3" borderId="4" xfId="0" applyNumberFormat="1" applyFont="1" applyFill="1" applyBorder="1" applyAlignment="1">
      <alignment horizontal="right"/>
    </xf>
    <xf numFmtId="2" fontId="4" fillId="0" borderId="10" xfId="0" applyNumberFormat="1" applyFont="1" applyBorder="1"/>
    <xf numFmtId="2" fontId="4" fillId="0" borderId="2" xfId="0" applyNumberFormat="1" applyFont="1" applyBorder="1"/>
    <xf numFmtId="2" fontId="9" fillId="0" borderId="2" xfId="0" applyNumberFormat="1" applyFont="1" applyBorder="1"/>
    <xf numFmtId="165" fontId="5" fillId="3" borderId="5" xfId="2" quotePrefix="1" applyNumberFormat="1" applyFont="1" applyFill="1" applyBorder="1" applyAlignment="1">
      <alignment horizontal="right"/>
    </xf>
    <xf numFmtId="11" fontId="3" fillId="3" borderId="3" xfId="0" applyNumberFormat="1" applyFont="1" applyFill="1" applyBorder="1" applyAlignment="1">
      <alignment horizontal="right"/>
    </xf>
  </cellXfs>
  <cellStyles count="3">
    <cellStyle name="Normal_Sheet1 2" xfId="1" xr:uid="{B84D2130-E3B2-8A41-87F8-E4B4191ABD7E}"/>
    <cellStyle name="Normal_Sheet1_1" xfId="2" xr:uid="{3D24AD64-EE0E-2A47-A59A-234951FDEA96}"/>
    <cellStyle name="Normale" xfId="0" builtinId="0"/>
  </cellStyles>
  <dxfs count="0"/>
  <tableStyles count="0" defaultTableStyle="TableStyleMedium2" defaultPivotStyle="PivotStyleLight16"/>
  <colors>
    <mruColors>
      <color rgb="FF7A81FF"/>
      <color rgb="FF75D8FF"/>
      <color rgb="FFD7FE78"/>
      <color rgb="FFFFD778"/>
      <color rgb="FFFF7E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D2F72-1A79-A845-85F0-7C9AF7799299}">
  <dimension ref="A1:AK37"/>
  <sheetViews>
    <sheetView tabSelected="1" topLeftCell="H1" zoomScale="140" zoomScaleNormal="140" workbookViewId="0">
      <selection activeCell="Q14" sqref="Q14"/>
    </sheetView>
  </sheetViews>
  <sheetFormatPr baseColWidth="10" defaultRowHeight="16" x14ac:dyDescent="0.2"/>
  <cols>
    <col min="1" max="1" width="4.1640625" customWidth="1"/>
    <col min="2" max="2" width="18.33203125" style="41" customWidth="1"/>
    <col min="3" max="3" width="18.1640625" style="87" customWidth="1"/>
    <col min="4" max="4" width="14.83203125" style="22" customWidth="1"/>
    <col min="5" max="6" width="14.83203125" style="27" customWidth="1"/>
    <col min="7" max="7" width="14.83203125" style="35" customWidth="1"/>
    <col min="8" max="8" width="14.83203125" style="27" customWidth="1"/>
    <col min="9" max="13" width="14.83203125" style="22" customWidth="1"/>
    <col min="14" max="14" width="14.83203125" style="44" customWidth="1"/>
    <col min="15" max="15" width="14.83203125" style="27" customWidth="1"/>
    <col min="16" max="16" width="14.83203125" style="44" customWidth="1"/>
    <col min="17" max="17" width="14.83203125" style="35" customWidth="1"/>
    <col min="18" max="18" width="14.83203125" style="44" customWidth="1"/>
    <col min="19" max="19" width="14.6640625" style="44" customWidth="1"/>
    <col min="20" max="21" width="14.83203125" style="44" customWidth="1"/>
    <col min="22" max="22" width="14.83203125" style="27" customWidth="1"/>
    <col min="23" max="23" width="14.6640625" style="44" customWidth="1"/>
    <col min="24" max="25" width="14.83203125" style="72" customWidth="1"/>
    <col min="26" max="26" width="14.83203125" style="22" customWidth="1"/>
    <col min="27" max="27" width="14.83203125" style="44" customWidth="1"/>
    <col min="28" max="29" width="14.83203125" style="72" customWidth="1"/>
    <col min="30" max="30" width="14.83203125" style="44" customWidth="1"/>
    <col min="31" max="32" width="14.83203125" style="72" customWidth="1"/>
    <col min="33" max="35" width="14.83203125" style="22" customWidth="1"/>
    <col min="36" max="37" width="14.83203125" style="44" customWidth="1"/>
  </cols>
  <sheetData>
    <row r="1" spans="1:37" ht="17" thickBot="1" x14ac:dyDescent="0.25">
      <c r="A1" s="1" t="s">
        <v>0</v>
      </c>
      <c r="B1" s="2" t="s">
        <v>1</v>
      </c>
      <c r="C1" s="84" t="s">
        <v>2</v>
      </c>
      <c r="D1" s="3" t="s">
        <v>29</v>
      </c>
      <c r="E1" s="28" t="s">
        <v>30</v>
      </c>
      <c r="F1" s="28" t="s">
        <v>31</v>
      </c>
      <c r="G1" s="36" t="s">
        <v>32</v>
      </c>
      <c r="H1" s="28" t="s">
        <v>33</v>
      </c>
      <c r="I1" s="3" t="s">
        <v>22</v>
      </c>
      <c r="J1" s="3" t="s">
        <v>23</v>
      </c>
      <c r="K1" s="28" t="s">
        <v>34</v>
      </c>
      <c r="L1" s="28" t="s">
        <v>37</v>
      </c>
      <c r="M1" s="28" t="s">
        <v>38</v>
      </c>
      <c r="N1" s="91" t="s">
        <v>3</v>
      </c>
      <c r="O1" s="45" t="s">
        <v>4</v>
      </c>
      <c r="P1" s="48" t="s">
        <v>5</v>
      </c>
      <c r="Q1" s="51" t="s">
        <v>6</v>
      </c>
      <c r="R1" s="43" t="s">
        <v>7</v>
      </c>
      <c r="S1" s="48" t="s">
        <v>8</v>
      </c>
      <c r="T1" s="52" t="s">
        <v>9</v>
      </c>
      <c r="U1" s="43" t="s">
        <v>10</v>
      </c>
      <c r="V1" s="45" t="s">
        <v>11</v>
      </c>
      <c r="W1" s="48" t="s">
        <v>12</v>
      </c>
      <c r="X1" s="69" t="s">
        <v>13</v>
      </c>
      <c r="Y1" s="70" t="s">
        <v>14</v>
      </c>
      <c r="Z1" s="73" t="s">
        <v>15</v>
      </c>
      <c r="AA1" s="48" t="s">
        <v>16</v>
      </c>
      <c r="AB1" s="69" t="s">
        <v>17</v>
      </c>
      <c r="AC1" s="70" t="s">
        <v>18</v>
      </c>
      <c r="AD1" s="43" t="s">
        <v>19</v>
      </c>
      <c r="AE1" s="69" t="s">
        <v>20</v>
      </c>
      <c r="AF1" s="70" t="s">
        <v>21</v>
      </c>
      <c r="AG1" s="78" t="s">
        <v>24</v>
      </c>
      <c r="AH1" s="79" t="s">
        <v>25</v>
      </c>
      <c r="AI1" s="78" t="s">
        <v>26</v>
      </c>
      <c r="AJ1" s="52" t="s">
        <v>27</v>
      </c>
      <c r="AK1" s="52" t="s">
        <v>28</v>
      </c>
    </row>
    <row r="2" spans="1:37" x14ac:dyDescent="0.2">
      <c r="A2" s="7">
        <v>6</v>
      </c>
      <c r="B2" s="12">
        <v>0</v>
      </c>
      <c r="C2" s="85">
        <v>1</v>
      </c>
      <c r="D2" s="23">
        <v>78.114000000000004</v>
      </c>
      <c r="E2" s="29">
        <v>562.16</v>
      </c>
      <c r="F2" s="33">
        <v>48.98</v>
      </c>
      <c r="G2" s="37">
        <v>2.5889999999999995E-4</v>
      </c>
      <c r="H2" s="30">
        <f>1/LEFT(G2,8)*D2/1000</f>
        <v>302.76744186046517</v>
      </c>
      <c r="I2" s="25">
        <f>LEFT(F2,5)*100000/(H2*8.314/(D2/1000)*E2)</f>
        <v>0.27037624114471831</v>
      </c>
      <c r="J2" s="23">
        <v>0.21099999999999999</v>
      </c>
      <c r="K2" s="88">
        <v>262.03888888888889</v>
      </c>
      <c r="L2" s="33">
        <v>278.68</v>
      </c>
      <c r="M2" s="33">
        <v>40.18</v>
      </c>
      <c r="N2" s="92">
        <v>-7.4005000000000001</v>
      </c>
      <c r="O2" s="46">
        <v>1181.5</v>
      </c>
      <c r="P2" s="49">
        <v>1.49E-2</v>
      </c>
      <c r="Q2" s="13">
        <v>-1.3713000000000001E-5</v>
      </c>
      <c r="R2" s="53">
        <v>0.3009</v>
      </c>
      <c r="S2" s="54">
        <v>0.26769999999999999</v>
      </c>
      <c r="T2" s="54">
        <v>0.28179999999999999</v>
      </c>
      <c r="U2" s="59">
        <v>31.771999999999998</v>
      </c>
      <c r="V2" s="63">
        <v>-2725.4</v>
      </c>
      <c r="W2" s="66">
        <v>-8.4443000000000001</v>
      </c>
      <c r="X2" s="14">
        <v>-5.3534000000000001E-9</v>
      </c>
      <c r="Y2" s="15">
        <v>2.7186999999999999E-6</v>
      </c>
      <c r="Z2" s="74">
        <v>-31.661999999999999</v>
      </c>
      <c r="AA2" s="8">
        <v>1.3043</v>
      </c>
      <c r="AB2" s="9">
        <v>-3.6078E-3</v>
      </c>
      <c r="AC2" s="10">
        <v>3.8243E-6</v>
      </c>
      <c r="AD2" s="76">
        <v>0.19800000000000001</v>
      </c>
      <c r="AE2" s="14">
        <v>-6.2648000000000001E-5</v>
      </c>
      <c r="AF2" s="16">
        <v>-3.7412999999999998E-7</v>
      </c>
      <c r="AG2" s="80">
        <v>49.887999999999998</v>
      </c>
      <c r="AH2" s="81">
        <v>0.48899999999999999</v>
      </c>
      <c r="AI2" s="82">
        <v>71.95</v>
      </c>
      <c r="AJ2" s="83">
        <v>1.2388999999999999</v>
      </c>
      <c r="AK2" s="95">
        <v>9.8000000000000007</v>
      </c>
    </row>
    <row r="3" spans="1:37" x14ac:dyDescent="0.2">
      <c r="A3" s="11">
        <v>7</v>
      </c>
      <c r="B3" s="17">
        <v>1.5238416699999999</v>
      </c>
      <c r="C3" s="86">
        <v>1</v>
      </c>
      <c r="D3" s="24">
        <v>92.141000000000005</v>
      </c>
      <c r="E3" s="30">
        <v>591.79</v>
      </c>
      <c r="F3" s="32">
        <v>41.09</v>
      </c>
      <c r="G3" s="38">
        <v>3.1580000000000003E-4</v>
      </c>
      <c r="H3" s="30">
        <f t="shared" ref="H3:H37" si="0">1/LEFT(G3,8)*D3/1000</f>
        <v>292.51111111111112</v>
      </c>
      <c r="I3" s="25">
        <f t="shared" ref="I3:I37" si="1">LEFT(F3,5)*100000/(H3*8.314/(D3/1000)*E3)</f>
        <v>0.26306862367303274</v>
      </c>
      <c r="J3" s="24">
        <v>0.26400000000000001</v>
      </c>
      <c r="K3" s="89">
        <v>277.59444444444443</v>
      </c>
      <c r="L3" s="32">
        <v>178.18</v>
      </c>
      <c r="M3" s="32">
        <v>40.57</v>
      </c>
      <c r="N3" s="93">
        <v>-5.1649000000000003</v>
      </c>
      <c r="O3" s="47">
        <v>810.68</v>
      </c>
      <c r="P3" s="50">
        <v>1.0500000000000001E-2</v>
      </c>
      <c r="Q3" s="18">
        <v>-1.0488E-5</v>
      </c>
      <c r="R3" s="55">
        <v>0.3</v>
      </c>
      <c r="S3" s="56">
        <v>0.27110000000000001</v>
      </c>
      <c r="T3" s="56">
        <v>0.2989</v>
      </c>
      <c r="U3" s="60">
        <v>34.076999999999998</v>
      </c>
      <c r="V3" s="64">
        <v>-3037.9</v>
      </c>
      <c r="W3" s="67">
        <v>-9.1635000000000009</v>
      </c>
      <c r="X3" s="19">
        <v>1.0289E-11</v>
      </c>
      <c r="Y3" s="20">
        <v>2.7035E-6</v>
      </c>
      <c r="Z3" s="75">
        <v>83.703000000000003</v>
      </c>
      <c r="AA3" s="4">
        <v>0.51666000000000001</v>
      </c>
      <c r="AB3" s="5">
        <v>-1.4909999999999999E-3</v>
      </c>
      <c r="AC3" s="6">
        <v>1.9725000000000002E-6</v>
      </c>
      <c r="AD3" s="77">
        <v>0.1905</v>
      </c>
      <c r="AE3" s="19">
        <v>-1.2494000000000001E-4</v>
      </c>
      <c r="AF3" s="21">
        <v>-2.0583000000000001E-7</v>
      </c>
      <c r="AG3" s="80">
        <v>50.139000000000003</v>
      </c>
      <c r="AH3" s="81">
        <v>0.38300000000000001</v>
      </c>
      <c r="AI3" s="82">
        <v>66.849999999999994</v>
      </c>
      <c r="AJ3" s="83">
        <v>1.2456</v>
      </c>
      <c r="AK3" s="96">
        <v>6</v>
      </c>
    </row>
    <row r="4" spans="1:37" x14ac:dyDescent="0.2">
      <c r="A4" s="11">
        <v>8</v>
      </c>
      <c r="B4" s="17">
        <v>0.99965266500000005</v>
      </c>
      <c r="C4" s="86">
        <f>(B4-MIN($B$4:$B$7))/(MAX($B$4:$B$7)-MIN($B$4:$B$7))</f>
        <v>0</v>
      </c>
      <c r="D4" s="24">
        <v>106.167</v>
      </c>
      <c r="E4" s="30">
        <v>617.16999999999996</v>
      </c>
      <c r="F4" s="32">
        <v>36.090000000000003</v>
      </c>
      <c r="G4" s="38">
        <v>3.7380000000000003E-4</v>
      </c>
      <c r="H4" s="30">
        <f t="shared" si="0"/>
        <v>284.63002680965144</v>
      </c>
      <c r="I4" s="25">
        <f t="shared" si="1"/>
        <v>0.26234988997732522</v>
      </c>
      <c r="J4" s="24">
        <v>0.30399999999999999</v>
      </c>
      <c r="K4" s="89">
        <v>288.14999999999998</v>
      </c>
      <c r="L4" s="32">
        <v>178.2</v>
      </c>
      <c r="M4" s="32">
        <v>40.98</v>
      </c>
      <c r="N4" s="93">
        <v>-5.2584999999999997</v>
      </c>
      <c r="O4" s="47">
        <v>830.65</v>
      </c>
      <c r="P4" s="50">
        <v>1.0800000000000001E-2</v>
      </c>
      <c r="Q4" s="18">
        <v>-1.0618000000000001E-5</v>
      </c>
      <c r="R4" s="55">
        <v>0.28889999999999999</v>
      </c>
      <c r="S4" s="56">
        <v>0.26440000000000002</v>
      </c>
      <c r="T4" s="56">
        <v>0.29210000000000003</v>
      </c>
      <c r="U4" s="60">
        <v>36.200000000000003</v>
      </c>
      <c r="V4" s="64">
        <v>-3340.2</v>
      </c>
      <c r="W4" s="67">
        <v>-9.7970000000000006</v>
      </c>
      <c r="X4" s="19">
        <v>-1.1467E-11</v>
      </c>
      <c r="Y4" s="20">
        <v>2.5758E-6</v>
      </c>
      <c r="Z4" s="75">
        <v>102.111</v>
      </c>
      <c r="AA4" s="4">
        <v>0.55959000000000003</v>
      </c>
      <c r="AB4" s="5">
        <v>-1.5609E-3</v>
      </c>
      <c r="AC4" s="6">
        <v>2.0149E-6</v>
      </c>
      <c r="AD4" s="77">
        <v>0.18759999999999999</v>
      </c>
      <c r="AE4" s="19">
        <v>-1.4046999999999999E-4</v>
      </c>
      <c r="AF4" s="21">
        <v>-1.6241000000000001E-7</v>
      </c>
      <c r="AG4" s="80">
        <v>54.787999999999997</v>
      </c>
      <c r="AH4" s="81">
        <v>0.38800000000000001</v>
      </c>
      <c r="AI4" s="82">
        <v>66</v>
      </c>
      <c r="AJ4" s="83">
        <v>1.268</v>
      </c>
      <c r="AK4" s="96">
        <v>6.3</v>
      </c>
    </row>
    <row r="5" spans="1:37" x14ac:dyDescent="0.2">
      <c r="A5" s="11">
        <v>8</v>
      </c>
      <c r="B5" s="17">
        <v>3.1142799024999999</v>
      </c>
      <c r="C5" s="86">
        <f>(B5-MIN($B$4:$B$7))/(MAX($B$4:$B$7)-MIN($B$4:$B$7))</f>
        <v>1</v>
      </c>
      <c r="D5" s="24">
        <v>106.167</v>
      </c>
      <c r="E5" s="30">
        <v>617.04999999999995</v>
      </c>
      <c r="F5" s="34">
        <v>35.409999999999997</v>
      </c>
      <c r="G5" s="39">
        <v>3.7500000000000001E-4</v>
      </c>
      <c r="H5" s="30">
        <f t="shared" si="0"/>
        <v>283.11200000000002</v>
      </c>
      <c r="I5" s="25">
        <f t="shared" si="1"/>
        <v>0.25883727421266145</v>
      </c>
      <c r="J5" s="42">
        <v>0.32500000000000001</v>
      </c>
      <c r="K5" s="90">
        <v>298.14999999999998</v>
      </c>
      <c r="L5" s="34">
        <v>225.3</v>
      </c>
      <c r="M5" s="34">
        <v>40.86</v>
      </c>
      <c r="N5" s="93">
        <v>-6.0517000000000003</v>
      </c>
      <c r="O5" s="47">
        <v>924.6</v>
      </c>
      <c r="P5" s="50">
        <v>1.26E-2</v>
      </c>
      <c r="Q5" s="18">
        <v>-1.185E-5</v>
      </c>
      <c r="R5" s="55">
        <v>0.2787</v>
      </c>
      <c r="S5" s="56">
        <v>0.25929999999999997</v>
      </c>
      <c r="T5" s="56">
        <v>0.27239999999999998</v>
      </c>
      <c r="U5" s="60">
        <v>34.68</v>
      </c>
      <c r="V5" s="64">
        <v>-3298.1</v>
      </c>
      <c r="W5" s="67">
        <v>-9.2569999999999997</v>
      </c>
      <c r="X5" s="19">
        <v>-4.3563000000000002E-10</v>
      </c>
      <c r="Y5" s="20">
        <v>2.4103E-6</v>
      </c>
      <c r="Z5" s="75">
        <v>70.915999999999997</v>
      </c>
      <c r="AA5" s="4">
        <v>0.80449999999999999</v>
      </c>
      <c r="AB5" s="5">
        <v>-2.1884999999999999E-3</v>
      </c>
      <c r="AC5" s="6">
        <v>2.5061E-6</v>
      </c>
      <c r="AD5" s="77">
        <v>0.1807</v>
      </c>
      <c r="AE5" s="19">
        <v>-1.0582999999999999E-4</v>
      </c>
      <c r="AF5" s="21">
        <v>-1.9774E-7</v>
      </c>
      <c r="AG5" s="80">
        <v>60.216000000000001</v>
      </c>
      <c r="AH5" s="81">
        <v>0.45800000000000002</v>
      </c>
      <c r="AI5" s="82">
        <v>65.7</v>
      </c>
      <c r="AJ5" s="83">
        <v>1.278</v>
      </c>
      <c r="AK5" s="97">
        <v>7.0016680511224099</v>
      </c>
    </row>
    <row r="6" spans="1:37" x14ac:dyDescent="0.2">
      <c r="A6" s="11">
        <v>8</v>
      </c>
      <c r="B6" s="17">
        <v>2.8679820650000001</v>
      </c>
      <c r="C6" s="86">
        <f>(B6-MIN($B$4:$B$7))/(MAX($B$4:$B$7)-MIN($B$4:$B$7))</f>
        <v>0.8835265936557295</v>
      </c>
      <c r="D6" s="24">
        <v>106.167</v>
      </c>
      <c r="E6" s="30">
        <v>630.37</v>
      </c>
      <c r="F6" s="34">
        <v>37.32</v>
      </c>
      <c r="G6" s="39">
        <v>3.6999999999999999E-4</v>
      </c>
      <c r="H6" s="30">
        <f>1/LEFT(G6,8)*D6/1000</f>
        <v>286.93783783783789</v>
      </c>
      <c r="I6" s="25">
        <f>LEFT(F6,5)*100000/(H6*8.314/(D6/1000)*E6)</f>
        <v>0.26347402287217214</v>
      </c>
      <c r="J6" s="42">
        <v>0.31</v>
      </c>
      <c r="K6" s="90">
        <v>290.37222222222221</v>
      </c>
      <c r="L6" s="34">
        <v>247.98</v>
      </c>
      <c r="M6" s="34">
        <v>40.869999999999997</v>
      </c>
      <c r="N6" s="93">
        <v>-7.8804999999999996</v>
      </c>
      <c r="O6" s="47">
        <v>1250</v>
      </c>
      <c r="P6" s="50">
        <v>1.61E-2</v>
      </c>
      <c r="Q6" s="18">
        <v>-1.3993E-5</v>
      </c>
      <c r="R6" s="55">
        <v>0.2838</v>
      </c>
      <c r="S6" s="56">
        <v>0.26079999999999998</v>
      </c>
      <c r="T6" s="56">
        <v>0.27410000000000001</v>
      </c>
      <c r="U6" s="60">
        <v>37.241</v>
      </c>
      <c r="V6" s="64">
        <v>-3457.3</v>
      </c>
      <c r="W6" s="67">
        <v>-10.125999999999999</v>
      </c>
      <c r="X6" s="19">
        <v>9.0675999999999995E-11</v>
      </c>
      <c r="Y6" s="20">
        <v>2.6123E-6</v>
      </c>
      <c r="Z6" s="75">
        <v>56.46</v>
      </c>
      <c r="AA6" s="4">
        <v>0.94925999999999999</v>
      </c>
      <c r="AB6" s="5">
        <v>-2.4902000000000001E-3</v>
      </c>
      <c r="AC6" s="6">
        <v>2.6838E-6</v>
      </c>
      <c r="AD6" s="77">
        <v>0.17829999999999999</v>
      </c>
      <c r="AE6" s="19">
        <v>-9.3999000000000006E-5</v>
      </c>
      <c r="AF6" s="21">
        <v>-2.0048000000000001E-7</v>
      </c>
      <c r="AG6" s="80">
        <v>55.606000000000002</v>
      </c>
      <c r="AH6" s="81">
        <v>0.375</v>
      </c>
      <c r="AI6" s="82">
        <v>66.099999999999994</v>
      </c>
      <c r="AJ6" s="83">
        <v>1.2544</v>
      </c>
      <c r="AK6" s="97">
        <v>8.2644839922223206</v>
      </c>
    </row>
    <row r="7" spans="1:37" x14ac:dyDescent="0.2">
      <c r="A7" s="11">
        <v>8</v>
      </c>
      <c r="B7" s="17">
        <v>3.1139481524999999</v>
      </c>
      <c r="C7" s="86">
        <f>(B7-MIN($B$4:$B$7))/(MAX($B$4:$B$7)-MIN($B$4:$B$7))</f>
        <v>0.99984311655779479</v>
      </c>
      <c r="D7" s="24">
        <v>106.167</v>
      </c>
      <c r="E7" s="30">
        <v>616.26</v>
      </c>
      <c r="F7" s="34">
        <v>35.11</v>
      </c>
      <c r="G7" s="39">
        <v>3.7800000000000003E-4</v>
      </c>
      <c r="H7" s="30">
        <f t="shared" si="0"/>
        <v>280.86507936507934</v>
      </c>
      <c r="I7" s="25">
        <f t="shared" si="1"/>
        <v>0.25902914350427453</v>
      </c>
      <c r="J7" s="42">
        <v>0.32</v>
      </c>
      <c r="K7" s="90">
        <v>298.14999999999998</v>
      </c>
      <c r="L7" s="34">
        <v>286.41000000000003</v>
      </c>
      <c r="M7" s="34">
        <v>40.869999999999997</v>
      </c>
      <c r="N7" s="93">
        <v>-9.4655000000000005</v>
      </c>
      <c r="O7" s="47">
        <v>1440</v>
      </c>
      <c r="P7" s="50">
        <v>1.9900000000000001E-2</v>
      </c>
      <c r="Q7" s="18">
        <v>-1.6994E-5</v>
      </c>
      <c r="R7" s="55">
        <v>0.27979999999999999</v>
      </c>
      <c r="S7" s="56">
        <v>0.26</v>
      </c>
      <c r="T7" s="56">
        <v>0.27900000000000003</v>
      </c>
      <c r="U7" s="60">
        <v>60.052999999999997</v>
      </c>
      <c r="V7" s="64">
        <v>-4015.9</v>
      </c>
      <c r="W7" s="67">
        <v>-19.440999999999999</v>
      </c>
      <c r="X7" s="19">
        <v>8.2880999999999996E-3</v>
      </c>
      <c r="Y7" s="20">
        <v>-2.3646999999999998E-12</v>
      </c>
      <c r="Z7" s="75">
        <v>-11.035</v>
      </c>
      <c r="AA7" s="4">
        <v>1.5158</v>
      </c>
      <c r="AB7" s="5">
        <v>-3.9039000000000001E-3</v>
      </c>
      <c r="AC7" s="6">
        <v>3.9192999999999999E-6</v>
      </c>
      <c r="AD7" s="77">
        <v>0.1699</v>
      </c>
      <c r="AE7" s="19">
        <v>-5.9435999999999998E-5</v>
      </c>
      <c r="AF7" s="21">
        <v>-2.4763E-7</v>
      </c>
      <c r="AG7" s="80">
        <v>52.91</v>
      </c>
      <c r="AH7" s="81">
        <v>0.35399999999999998</v>
      </c>
      <c r="AI7" s="82">
        <v>64.849999999999994</v>
      </c>
      <c r="AJ7" s="83">
        <v>1.2743</v>
      </c>
      <c r="AK7" s="97">
        <v>6.2229188900920303</v>
      </c>
    </row>
    <row r="8" spans="1:37" x14ac:dyDescent="0.2">
      <c r="A8" s="11">
        <v>9</v>
      </c>
      <c r="B8" s="17">
        <v>2.91747384</v>
      </c>
      <c r="C8" s="86">
        <f t="shared" ref="C8:C15" si="2">(B8-MIN($B$8:$B$15))/(MAX($B$8:$B$15)-MIN($B$8:$B$15))</f>
        <v>0.50902811507637802</v>
      </c>
      <c r="D8" s="24">
        <v>120.194</v>
      </c>
      <c r="E8" s="30">
        <v>631.15</v>
      </c>
      <c r="F8" s="32">
        <v>32.090000000000003</v>
      </c>
      <c r="G8" s="38">
        <v>4.2769999999999999E-4</v>
      </c>
      <c r="H8" s="30">
        <f t="shared" si="0"/>
        <v>281.48477751756434</v>
      </c>
      <c r="I8" s="25">
        <f t="shared" si="1"/>
        <v>0.26112892772358398</v>
      </c>
      <c r="J8" s="24">
        <v>0.33800000000000002</v>
      </c>
      <c r="K8" s="89">
        <v>317.03888888888889</v>
      </c>
      <c r="L8" s="32">
        <v>177.14</v>
      </c>
      <c r="M8" s="32">
        <v>41.25</v>
      </c>
      <c r="N8" s="93">
        <v>-5.9339000000000004</v>
      </c>
      <c r="O8" s="47">
        <v>963.84</v>
      </c>
      <c r="P8" s="50">
        <v>1.1900000000000001E-2</v>
      </c>
      <c r="Q8" s="18">
        <v>-1.1107999999999999E-5</v>
      </c>
      <c r="R8" s="55">
        <v>0.28239999999999998</v>
      </c>
      <c r="S8" s="56">
        <v>0.26179999999999998</v>
      </c>
      <c r="T8" s="56">
        <v>0.28999999999999998</v>
      </c>
      <c r="U8" s="60">
        <v>-0.9234</v>
      </c>
      <c r="V8" s="64">
        <v>-2955.8</v>
      </c>
      <c r="W8" s="67">
        <v>7.1684999999999999</v>
      </c>
      <c r="X8" s="19">
        <v>-2.5368999999999999E-2</v>
      </c>
      <c r="Y8" s="20">
        <v>1.4858000000000001E-5</v>
      </c>
      <c r="Z8" s="75">
        <v>124.621</v>
      </c>
      <c r="AA8" s="4">
        <v>0.63292999999999999</v>
      </c>
      <c r="AB8" s="5">
        <v>-1.7331E-3</v>
      </c>
      <c r="AC8" s="6">
        <v>2.2145999999999999E-6</v>
      </c>
      <c r="AD8" s="77">
        <v>0.14050000000000001</v>
      </c>
      <c r="AE8" s="19">
        <v>1.1144E-5</v>
      </c>
      <c r="AF8" s="21">
        <v>-1.5171E-7</v>
      </c>
      <c r="AG8" s="80">
        <v>57.201000000000001</v>
      </c>
      <c r="AH8" s="81">
        <v>0.36299999999999999</v>
      </c>
      <c r="AI8" s="82">
        <v>63.8</v>
      </c>
      <c r="AJ8" s="83">
        <v>1.3056000000000001</v>
      </c>
      <c r="AK8" s="97">
        <v>5.83281008383398</v>
      </c>
    </row>
    <row r="9" spans="1:37" x14ac:dyDescent="0.2">
      <c r="A9" s="11">
        <v>9</v>
      </c>
      <c r="B9" s="17">
        <v>2.6001295287500001</v>
      </c>
      <c r="C9" s="86">
        <f t="shared" si="2"/>
        <v>0.42403274339134761</v>
      </c>
      <c r="D9" s="24">
        <v>120.194</v>
      </c>
      <c r="E9" s="30">
        <v>640.15</v>
      </c>
      <c r="F9" s="32">
        <v>29.38</v>
      </c>
      <c r="G9" s="38">
        <v>4.6999999999999999E-4</v>
      </c>
      <c r="H9" s="30">
        <f t="shared" si="0"/>
        <v>255.73191489361707</v>
      </c>
      <c r="I9" s="25">
        <f t="shared" si="1"/>
        <v>0.25945251172206352</v>
      </c>
      <c r="J9" s="24">
        <v>0.32400000000000001</v>
      </c>
      <c r="K9" s="89">
        <v>311.48333333333329</v>
      </c>
      <c r="L9" s="32">
        <v>210.83</v>
      </c>
      <c r="M9" s="32">
        <v>41.19</v>
      </c>
      <c r="N9" s="93">
        <v>-6.4218999999999999</v>
      </c>
      <c r="O9" s="47">
        <v>1017.5</v>
      </c>
      <c r="P9" s="50">
        <v>1.2999999999999999E-2</v>
      </c>
      <c r="Q9" s="18">
        <v>-1.1807999999999999E-5</v>
      </c>
      <c r="R9" s="55">
        <v>0.25569999999999998</v>
      </c>
      <c r="S9" s="56">
        <v>0.23830000000000001</v>
      </c>
      <c r="T9" s="56">
        <v>0.27200000000000002</v>
      </c>
      <c r="U9" s="60">
        <v>46.902999999999999</v>
      </c>
      <c r="V9" s="64">
        <v>-3838.2</v>
      </c>
      <c r="W9" s="67">
        <v>-14.154</v>
      </c>
      <c r="X9" s="19">
        <v>4.9305E-3</v>
      </c>
      <c r="Y9" s="20">
        <v>-1.3901000000000001E-13</v>
      </c>
      <c r="Z9" s="75">
        <v>137.13999999999999</v>
      </c>
      <c r="AA9" s="4">
        <v>0.48046</v>
      </c>
      <c r="AB9" s="5">
        <v>-1.2309E-3</v>
      </c>
      <c r="AC9" s="6">
        <v>1.6917E-6</v>
      </c>
      <c r="AD9" s="77">
        <v>0.17519999999999999</v>
      </c>
      <c r="AE9" s="19">
        <v>-7.7904999999999994E-5</v>
      </c>
      <c r="AF9" s="21">
        <v>-2.1148000000000001E-7</v>
      </c>
      <c r="AG9" s="80">
        <v>61.085999999999999</v>
      </c>
      <c r="AH9" s="81">
        <v>0.41299999999999998</v>
      </c>
      <c r="AI9" s="82">
        <v>65.73</v>
      </c>
      <c r="AJ9" s="83">
        <v>1.3441000000000001</v>
      </c>
      <c r="AK9" s="97">
        <v>7.7529239836385004</v>
      </c>
    </row>
    <row r="10" spans="1:37" x14ac:dyDescent="0.2">
      <c r="A10" s="11">
        <v>9</v>
      </c>
      <c r="B10" s="17">
        <v>2.599889825</v>
      </c>
      <c r="C10" s="86">
        <f t="shared" si="2"/>
        <v>0.42396854274680068</v>
      </c>
      <c r="D10" s="24">
        <v>120.194</v>
      </c>
      <c r="E10" s="30">
        <v>637.15</v>
      </c>
      <c r="F10" s="32">
        <v>28.37</v>
      </c>
      <c r="G10" s="38">
        <v>4.8999999999999998E-4</v>
      </c>
      <c r="H10" s="30">
        <f t="shared" si="0"/>
        <v>245.29387755102042</v>
      </c>
      <c r="I10" s="25">
        <f t="shared" si="1"/>
        <v>0.26242409502971636</v>
      </c>
      <c r="J10" s="24">
        <v>0.32200000000000001</v>
      </c>
      <c r="K10" s="89">
        <v>311.48333333333329</v>
      </c>
      <c r="L10" s="32">
        <v>177.61</v>
      </c>
      <c r="M10" s="32">
        <v>41.2</v>
      </c>
      <c r="N10" s="93">
        <v>-6.0674000000000001</v>
      </c>
      <c r="O10" s="47">
        <v>1026.4000000000001</v>
      </c>
      <c r="P10" s="50">
        <v>1.17E-2</v>
      </c>
      <c r="Q10" s="18">
        <v>-1.0725E-5</v>
      </c>
      <c r="R10" s="55">
        <v>0.24529999999999999</v>
      </c>
      <c r="S10" s="56">
        <v>0.22800000000000001</v>
      </c>
      <c r="T10" s="56">
        <v>0.2596</v>
      </c>
      <c r="U10" s="60">
        <v>39.890999999999998</v>
      </c>
      <c r="V10" s="64">
        <v>-3604.2</v>
      </c>
      <c r="W10" s="67">
        <v>-11.465999999999999</v>
      </c>
      <c r="X10" s="19">
        <v>3.5274E-3</v>
      </c>
      <c r="Y10" s="20">
        <v>7.3492000000000004E-14</v>
      </c>
      <c r="Z10" s="75">
        <v>142.78700000000001</v>
      </c>
      <c r="AA10" s="4">
        <v>0.43886999999999998</v>
      </c>
      <c r="AB10" s="5">
        <v>-1.1509000000000001E-3</v>
      </c>
      <c r="AC10" s="6">
        <v>1.6508999999999999E-6</v>
      </c>
      <c r="AD10" s="77">
        <v>0.17810000000000001</v>
      </c>
      <c r="AE10" s="19">
        <v>-8.7842000000000004E-5</v>
      </c>
      <c r="AF10" s="21">
        <v>-2.0494000000000001E-7</v>
      </c>
      <c r="AG10" s="80">
        <v>61.228000000000002</v>
      </c>
      <c r="AH10" s="81">
        <v>0.41799999999999998</v>
      </c>
      <c r="AI10" s="82">
        <v>67.358000000000004</v>
      </c>
      <c r="AJ10" s="83">
        <v>1.361</v>
      </c>
      <c r="AK10" s="97">
        <v>6.5269046923336296</v>
      </c>
    </row>
    <row r="11" spans="1:37" x14ac:dyDescent="0.2">
      <c r="A11" s="11">
        <v>9</v>
      </c>
      <c r="B11" s="17">
        <v>2.3492721875</v>
      </c>
      <c r="C11" s="86">
        <f t="shared" si="2"/>
        <v>0.35684479577861955</v>
      </c>
      <c r="D11" s="24">
        <v>120.194</v>
      </c>
      <c r="E11" s="30">
        <v>651.15</v>
      </c>
      <c r="F11" s="32">
        <v>30.4</v>
      </c>
      <c r="G11" s="38">
        <v>4.6000000000000001E-4</v>
      </c>
      <c r="H11" s="30">
        <f t="shared" si="0"/>
        <v>261.2913043478261</v>
      </c>
      <c r="I11" s="25">
        <f t="shared" si="1"/>
        <v>0.25830948302249657</v>
      </c>
      <c r="J11" s="24">
        <v>0.29299999999999998</v>
      </c>
      <c r="K11" s="89">
        <v>313.70555555555552</v>
      </c>
      <c r="L11" s="32">
        <v>192.35</v>
      </c>
      <c r="M11" s="32">
        <v>41.23</v>
      </c>
      <c r="N11" s="93">
        <v>-6.5420999999999996</v>
      </c>
      <c r="O11" s="47">
        <v>1105</v>
      </c>
      <c r="P11" s="50">
        <v>1.2500000000000001E-2</v>
      </c>
      <c r="Q11" s="18">
        <v>-1.099E-5</v>
      </c>
      <c r="R11" s="55">
        <v>0.26129999999999998</v>
      </c>
      <c r="S11" s="56">
        <v>0.23960000000000001</v>
      </c>
      <c r="T11" s="56">
        <v>0.27079999999999999</v>
      </c>
      <c r="U11" s="60">
        <v>15.114000000000001</v>
      </c>
      <c r="V11" s="64">
        <v>-2982.1</v>
      </c>
      <c r="W11" s="67">
        <v>-1.2619</v>
      </c>
      <c r="X11" s="19">
        <v>-6.3248000000000002E-3</v>
      </c>
      <c r="Y11" s="20">
        <v>3.5155000000000001E-6</v>
      </c>
      <c r="Z11" s="75">
        <v>146.72300000000001</v>
      </c>
      <c r="AA11" s="4">
        <v>0.41920000000000002</v>
      </c>
      <c r="AB11" s="5">
        <v>-1.0498E-3</v>
      </c>
      <c r="AC11" s="6">
        <v>1.4926999999999999E-6</v>
      </c>
      <c r="AD11" s="77">
        <v>0.17519999999999999</v>
      </c>
      <c r="AE11" s="19">
        <v>-8.3189999999999995E-5</v>
      </c>
      <c r="AF11" s="21">
        <v>-1.9499E-7</v>
      </c>
      <c r="AG11" s="80">
        <v>60.552999999999997</v>
      </c>
      <c r="AH11" s="81">
        <v>0.41499999999999998</v>
      </c>
      <c r="AI11" s="82">
        <v>65.34</v>
      </c>
      <c r="AJ11" s="83">
        <v>1.2899</v>
      </c>
      <c r="AK11" s="97">
        <v>4.88699765247447</v>
      </c>
    </row>
    <row r="12" spans="1:37" x14ac:dyDescent="0.2">
      <c r="A12" s="11">
        <v>9</v>
      </c>
      <c r="B12" s="17">
        <v>4.7505987687499998</v>
      </c>
      <c r="C12" s="86">
        <f t="shared" si="2"/>
        <v>1</v>
      </c>
      <c r="D12" s="24">
        <v>120.194</v>
      </c>
      <c r="E12" s="30">
        <v>637.36</v>
      </c>
      <c r="F12" s="32">
        <v>31.27</v>
      </c>
      <c r="G12" s="38">
        <v>4.3300000000000001E-4</v>
      </c>
      <c r="H12" s="30">
        <f t="shared" si="0"/>
        <v>277.58429561200921</v>
      </c>
      <c r="I12" s="25">
        <f t="shared" si="1"/>
        <v>0.25551767863461561</v>
      </c>
      <c r="J12" s="24">
        <v>0.39800000000000002</v>
      </c>
      <c r="K12" s="89">
        <v>317.59444444444443</v>
      </c>
      <c r="L12" s="32">
        <v>228.46</v>
      </c>
      <c r="M12" s="32">
        <v>41.08</v>
      </c>
      <c r="N12" s="94">
        <v>39.1922</v>
      </c>
      <c r="O12" s="98" t="s">
        <v>35</v>
      </c>
      <c r="P12" s="98" t="s">
        <v>36</v>
      </c>
      <c r="Q12" s="99">
        <v>1.5161999999999999E-4</v>
      </c>
      <c r="R12" s="55">
        <v>0.2777</v>
      </c>
      <c r="S12" s="56">
        <v>0.2591</v>
      </c>
      <c r="T12" s="56">
        <v>0.27979999999999999</v>
      </c>
      <c r="U12" s="60">
        <v>37.636000000000003</v>
      </c>
      <c r="V12" s="64">
        <v>-3675.3</v>
      </c>
      <c r="W12" s="67">
        <v>-10.156000000000001</v>
      </c>
      <c r="X12" s="19">
        <v>-1.0068E-10</v>
      </c>
      <c r="Y12" s="20">
        <v>2.4231999999999999E-6</v>
      </c>
      <c r="Z12" s="75">
        <v>83.637</v>
      </c>
      <c r="AA12" s="4">
        <v>0.87858999999999998</v>
      </c>
      <c r="AB12" s="5">
        <v>-2.3192E-3</v>
      </c>
      <c r="AC12" s="6">
        <v>2.5988999999999998E-6</v>
      </c>
      <c r="AD12" s="77">
        <v>0.15670000000000001</v>
      </c>
      <c r="AE12" s="19">
        <v>2.6395999999999999E-5</v>
      </c>
      <c r="AF12" s="21">
        <v>-2.1888000000000001E-7</v>
      </c>
      <c r="AG12" s="80">
        <v>60.07</v>
      </c>
      <c r="AH12" s="81">
        <v>0.36499999999999999</v>
      </c>
      <c r="AI12" s="82">
        <v>60.7</v>
      </c>
      <c r="AJ12" s="83">
        <v>1.224</v>
      </c>
      <c r="AK12" s="97">
        <v>7.9630867105546903</v>
      </c>
    </row>
    <row r="13" spans="1:37" x14ac:dyDescent="0.2">
      <c r="A13" s="11">
        <v>9</v>
      </c>
      <c r="B13" s="17">
        <v>1.0169329825</v>
      </c>
      <c r="C13" s="86">
        <f t="shared" si="2"/>
        <v>0</v>
      </c>
      <c r="D13" s="24">
        <v>120.194</v>
      </c>
      <c r="E13" s="30">
        <v>638.38</v>
      </c>
      <c r="F13" s="32">
        <v>32</v>
      </c>
      <c r="G13" s="38">
        <v>4.4000000000000002E-4</v>
      </c>
      <c r="H13" s="30">
        <f t="shared" si="0"/>
        <v>273.16818181818184</v>
      </c>
      <c r="I13" s="25">
        <f t="shared" si="1"/>
        <v>0.26528540794674349</v>
      </c>
      <c r="J13" s="24">
        <v>0.34599999999999997</v>
      </c>
      <c r="K13" s="89">
        <v>303.14999999999998</v>
      </c>
      <c r="L13" s="32">
        <v>173.67</v>
      </c>
      <c r="M13" s="32">
        <v>41.28</v>
      </c>
      <c r="N13" s="93">
        <v>-6.9451999999999998</v>
      </c>
      <c r="O13" s="47">
        <v>1127.5999999999999</v>
      </c>
      <c r="P13" s="50">
        <v>1.3899999999999999E-2</v>
      </c>
      <c r="Q13" s="18">
        <v>-1.2344000000000001E-5</v>
      </c>
      <c r="R13" s="55">
        <v>0.27350000000000002</v>
      </c>
      <c r="S13" s="56">
        <v>0.25269999999999998</v>
      </c>
      <c r="T13" s="56">
        <v>0.2913</v>
      </c>
      <c r="U13" s="60">
        <v>39.822000000000003</v>
      </c>
      <c r="V13" s="64">
        <v>-3697.8</v>
      </c>
      <c r="W13" s="67">
        <v>-10.962</v>
      </c>
      <c r="X13" s="19">
        <v>8.7429000000000006E-11</v>
      </c>
      <c r="Y13" s="20">
        <v>2.6958999999999999E-6</v>
      </c>
      <c r="Z13" s="75">
        <v>123.471</v>
      </c>
      <c r="AA13" s="4">
        <v>0.61973</v>
      </c>
      <c r="AB13" s="5">
        <v>-1.6883E-3</v>
      </c>
      <c r="AC13" s="6">
        <v>2.1608000000000001E-6</v>
      </c>
      <c r="AD13" s="77">
        <v>0.17519999999999999</v>
      </c>
      <c r="AE13" s="19">
        <v>-1.116E-4</v>
      </c>
      <c r="AF13" s="21">
        <v>-1.5393E-7</v>
      </c>
      <c r="AG13" s="80">
        <v>60.106999999999999</v>
      </c>
      <c r="AH13" s="81">
        <v>0.39700000000000002</v>
      </c>
      <c r="AI13" s="82">
        <v>63.487000000000002</v>
      </c>
      <c r="AJ13" s="83">
        <v>1.2764</v>
      </c>
      <c r="AK13" s="96">
        <v>16</v>
      </c>
    </row>
    <row r="14" spans="1:37" x14ac:dyDescent="0.2">
      <c r="A14" s="11">
        <v>9</v>
      </c>
      <c r="B14" s="17">
        <v>4.2469908562500001</v>
      </c>
      <c r="C14" s="86">
        <f t="shared" si="2"/>
        <v>0.86511703475050161</v>
      </c>
      <c r="D14" s="24">
        <v>120.194</v>
      </c>
      <c r="E14" s="30">
        <v>664.53</v>
      </c>
      <c r="F14" s="34">
        <v>34.54</v>
      </c>
      <c r="G14" s="39">
        <v>4.3100000000000001E-4</v>
      </c>
      <c r="H14" s="30">
        <f t="shared" si="0"/>
        <v>278.87238979118331</v>
      </c>
      <c r="I14" s="25">
        <f t="shared" si="1"/>
        <v>0.26944801678506392</v>
      </c>
      <c r="J14" s="42">
        <v>0.36599999999999999</v>
      </c>
      <c r="K14" s="90">
        <v>324.26111111111106</v>
      </c>
      <c r="L14" s="34">
        <v>247.79</v>
      </c>
      <c r="M14" s="34">
        <v>41.12</v>
      </c>
      <c r="N14" s="93">
        <v>-14.316000000000001</v>
      </c>
      <c r="O14" s="47">
        <v>2225.6</v>
      </c>
      <c r="P14" s="50">
        <v>2.9499999999999998E-2</v>
      </c>
      <c r="Q14" s="18">
        <v>-2.2501999999999999E-5</v>
      </c>
      <c r="R14" s="55">
        <v>0.29060000000000002</v>
      </c>
      <c r="S14" s="56">
        <v>0.27029999999999998</v>
      </c>
      <c r="T14" s="56">
        <v>0.26079999999999998</v>
      </c>
      <c r="U14" s="60">
        <v>2.7492000000000001</v>
      </c>
      <c r="V14" s="64">
        <v>-2642.8</v>
      </c>
      <c r="W14" s="67">
        <v>3.6120000000000001</v>
      </c>
      <c r="X14" s="19">
        <v>-1.0213E-2</v>
      </c>
      <c r="Y14" s="20">
        <v>5.0552999999999997E-6</v>
      </c>
      <c r="Z14" s="75">
        <v>89.588999999999999</v>
      </c>
      <c r="AA14" s="4">
        <v>0.87497999999999998</v>
      </c>
      <c r="AB14" s="5">
        <v>-2.1986000000000002E-3</v>
      </c>
      <c r="AC14" s="6">
        <v>2.3108E-6</v>
      </c>
      <c r="AD14" s="77">
        <v>0.1719</v>
      </c>
      <c r="AE14" s="19">
        <v>-6.5602E-5</v>
      </c>
      <c r="AF14" s="21">
        <v>-2.0421E-7</v>
      </c>
      <c r="AG14" s="80">
        <v>58.786999999999999</v>
      </c>
      <c r="AH14" s="81">
        <v>0.34499999999999997</v>
      </c>
      <c r="AI14" s="82">
        <v>65.040000000000006</v>
      </c>
      <c r="AJ14" s="83">
        <v>1.2583</v>
      </c>
      <c r="AK14" s="96">
        <v>10.1</v>
      </c>
    </row>
    <row r="15" spans="1:37" x14ac:dyDescent="0.2">
      <c r="A15" s="11">
        <v>9</v>
      </c>
      <c r="B15" s="17">
        <v>4.5000851400000004</v>
      </c>
      <c r="C15" s="86">
        <f t="shared" si="2"/>
        <v>0.93290411003776297</v>
      </c>
      <c r="D15" s="24">
        <v>120.194</v>
      </c>
      <c r="E15" s="30">
        <v>649.13</v>
      </c>
      <c r="F15" s="34">
        <v>32.32</v>
      </c>
      <c r="G15" s="39">
        <v>4.35E-4</v>
      </c>
      <c r="H15" s="30">
        <f t="shared" si="0"/>
        <v>276.30804597701149</v>
      </c>
      <c r="I15" s="25">
        <f t="shared" si="1"/>
        <v>0.26050670637079015</v>
      </c>
      <c r="J15" s="42">
        <v>0.376</v>
      </c>
      <c r="K15" s="90">
        <v>318.70555555555552</v>
      </c>
      <c r="L15" s="34">
        <v>229.38</v>
      </c>
      <c r="M15" s="34">
        <v>41.1</v>
      </c>
      <c r="N15" s="93">
        <v>-8.4686000000000003</v>
      </c>
      <c r="O15" s="47">
        <v>1361.7</v>
      </c>
      <c r="P15" s="50">
        <v>1.7299999999999999E-2</v>
      </c>
      <c r="Q15" s="18">
        <v>-1.4611E-5</v>
      </c>
      <c r="R15" s="55">
        <v>0.2797</v>
      </c>
      <c r="S15" s="56">
        <v>0.25950000000000001</v>
      </c>
      <c r="T15" s="56">
        <v>0.2772</v>
      </c>
      <c r="U15" s="60">
        <v>2.1667000000000001</v>
      </c>
      <c r="V15" s="64">
        <v>-2631.8</v>
      </c>
      <c r="W15" s="67">
        <v>4.0350000000000001</v>
      </c>
      <c r="X15" s="19">
        <v>-1.1776E-2</v>
      </c>
      <c r="Y15" s="20">
        <v>6.0955999999999997E-6</v>
      </c>
      <c r="Z15" s="75">
        <v>90.156999999999996</v>
      </c>
      <c r="AA15" s="4">
        <v>0.85987999999999998</v>
      </c>
      <c r="AB15" s="5">
        <v>-2.2344000000000001E-3</v>
      </c>
      <c r="AC15" s="6">
        <v>2.4758000000000001E-6</v>
      </c>
      <c r="AD15" s="77">
        <v>0.17510000000000001</v>
      </c>
      <c r="AE15" s="19">
        <v>-9.6020999999999994E-5</v>
      </c>
      <c r="AF15" s="21">
        <v>-1.7329000000000001E-7</v>
      </c>
      <c r="AG15" s="80">
        <v>57.823</v>
      </c>
      <c r="AH15" s="81">
        <v>0.34200000000000003</v>
      </c>
      <c r="AI15" s="82">
        <v>63.374000000000002</v>
      </c>
      <c r="AJ15" s="83">
        <v>1.2605</v>
      </c>
      <c r="AK15" s="96">
        <v>8.9</v>
      </c>
    </row>
    <row r="16" spans="1:37" x14ac:dyDescent="0.2">
      <c r="A16" s="11">
        <v>10</v>
      </c>
      <c r="B16" s="40">
        <v>5.9664396750000002</v>
      </c>
      <c r="C16" s="86">
        <f t="shared" ref="C16:C32" si="3">(B16-MIN($B$16:$B$34))/(MAX($B$16:$B$34)-MIN($B$16:$B$34))</f>
        <v>1</v>
      </c>
      <c r="D16" s="25">
        <v>134.221</v>
      </c>
      <c r="E16" s="30">
        <v>660</v>
      </c>
      <c r="F16" s="32">
        <v>29.7</v>
      </c>
      <c r="G16" s="38">
        <v>4.9200000000000003E-4</v>
      </c>
      <c r="H16" s="30">
        <f t="shared" si="0"/>
        <v>272.80691056910564</v>
      </c>
      <c r="I16" s="25">
        <f t="shared" si="1"/>
        <v>0.26629781092133759</v>
      </c>
      <c r="J16" s="24">
        <v>0.26600000000000001</v>
      </c>
      <c r="K16" s="89">
        <v>333.15</v>
      </c>
      <c r="L16" s="32">
        <v>215.27</v>
      </c>
      <c r="M16" s="32">
        <v>41.48</v>
      </c>
      <c r="N16" s="93">
        <v>-6.6458000000000004</v>
      </c>
      <c r="O16" s="47">
        <v>1131.9000000000001</v>
      </c>
      <c r="P16" s="50">
        <v>1.26E-2</v>
      </c>
      <c r="Q16" s="18">
        <v>-1.0777E-5</v>
      </c>
      <c r="R16" s="55">
        <v>0.27829999999999999</v>
      </c>
      <c r="S16" s="56">
        <v>0.26100000000000001</v>
      </c>
      <c r="T16" s="56">
        <v>0.28570000000000001</v>
      </c>
      <c r="U16" s="60">
        <v>41.451999999999998</v>
      </c>
      <c r="V16" s="64">
        <v>-3902.7</v>
      </c>
      <c r="W16" s="67">
        <v>-11.41</v>
      </c>
      <c r="X16" s="19">
        <v>2.4229999999999998E-10</v>
      </c>
      <c r="Y16" s="20">
        <v>2.2517E-6</v>
      </c>
      <c r="Z16" s="75">
        <v>113.801</v>
      </c>
      <c r="AA16" s="4">
        <v>0.81537999999999999</v>
      </c>
      <c r="AB16" s="5">
        <v>-2.1047000000000001E-3</v>
      </c>
      <c r="AC16" s="6">
        <v>2.3922000000000002E-6</v>
      </c>
      <c r="AD16" s="77">
        <v>0.1457</v>
      </c>
      <c r="AE16" s="19">
        <v>-4.0639000000000002E-5</v>
      </c>
      <c r="AF16" s="21">
        <v>-1.6565E-7</v>
      </c>
      <c r="AG16" s="80">
        <v>64.313999999999993</v>
      </c>
      <c r="AH16" s="81">
        <v>0.46400000000000002</v>
      </c>
      <c r="AI16" s="82">
        <v>61.234000000000002</v>
      </c>
      <c r="AJ16" s="83">
        <v>1.3242</v>
      </c>
      <c r="AK16" s="97">
        <v>3.8434078604008999</v>
      </c>
    </row>
    <row r="17" spans="1:37" x14ac:dyDescent="0.2">
      <c r="A17" s="11">
        <v>10</v>
      </c>
      <c r="B17" s="40">
        <v>2.38307934375</v>
      </c>
      <c r="C17" s="86">
        <f t="shared" si="3"/>
        <v>0.27381358199695521</v>
      </c>
      <c r="D17" s="25">
        <v>134.221</v>
      </c>
      <c r="E17" s="30">
        <v>664.54</v>
      </c>
      <c r="F17" s="32">
        <v>29.51</v>
      </c>
      <c r="G17" s="38">
        <v>4.9700000000000005E-4</v>
      </c>
      <c r="H17" s="30">
        <f t="shared" si="0"/>
        <v>270.06237424547282</v>
      </c>
      <c r="I17" s="25">
        <f t="shared" si="1"/>
        <v>0.26545716438035366</v>
      </c>
      <c r="J17" s="24">
        <v>0.27600000000000002</v>
      </c>
      <c r="K17" s="89">
        <v>325.37222222222221</v>
      </c>
      <c r="L17" s="32">
        <v>197.72</v>
      </c>
      <c r="M17" s="32">
        <v>41.51</v>
      </c>
      <c r="N17" s="93">
        <v>-8.0972000000000008</v>
      </c>
      <c r="O17" s="47">
        <v>1354.3</v>
      </c>
      <c r="P17" s="50">
        <v>1.5800000000000002E-2</v>
      </c>
      <c r="Q17" s="18">
        <v>-1.3018E-5</v>
      </c>
      <c r="R17" s="55">
        <v>0.27560000000000001</v>
      </c>
      <c r="S17" s="56">
        <v>0.2601</v>
      </c>
      <c r="T17" s="56">
        <v>0.28570000000000001</v>
      </c>
      <c r="U17" s="60">
        <v>61.59</v>
      </c>
      <c r="V17" s="64">
        <v>-4509.3</v>
      </c>
      <c r="W17" s="67">
        <v>-19.521999999999998</v>
      </c>
      <c r="X17" s="19">
        <v>6.9864999999999997E-3</v>
      </c>
      <c r="Y17" s="20">
        <v>7.8205000000000006E-14</v>
      </c>
      <c r="Z17" s="75">
        <v>171.011</v>
      </c>
      <c r="AA17" s="4">
        <v>0.43812000000000001</v>
      </c>
      <c r="AB17" s="5">
        <v>-1.0522999999999999E-3</v>
      </c>
      <c r="AC17" s="6">
        <v>1.4911E-6</v>
      </c>
      <c r="AD17" s="77">
        <v>0.19650000000000001</v>
      </c>
      <c r="AE17" s="19">
        <v>-2.6963999999999997E-4</v>
      </c>
      <c r="AF17" s="21">
        <v>8.9285999999999996E-8</v>
      </c>
      <c r="AG17" s="80">
        <v>66.188000000000002</v>
      </c>
      <c r="AH17" s="81">
        <v>0.47199999999999998</v>
      </c>
      <c r="AI17" s="82">
        <v>61.16</v>
      </c>
      <c r="AJ17" s="83">
        <v>1.3110999999999999</v>
      </c>
      <c r="AK17" s="96">
        <v>6</v>
      </c>
    </row>
    <row r="18" spans="1:37" x14ac:dyDescent="0.2">
      <c r="A18" s="11">
        <v>10</v>
      </c>
      <c r="B18" s="40">
        <v>1.0319486925000001</v>
      </c>
      <c r="C18" s="86">
        <f t="shared" si="3"/>
        <v>0</v>
      </c>
      <c r="D18" s="25">
        <v>134.221</v>
      </c>
      <c r="E18" s="30">
        <v>660.55</v>
      </c>
      <c r="F18" s="32">
        <v>28.87</v>
      </c>
      <c r="G18" s="38">
        <v>4.9700000000000005E-4</v>
      </c>
      <c r="H18" s="30">
        <f t="shared" si="0"/>
        <v>270.06237424547282</v>
      </c>
      <c r="I18" s="25">
        <f t="shared" si="1"/>
        <v>0.26126874283239859</v>
      </c>
      <c r="J18" s="24">
        <v>0.39200000000000002</v>
      </c>
      <c r="K18" s="89">
        <v>344.26111111111106</v>
      </c>
      <c r="L18" s="32">
        <v>185.3</v>
      </c>
      <c r="M18" s="32">
        <v>41.53</v>
      </c>
      <c r="N18" s="93">
        <v>-7.2535999999999996</v>
      </c>
      <c r="O18" s="47">
        <v>1207.0999999999999</v>
      </c>
      <c r="P18" s="50">
        <v>1.43E-2</v>
      </c>
      <c r="Q18" s="18">
        <v>-1.2296000000000001E-5</v>
      </c>
      <c r="R18" s="55">
        <v>0.27039999999999997</v>
      </c>
      <c r="S18" s="56">
        <v>0.25319999999999998</v>
      </c>
      <c r="T18" s="56">
        <v>0.28960000000000002</v>
      </c>
      <c r="U18" s="60">
        <v>49.969000000000001</v>
      </c>
      <c r="V18" s="64">
        <v>-4398.1000000000004</v>
      </c>
      <c r="W18" s="67">
        <v>-14.352</v>
      </c>
      <c r="X18" s="19">
        <v>4.2054000000000002E-11</v>
      </c>
      <c r="Y18" s="20">
        <v>3.4379000000000002E-6</v>
      </c>
      <c r="Z18" s="75">
        <v>140.161</v>
      </c>
      <c r="AA18" s="4">
        <v>0.72011000000000003</v>
      </c>
      <c r="AB18" s="5">
        <v>-1.8916E-3</v>
      </c>
      <c r="AC18" s="6">
        <v>2.3068999999999999E-6</v>
      </c>
      <c r="AD18" s="77">
        <v>0.1799</v>
      </c>
      <c r="AE18" s="19">
        <v>-1.3729000000000001E-4</v>
      </c>
      <c r="AF18" s="21">
        <v>-1.2459999999999999E-7</v>
      </c>
      <c r="AG18" s="80">
        <v>61.981000000000002</v>
      </c>
      <c r="AH18" s="81">
        <v>0.36499999999999999</v>
      </c>
      <c r="AI18" s="82">
        <v>64.900000000000006</v>
      </c>
      <c r="AJ18" s="83">
        <v>1.363</v>
      </c>
      <c r="AK18" s="96">
        <v>12.5</v>
      </c>
    </row>
    <row r="19" spans="1:37" x14ac:dyDescent="0.2">
      <c r="A19" s="11">
        <v>10</v>
      </c>
      <c r="B19" s="40">
        <v>4.5604106599999996</v>
      </c>
      <c r="C19" s="86">
        <f t="shared" si="3"/>
        <v>0.71506098197637136</v>
      </c>
      <c r="D19" s="25">
        <v>134.221</v>
      </c>
      <c r="E19" s="30">
        <v>657</v>
      </c>
      <c r="F19" s="32">
        <v>29.3</v>
      </c>
      <c r="G19" s="38">
        <v>4.8500000000000003E-4</v>
      </c>
      <c r="H19" s="30">
        <f t="shared" si="0"/>
        <v>276.74432989690723</v>
      </c>
      <c r="I19" s="25">
        <f t="shared" si="1"/>
        <v>0.26015607350605918</v>
      </c>
      <c r="J19" s="24">
        <v>0.34100000000000003</v>
      </c>
      <c r="K19" s="89">
        <v>319.81666666666666</v>
      </c>
      <c r="L19" s="32">
        <v>209.44</v>
      </c>
      <c r="M19" s="32">
        <v>41.41</v>
      </c>
      <c r="N19" s="93">
        <v>-7.4728000000000003</v>
      </c>
      <c r="O19" s="47">
        <v>1246.2</v>
      </c>
      <c r="P19" s="50">
        <v>1.47E-2</v>
      </c>
      <c r="Q19" s="18">
        <v>-1.2480000000000001E-5</v>
      </c>
      <c r="R19" s="55">
        <v>0.2767</v>
      </c>
      <c r="S19" s="56">
        <v>0.2591</v>
      </c>
      <c r="T19" s="56">
        <v>0.29420000000000002</v>
      </c>
      <c r="U19" s="60">
        <v>4.9207000000000001</v>
      </c>
      <c r="V19" s="64">
        <v>-2923.5</v>
      </c>
      <c r="W19" s="67">
        <v>3.4809000000000001</v>
      </c>
      <c r="X19" s="19">
        <v>-1.3932E-2</v>
      </c>
      <c r="Y19" s="20">
        <v>7.4449999999999999E-6</v>
      </c>
      <c r="Z19" s="75">
        <v>121.295</v>
      </c>
      <c r="AA19" s="4">
        <v>0.85346</v>
      </c>
      <c r="AB19" s="5">
        <v>-2.2176000000000001E-3</v>
      </c>
      <c r="AC19" s="6">
        <v>2.5641000000000001E-6</v>
      </c>
      <c r="AD19" s="77">
        <v>0.16669999999999999</v>
      </c>
      <c r="AE19" s="19">
        <v>-7.2757999999999997E-5</v>
      </c>
      <c r="AF19" s="21">
        <v>-1.9070000000000001E-7</v>
      </c>
      <c r="AG19" s="80">
        <v>61.494</v>
      </c>
      <c r="AH19" s="81">
        <v>0.39500000000000002</v>
      </c>
      <c r="AI19" s="82">
        <v>61.277999999999999</v>
      </c>
      <c r="AJ19" s="83">
        <v>1.244</v>
      </c>
      <c r="AK19" s="97">
        <v>5.1095002725708101</v>
      </c>
    </row>
    <row r="20" spans="1:37" x14ac:dyDescent="0.2">
      <c r="A20" s="11">
        <v>10</v>
      </c>
      <c r="B20" s="40">
        <v>4.5605388400000004</v>
      </c>
      <c r="C20" s="86">
        <f t="shared" si="3"/>
        <v>0.71508695831323266</v>
      </c>
      <c r="D20" s="25">
        <v>134.221</v>
      </c>
      <c r="E20" s="30">
        <v>653.15</v>
      </c>
      <c r="F20" s="32">
        <v>28.37</v>
      </c>
      <c r="G20" s="38">
        <v>4.9200000000000003E-4</v>
      </c>
      <c r="H20" s="30">
        <f t="shared" si="0"/>
        <v>272.80691056910564</v>
      </c>
      <c r="I20" s="25">
        <f t="shared" si="1"/>
        <v>0.25704045849050661</v>
      </c>
      <c r="J20" s="24">
        <v>0.372</v>
      </c>
      <c r="K20" s="89">
        <v>320.37222222222221</v>
      </c>
      <c r="L20" s="32">
        <v>205.25</v>
      </c>
      <c r="M20" s="32">
        <v>41.42</v>
      </c>
      <c r="N20" s="93">
        <v>-7.4882999999999997</v>
      </c>
      <c r="O20" s="47">
        <v>1247.8</v>
      </c>
      <c r="P20" s="50">
        <v>1.4800000000000001E-2</v>
      </c>
      <c r="Q20" s="18">
        <v>-1.2721000000000001E-5</v>
      </c>
      <c r="R20" s="55">
        <v>0.27300000000000002</v>
      </c>
      <c r="S20" s="56">
        <v>0.25740000000000002</v>
      </c>
      <c r="T20" s="56">
        <v>0.28749999999999998</v>
      </c>
      <c r="U20" s="60">
        <v>-5.5137</v>
      </c>
      <c r="V20" s="64">
        <v>-3025.6</v>
      </c>
      <c r="W20" s="67">
        <v>8.984</v>
      </c>
      <c r="X20" s="19">
        <v>-2.5597000000000002E-2</v>
      </c>
      <c r="Y20" s="20">
        <v>1.3823E-5</v>
      </c>
      <c r="Z20" s="75">
        <v>121.863</v>
      </c>
      <c r="AA20" s="4">
        <v>0.81593000000000004</v>
      </c>
      <c r="AB20" s="5">
        <v>-2.1402000000000001E-3</v>
      </c>
      <c r="AC20" s="6">
        <v>2.5029000000000002E-6</v>
      </c>
      <c r="AD20" s="77">
        <v>0.1613</v>
      </c>
      <c r="AE20" s="19">
        <v>-7.3355999999999994E-5</v>
      </c>
      <c r="AF20" s="21">
        <v>-1.9614999999999999E-7</v>
      </c>
      <c r="AG20" s="80">
        <v>64.27</v>
      </c>
      <c r="AH20" s="81">
        <v>0.41099999999999998</v>
      </c>
      <c r="AI20" s="82">
        <v>60.484000000000002</v>
      </c>
      <c r="AJ20" s="83">
        <v>1.2430000000000001</v>
      </c>
      <c r="AK20" s="97">
        <v>6.83846529695548</v>
      </c>
    </row>
    <row r="21" spans="1:37" x14ac:dyDescent="0.2">
      <c r="A21" s="11">
        <v>10</v>
      </c>
      <c r="B21" s="40">
        <v>4.3045882400000002</v>
      </c>
      <c r="C21" s="86">
        <f t="shared" si="3"/>
        <v>0.66321725160838307</v>
      </c>
      <c r="D21" s="25">
        <v>134.221</v>
      </c>
      <c r="E21" s="30">
        <v>662</v>
      </c>
      <c r="F21" s="32">
        <v>29.3</v>
      </c>
      <c r="G21" s="38">
        <v>4.8899999999999996E-4</v>
      </c>
      <c r="H21" s="30">
        <f t="shared" si="0"/>
        <v>274.4805725971371</v>
      </c>
      <c r="I21" s="25">
        <f t="shared" si="1"/>
        <v>0.26032056001343046</v>
      </c>
      <c r="J21" s="24">
        <v>0.33700000000000002</v>
      </c>
      <c r="K21" s="89">
        <v>322.03888888888889</v>
      </c>
      <c r="L21" s="32">
        <v>201.64</v>
      </c>
      <c r="M21" s="32">
        <v>41.44</v>
      </c>
      <c r="N21" s="93">
        <v>-7.3593000000000002</v>
      </c>
      <c r="O21" s="47">
        <v>1239.2</v>
      </c>
      <c r="P21" s="50">
        <v>1.43E-2</v>
      </c>
      <c r="Q21" s="18">
        <v>-1.2106000000000001E-5</v>
      </c>
      <c r="R21" s="55">
        <v>0.27450000000000002</v>
      </c>
      <c r="S21" s="56">
        <v>0.253</v>
      </c>
      <c r="T21" s="56">
        <v>0.28799999999999998</v>
      </c>
      <c r="U21" s="60">
        <v>7.1101999999999999</v>
      </c>
      <c r="V21" s="64">
        <v>-3002.9</v>
      </c>
      <c r="W21" s="67">
        <v>2.5743</v>
      </c>
      <c r="X21" s="19">
        <v>-1.2918000000000001E-2</v>
      </c>
      <c r="Y21" s="20">
        <v>6.9704999999999996E-6</v>
      </c>
      <c r="Z21" s="75">
        <v>161.494</v>
      </c>
      <c r="AA21" s="4">
        <v>0.47227999999999998</v>
      </c>
      <c r="AB21" s="5">
        <v>-1.1584E-3</v>
      </c>
      <c r="AC21" s="6">
        <v>1.6051999999999999E-6</v>
      </c>
      <c r="AD21" s="77">
        <v>0.1673</v>
      </c>
      <c r="AE21" s="19">
        <v>-7.4598999999999995E-5</v>
      </c>
      <c r="AF21" s="21">
        <v>-1.8545000000000001E-7</v>
      </c>
      <c r="AG21" s="80">
        <v>62.18</v>
      </c>
      <c r="AH21" s="81">
        <v>0.39900000000000002</v>
      </c>
      <c r="AI21" s="82">
        <v>65.650000000000006</v>
      </c>
      <c r="AJ21" s="83">
        <v>1.2529999999999999</v>
      </c>
      <c r="AK21" s="97">
        <v>3.9099830754095701</v>
      </c>
    </row>
    <row r="22" spans="1:37" x14ac:dyDescent="0.2">
      <c r="A22" s="11">
        <v>10</v>
      </c>
      <c r="B22" s="40">
        <v>2.0598252312500001</v>
      </c>
      <c r="C22" s="86">
        <f t="shared" si="3"/>
        <v>0.20830447201045219</v>
      </c>
      <c r="D22" s="25">
        <v>134.221</v>
      </c>
      <c r="E22" s="30">
        <v>663</v>
      </c>
      <c r="F22" s="32">
        <v>28.8</v>
      </c>
      <c r="G22" s="38">
        <v>4.8799999999999999E-4</v>
      </c>
      <c r="H22" s="30">
        <f t="shared" si="0"/>
        <v>275.04303278688525</v>
      </c>
      <c r="I22" s="25">
        <f t="shared" si="1"/>
        <v>0.25496981050335421</v>
      </c>
      <c r="J22" s="24">
        <v>0.35</v>
      </c>
      <c r="K22" s="89">
        <v>329.26111111111106</v>
      </c>
      <c r="L22" s="32">
        <v>189.26</v>
      </c>
      <c r="M22" s="32">
        <v>41.47</v>
      </c>
      <c r="N22" s="93">
        <v>-7.2923999999999998</v>
      </c>
      <c r="O22" s="47">
        <v>1235.0999999999999</v>
      </c>
      <c r="P22" s="50">
        <v>1.41E-2</v>
      </c>
      <c r="Q22" s="18">
        <v>-1.199E-5</v>
      </c>
      <c r="R22" s="55">
        <v>0.27329999999999999</v>
      </c>
      <c r="S22" s="56">
        <v>0.25659999999999999</v>
      </c>
      <c r="T22" s="56">
        <v>0.28570000000000001</v>
      </c>
      <c r="U22" s="60">
        <v>37.186</v>
      </c>
      <c r="V22" s="64">
        <v>-3838</v>
      </c>
      <c r="W22" s="67">
        <v>-9.8676999999999992</v>
      </c>
      <c r="X22" s="19">
        <v>6.3157000000000005E-11</v>
      </c>
      <c r="Y22" s="20">
        <v>1.7741000000000001E-6</v>
      </c>
      <c r="Z22" s="75">
        <v>171.55199999999999</v>
      </c>
      <c r="AA22" s="4">
        <v>0.46694999999999998</v>
      </c>
      <c r="AB22" s="5">
        <v>-1.1485E-3</v>
      </c>
      <c r="AC22" s="6">
        <v>1.6110999999999999E-6</v>
      </c>
      <c r="AD22" s="77">
        <v>0.16889999999999999</v>
      </c>
      <c r="AE22" s="19">
        <v>-7.7438E-5</v>
      </c>
      <c r="AF22" s="21">
        <v>-1.8370000000000001E-7</v>
      </c>
      <c r="AG22" s="80">
        <v>66.069999999999993</v>
      </c>
      <c r="AH22" s="81">
        <v>0.42699999999999999</v>
      </c>
      <c r="AI22" s="82">
        <v>64.34</v>
      </c>
      <c r="AJ22" s="83">
        <v>1.2905</v>
      </c>
      <c r="AK22" s="97">
        <v>5.01117250309502</v>
      </c>
    </row>
    <row r="23" spans="1:37" x14ac:dyDescent="0.2">
      <c r="A23" s="11">
        <v>10</v>
      </c>
      <c r="B23" s="40">
        <v>1.80658755625</v>
      </c>
      <c r="C23" s="86">
        <f t="shared" si="3"/>
        <v>0.15698455352279084</v>
      </c>
      <c r="D23" s="25">
        <v>134.221</v>
      </c>
      <c r="E23" s="30">
        <v>668</v>
      </c>
      <c r="F23" s="32">
        <v>28.8</v>
      </c>
      <c r="G23" s="38">
        <v>5.0199999999999995E-4</v>
      </c>
      <c r="H23" s="30">
        <f t="shared" si="0"/>
        <v>267.37250996015939</v>
      </c>
      <c r="I23" s="25">
        <f t="shared" si="1"/>
        <v>0.26032131071030895</v>
      </c>
      <c r="J23" s="24">
        <v>0.34</v>
      </c>
      <c r="K23" s="89">
        <v>330.37222222222221</v>
      </c>
      <c r="L23" s="32">
        <v>241.93</v>
      </c>
      <c r="M23" s="32">
        <v>41.51</v>
      </c>
      <c r="N23" s="93">
        <v>-7.1295999999999999</v>
      </c>
      <c r="O23" s="47">
        <v>1220.4000000000001</v>
      </c>
      <c r="P23" s="50">
        <v>1.3599999999999999E-2</v>
      </c>
      <c r="Q23" s="18">
        <v>-1.153E-5</v>
      </c>
      <c r="R23" s="55">
        <v>0.2747</v>
      </c>
      <c r="S23" s="56">
        <v>0.25340000000000001</v>
      </c>
      <c r="T23" s="56">
        <v>0.28570000000000001</v>
      </c>
      <c r="U23" s="60">
        <v>3.4308000000000001</v>
      </c>
      <c r="V23" s="64">
        <v>-2987.6</v>
      </c>
      <c r="W23" s="67">
        <v>4.1013999999999999</v>
      </c>
      <c r="X23" s="19">
        <v>-1.3931000000000001E-2</v>
      </c>
      <c r="Y23" s="20">
        <v>6.9358999999999999E-6</v>
      </c>
      <c r="Z23" s="75">
        <v>162.47399999999999</v>
      </c>
      <c r="AA23" s="4">
        <v>0.56052000000000002</v>
      </c>
      <c r="AB23" s="5">
        <v>-1.3594E-3</v>
      </c>
      <c r="AC23" s="6">
        <v>1.7687999999999999E-6</v>
      </c>
      <c r="AD23" s="77">
        <v>0.1958</v>
      </c>
      <c r="AE23" s="19">
        <v>-2.3374999999999999E-4</v>
      </c>
      <c r="AF23" s="21">
        <v>2.0832999999999999E-8</v>
      </c>
      <c r="AG23" s="80">
        <v>65.099999999999994</v>
      </c>
      <c r="AH23" s="81">
        <v>0.41799999999999998</v>
      </c>
      <c r="AI23" s="82">
        <v>64.546000000000006</v>
      </c>
      <c r="AJ23" s="83">
        <v>1.3092999999999999</v>
      </c>
      <c r="AK23" s="97">
        <v>4.8705251466196904</v>
      </c>
    </row>
    <row r="24" spans="1:37" x14ac:dyDescent="0.2">
      <c r="A24" s="11">
        <v>10</v>
      </c>
      <c r="B24" s="40">
        <v>2.0597366362499998</v>
      </c>
      <c r="C24" s="86">
        <f t="shared" si="3"/>
        <v>0.20828651777762161</v>
      </c>
      <c r="D24" s="25">
        <v>134.221</v>
      </c>
      <c r="E24" s="30">
        <v>657.96</v>
      </c>
      <c r="F24" s="32">
        <v>28.03</v>
      </c>
      <c r="G24" s="38">
        <v>4.9700000000000005E-4</v>
      </c>
      <c r="H24" s="30">
        <f t="shared" si="0"/>
        <v>270.06237424547282</v>
      </c>
      <c r="I24" s="25">
        <f t="shared" si="1"/>
        <v>0.25466541796994568</v>
      </c>
      <c r="J24" s="24">
        <v>0.40400000000000003</v>
      </c>
      <c r="K24" s="89">
        <v>329.81666666666666</v>
      </c>
      <c r="L24" s="32">
        <v>230.32</v>
      </c>
      <c r="M24" s="32">
        <v>41.47</v>
      </c>
      <c r="N24" s="93">
        <v>-7.6851000000000003</v>
      </c>
      <c r="O24" s="47">
        <v>1286.2</v>
      </c>
      <c r="P24" s="50">
        <v>1.52E-2</v>
      </c>
      <c r="Q24" s="18">
        <v>-1.2965E-5</v>
      </c>
      <c r="R24" s="55">
        <v>0.27079999999999999</v>
      </c>
      <c r="S24" s="56">
        <v>0.254</v>
      </c>
      <c r="T24" s="56">
        <v>0.28570000000000001</v>
      </c>
      <c r="U24" s="60">
        <v>-2.4792999999999998</v>
      </c>
      <c r="V24" s="64">
        <v>-2894.2</v>
      </c>
      <c r="W24" s="67">
        <v>6.7988</v>
      </c>
      <c r="X24" s="19">
        <v>-1.8269000000000001E-2</v>
      </c>
      <c r="Y24" s="20">
        <v>9.3732000000000003E-6</v>
      </c>
      <c r="Z24" s="75">
        <v>161.238</v>
      </c>
      <c r="AA24" s="4">
        <v>0.59321999999999997</v>
      </c>
      <c r="AB24" s="5">
        <v>-1.4786999999999999E-3</v>
      </c>
      <c r="AC24" s="6">
        <v>1.9294000000000001E-6</v>
      </c>
      <c r="AD24" s="77">
        <v>0.16789999999999999</v>
      </c>
      <c r="AE24" s="19">
        <v>-6.4869999999999994E-5</v>
      </c>
      <c r="AF24" s="21">
        <v>-2.0353E-7</v>
      </c>
      <c r="AG24" s="80">
        <v>63.533999999999999</v>
      </c>
      <c r="AH24" s="81">
        <v>0.378</v>
      </c>
      <c r="AI24" s="82">
        <v>63.82</v>
      </c>
      <c r="AJ24" s="83">
        <v>1.3372999999999999</v>
      </c>
      <c r="AK24" s="97">
        <v>9.7926857573441293</v>
      </c>
    </row>
    <row r="25" spans="1:37" x14ac:dyDescent="0.2">
      <c r="A25" s="11">
        <v>10</v>
      </c>
      <c r="B25" s="40">
        <v>4.2398206125</v>
      </c>
      <c r="C25" s="86">
        <f t="shared" si="3"/>
        <v>0.65009175847652889</v>
      </c>
      <c r="D25" s="25">
        <v>134.221</v>
      </c>
      <c r="E25" s="30">
        <v>655</v>
      </c>
      <c r="F25" s="32">
        <v>27.5</v>
      </c>
      <c r="G25" s="38">
        <v>4.8200000000000001E-4</v>
      </c>
      <c r="H25" s="30">
        <f t="shared" si="0"/>
        <v>278.46680497925308</v>
      </c>
      <c r="I25" s="25">
        <f t="shared" si="1"/>
        <v>0.24340439284789572</v>
      </c>
      <c r="J25" s="24">
        <v>0.41699999999999998</v>
      </c>
      <c r="K25" s="89">
        <v>325.37222222222221</v>
      </c>
      <c r="L25" s="32">
        <v>188.82</v>
      </c>
      <c r="M25" s="32">
        <v>41.36</v>
      </c>
      <c r="N25" s="93">
        <v>-7.6407999999999996</v>
      </c>
      <c r="O25" s="47">
        <v>1277.9000000000001</v>
      </c>
      <c r="P25" s="50">
        <v>1.52E-2</v>
      </c>
      <c r="Q25" s="18">
        <v>-1.3029E-5</v>
      </c>
      <c r="R25" s="55">
        <v>0.27850000000000003</v>
      </c>
      <c r="S25" s="56">
        <v>0.25929999999999997</v>
      </c>
      <c r="T25" s="56">
        <v>0.29459999999999997</v>
      </c>
      <c r="U25" s="60">
        <v>63.661999999999999</v>
      </c>
      <c r="V25" s="64">
        <v>-4631.3</v>
      </c>
      <c r="W25" s="67">
        <v>-20.395</v>
      </c>
      <c r="X25" s="19">
        <v>7.8832999999999993E-3</v>
      </c>
      <c r="Y25" s="20">
        <v>4.4259000000000002E-14</v>
      </c>
      <c r="Z25" s="75">
        <v>166.27799999999999</v>
      </c>
      <c r="AA25" s="4">
        <v>0.51195000000000002</v>
      </c>
      <c r="AB25" s="5">
        <v>-1.2903999999999999E-3</v>
      </c>
      <c r="AC25" s="6">
        <v>1.7843E-6</v>
      </c>
      <c r="AD25" s="77">
        <v>0.17180000000000001</v>
      </c>
      <c r="AE25" s="19">
        <v>-7.6941999999999996E-5</v>
      </c>
      <c r="AF25" s="21">
        <v>-1.9556000000000001E-7</v>
      </c>
      <c r="AG25" s="80">
        <v>63.322000000000003</v>
      </c>
      <c r="AH25" s="81">
        <v>0.36899999999999999</v>
      </c>
      <c r="AI25" s="82">
        <v>63.98</v>
      </c>
      <c r="AJ25" s="83">
        <v>1.25</v>
      </c>
      <c r="AK25" s="97">
        <v>4.8082431130902696</v>
      </c>
    </row>
    <row r="26" spans="1:37" x14ac:dyDescent="0.2">
      <c r="A26" s="11">
        <v>10</v>
      </c>
      <c r="B26" s="40">
        <v>3.9839317799999998</v>
      </c>
      <c r="C26" s="86">
        <f t="shared" si="3"/>
        <v>0.5982345692735288</v>
      </c>
      <c r="D26" s="25">
        <v>134.221</v>
      </c>
      <c r="E26" s="30">
        <v>665</v>
      </c>
      <c r="F26" s="32">
        <v>28.8</v>
      </c>
      <c r="G26" s="38">
        <v>4.8200000000000001E-4</v>
      </c>
      <c r="H26" s="30">
        <f t="shared" si="0"/>
        <v>278.46680497925308</v>
      </c>
      <c r="I26" s="25">
        <f t="shared" si="1"/>
        <v>0.2510775374809408</v>
      </c>
      <c r="J26" s="24">
        <v>0.41399999999999998</v>
      </c>
      <c r="K26" s="89">
        <v>328.70555555555552</v>
      </c>
      <c r="L26" s="32">
        <v>210.27</v>
      </c>
      <c r="M26" s="32">
        <v>41.39</v>
      </c>
      <c r="N26" s="93">
        <v>-8.0222999999999995</v>
      </c>
      <c r="O26" s="47">
        <v>1342.5</v>
      </c>
      <c r="P26" s="50">
        <v>1.5900000000000001E-2</v>
      </c>
      <c r="Q26" s="18">
        <v>-1.3305000000000001E-5</v>
      </c>
      <c r="R26" s="55">
        <v>0.27850000000000003</v>
      </c>
      <c r="S26" s="56">
        <v>0.25640000000000002</v>
      </c>
      <c r="T26" s="56">
        <v>0.2954</v>
      </c>
      <c r="U26" s="60">
        <v>10.676</v>
      </c>
      <c r="V26" s="64">
        <v>-3016.6</v>
      </c>
      <c r="W26" s="67">
        <v>0.5383</v>
      </c>
      <c r="X26" s="19">
        <v>-7.7304000000000001E-3</v>
      </c>
      <c r="Y26" s="20">
        <v>4.0929000000000002E-6</v>
      </c>
      <c r="Z26" s="75">
        <v>166.34399999999999</v>
      </c>
      <c r="AA26" s="4">
        <v>0.53976999999999997</v>
      </c>
      <c r="AB26" s="5">
        <v>-1.3307E-3</v>
      </c>
      <c r="AC26" s="6">
        <v>1.7865E-6</v>
      </c>
      <c r="AD26" s="77">
        <v>0.1696</v>
      </c>
      <c r="AE26" s="19">
        <v>-7.0588999999999998E-5</v>
      </c>
      <c r="AF26" s="21">
        <v>-1.9320000000000001E-7</v>
      </c>
      <c r="AG26" s="80">
        <v>62.137999999999998</v>
      </c>
      <c r="AH26" s="81">
        <v>0.35199999999999998</v>
      </c>
      <c r="AI26" s="82">
        <v>66.709999999999994</v>
      </c>
      <c r="AJ26" s="83">
        <v>1.2609999999999999</v>
      </c>
      <c r="AK26" s="97">
        <v>4.6244430375832497</v>
      </c>
    </row>
    <row r="27" spans="1:37" x14ac:dyDescent="0.2">
      <c r="A27" s="11">
        <v>10</v>
      </c>
      <c r="B27" s="40">
        <v>3.7297742550000001</v>
      </c>
      <c r="C27" s="86">
        <f t="shared" si="3"/>
        <v>0.54672823844804752</v>
      </c>
      <c r="D27" s="25">
        <v>134.221</v>
      </c>
      <c r="E27" s="30">
        <v>671</v>
      </c>
      <c r="F27" s="32">
        <v>30.2</v>
      </c>
      <c r="G27" s="38">
        <v>4.8200000000000001E-4</v>
      </c>
      <c r="H27" s="30">
        <f t="shared" si="0"/>
        <v>278.46680497925308</v>
      </c>
      <c r="I27" s="25">
        <f t="shared" si="1"/>
        <v>0.2609284538639331</v>
      </c>
      <c r="J27" s="24">
        <v>0.40699999999999997</v>
      </c>
      <c r="K27" s="89">
        <v>329.81666666666666</v>
      </c>
      <c r="L27" s="32">
        <v>256.89</v>
      </c>
      <c r="M27" s="32">
        <v>41.42</v>
      </c>
      <c r="N27" s="93">
        <v>-8.3615999999999993</v>
      </c>
      <c r="O27" s="47">
        <v>1394.3</v>
      </c>
      <c r="P27" s="50">
        <v>1.6500000000000001E-2</v>
      </c>
      <c r="Q27" s="18">
        <v>-1.3642000000000001E-5</v>
      </c>
      <c r="R27" s="55">
        <v>0.27850000000000003</v>
      </c>
      <c r="S27" s="56">
        <v>0.25309999999999999</v>
      </c>
      <c r="T27" s="56">
        <v>0.2913</v>
      </c>
      <c r="U27" s="60">
        <v>62.133000000000003</v>
      </c>
      <c r="V27" s="64">
        <v>-4666.5</v>
      </c>
      <c r="W27" s="67">
        <v>-19.724</v>
      </c>
      <c r="X27" s="19">
        <v>7.3435000000000002E-3</v>
      </c>
      <c r="Y27" s="20">
        <v>-1.1915999999999999E-13</v>
      </c>
      <c r="Z27" s="75">
        <v>158.82599999999999</v>
      </c>
      <c r="AA27" s="4">
        <v>0.62168000000000001</v>
      </c>
      <c r="AB27" s="5">
        <v>-1.5066999999999999E-3</v>
      </c>
      <c r="AC27" s="6">
        <v>1.9010000000000001E-6</v>
      </c>
      <c r="AD27" s="77">
        <v>0.1651</v>
      </c>
      <c r="AE27" s="19">
        <v>-5.6796000000000003E-5</v>
      </c>
      <c r="AF27" s="21">
        <v>-2.0046999999999999E-7</v>
      </c>
      <c r="AG27" s="80">
        <v>65.477000000000004</v>
      </c>
      <c r="AH27" s="81">
        <v>0.38300000000000001</v>
      </c>
      <c r="AI27" s="82">
        <v>70</v>
      </c>
      <c r="AJ27" s="83">
        <v>1.258</v>
      </c>
      <c r="AK27" s="97">
        <v>2.6969004051365899</v>
      </c>
    </row>
    <row r="28" spans="1:37" x14ac:dyDescent="0.2">
      <c r="A28" s="11">
        <v>10</v>
      </c>
      <c r="B28" s="40">
        <v>3.9843799</v>
      </c>
      <c r="C28" s="86">
        <f t="shared" si="3"/>
        <v>0.59832538309841776</v>
      </c>
      <c r="D28" s="25">
        <v>134.221</v>
      </c>
      <c r="E28" s="30">
        <v>667</v>
      </c>
      <c r="F28" s="32">
        <v>28.8</v>
      </c>
      <c r="G28" s="38">
        <v>4.8999999999999998E-4</v>
      </c>
      <c r="H28" s="30">
        <f t="shared" si="0"/>
        <v>273.92040816326534</v>
      </c>
      <c r="I28" s="25">
        <f t="shared" si="1"/>
        <v>0.25447944779113929</v>
      </c>
      <c r="J28" s="24">
        <v>0.41099999999999998</v>
      </c>
      <c r="K28" s="89">
        <v>329.26111111111106</v>
      </c>
      <c r="L28" s="32">
        <v>206.22</v>
      </c>
      <c r="M28" s="32">
        <v>41.38</v>
      </c>
      <c r="N28" s="93">
        <v>-7.9476000000000004</v>
      </c>
      <c r="O28" s="47">
        <v>1336.1</v>
      </c>
      <c r="P28" s="50">
        <v>1.5599999999999999E-2</v>
      </c>
      <c r="Q28" s="18">
        <v>-1.31E-5</v>
      </c>
      <c r="R28" s="55">
        <v>0.27410000000000001</v>
      </c>
      <c r="S28" s="56">
        <v>0.25440000000000002</v>
      </c>
      <c r="T28" s="56">
        <v>0.28570000000000001</v>
      </c>
      <c r="U28" s="60">
        <v>60.023000000000003</v>
      </c>
      <c r="V28" s="64">
        <v>-4581.3999999999996</v>
      </c>
      <c r="W28" s="67">
        <v>-18.945</v>
      </c>
      <c r="X28" s="19">
        <v>7.0277999999999998E-3</v>
      </c>
      <c r="Y28" s="20">
        <v>1.4100999999999999E-14</v>
      </c>
      <c r="Z28" s="75">
        <v>169.108</v>
      </c>
      <c r="AA28" s="4">
        <v>0.52136000000000005</v>
      </c>
      <c r="AB28" s="5">
        <v>-1.2872000000000001E-3</v>
      </c>
      <c r="AC28" s="6">
        <v>1.7326999999999999E-6</v>
      </c>
      <c r="AD28" s="77">
        <v>0.1699</v>
      </c>
      <c r="AE28" s="19">
        <v>-7.1619999999999995E-5</v>
      </c>
      <c r="AF28" s="21">
        <v>-1.9089000000000001E-7</v>
      </c>
      <c r="AG28" s="80">
        <v>65.793000000000006</v>
      </c>
      <c r="AH28" s="81">
        <v>0.38500000000000001</v>
      </c>
      <c r="AI28" s="82">
        <v>65.42</v>
      </c>
      <c r="AJ28" s="83">
        <v>1.2450000000000001</v>
      </c>
      <c r="AK28" s="97">
        <v>5.4038799892709504</v>
      </c>
    </row>
    <row r="29" spans="1:37" x14ac:dyDescent="0.2">
      <c r="A29" s="11">
        <v>10</v>
      </c>
      <c r="B29" s="40">
        <v>3.7288580100000002</v>
      </c>
      <c r="C29" s="86">
        <f t="shared" si="3"/>
        <v>0.54654255668203577</v>
      </c>
      <c r="D29" s="25">
        <v>134.221</v>
      </c>
      <c r="E29" s="30">
        <v>680</v>
      </c>
      <c r="F29" s="32">
        <v>28.8</v>
      </c>
      <c r="G29" s="38">
        <v>5.0699999999999996E-4</v>
      </c>
      <c r="H29" s="30">
        <f t="shared" si="0"/>
        <v>264.73570019723871</v>
      </c>
      <c r="I29" s="25">
        <f t="shared" si="1"/>
        <v>0.25827449093661997</v>
      </c>
      <c r="J29" s="24">
        <v>0.36199999999999999</v>
      </c>
      <c r="K29" s="89">
        <v>332.03888888888889</v>
      </c>
      <c r="L29" s="32">
        <v>223.64</v>
      </c>
      <c r="M29" s="32">
        <v>41.43</v>
      </c>
      <c r="N29" s="93">
        <v>-7.2539999999999996</v>
      </c>
      <c r="O29" s="47">
        <v>1259.5</v>
      </c>
      <c r="P29" s="50">
        <v>1.37E-2</v>
      </c>
      <c r="Q29" s="18">
        <v>-1.1413000000000001E-5</v>
      </c>
      <c r="R29" s="55">
        <v>0.26469999999999999</v>
      </c>
      <c r="S29" s="56">
        <v>0.24010000000000001</v>
      </c>
      <c r="T29" s="56">
        <v>0.28489999999999999</v>
      </c>
      <c r="U29" s="60">
        <v>36.997999999999998</v>
      </c>
      <c r="V29" s="64">
        <v>-3936</v>
      </c>
      <c r="W29" s="67">
        <v>-9.7603000000000009</v>
      </c>
      <c r="X29" s="19">
        <v>7.2746999999999994E-11</v>
      </c>
      <c r="Y29" s="20">
        <v>1.6678999999999999E-6</v>
      </c>
      <c r="Z29" s="75">
        <v>164.74299999999999</v>
      </c>
      <c r="AA29" s="4">
        <v>0.53690000000000004</v>
      </c>
      <c r="AB29" s="5">
        <v>-1.2975E-3</v>
      </c>
      <c r="AC29" s="6">
        <v>1.7105E-6</v>
      </c>
      <c r="AD29" s="77">
        <v>0.16719999999999999</v>
      </c>
      <c r="AE29" s="19">
        <v>-6.6945000000000004E-5</v>
      </c>
      <c r="AF29" s="21">
        <v>-1.8379000000000001E-7</v>
      </c>
      <c r="AG29" s="80">
        <v>67.495999999999995</v>
      </c>
      <c r="AH29" s="81">
        <v>0.41599999999999998</v>
      </c>
      <c r="AI29" s="82">
        <v>71.36</v>
      </c>
      <c r="AJ29" s="83">
        <v>1.294</v>
      </c>
      <c r="AK29" s="97">
        <v>4.16183362167612</v>
      </c>
    </row>
    <row r="30" spans="1:37" x14ac:dyDescent="0.2">
      <c r="A30" s="11">
        <v>10</v>
      </c>
      <c r="B30" s="40">
        <v>3.9838559949999999</v>
      </c>
      <c r="C30" s="86">
        <f t="shared" si="3"/>
        <v>0.59821921105314324</v>
      </c>
      <c r="D30" s="25">
        <v>134.221</v>
      </c>
      <c r="E30" s="30">
        <v>663</v>
      </c>
      <c r="F30" s="32">
        <v>28.8</v>
      </c>
      <c r="G30" s="38">
        <v>4.8200000000000001E-4</v>
      </c>
      <c r="H30" s="30">
        <f t="shared" si="0"/>
        <v>278.46680497925308</v>
      </c>
      <c r="I30" s="25">
        <f t="shared" si="1"/>
        <v>0.25183493578405075</v>
      </c>
      <c r="J30" s="24">
        <v>0.41099999999999998</v>
      </c>
      <c r="K30" s="89">
        <v>327.59444444444443</v>
      </c>
      <c r="L30" s="32">
        <v>219.52</v>
      </c>
      <c r="M30" s="32">
        <v>41.38</v>
      </c>
      <c r="N30" s="93">
        <v>-8.0136000000000003</v>
      </c>
      <c r="O30" s="47">
        <v>1337.7</v>
      </c>
      <c r="P30" s="50">
        <v>1.5900000000000001E-2</v>
      </c>
      <c r="Q30" s="18">
        <v>-1.3355E-5</v>
      </c>
      <c r="R30" s="55">
        <v>0.27850000000000003</v>
      </c>
      <c r="S30" s="56">
        <v>0.25629999999999997</v>
      </c>
      <c r="T30" s="56">
        <v>0.29320000000000002</v>
      </c>
      <c r="U30" s="60">
        <v>11.013999999999999</v>
      </c>
      <c r="V30" s="64">
        <v>-2980.1</v>
      </c>
      <c r="W30" s="67">
        <v>0.27010000000000001</v>
      </c>
      <c r="X30" s="19">
        <v>-6.7945999999999996E-3</v>
      </c>
      <c r="Y30" s="20">
        <v>3.5408999999999998E-6</v>
      </c>
      <c r="Z30" s="75">
        <v>163.601</v>
      </c>
      <c r="AA30" s="4">
        <v>0.55730000000000002</v>
      </c>
      <c r="AB30" s="5">
        <v>-1.3761999999999999E-3</v>
      </c>
      <c r="AC30" s="6">
        <v>1.8250000000000001E-6</v>
      </c>
      <c r="AD30" s="77">
        <v>0.16869999999999999</v>
      </c>
      <c r="AE30" s="19">
        <v>-6.8050000000000001E-5</v>
      </c>
      <c r="AF30" s="21">
        <v>-1.9676E-7</v>
      </c>
      <c r="AG30" s="80">
        <v>61.878</v>
      </c>
      <c r="AH30" s="81">
        <v>0.35199999999999998</v>
      </c>
      <c r="AI30" s="82">
        <v>66.989999999999995</v>
      </c>
      <c r="AJ30" s="83">
        <v>1.2569999999999999</v>
      </c>
      <c r="AK30" s="97">
        <v>3.8694305646934501</v>
      </c>
    </row>
    <row r="31" spans="1:37" x14ac:dyDescent="0.2">
      <c r="A31" s="11">
        <v>10</v>
      </c>
      <c r="B31" s="40">
        <v>3.2104483675000002</v>
      </c>
      <c r="C31" s="86">
        <f t="shared" si="3"/>
        <v>0.44148417389472866</v>
      </c>
      <c r="D31" s="25">
        <v>134.221</v>
      </c>
      <c r="E31" s="30">
        <v>650.15</v>
      </c>
      <c r="F31" s="32">
        <v>30.4</v>
      </c>
      <c r="G31" s="38">
        <v>4.5600000000000003E-4</v>
      </c>
      <c r="H31" s="30">
        <f t="shared" si="0"/>
        <v>294.34429824561403</v>
      </c>
      <c r="I31" s="25">
        <f t="shared" si="1"/>
        <v>0.25645716627522408</v>
      </c>
      <c r="J31" s="24">
        <v>0.38100000000000001</v>
      </c>
      <c r="K31" s="89">
        <v>328.15</v>
      </c>
      <c r="L31" s="32">
        <v>221.7</v>
      </c>
      <c r="M31" s="32">
        <v>41.49</v>
      </c>
      <c r="N31" s="93">
        <v>-8.5265000000000004</v>
      </c>
      <c r="O31" s="47">
        <v>1376.1</v>
      </c>
      <c r="P31" s="50">
        <v>1.7299999999999999E-2</v>
      </c>
      <c r="Q31" s="18">
        <v>-1.464E-5</v>
      </c>
      <c r="R31" s="55">
        <v>0.29430000000000001</v>
      </c>
      <c r="S31" s="56">
        <v>0.27500000000000002</v>
      </c>
      <c r="T31" s="56">
        <v>0.32240000000000002</v>
      </c>
      <c r="U31" s="60">
        <v>-7.0438000000000001</v>
      </c>
      <c r="V31" s="64">
        <v>-2689.2</v>
      </c>
      <c r="W31" s="67">
        <v>8.7843</v>
      </c>
      <c r="X31" s="19">
        <v>-2.1426000000000001E-2</v>
      </c>
      <c r="Y31" s="20">
        <v>1.1248E-5</v>
      </c>
      <c r="Z31" s="75">
        <v>154.755</v>
      </c>
      <c r="AA31" s="4">
        <v>0.53208</v>
      </c>
      <c r="AB31" s="5">
        <v>-1.3010000000000001E-3</v>
      </c>
      <c r="AC31" s="6">
        <v>1.7679E-6</v>
      </c>
      <c r="AD31" s="77">
        <v>0.16650000000000001</v>
      </c>
      <c r="AE31" s="19">
        <v>-6.9119E-5</v>
      </c>
      <c r="AF31" s="21">
        <v>-2.0060999999999999E-7</v>
      </c>
      <c r="AG31" s="80">
        <v>67.524000000000001</v>
      </c>
      <c r="AH31" s="81">
        <v>0.48</v>
      </c>
      <c r="AI31" s="82">
        <v>59.283000000000001</v>
      </c>
      <c r="AJ31" s="83">
        <v>1.2833000000000001</v>
      </c>
      <c r="AK31" s="97">
        <v>5.9659524364965799</v>
      </c>
    </row>
    <row r="32" spans="1:37" x14ac:dyDescent="0.2">
      <c r="A32" s="11">
        <v>10</v>
      </c>
      <c r="B32" s="40">
        <v>2.3805554062500001</v>
      </c>
      <c r="C32" s="86">
        <f t="shared" si="3"/>
        <v>0.27330209306953579</v>
      </c>
      <c r="D32" s="25">
        <v>134.221</v>
      </c>
      <c r="E32" s="31">
        <v>660.7</v>
      </c>
      <c r="F32" s="31">
        <v>28.6</v>
      </c>
      <c r="G32" s="38">
        <v>4.8200000000000001E-4</v>
      </c>
      <c r="H32" s="30">
        <f t="shared" si="0"/>
        <v>278.46680497925308</v>
      </c>
      <c r="I32" s="25">
        <f t="shared" si="1"/>
        <v>0.2509566708157811</v>
      </c>
      <c r="J32" s="26">
        <v>0.41099999999999998</v>
      </c>
      <c r="K32" s="89">
        <v>326.48333333333329</v>
      </c>
      <c r="L32" s="32">
        <v>212.85</v>
      </c>
      <c r="M32" s="32">
        <v>41.48</v>
      </c>
      <c r="N32" s="93">
        <v>-8.0047999999999995</v>
      </c>
      <c r="O32" s="47">
        <v>1331.9</v>
      </c>
      <c r="P32" s="50">
        <v>1.5900000000000001E-2</v>
      </c>
      <c r="Q32" s="18">
        <v>-1.343E-5</v>
      </c>
      <c r="R32" s="57">
        <v>0.29938008828734203</v>
      </c>
      <c r="S32" s="58">
        <v>0.27795087040214</v>
      </c>
      <c r="T32" s="58">
        <v>0.30412238654573198</v>
      </c>
      <c r="U32" s="61">
        <v>11.622999999999999</v>
      </c>
      <c r="V32" s="65">
        <v>-2466.6</v>
      </c>
      <c r="W32" s="68">
        <v>-1.2619</v>
      </c>
      <c r="X32" s="19">
        <v>0</v>
      </c>
      <c r="Y32" s="19">
        <v>0</v>
      </c>
      <c r="Z32" s="75">
        <v>166.18100000000001</v>
      </c>
      <c r="AA32" s="4">
        <v>0.53105000000000002</v>
      </c>
      <c r="AB32" s="5">
        <v>-1.3174E-3</v>
      </c>
      <c r="AC32" s="6">
        <v>1.7644E-6</v>
      </c>
      <c r="AD32" s="77">
        <v>0.1691</v>
      </c>
      <c r="AE32" s="19">
        <v>-7.0198999999999997E-5</v>
      </c>
      <c r="AF32" s="21">
        <v>-1.9602E-7</v>
      </c>
      <c r="AG32" s="80">
        <v>63.49</v>
      </c>
      <c r="AH32" s="81">
        <v>0.38</v>
      </c>
      <c r="AI32" s="82">
        <v>60.231999999999999</v>
      </c>
      <c r="AJ32" s="83">
        <v>1.2222</v>
      </c>
      <c r="AK32" s="97">
        <v>5.8336260400672302</v>
      </c>
    </row>
    <row r="33" spans="1:37" x14ac:dyDescent="0.2">
      <c r="A33" s="11">
        <v>10</v>
      </c>
      <c r="B33" s="40">
        <v>2.6345423212500001</v>
      </c>
      <c r="C33" s="86">
        <f>(B33-MIN($B$16:$B$34))/(MAX($B$16:$B$34)-MIN($B$16:$B$34))</f>
        <v>0.32477384890022953</v>
      </c>
      <c r="D33" s="25">
        <v>134.221</v>
      </c>
      <c r="E33" s="30">
        <v>656.4</v>
      </c>
      <c r="F33" s="32">
        <v>28.6</v>
      </c>
      <c r="G33" s="38">
        <v>4.8200000000000001E-4</v>
      </c>
      <c r="H33" s="30">
        <f t="shared" si="0"/>
        <v>278.46680497925308</v>
      </c>
      <c r="I33" s="25">
        <f t="shared" si="1"/>
        <v>0.25260065875683513</v>
      </c>
      <c r="J33" s="24">
        <v>0.41199999999999998</v>
      </c>
      <c r="K33" s="89">
        <v>324.26111111111106</v>
      </c>
      <c r="L33" s="32">
        <v>190.57</v>
      </c>
      <c r="M33" s="32">
        <v>41.45</v>
      </c>
      <c r="N33" s="93">
        <v>-8.0708000000000002</v>
      </c>
      <c r="O33" s="47">
        <v>1333.2</v>
      </c>
      <c r="P33" s="50">
        <v>1.6199999999999999E-2</v>
      </c>
      <c r="Q33" s="18">
        <v>-1.3703000000000001E-5</v>
      </c>
      <c r="R33" s="55">
        <v>0.27850000000000003</v>
      </c>
      <c r="S33" s="56">
        <v>0.26279999999999998</v>
      </c>
      <c r="T33" s="56">
        <v>0.28570000000000001</v>
      </c>
      <c r="U33" s="60">
        <v>11.728999999999999</v>
      </c>
      <c r="V33" s="64">
        <v>-2459.1999999999998</v>
      </c>
      <c r="W33" s="67">
        <v>-1.2961</v>
      </c>
      <c r="X33" s="19">
        <v>0</v>
      </c>
      <c r="Y33" s="19">
        <v>0</v>
      </c>
      <c r="Z33" s="75">
        <v>171.53100000000001</v>
      </c>
      <c r="AA33" s="4">
        <v>0.49147000000000002</v>
      </c>
      <c r="AB33" s="5">
        <v>-1.2294999999999999E-3</v>
      </c>
      <c r="AC33" s="6">
        <v>1.7043999999999999E-6</v>
      </c>
      <c r="AD33" s="77">
        <v>0.17069999999999999</v>
      </c>
      <c r="AE33" s="19">
        <v>-7.6800999999999999E-5</v>
      </c>
      <c r="AF33" s="21">
        <v>-1.9259999999999999E-7</v>
      </c>
      <c r="AG33" s="80">
        <v>63.072000000000003</v>
      </c>
      <c r="AH33" s="81">
        <v>0.38</v>
      </c>
      <c r="AI33" s="82">
        <v>60.1</v>
      </c>
      <c r="AJ33" s="83">
        <v>1.2222</v>
      </c>
      <c r="AK33" s="97">
        <v>9.8574458893799406</v>
      </c>
    </row>
    <row r="34" spans="1:37" x14ac:dyDescent="0.2">
      <c r="A34" s="11">
        <v>10</v>
      </c>
      <c r="B34" s="40">
        <v>2.6347623750000002</v>
      </c>
      <c r="C34" s="86">
        <f>(B34-MIN($B$16:$B$34))/(MAX($B$16:$B$34)-MIN($B$16:$B$34))</f>
        <v>0.32481844392548753</v>
      </c>
      <c r="D34" s="25">
        <v>134.221</v>
      </c>
      <c r="E34" s="30">
        <v>658.5</v>
      </c>
      <c r="F34" s="32">
        <v>28.6</v>
      </c>
      <c r="G34" s="38">
        <v>4.8200000000000001E-4</v>
      </c>
      <c r="H34" s="30">
        <f t="shared" si="0"/>
        <v>278.46680497925308</v>
      </c>
      <c r="I34" s="25">
        <f t="shared" si="1"/>
        <v>0.25179509856945564</v>
      </c>
      <c r="J34" s="24">
        <v>0.38100000000000001</v>
      </c>
      <c r="K34" s="89">
        <v>323.14999999999998</v>
      </c>
      <c r="L34" s="32">
        <v>212.46</v>
      </c>
      <c r="M34" s="32">
        <v>41.46</v>
      </c>
      <c r="N34" s="93">
        <v>-7.6948999999999996</v>
      </c>
      <c r="O34" s="47">
        <v>1283.2</v>
      </c>
      <c r="P34" s="50">
        <v>1.52E-2</v>
      </c>
      <c r="Q34" s="18">
        <v>-1.2914E-5</v>
      </c>
      <c r="R34" s="55">
        <v>0.27850000000000003</v>
      </c>
      <c r="S34" s="56">
        <v>0.26400000000000001</v>
      </c>
      <c r="T34" s="56">
        <v>0.28570000000000001</v>
      </c>
      <c r="U34" s="60">
        <v>15.888999999999999</v>
      </c>
      <c r="V34" s="64">
        <v>-2733.7</v>
      </c>
      <c r="W34" s="67">
        <v>-2.6274999999999999</v>
      </c>
      <c r="X34" s="19">
        <v>0</v>
      </c>
      <c r="Y34" s="19">
        <v>0</v>
      </c>
      <c r="Z34" s="75">
        <v>165.60400000000001</v>
      </c>
      <c r="AA34" s="4">
        <v>0.50438000000000005</v>
      </c>
      <c r="AB34" s="5">
        <v>-1.245E-3</v>
      </c>
      <c r="AC34" s="6">
        <v>1.6837000000000001E-6</v>
      </c>
      <c r="AD34" s="77">
        <v>0.16800000000000001</v>
      </c>
      <c r="AE34" s="19">
        <v>-7.1029E-5</v>
      </c>
      <c r="AF34" s="21">
        <v>-1.9446000000000001E-7</v>
      </c>
      <c r="AG34" s="80">
        <v>61.871000000000002</v>
      </c>
      <c r="AH34" s="81">
        <v>0.38</v>
      </c>
      <c r="AI34" s="82">
        <v>59.670999999999999</v>
      </c>
      <c r="AJ34" s="83">
        <v>1.2222</v>
      </c>
      <c r="AK34" s="97">
        <v>11.4581842636962</v>
      </c>
    </row>
    <row r="35" spans="1:37" x14ac:dyDescent="0.2">
      <c r="A35" s="11">
        <v>10</v>
      </c>
      <c r="B35" s="40">
        <v>5.9075212500000003</v>
      </c>
      <c r="C35" s="86">
        <f>(B35-MIN($B$16:$B$34))/(MAX($B$16:$B$34)-MIN($B$16:$B$34))</f>
        <v>0.98805987786603477</v>
      </c>
      <c r="D35" s="25">
        <v>134.221</v>
      </c>
      <c r="E35" s="32">
        <v>679</v>
      </c>
      <c r="F35" s="32">
        <v>29.7</v>
      </c>
      <c r="G35" s="38">
        <v>4.8200000000000001E-4</v>
      </c>
      <c r="H35" s="30">
        <f t="shared" si="0"/>
        <v>278.46680497925308</v>
      </c>
      <c r="I35" s="25">
        <f t="shared" si="1"/>
        <v>0.25358507732047342</v>
      </c>
      <c r="J35" s="24">
        <v>0.42399999999999999</v>
      </c>
      <c r="K35" s="89">
        <v>336.48333333333329</v>
      </c>
      <c r="L35" s="32">
        <v>249.46</v>
      </c>
      <c r="M35" s="32">
        <v>41.28</v>
      </c>
      <c r="N35" s="93">
        <v>-8.2349999999999994</v>
      </c>
      <c r="O35" s="47">
        <v>1394.4</v>
      </c>
      <c r="P35" s="50">
        <v>1.61E-2</v>
      </c>
      <c r="Q35" s="18">
        <v>-1.3192E-5</v>
      </c>
      <c r="R35" s="55">
        <v>0.2777</v>
      </c>
      <c r="S35" s="56">
        <v>0.25430000000000003</v>
      </c>
      <c r="T35" s="56">
        <v>0.28570000000000001</v>
      </c>
      <c r="U35" s="62">
        <v>37.874499999999998</v>
      </c>
      <c r="V35" s="64">
        <v>-3998.1</v>
      </c>
      <c r="W35" s="67">
        <v>-10.0764</v>
      </c>
      <c r="X35" s="19">
        <v>-9.1019000000000003E-7</v>
      </c>
      <c r="Y35" s="71">
        <v>1.9251999999999998E-6</v>
      </c>
      <c r="Z35" s="75">
        <v>101.28</v>
      </c>
      <c r="AA35" s="4">
        <v>1.2219</v>
      </c>
      <c r="AB35" s="5">
        <v>-3.0163999999999998E-3</v>
      </c>
      <c r="AC35" s="6">
        <v>3.1337000000000002E-6</v>
      </c>
      <c r="AD35" s="77">
        <v>0.16669999999999999</v>
      </c>
      <c r="AE35" s="19">
        <v>-5.8408E-5</v>
      </c>
      <c r="AF35" s="21">
        <v>-1.9549000000000001E-7</v>
      </c>
      <c r="AG35" s="80">
        <v>66.027000000000001</v>
      </c>
      <c r="AH35" s="81">
        <v>0.37</v>
      </c>
      <c r="AI35" s="82">
        <v>68.25</v>
      </c>
      <c r="AJ35" s="83">
        <v>1.2330000000000001</v>
      </c>
      <c r="AK35" s="97">
        <v>4.9353745774628601</v>
      </c>
    </row>
    <row r="36" spans="1:37" x14ac:dyDescent="0.2">
      <c r="A36" s="11">
        <v>10</v>
      </c>
      <c r="B36" s="40">
        <v>5.9092563125000002</v>
      </c>
      <c r="C36" s="86">
        <f>(B36-MIN($B$16:$B$34))/(MAX($B$16:$B$34)-MIN($B$16:$B$34))</f>
        <v>0.98841149721363386</v>
      </c>
      <c r="D36" s="25">
        <v>134.221</v>
      </c>
      <c r="E36" s="32">
        <v>675.15</v>
      </c>
      <c r="F36" s="32">
        <v>29.38</v>
      </c>
      <c r="G36" s="38">
        <v>4.8200000000000001E-4</v>
      </c>
      <c r="H36" s="30">
        <f t="shared" si="0"/>
        <v>278.46680497925308</v>
      </c>
      <c r="I36" s="25">
        <f t="shared" si="1"/>
        <v>0.25228331996394715</v>
      </c>
      <c r="J36" s="24">
        <v>0.435</v>
      </c>
      <c r="K36" s="89">
        <v>327.59444444444443</v>
      </c>
      <c r="L36" s="32">
        <v>352.38</v>
      </c>
      <c r="M36" s="32">
        <v>41.12</v>
      </c>
      <c r="N36" s="93">
        <v>-8.3008000000000006</v>
      </c>
      <c r="O36" s="47">
        <v>1398.6</v>
      </c>
      <c r="P36" s="50">
        <v>1.6299999999999999E-2</v>
      </c>
      <c r="Q36" s="18">
        <v>-1.3456E-5</v>
      </c>
      <c r="R36" s="55">
        <v>0.27679999999999999</v>
      </c>
      <c r="S36" s="56">
        <v>0.25380000000000003</v>
      </c>
      <c r="T36" s="56">
        <v>0.28570000000000001</v>
      </c>
      <c r="U36" s="62">
        <v>48.350999999999999</v>
      </c>
      <c r="V36" s="64">
        <v>-4473.8</v>
      </c>
      <c r="W36" s="67">
        <v>-13.7134</v>
      </c>
      <c r="X36" s="19">
        <v>3.8999999999999999E-5</v>
      </c>
      <c r="Y36" s="71">
        <v>3.0463E-6</v>
      </c>
      <c r="Z36" s="75">
        <v>54.491999999999997</v>
      </c>
      <c r="AA36" s="4">
        <v>1.4297</v>
      </c>
      <c r="AB36" s="5">
        <v>-3.3076999999999998E-3</v>
      </c>
      <c r="AC36" s="6">
        <v>3.2229000000000001E-6</v>
      </c>
      <c r="AD36" s="77">
        <v>0.1198</v>
      </c>
      <c r="AE36" s="19">
        <v>1.032E-4</v>
      </c>
      <c r="AF36" s="21">
        <v>-2.5652999999999998E-7</v>
      </c>
      <c r="AG36" s="80">
        <v>65.063000000000002</v>
      </c>
      <c r="AH36" s="81">
        <v>0.35799999999999998</v>
      </c>
      <c r="AI36" s="82">
        <v>65.099999999999994</v>
      </c>
      <c r="AJ36" s="83">
        <v>1.21</v>
      </c>
      <c r="AK36" s="96">
        <v>1</v>
      </c>
    </row>
    <row r="37" spans="1:37" x14ac:dyDescent="0.2">
      <c r="A37" s="11">
        <v>10</v>
      </c>
      <c r="B37" s="40">
        <v>5.6491438125000002</v>
      </c>
      <c r="C37" s="86">
        <f>(B37-MIN($B$16:$B$34))/(MAX($B$16:$B$34)-MIN($B$16:$B$34))</f>
        <v>0.93569836004862939</v>
      </c>
      <c r="D37" s="25">
        <v>134.221</v>
      </c>
      <c r="E37" s="32">
        <v>695.1</v>
      </c>
      <c r="F37" s="32">
        <v>28.4</v>
      </c>
      <c r="G37" s="38">
        <v>4.8749999999999998E-4</v>
      </c>
      <c r="H37" s="30">
        <f t="shared" si="0"/>
        <v>275.6078028747433</v>
      </c>
      <c r="I37" s="25">
        <f t="shared" si="1"/>
        <v>0.23932606080288399</v>
      </c>
      <c r="J37" s="24">
        <v>0.36799999999999999</v>
      </c>
      <c r="K37" s="89">
        <v>339.26111111111106</v>
      </c>
      <c r="L37" s="32">
        <v>266.91000000000003</v>
      </c>
      <c r="M37" s="32">
        <v>41.28</v>
      </c>
      <c r="N37" s="93">
        <v>-7.0628000000000002</v>
      </c>
      <c r="O37" s="47">
        <v>1259</v>
      </c>
      <c r="P37" s="50">
        <v>1.3100000000000001E-2</v>
      </c>
      <c r="Q37" s="18">
        <v>-1.0679000000000001E-5</v>
      </c>
      <c r="R37" s="55">
        <v>0.26429999999999998</v>
      </c>
      <c r="S37" s="56">
        <v>0.23699999999999999</v>
      </c>
      <c r="T37" s="56">
        <v>0.28570000000000001</v>
      </c>
      <c r="U37" s="62">
        <v>42.935200000000002</v>
      </c>
      <c r="V37" s="64">
        <v>-4318.8999999999996</v>
      </c>
      <c r="W37" s="67">
        <v>-11.7578</v>
      </c>
      <c r="X37" s="19">
        <v>-7.2370999999999997E-6</v>
      </c>
      <c r="Y37" s="71">
        <v>2.1243999999999999E-6</v>
      </c>
      <c r="Z37" s="75">
        <v>257.596</v>
      </c>
      <c r="AA37" s="4">
        <v>-0.29458000000000001</v>
      </c>
      <c r="AB37" s="5">
        <v>7.5542000000000003E-4</v>
      </c>
      <c r="AC37" s="19">
        <v>0</v>
      </c>
      <c r="AD37" s="77">
        <v>0.16439999999999999</v>
      </c>
      <c r="AE37" s="19">
        <v>-5.3871E-5</v>
      </c>
      <c r="AF37" s="21">
        <v>-1.8725000000000001E-7</v>
      </c>
      <c r="AG37" s="80">
        <v>70.087999999999994</v>
      </c>
      <c r="AH37" s="81">
        <v>0.38</v>
      </c>
      <c r="AI37" s="82">
        <v>59.341000000000001</v>
      </c>
      <c r="AJ37" s="83">
        <v>1.2222</v>
      </c>
      <c r="AK37" s="97">
        <v>4.2622366325300298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Jacopo Liberatori</dc:creator>
  <cp:lastModifiedBy>Jacopo Liberatori</cp:lastModifiedBy>
  <dcterms:created xsi:type="dcterms:W3CDTF">2024-04-27T08:20:45Z</dcterms:created>
  <dcterms:modified xsi:type="dcterms:W3CDTF">2025-02-19T20:04:18Z</dcterms:modified>
</cp:coreProperties>
</file>