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database/alkylnaphtalenes/"/>
    </mc:Choice>
  </mc:AlternateContent>
  <xr:revisionPtr revIDLastSave="0" documentId="13_ncr:1_{A8A5F7FC-48C2-E14F-A134-9064FC7C4C08}" xr6:coauthVersionLast="47" xr6:coauthVersionMax="47" xr10:uidLastSave="{00000000-0000-0000-0000-000000000000}"/>
  <bookViews>
    <workbookView xWindow="17060" yWindow="780" windowWidth="34560" windowHeight="20500" xr2:uid="{D3F96728-2DE2-5449-B1F9-40CED5586744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5" i="1" l="1"/>
  <c r="I95" i="1" s="1"/>
  <c r="H94" i="1"/>
  <c r="I94" i="1" s="1"/>
  <c r="H93" i="1"/>
  <c r="I93" i="1" s="1"/>
  <c r="H92" i="1"/>
  <c r="I92" i="1" s="1"/>
  <c r="I91" i="1"/>
  <c r="H91" i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49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17" i="1"/>
  <c r="C95" i="1" l="1"/>
  <c r="C94" i="1"/>
  <c r="C6" i="1"/>
  <c r="C7" i="1"/>
  <c r="C8" i="1"/>
  <c r="C9" i="1"/>
  <c r="C10" i="1"/>
  <c r="C11" i="1"/>
  <c r="C12" i="1"/>
  <c r="C13" i="1"/>
  <c r="C14" i="1"/>
  <c r="C15" i="1"/>
  <c r="C16" i="1"/>
  <c r="C5" i="1"/>
  <c r="C4" i="1"/>
  <c r="C3" i="1"/>
</calcChain>
</file>

<file path=xl/sharedStrings.xml><?xml version="1.0" encoding="utf-8"?>
<sst xmlns="http://schemas.openxmlformats.org/spreadsheetml/2006/main" count="37" uniqueCount="37">
  <si>
    <t>nC</t>
  </si>
  <si>
    <t>eta_B_star</t>
  </si>
  <si>
    <t>eta_B_star_norm</t>
  </si>
  <si>
    <t>Zc</t>
  </si>
  <si>
    <t>omega</t>
  </si>
  <si>
    <t>Amu</t>
  </si>
  <si>
    <t>Bmu</t>
  </si>
  <si>
    <t>Cmu</t>
  </si>
  <si>
    <t>Dmu</t>
  </si>
  <si>
    <t>Arho</t>
  </si>
  <si>
    <t>Brho</t>
  </si>
  <si>
    <t>Crho</t>
  </si>
  <si>
    <t>Asat</t>
  </si>
  <si>
    <t>Bsat</t>
  </si>
  <si>
    <t>Csat</t>
  </si>
  <si>
    <t>Dsat</t>
  </si>
  <si>
    <t>Esat</t>
  </si>
  <si>
    <t>Ac</t>
  </si>
  <si>
    <t>Bc</t>
  </si>
  <si>
    <t>Cc</t>
  </si>
  <si>
    <t>Dc</t>
  </si>
  <si>
    <t>Ak</t>
  </si>
  <si>
    <t>Bk</t>
  </si>
  <si>
    <t>Ck</t>
  </si>
  <si>
    <t>Avap</t>
  </si>
  <si>
    <t>Bvap</t>
  </si>
  <si>
    <t>Asigma</t>
  </si>
  <si>
    <t>Bsigma</t>
  </si>
  <si>
    <t>DCN</t>
  </si>
  <si>
    <t>W</t>
  </si>
  <si>
    <t>Tc</t>
  </si>
  <si>
    <t>Pc</t>
  </si>
  <si>
    <t>Vc</t>
  </si>
  <si>
    <t>rhoc</t>
  </si>
  <si>
    <t>Tf</t>
  </si>
  <si>
    <t>Tfz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</si>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</sst>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"/>
    <numFmt numFmtId="166" formatCode="0.0000E+00"/>
    <numFmt numFmtId="167" formatCode="0.0000"/>
    <numFmt numFmtId="168" formatCode="0.00000000"/>
  </numFmts>
  <fonts count="9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2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3">
    <xf numFmtId="0" fontId="0" fillId="0" borderId="0" xfId="0"/>
    <xf numFmtId="0" fontId="2" fillId="2" borderId="2" xfId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right"/>
    </xf>
    <xf numFmtId="166" fontId="4" fillId="4" borderId="6" xfId="0" applyNumberFormat="1" applyFont="1" applyFill="1" applyBorder="1" applyAlignment="1">
      <alignment horizontal="right"/>
    </xf>
    <xf numFmtId="11" fontId="3" fillId="4" borderId="8" xfId="0" applyNumberFormat="1" applyFont="1" applyFill="1" applyBorder="1" applyAlignment="1">
      <alignment horizontal="right"/>
    </xf>
    <xf numFmtId="166" fontId="5" fillId="4" borderId="8" xfId="1" applyNumberFormat="1" applyFont="1" applyFill="1" applyBorder="1" applyAlignment="1">
      <alignment horizontal="right"/>
    </xf>
    <xf numFmtId="167" fontId="3" fillId="4" borderId="6" xfId="0" applyNumberFormat="1" applyFont="1" applyFill="1" applyBorder="1" applyAlignment="1">
      <alignment horizontal="right" vertical="top"/>
    </xf>
    <xf numFmtId="166" fontId="3" fillId="4" borderId="6" xfId="0" applyNumberFormat="1" applyFont="1" applyFill="1" applyBorder="1" applyAlignment="1">
      <alignment horizontal="right" vertical="top"/>
    </xf>
    <xf numFmtId="166" fontId="3" fillId="4" borderId="8" xfId="0" applyNumberFormat="1" applyFont="1" applyFill="1" applyBorder="1" applyAlignment="1">
      <alignment horizontal="right" vertical="top"/>
    </xf>
    <xf numFmtId="166" fontId="4" fillId="4" borderId="8" xfId="0" applyNumberFormat="1" applyFont="1" applyFill="1" applyBorder="1" applyAlignment="1">
      <alignment horizontal="right"/>
    </xf>
    <xf numFmtId="165" fontId="3" fillId="4" borderId="5" xfId="0" applyNumberFormat="1" applyFont="1" applyFill="1" applyBorder="1" applyAlignment="1">
      <alignment horizontal="right"/>
    </xf>
    <xf numFmtId="165" fontId="0" fillId="0" borderId="0" xfId="0" applyNumberFormat="1"/>
    <xf numFmtId="2" fontId="2" fillId="3" borderId="2" xfId="0" applyNumberFormat="1" applyFont="1" applyFill="1" applyBorder="1" applyAlignment="1">
      <alignment horizontal="center"/>
    </xf>
    <xf numFmtId="2" fontId="3" fillId="4" borderId="5" xfId="0" applyNumberFormat="1" applyFont="1" applyFill="1" applyBorder="1" applyAlignment="1">
      <alignment horizontal="right"/>
    </xf>
    <xf numFmtId="2" fontId="5" fillId="4" borderId="8" xfId="2" applyNumberFormat="1" applyFont="1" applyFill="1" applyBorder="1" applyAlignment="1">
      <alignment horizontal="right"/>
    </xf>
    <xf numFmtId="2" fontId="0" fillId="0" borderId="0" xfId="0" applyNumberFormat="1"/>
    <xf numFmtId="11" fontId="2" fillId="3" borderId="2" xfId="0" applyNumberFormat="1" applyFont="1" applyFill="1" applyBorder="1" applyAlignment="1">
      <alignment horizontal="center"/>
    </xf>
    <xf numFmtId="11" fontId="3" fillId="4" borderId="5" xfId="0" applyNumberFormat="1" applyFont="1" applyFill="1" applyBorder="1" applyAlignment="1">
      <alignment horizontal="right"/>
    </xf>
    <xf numFmtId="11" fontId="0" fillId="0" borderId="0" xfId="0" applyNumberFormat="1"/>
    <xf numFmtId="2" fontId="8" fillId="4" borderId="5" xfId="0" applyNumberFormat="1" applyFont="1" applyFill="1" applyBorder="1" applyAlignment="1">
      <alignment horizontal="right"/>
    </xf>
    <xf numFmtId="165" fontId="8" fillId="4" borderId="5" xfId="0" applyNumberFormat="1" applyFont="1" applyFill="1" applyBorder="1" applyAlignment="1">
      <alignment horizontal="right"/>
    </xf>
    <xf numFmtId="11" fontId="8" fillId="4" borderId="5" xfId="0" applyNumberFormat="1" applyFont="1" applyFill="1" applyBorder="1" applyAlignment="1">
      <alignment horizontal="right"/>
    </xf>
    <xf numFmtId="166" fontId="8" fillId="4" borderId="6" xfId="0" applyNumberFormat="1" applyFont="1" applyFill="1" applyBorder="1" applyAlignment="1">
      <alignment horizontal="right"/>
    </xf>
    <xf numFmtId="166" fontId="8" fillId="4" borderId="8" xfId="0" applyNumberFormat="1" applyFont="1" applyFill="1" applyBorder="1" applyAlignment="1">
      <alignment horizontal="right"/>
    </xf>
    <xf numFmtId="164" fontId="6" fillId="4" borderId="5" xfId="0" applyNumberFormat="1" applyFont="1" applyFill="1" applyBorder="1" applyAlignment="1">
      <alignment horizontal="right"/>
    </xf>
    <xf numFmtId="164" fontId="0" fillId="0" borderId="0" xfId="0" applyNumberFormat="1"/>
    <xf numFmtId="167" fontId="2" fillId="3" borderId="3" xfId="0" applyNumberFormat="1" applyFont="1" applyFill="1" applyBorder="1" applyAlignment="1">
      <alignment horizontal="center"/>
    </xf>
    <xf numFmtId="167" fontId="3" fillId="4" borderId="7" xfId="0" applyNumberFormat="1" applyFont="1" applyFill="1" applyBorder="1" applyAlignment="1">
      <alignment horizontal="right"/>
    </xf>
    <xf numFmtId="167" fontId="8" fillId="4" borderId="7" xfId="2" applyNumberFormat="1" applyFont="1" applyFill="1" applyBorder="1" applyAlignment="1">
      <alignment horizontal="right"/>
    </xf>
    <xf numFmtId="167" fontId="0" fillId="0" borderId="0" xfId="0" applyNumberFormat="1"/>
    <xf numFmtId="2" fontId="2" fillId="3" borderId="4" xfId="0" applyNumberFormat="1" applyFont="1" applyFill="1" applyBorder="1" applyAlignment="1">
      <alignment horizontal="center"/>
    </xf>
    <xf numFmtId="2" fontId="3" fillId="4" borderId="6" xfId="0" applyNumberFormat="1" applyFont="1" applyFill="1" applyBorder="1" applyAlignment="1">
      <alignment horizontal="right"/>
    </xf>
    <xf numFmtId="2" fontId="8" fillId="4" borderId="6" xfId="0" applyNumberFormat="1" applyFont="1" applyFill="1" applyBorder="1" applyAlignment="1">
      <alignment horizontal="right"/>
    </xf>
    <xf numFmtId="167" fontId="2" fillId="3" borderId="4" xfId="0" applyNumberFormat="1" applyFont="1" applyFill="1" applyBorder="1" applyAlignment="1">
      <alignment horizontal="center"/>
    </xf>
    <xf numFmtId="167" fontId="3" fillId="4" borderId="6" xfId="0" applyNumberFormat="1" applyFont="1" applyFill="1" applyBorder="1" applyAlignment="1">
      <alignment horizontal="right"/>
    </xf>
    <xf numFmtId="167" fontId="8" fillId="4" borderId="6" xfId="0" applyNumberFormat="1" applyFont="1" applyFill="1" applyBorder="1" applyAlignment="1">
      <alignment horizontal="right"/>
    </xf>
    <xf numFmtId="11" fontId="2" fillId="3" borderId="1" xfId="0" applyNumberFormat="1" applyFont="1" applyFill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167" fontId="5" fillId="4" borderId="7" xfId="2" applyNumberFormat="1" applyFont="1" applyFill="1" applyBorder="1" applyAlignment="1">
      <alignment horizontal="right"/>
    </xf>
    <xf numFmtId="167" fontId="5" fillId="4" borderId="6" xfId="2" applyNumberFormat="1" applyFont="1" applyFill="1" applyBorder="1" applyAlignment="1">
      <alignment horizontal="right"/>
    </xf>
    <xf numFmtId="167" fontId="5" fillId="4" borderId="8" xfId="2" applyNumberFormat="1" applyFont="1" applyFill="1" applyBorder="1" applyAlignment="1">
      <alignment horizontal="right"/>
    </xf>
    <xf numFmtId="167" fontId="5" fillId="4" borderId="9" xfId="1" applyNumberFormat="1" applyFont="1" applyFill="1" applyBorder="1" applyAlignment="1">
      <alignment horizontal="right"/>
    </xf>
    <xf numFmtId="167" fontId="8" fillId="4" borderId="6" xfId="2" applyNumberFormat="1" applyFont="1" applyFill="1" applyBorder="1" applyAlignment="1">
      <alignment horizontal="right"/>
    </xf>
    <xf numFmtId="167" fontId="8" fillId="4" borderId="8" xfId="2" applyNumberFormat="1" applyFont="1" applyFill="1" applyBorder="1" applyAlignment="1">
      <alignment horizontal="right"/>
    </xf>
    <xf numFmtId="167" fontId="7" fillId="4" borderId="9" xfId="1" applyNumberFormat="1" applyFont="1" applyFill="1" applyBorder="1" applyAlignment="1">
      <alignment horizontal="right"/>
    </xf>
    <xf numFmtId="167" fontId="8" fillId="4" borderId="9" xfId="0" applyNumberFormat="1" applyFont="1" applyFill="1" applyBorder="1" applyAlignment="1">
      <alignment horizontal="right"/>
    </xf>
    <xf numFmtId="167" fontId="7" fillId="4" borderId="9" xfId="1" applyNumberFormat="1" applyFont="1" applyFill="1" applyBorder="1"/>
    <xf numFmtId="167" fontId="4" fillId="4" borderId="9" xfId="0" applyNumberFormat="1" applyFont="1" applyFill="1" applyBorder="1" applyAlignment="1">
      <alignment horizontal="right"/>
    </xf>
    <xf numFmtId="2" fontId="5" fillId="4" borderId="6" xfId="1" applyNumberFormat="1" applyFont="1" applyFill="1" applyBorder="1" applyAlignment="1">
      <alignment horizontal="right"/>
    </xf>
    <xf numFmtId="2" fontId="7" fillId="4" borderId="6" xfId="1" applyNumberFormat="1" applyFont="1" applyFill="1" applyBorder="1" applyAlignment="1">
      <alignment horizontal="right"/>
    </xf>
    <xf numFmtId="2" fontId="7" fillId="4" borderId="6" xfId="1" applyNumberFormat="1" applyFont="1" applyFill="1" applyBorder="1"/>
    <xf numFmtId="2" fontId="8" fillId="4" borderId="9" xfId="0" applyNumberFormat="1" applyFont="1" applyFill="1" applyBorder="1" applyAlignment="1">
      <alignment horizontal="right"/>
    </xf>
    <xf numFmtId="2" fontId="4" fillId="4" borderId="6" xfId="0" applyNumberFormat="1" applyFont="1" applyFill="1" applyBorder="1" applyAlignment="1">
      <alignment horizontal="right"/>
    </xf>
    <xf numFmtId="167" fontId="5" fillId="4" borderId="6" xfId="1" applyNumberFormat="1" applyFont="1" applyFill="1" applyBorder="1" applyAlignment="1">
      <alignment horizontal="right"/>
    </xf>
    <xf numFmtId="167" fontId="7" fillId="4" borderId="6" xfId="1" applyNumberFormat="1" applyFont="1" applyFill="1" applyBorder="1" applyAlignment="1">
      <alignment horizontal="right"/>
    </xf>
    <xf numFmtId="167" fontId="7" fillId="4" borderId="6" xfId="1" applyNumberFormat="1" applyFont="1" applyFill="1" applyBorder="1"/>
    <xf numFmtId="167" fontId="4" fillId="4" borderId="6" xfId="0" applyNumberFormat="1" applyFont="1" applyFill="1" applyBorder="1" applyAlignment="1">
      <alignment horizontal="right"/>
    </xf>
    <xf numFmtId="166" fontId="2" fillId="3" borderId="4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65" fontId="2" fillId="3" borderId="3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right" vertical="top"/>
    </xf>
    <xf numFmtId="167" fontId="4" fillId="4" borderId="7" xfId="0" applyNumberFormat="1" applyFont="1" applyFill="1" applyBorder="1" applyAlignment="1">
      <alignment horizontal="right"/>
    </xf>
    <xf numFmtId="167" fontId="8" fillId="4" borderId="7" xfId="0" applyNumberFormat="1" applyFont="1" applyFill="1" applyBorder="1" applyAlignment="1">
      <alignment horizontal="right"/>
    </xf>
    <xf numFmtId="165" fontId="2" fillId="3" borderId="4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5" fillId="4" borderId="7" xfId="1" applyNumberFormat="1" applyFont="1" applyFill="1" applyBorder="1" applyAlignment="1">
      <alignment horizontal="right"/>
    </xf>
    <xf numFmtId="165" fontId="5" fillId="4" borderId="8" xfId="1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7" fontId="4" fillId="4" borderId="8" xfId="0" applyNumberFormat="1" applyFont="1" applyFill="1" applyBorder="1" applyAlignment="1">
      <alignment horizontal="right"/>
    </xf>
    <xf numFmtId="164" fontId="4" fillId="0" borderId="5" xfId="0" applyNumberFormat="1" applyFont="1" applyBorder="1"/>
    <xf numFmtId="168" fontId="2" fillId="2" borderId="2" xfId="1" applyNumberFormat="1" applyFont="1" applyFill="1" applyBorder="1" applyAlignment="1">
      <alignment horizontal="center"/>
    </xf>
    <xf numFmtId="168" fontId="4" fillId="4" borderId="5" xfId="0" applyNumberFormat="1" applyFont="1" applyFill="1" applyBorder="1" applyAlignment="1">
      <alignment horizontal="right"/>
    </xf>
    <xf numFmtId="168" fontId="0" fillId="0" borderId="0" xfId="0" applyNumberFormat="1"/>
    <xf numFmtId="2" fontId="3" fillId="4" borderId="10" xfId="0" applyNumberFormat="1" applyFont="1" applyFill="1" applyBorder="1" applyAlignment="1">
      <alignment horizontal="right"/>
    </xf>
    <xf numFmtId="2" fontId="4" fillId="4" borderId="10" xfId="0" applyNumberFormat="1" applyFont="1" applyFill="1" applyBorder="1" applyAlignment="1">
      <alignment horizontal="right"/>
    </xf>
    <xf numFmtId="2" fontId="2" fillId="3" borderId="11" xfId="0" applyNumberFormat="1" applyFont="1" applyFill="1" applyBorder="1" applyAlignment="1">
      <alignment horizontal="center"/>
    </xf>
    <xf numFmtId="2" fontId="8" fillId="4" borderId="10" xfId="0" applyNumberFormat="1" applyFont="1" applyFill="1" applyBorder="1" applyAlignment="1">
      <alignment horizontal="right"/>
    </xf>
    <xf numFmtId="2" fontId="8" fillId="0" borderId="5" xfId="0" applyNumberFormat="1" applyFont="1" applyBorder="1"/>
    <xf numFmtId="2" fontId="4" fillId="0" borderId="5" xfId="0" applyNumberFormat="1" applyFont="1" applyBorder="1"/>
  </cellXfs>
  <cellStyles count="3">
    <cellStyle name="Normal_Sheet1 2" xfId="1" xr:uid="{3B042B7A-5FC6-F943-8694-9D60ACEAEEEB}"/>
    <cellStyle name="Normal_Sheet1_1" xfId="2" xr:uid="{B15FDC58-2F28-1947-AA9C-EAFC92EA770D}"/>
    <cellStyle name="Normale" xfId="0" builtinId="0"/>
  </cellStyles>
  <dxfs count="0"/>
  <tableStyles count="0" defaultTableStyle="TableStyleMedium2" defaultPivotStyle="PivotStyleLight16"/>
  <colors>
    <mruColors>
      <color rgb="FF74D6FE"/>
      <color rgb="FFFF8AD8"/>
      <color rgb="FF7A81FF"/>
      <color rgb="FF75D7FF"/>
      <color rgb="FFD6FD78"/>
      <color rgb="FFFFD6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314E-E6B9-AD4E-970A-2ED796462AC6}">
  <dimension ref="A1:AK95"/>
  <sheetViews>
    <sheetView tabSelected="1" topLeftCell="H30" zoomScale="140" zoomScaleNormal="140" workbookViewId="0">
      <selection activeCell="J35" sqref="J35:J48"/>
    </sheetView>
  </sheetViews>
  <sheetFormatPr baseColWidth="10" defaultRowHeight="16" x14ac:dyDescent="0.2"/>
  <cols>
    <col min="1" max="1" width="4.1640625" customWidth="1"/>
    <col min="2" max="2" width="18.33203125" style="28" customWidth="1"/>
    <col min="3" max="3" width="18.33203125" style="76" customWidth="1"/>
    <col min="4" max="4" width="14.83203125" style="14" customWidth="1"/>
    <col min="5" max="6" width="14.83203125" style="18" customWidth="1"/>
    <col min="7" max="7" width="14.83203125" style="21" customWidth="1"/>
    <col min="8" max="8" width="14.83203125" style="18" customWidth="1"/>
    <col min="9" max="13" width="14.83203125" style="14" customWidth="1"/>
    <col min="14" max="14" width="14.83203125" style="32" customWidth="1"/>
    <col min="15" max="15" width="14.83203125" style="18" customWidth="1"/>
    <col min="16" max="16" width="14.83203125" style="32" customWidth="1"/>
    <col min="17" max="17" width="14.83203125" style="21" customWidth="1"/>
    <col min="18" max="21" width="14.83203125" style="32" customWidth="1"/>
    <col min="22" max="22" width="14.83203125" style="18" customWidth="1"/>
    <col min="23" max="23" width="14.83203125" style="32" customWidth="1"/>
    <col min="24" max="25" width="14.83203125" style="62" customWidth="1"/>
    <col min="26" max="26" width="14.83203125" style="14" customWidth="1"/>
    <col min="27" max="27" width="14.83203125" style="32" customWidth="1"/>
    <col min="28" max="29" width="14.83203125" style="62" customWidth="1"/>
    <col min="30" max="30" width="14.83203125" style="32" customWidth="1"/>
    <col min="31" max="32" width="14.83203125" style="62" customWidth="1"/>
    <col min="33" max="35" width="14.83203125" style="14" customWidth="1"/>
    <col min="36" max="37" width="14.83203125" style="32" customWidth="1"/>
  </cols>
  <sheetData>
    <row r="1" spans="1:37" x14ac:dyDescent="0.2">
      <c r="A1" s="1" t="s">
        <v>0</v>
      </c>
      <c r="B1" s="2" t="s">
        <v>1</v>
      </c>
      <c r="C1" s="74" t="s">
        <v>2</v>
      </c>
      <c r="D1" s="3" t="s">
        <v>29</v>
      </c>
      <c r="E1" s="15" t="s">
        <v>30</v>
      </c>
      <c r="F1" s="15" t="s">
        <v>31</v>
      </c>
      <c r="G1" s="19" t="s">
        <v>32</v>
      </c>
      <c r="H1" s="15" t="s">
        <v>33</v>
      </c>
      <c r="I1" s="3" t="s">
        <v>3</v>
      </c>
      <c r="J1" s="3" t="s">
        <v>4</v>
      </c>
      <c r="K1" s="15" t="s">
        <v>34</v>
      </c>
      <c r="L1" s="15" t="s">
        <v>35</v>
      </c>
      <c r="M1" s="79" t="s">
        <v>36</v>
      </c>
      <c r="N1" s="29" t="s">
        <v>5</v>
      </c>
      <c r="O1" s="33" t="s">
        <v>6</v>
      </c>
      <c r="P1" s="36" t="s">
        <v>7</v>
      </c>
      <c r="Q1" s="39" t="s">
        <v>8</v>
      </c>
      <c r="R1" s="29" t="s">
        <v>9</v>
      </c>
      <c r="S1" s="36" t="s">
        <v>10</v>
      </c>
      <c r="T1" s="40" t="s">
        <v>11</v>
      </c>
      <c r="U1" s="29" t="s">
        <v>12</v>
      </c>
      <c r="V1" s="33" t="s">
        <v>13</v>
      </c>
      <c r="W1" s="36" t="s">
        <v>14</v>
      </c>
      <c r="X1" s="60" t="s">
        <v>15</v>
      </c>
      <c r="Y1" s="61" t="s">
        <v>16</v>
      </c>
      <c r="Z1" s="63" t="s">
        <v>17</v>
      </c>
      <c r="AA1" s="36" t="s">
        <v>18</v>
      </c>
      <c r="AB1" s="60" t="s">
        <v>19</v>
      </c>
      <c r="AC1" s="61" t="s">
        <v>20</v>
      </c>
      <c r="AD1" s="29" t="s">
        <v>21</v>
      </c>
      <c r="AE1" s="60" t="s">
        <v>22</v>
      </c>
      <c r="AF1" s="61" t="s">
        <v>23</v>
      </c>
      <c r="AG1" s="67" t="s">
        <v>24</v>
      </c>
      <c r="AH1" s="68" t="s">
        <v>25</v>
      </c>
      <c r="AI1" s="67" t="s">
        <v>26</v>
      </c>
      <c r="AJ1" s="40" t="s">
        <v>27</v>
      </c>
      <c r="AK1" s="40" t="s">
        <v>28</v>
      </c>
    </row>
    <row r="2" spans="1:37" x14ac:dyDescent="0.2">
      <c r="A2" s="4">
        <v>10</v>
      </c>
      <c r="B2" s="27">
        <v>1.5213181725</v>
      </c>
      <c r="C2" s="75">
        <v>1</v>
      </c>
      <c r="D2" s="13">
        <v>128.17400000000001</v>
      </c>
      <c r="E2" s="16">
        <v>748.35</v>
      </c>
      <c r="F2" s="16">
        <v>40.51</v>
      </c>
      <c r="G2" s="20">
        <v>4.1300000000000001E-4</v>
      </c>
      <c r="H2" s="16">
        <f>1/LEFT(G2,8)*D2/1000</f>
        <v>310.34866828087172</v>
      </c>
      <c r="I2" s="13">
        <f>LEFT(F2,5)*100000/(H2*8.314/(D2/1000)*E2)</f>
        <v>0.26890415429058995</v>
      </c>
      <c r="J2" s="13">
        <v>0.30199999999999999</v>
      </c>
      <c r="K2" s="77">
        <v>353.15</v>
      </c>
      <c r="L2" s="77">
        <v>353.43</v>
      </c>
      <c r="M2" s="77">
        <v>38.93</v>
      </c>
      <c r="N2" s="30">
        <v>-10.372</v>
      </c>
      <c r="O2" s="34">
        <v>1857.2</v>
      </c>
      <c r="P2" s="37">
        <v>1.9300000000000001E-2</v>
      </c>
      <c r="Q2" s="7">
        <v>-1.4012000000000001E-5</v>
      </c>
      <c r="R2" s="41">
        <v>0.30620000000000003</v>
      </c>
      <c r="S2" s="42">
        <v>0.25040000000000001</v>
      </c>
      <c r="T2" s="43">
        <v>0.27300000000000002</v>
      </c>
      <c r="U2" s="44">
        <v>34.915999999999997</v>
      </c>
      <c r="V2" s="51">
        <v>-3935.7</v>
      </c>
      <c r="W2" s="56">
        <v>-9.0648</v>
      </c>
      <c r="X2" s="6">
        <v>-2.0672000000000001E-9</v>
      </c>
      <c r="Y2" s="8">
        <v>1.5549999999999999E-6</v>
      </c>
      <c r="Z2" s="64">
        <v>-30.841999999999999</v>
      </c>
      <c r="AA2" s="9">
        <v>1.5362</v>
      </c>
      <c r="AB2" s="10">
        <v>-3.2491999999999998E-3</v>
      </c>
      <c r="AC2" s="11">
        <v>2.6568000000000001E-6</v>
      </c>
      <c r="AD2" s="65">
        <v>0.1278</v>
      </c>
      <c r="AE2" s="6">
        <v>5.2505E-5</v>
      </c>
      <c r="AF2" s="12">
        <v>-1.0551E-7</v>
      </c>
      <c r="AG2" s="69">
        <v>76.150000000000006</v>
      </c>
      <c r="AH2" s="70">
        <v>0.52600000000000002</v>
      </c>
      <c r="AI2" s="71">
        <v>83.19</v>
      </c>
      <c r="AJ2" s="72">
        <v>1.3895999999999999</v>
      </c>
      <c r="AK2" s="81">
        <v>4.6558423751996596</v>
      </c>
    </row>
    <row r="3" spans="1:37" x14ac:dyDescent="0.2">
      <c r="A3" s="4">
        <v>11</v>
      </c>
      <c r="B3" s="27">
        <v>2.9571976575000001</v>
      </c>
      <c r="C3" s="75">
        <f>(B3-MIN($B$3:$B$4))/(MAX($B$3:$B$4)-MIN($B$3:$B$4))</f>
        <v>1</v>
      </c>
      <c r="D3" s="13">
        <v>142.19999999999999</v>
      </c>
      <c r="E3" s="16">
        <v>761</v>
      </c>
      <c r="F3" s="16">
        <v>32.5</v>
      </c>
      <c r="G3" s="20">
        <v>5.0699999999999996E-4</v>
      </c>
      <c r="H3" s="16">
        <f t="shared" ref="H3:H66" si="0">1/LEFT(G3,8)*D3/1000</f>
        <v>280.47337278106505</v>
      </c>
      <c r="I3" s="13">
        <f t="shared" ref="I3:I66" si="1">LEFT(F3,5)*100000/(H3*8.314/(D3/1000)*E3)</f>
        <v>0.26043337757789925</v>
      </c>
      <c r="J3" s="13">
        <v>0.34599999999999997</v>
      </c>
      <c r="K3" s="77">
        <v>362.59444444444443</v>
      </c>
      <c r="L3" s="77">
        <v>307.73</v>
      </c>
      <c r="M3" s="77">
        <v>39.35</v>
      </c>
      <c r="N3" s="30">
        <v>-5.3837000000000002</v>
      </c>
      <c r="O3" s="34">
        <v>1071.5</v>
      </c>
      <c r="P3" s="37">
        <v>9.1999999999999998E-3</v>
      </c>
      <c r="Q3" s="7">
        <v>-7.5290000000000003E-6</v>
      </c>
      <c r="R3" s="41">
        <v>0.62460000000000004</v>
      </c>
      <c r="S3" s="42">
        <v>0.50770000000000004</v>
      </c>
      <c r="T3" s="43">
        <v>0.6452</v>
      </c>
      <c r="U3" s="44">
        <v>56.204999999999998</v>
      </c>
      <c r="V3" s="51">
        <v>-5256.3</v>
      </c>
      <c r="W3" s="56">
        <v>-16.195</v>
      </c>
      <c r="X3" s="6">
        <v>8.1583000000000004E-11</v>
      </c>
      <c r="Y3" s="8">
        <v>3.0253000000000001E-6</v>
      </c>
      <c r="Z3" s="64">
        <v>55.527000000000001</v>
      </c>
      <c r="AA3" s="9">
        <v>1.1884999999999999</v>
      </c>
      <c r="AB3" s="10">
        <v>-2.5841000000000002E-3</v>
      </c>
      <c r="AC3" s="11">
        <v>2.2618000000000001E-6</v>
      </c>
      <c r="AD3" s="65">
        <v>0.16289999999999999</v>
      </c>
      <c r="AE3" s="6">
        <v>-4.3438E-5</v>
      </c>
      <c r="AF3" s="12">
        <v>-1.5236E-7</v>
      </c>
      <c r="AG3" s="69">
        <v>72.936999999999998</v>
      </c>
      <c r="AH3" s="70">
        <v>0.40400000000000003</v>
      </c>
      <c r="AI3" s="71">
        <v>66.441999999999993</v>
      </c>
      <c r="AJ3" s="72">
        <v>1.2634000000000001</v>
      </c>
      <c r="AK3" s="81">
        <v>4.9359609152299102</v>
      </c>
    </row>
    <row r="4" spans="1:37" x14ac:dyDescent="0.2">
      <c r="A4" s="4">
        <v>11</v>
      </c>
      <c r="B4" s="27">
        <v>2.7363040000000001</v>
      </c>
      <c r="C4" s="75">
        <f>(B4-MIN($B$3:$B$4))/(MAX($B$3:$B$4)-MIN($B$3:$B$4))</f>
        <v>0</v>
      </c>
      <c r="D4" s="13">
        <v>142.19999999999999</v>
      </c>
      <c r="E4" s="16">
        <v>772.04</v>
      </c>
      <c r="F4" s="16">
        <v>36.6</v>
      </c>
      <c r="G4" s="20">
        <v>5.2300000000000003E-4</v>
      </c>
      <c r="H4" s="16">
        <f t="shared" si="0"/>
        <v>271.89292543021031</v>
      </c>
      <c r="I4" s="13">
        <f t="shared" si="1"/>
        <v>0.29821738113683782</v>
      </c>
      <c r="J4" s="13">
        <v>0.34799999999999998</v>
      </c>
      <c r="K4" s="77">
        <v>365.37222222222221</v>
      </c>
      <c r="L4" s="77">
        <v>242.67</v>
      </c>
      <c r="M4" s="77">
        <v>39.44</v>
      </c>
      <c r="N4" s="30">
        <v>-7.8388999999999998</v>
      </c>
      <c r="O4" s="34">
        <v>1560.9</v>
      </c>
      <c r="P4" s="37">
        <v>1.32E-2</v>
      </c>
      <c r="Q4" s="7">
        <v>-9.4949999999999997E-6</v>
      </c>
      <c r="R4" s="41">
        <v>0.62709999999999999</v>
      </c>
      <c r="S4" s="42">
        <v>0.50780000000000003</v>
      </c>
      <c r="T4" s="43">
        <v>0.67190000000000005</v>
      </c>
      <c r="U4" s="44">
        <v>29.89</v>
      </c>
      <c r="V4" s="51">
        <v>-3953.5</v>
      </c>
      <c r="W4" s="56">
        <v>-7.2252999999999998</v>
      </c>
      <c r="X4" s="6">
        <v>2.1109E-11</v>
      </c>
      <c r="Y4" s="8">
        <v>8.9551999999999996E-7</v>
      </c>
      <c r="Z4" s="64">
        <v>114.58499999999999</v>
      </c>
      <c r="AA4" s="9">
        <v>0.74739</v>
      </c>
      <c r="AB4" s="10">
        <v>-1.686E-3</v>
      </c>
      <c r="AC4" s="11">
        <v>1.6519E-6</v>
      </c>
      <c r="AD4" s="65">
        <v>0.1668</v>
      </c>
      <c r="AE4" s="6">
        <v>-5.8349E-5</v>
      </c>
      <c r="AF4" s="12">
        <v>-1.3391000000000001E-7</v>
      </c>
      <c r="AG4" s="69">
        <v>72.738</v>
      </c>
      <c r="AH4" s="70">
        <v>0.41599999999999998</v>
      </c>
      <c r="AI4" s="71">
        <v>76</v>
      </c>
      <c r="AJ4" s="72">
        <v>1.33</v>
      </c>
      <c r="AK4" s="81">
        <v>4.1087370789433404</v>
      </c>
    </row>
    <row r="5" spans="1:37" x14ac:dyDescent="0.2">
      <c r="A5" s="4">
        <v>12</v>
      </c>
      <c r="B5" s="73">
        <v>3.9989578474999998</v>
      </c>
      <c r="C5" s="75">
        <f t="shared" ref="C5:C16" si="2">(B5-MIN($B$5:$B$16))/(MAX($B$5:$B$16)-MIN($B$5:$B$16))</f>
        <v>0.78967867684791249</v>
      </c>
      <c r="D5" s="13">
        <v>156.227</v>
      </c>
      <c r="E5" s="16">
        <v>773.47</v>
      </c>
      <c r="F5" s="16">
        <v>30.06</v>
      </c>
      <c r="G5" s="20">
        <v>5.2150000000000005E-4</v>
      </c>
      <c r="H5" s="16">
        <f t="shared" si="0"/>
        <v>299.85988483685225</v>
      </c>
      <c r="I5" s="13">
        <f t="shared" si="1"/>
        <v>0.24354162846991412</v>
      </c>
      <c r="J5" s="13">
        <v>0.443</v>
      </c>
      <c r="K5" s="77">
        <v>378.15</v>
      </c>
      <c r="L5" s="77">
        <v>355.16</v>
      </c>
      <c r="M5" s="77">
        <v>39.61</v>
      </c>
      <c r="N5" s="30">
        <v>-7.7714999999999996</v>
      </c>
      <c r="O5" s="34">
        <v>1565.8</v>
      </c>
      <c r="P5" s="37">
        <v>1.3100000000000001E-2</v>
      </c>
      <c r="Q5" s="7">
        <v>-9.4646000000000008E-6</v>
      </c>
      <c r="R5" s="41">
        <v>0.29959999999999998</v>
      </c>
      <c r="S5" s="42">
        <v>0.24399999999999999</v>
      </c>
      <c r="T5" s="43">
        <v>0.28570000000000001</v>
      </c>
      <c r="U5" s="44">
        <v>71.614000000000004</v>
      </c>
      <c r="V5" s="51">
        <v>-5939.4</v>
      </c>
      <c r="W5" s="56">
        <v>-22.478999999999999</v>
      </c>
      <c r="X5" s="6">
        <v>6.7276000000000002E-3</v>
      </c>
      <c r="Y5" s="8">
        <v>2.3897999999999999E-7</v>
      </c>
      <c r="Z5" s="64">
        <v>294.39999999999998</v>
      </c>
      <c r="AA5" s="9">
        <v>-0.14230000000000001</v>
      </c>
      <c r="AB5" s="10">
        <v>3.2019999999999998E-4</v>
      </c>
      <c r="AC5" s="6">
        <v>0</v>
      </c>
      <c r="AD5" s="65">
        <v>0.1487</v>
      </c>
      <c r="AE5" s="6">
        <v>-2.5332000000000001E-5</v>
      </c>
      <c r="AF5" s="12">
        <v>-1.5972E-7</v>
      </c>
      <c r="AG5" s="69">
        <v>78.435000000000002</v>
      </c>
      <c r="AH5" s="70">
        <v>0.38</v>
      </c>
      <c r="AI5" s="71">
        <v>68.131</v>
      </c>
      <c r="AJ5" s="72">
        <v>1.2222</v>
      </c>
      <c r="AK5" s="81">
        <v>2.64842206837212</v>
      </c>
    </row>
    <row r="6" spans="1:37" x14ac:dyDescent="0.2">
      <c r="A6" s="4">
        <v>12</v>
      </c>
      <c r="B6" s="73">
        <v>4.4532028825000003</v>
      </c>
      <c r="C6" s="75">
        <f t="shared" si="2"/>
        <v>1</v>
      </c>
      <c r="D6" s="13">
        <v>156.227</v>
      </c>
      <c r="E6" s="16">
        <v>778</v>
      </c>
      <c r="F6" s="16">
        <v>31.7</v>
      </c>
      <c r="G6" s="20">
        <v>5.1999999999999995E-4</v>
      </c>
      <c r="H6" s="16">
        <f t="shared" si="0"/>
        <v>300.43653846153848</v>
      </c>
      <c r="I6" s="13">
        <f t="shared" si="1"/>
        <v>0.25484316416142005</v>
      </c>
      <c r="J6" s="13">
        <v>0.42</v>
      </c>
      <c r="K6" s="77">
        <v>377.03888888888889</v>
      </c>
      <c r="L6" s="77">
        <v>370.15</v>
      </c>
      <c r="M6" s="77">
        <v>39.590000000000003</v>
      </c>
      <c r="N6" s="30">
        <v>-7.718</v>
      </c>
      <c r="O6" s="34">
        <v>1551.8</v>
      </c>
      <c r="P6" s="37">
        <v>1.2999999999999999E-2</v>
      </c>
      <c r="Q6" s="7">
        <v>-9.3314000000000001E-6</v>
      </c>
      <c r="R6" s="41">
        <v>0.3004</v>
      </c>
      <c r="S6" s="42">
        <v>0.24610000000000001</v>
      </c>
      <c r="T6" s="43">
        <v>0.31990000000000002</v>
      </c>
      <c r="U6" s="44">
        <v>-1.7726</v>
      </c>
      <c r="V6" s="51">
        <v>-3104.2</v>
      </c>
      <c r="W6" s="56">
        <v>5.3361000000000001</v>
      </c>
      <c r="X6" s="6">
        <v>-9.6632000000000003E-3</v>
      </c>
      <c r="Y6" s="8">
        <v>3.6806E-6</v>
      </c>
      <c r="Z6" s="64">
        <v>91.665999999999997</v>
      </c>
      <c r="AA6" s="9">
        <v>1.1970000000000001</v>
      </c>
      <c r="AB6" s="10">
        <v>-2.4347000000000001E-3</v>
      </c>
      <c r="AC6" s="11">
        <v>2.2033000000000001E-6</v>
      </c>
      <c r="AD6" s="65">
        <v>0.1464</v>
      </c>
      <c r="AE6" s="6">
        <v>-2.2778000000000001E-5</v>
      </c>
      <c r="AF6" s="12">
        <v>-1.5776E-7</v>
      </c>
      <c r="AG6" s="69">
        <v>73.396000000000001</v>
      </c>
      <c r="AH6" s="70">
        <v>0.34899999999999998</v>
      </c>
      <c r="AI6" s="71">
        <v>72.399000000000001</v>
      </c>
      <c r="AJ6" s="72">
        <v>1.3488</v>
      </c>
      <c r="AK6" s="81">
        <v>3.69151891896749</v>
      </c>
    </row>
    <row r="7" spans="1:37" x14ac:dyDescent="0.2">
      <c r="A7" s="4">
        <v>12</v>
      </c>
      <c r="B7" s="73">
        <v>4.4531060374999996</v>
      </c>
      <c r="C7" s="75">
        <f t="shared" si="2"/>
        <v>0.9999551595131011</v>
      </c>
      <c r="D7" s="13">
        <v>156.227</v>
      </c>
      <c r="E7" s="16">
        <v>777</v>
      </c>
      <c r="F7" s="16">
        <v>31.7</v>
      </c>
      <c r="G7" s="20">
        <v>5.1999999999999995E-4</v>
      </c>
      <c r="H7" s="16">
        <f t="shared" si="0"/>
        <v>300.43653846153848</v>
      </c>
      <c r="I7" s="13">
        <f t="shared" si="1"/>
        <v>0.25517114764167931</v>
      </c>
      <c r="J7" s="13">
        <v>0.41799999999999998</v>
      </c>
      <c r="K7" s="77">
        <v>376.48333333333335</v>
      </c>
      <c r="L7" s="77">
        <v>384.55</v>
      </c>
      <c r="M7" s="77">
        <v>39.57</v>
      </c>
      <c r="N7" s="30">
        <v>-7.6402000000000001</v>
      </c>
      <c r="O7" s="34">
        <v>1536.4</v>
      </c>
      <c r="P7" s="37">
        <v>1.2800000000000001E-2</v>
      </c>
      <c r="Q7" s="7">
        <v>-9.2674000000000004E-6</v>
      </c>
      <c r="R7" s="41">
        <v>0.3004</v>
      </c>
      <c r="S7" s="42">
        <v>0.24610000000000001</v>
      </c>
      <c r="T7" s="43">
        <v>0.31909999999999999</v>
      </c>
      <c r="U7" s="44">
        <v>-6.9794999999999998</v>
      </c>
      <c r="V7" s="51">
        <v>-2948.8</v>
      </c>
      <c r="W7" s="56">
        <v>7.4482999999999997</v>
      </c>
      <c r="X7" s="6">
        <v>-1.1580999999999999E-2</v>
      </c>
      <c r="Y7" s="8">
        <v>4.3390999999999997E-6</v>
      </c>
      <c r="Z7" s="64">
        <v>-128.447</v>
      </c>
      <c r="AA7" s="9">
        <v>2.4458000000000002</v>
      </c>
      <c r="AB7" s="10">
        <v>-4.9011000000000002E-3</v>
      </c>
      <c r="AC7" s="11">
        <v>3.7743999999999998E-6</v>
      </c>
      <c r="AD7" s="65">
        <v>0.1449</v>
      </c>
      <c r="AE7" s="6">
        <v>-1.8413000000000001E-5</v>
      </c>
      <c r="AF7" s="12">
        <v>-1.6156E-7</v>
      </c>
      <c r="AG7" s="69">
        <v>73.778999999999996</v>
      </c>
      <c r="AH7" s="70">
        <v>0.35499999999999998</v>
      </c>
      <c r="AI7" s="71">
        <v>72.295000000000002</v>
      </c>
      <c r="AJ7" s="72">
        <v>1.345</v>
      </c>
      <c r="AK7" s="81">
        <v>4.1635548907778901</v>
      </c>
    </row>
    <row r="8" spans="1:37" x14ac:dyDescent="0.2">
      <c r="A8" s="4">
        <v>12</v>
      </c>
      <c r="B8" s="73">
        <v>4.2260447775000003</v>
      </c>
      <c r="C8" s="75">
        <f t="shared" si="2"/>
        <v>0.89482286095142294</v>
      </c>
      <c r="D8" s="13">
        <v>156.227</v>
      </c>
      <c r="E8" s="16">
        <v>777.78</v>
      </c>
      <c r="F8" s="16">
        <v>30.06</v>
      </c>
      <c r="G8" s="20">
        <v>5.2150000000000005E-4</v>
      </c>
      <c r="H8" s="16">
        <f t="shared" si="0"/>
        <v>299.85988483685225</v>
      </c>
      <c r="I8" s="13">
        <f t="shared" si="1"/>
        <v>0.24219206378747779</v>
      </c>
      <c r="J8" s="13">
        <v>0.443</v>
      </c>
      <c r="K8" s="77">
        <v>380.37222222222221</v>
      </c>
      <c r="L8" s="77">
        <v>378.16</v>
      </c>
      <c r="M8" s="77">
        <v>39.6</v>
      </c>
      <c r="N8" s="30">
        <v>-7.9599000000000002</v>
      </c>
      <c r="O8" s="34">
        <v>1606.1</v>
      </c>
      <c r="P8" s="37">
        <v>1.3299999999999999E-2</v>
      </c>
      <c r="Q8" s="7">
        <v>-9.5596000000000008E-6</v>
      </c>
      <c r="R8" s="41">
        <v>0.29959999999999998</v>
      </c>
      <c r="S8" s="42">
        <v>0.24199999999999999</v>
      </c>
      <c r="T8" s="43">
        <v>0.28570000000000001</v>
      </c>
      <c r="U8" s="44">
        <v>71.108999999999995</v>
      </c>
      <c r="V8" s="51">
        <v>-5947.1</v>
      </c>
      <c r="W8" s="56">
        <v>-22.271999999999998</v>
      </c>
      <c r="X8" s="6">
        <v>6.5823000000000001E-3</v>
      </c>
      <c r="Y8" s="8">
        <v>2.5955999999999998E-7</v>
      </c>
      <c r="Z8" s="64">
        <v>85.478999999999999</v>
      </c>
      <c r="AA8" s="9">
        <v>1.2628999999999999</v>
      </c>
      <c r="AB8" s="10">
        <v>-2.5774000000000001E-3</v>
      </c>
      <c r="AC8" s="11">
        <v>2.2676999999999999E-6</v>
      </c>
      <c r="AD8" s="65">
        <v>0.1467</v>
      </c>
      <c r="AE8" s="6">
        <v>-1.8664E-5</v>
      </c>
      <c r="AF8" s="12">
        <v>-1.6325000000000001E-7</v>
      </c>
      <c r="AG8" s="69">
        <v>78.869</v>
      </c>
      <c r="AH8" s="70">
        <v>0.38</v>
      </c>
      <c r="AI8" s="71">
        <v>68.265000000000001</v>
      </c>
      <c r="AJ8" s="72">
        <v>1.2222</v>
      </c>
      <c r="AK8" s="81">
        <v>3.8404881176579102</v>
      </c>
    </row>
    <row r="9" spans="1:37" x14ac:dyDescent="0.2">
      <c r="A9" s="4">
        <v>12</v>
      </c>
      <c r="B9" s="73">
        <v>3.994995785</v>
      </c>
      <c r="C9" s="75">
        <f t="shared" si="2"/>
        <v>0.78784419069351519</v>
      </c>
      <c r="D9" s="13">
        <v>156.227</v>
      </c>
      <c r="E9" s="16">
        <v>792</v>
      </c>
      <c r="F9" s="16">
        <v>31</v>
      </c>
      <c r="G9" s="20">
        <v>5.1699999999999999E-4</v>
      </c>
      <c r="H9" s="16">
        <f t="shared" si="0"/>
        <v>302.17988394584142</v>
      </c>
      <c r="I9" s="13">
        <f t="shared" si="1"/>
        <v>0.24339801673215189</v>
      </c>
      <c r="J9" s="13">
        <v>0.39500000000000002</v>
      </c>
      <c r="K9" s="77">
        <v>381.48333333333335</v>
      </c>
      <c r="L9" s="77">
        <v>337.15</v>
      </c>
      <c r="M9" s="77">
        <v>39.630000000000003</v>
      </c>
      <c r="N9" s="30">
        <v>-7.8475999999999999</v>
      </c>
      <c r="O9" s="34">
        <v>1604.7</v>
      </c>
      <c r="P9" s="37">
        <v>1.29E-2</v>
      </c>
      <c r="Q9" s="7">
        <v>-9.0216000000000002E-6</v>
      </c>
      <c r="R9" s="41">
        <v>0.30220000000000002</v>
      </c>
      <c r="S9" s="42">
        <v>0.25480000000000003</v>
      </c>
      <c r="T9" s="43">
        <v>0.28570000000000001</v>
      </c>
      <c r="U9" s="44">
        <v>19.03</v>
      </c>
      <c r="V9" s="51">
        <v>-3561.3</v>
      </c>
      <c r="W9" s="56">
        <v>-3.5072999999999999</v>
      </c>
      <c r="X9" s="6">
        <v>0</v>
      </c>
      <c r="Y9" s="12">
        <v>0</v>
      </c>
      <c r="Z9" s="64">
        <v>146.196</v>
      </c>
      <c r="AA9" s="9">
        <v>0.85267999999999999</v>
      </c>
      <c r="AB9" s="10">
        <v>-1.7289E-3</v>
      </c>
      <c r="AC9" s="11">
        <v>1.6316E-6</v>
      </c>
      <c r="AD9" s="65">
        <v>0.14899999999999999</v>
      </c>
      <c r="AE9" s="6">
        <v>-3.3105999999999998E-5</v>
      </c>
      <c r="AF9" s="12">
        <v>-1.4293E-7</v>
      </c>
      <c r="AG9" s="69">
        <v>74.594999999999999</v>
      </c>
      <c r="AH9" s="70">
        <v>0.38</v>
      </c>
      <c r="AI9" s="71">
        <v>65.935000000000002</v>
      </c>
      <c r="AJ9" s="72">
        <v>1.2222</v>
      </c>
      <c r="AK9" s="81">
        <v>2.6826778564894398</v>
      </c>
    </row>
    <row r="10" spans="1:37" x14ac:dyDescent="0.2">
      <c r="A10" s="4">
        <v>12</v>
      </c>
      <c r="B10" s="73">
        <v>4.2259463024999997</v>
      </c>
      <c r="C10" s="75">
        <f t="shared" si="2"/>
        <v>0.89477726575345329</v>
      </c>
      <c r="D10" s="13">
        <v>156.227</v>
      </c>
      <c r="E10" s="16">
        <v>770.6</v>
      </c>
      <c r="F10" s="16">
        <v>30.06</v>
      </c>
      <c r="G10" s="20">
        <v>5.2150000000000005E-4</v>
      </c>
      <c r="H10" s="16">
        <f t="shared" si="0"/>
        <v>299.85988483685225</v>
      </c>
      <c r="I10" s="13">
        <f t="shared" si="1"/>
        <v>0.24444866775580648</v>
      </c>
      <c r="J10" s="13">
        <v>0.443</v>
      </c>
      <c r="K10" s="77">
        <v>377.03888888888889</v>
      </c>
      <c r="L10" s="77">
        <v>259.16000000000003</v>
      </c>
      <c r="M10" s="77">
        <v>39.72</v>
      </c>
      <c r="N10" s="30">
        <v>-7.6435000000000004</v>
      </c>
      <c r="O10" s="34">
        <v>1538.6</v>
      </c>
      <c r="P10" s="37">
        <v>1.29E-2</v>
      </c>
      <c r="Q10" s="7">
        <v>-9.3979000000000003E-6</v>
      </c>
      <c r="R10" s="41">
        <v>0.29399999999999998</v>
      </c>
      <c r="S10" s="42">
        <v>0.245</v>
      </c>
      <c r="T10" s="43">
        <v>0.28570000000000001</v>
      </c>
      <c r="U10" s="44">
        <v>31.113</v>
      </c>
      <c r="V10" s="51">
        <v>-4140.3</v>
      </c>
      <c r="W10" s="56">
        <v>-7.5476999999999999</v>
      </c>
      <c r="X10" s="6">
        <v>-6.4435000000000002E-4</v>
      </c>
      <c r="Y10" s="8">
        <v>1.5135E-6</v>
      </c>
      <c r="Z10" s="64">
        <v>294.19200000000001</v>
      </c>
      <c r="AA10" s="9">
        <v>-0.24342</v>
      </c>
      <c r="AB10" s="10">
        <v>6.5644E-4</v>
      </c>
      <c r="AC10" s="6">
        <v>0</v>
      </c>
      <c r="AD10" s="65">
        <v>0.156</v>
      </c>
      <c r="AE10" s="6">
        <v>-4.9546000000000003E-5</v>
      </c>
      <c r="AF10" s="12">
        <v>-1.4137E-7</v>
      </c>
      <c r="AG10" s="69">
        <v>78.138000000000005</v>
      </c>
      <c r="AH10" s="70">
        <v>0.38</v>
      </c>
      <c r="AI10" s="71">
        <v>68.082999999999998</v>
      </c>
      <c r="AJ10" s="72">
        <v>1.2222</v>
      </c>
      <c r="AK10" s="81">
        <v>3.2885547874305701</v>
      </c>
    </row>
    <row r="11" spans="1:37" x14ac:dyDescent="0.2">
      <c r="A11" s="4">
        <v>12</v>
      </c>
      <c r="B11" s="73">
        <v>3.999383575</v>
      </c>
      <c r="C11" s="75">
        <f t="shared" si="2"/>
        <v>0.78987579418371845</v>
      </c>
      <c r="D11" s="13">
        <v>156.227</v>
      </c>
      <c r="E11" s="16">
        <v>776.78</v>
      </c>
      <c r="F11" s="16">
        <v>30.06</v>
      </c>
      <c r="G11" s="20">
        <v>5.2150000000000005E-4</v>
      </c>
      <c r="H11" s="16">
        <f t="shared" si="0"/>
        <v>299.85988483685225</v>
      </c>
      <c r="I11" s="13">
        <f t="shared" si="1"/>
        <v>0.24250385356551982</v>
      </c>
      <c r="J11" s="13">
        <v>0.443</v>
      </c>
      <c r="K11" s="77">
        <v>379.81666666666666</v>
      </c>
      <c r="L11" s="77">
        <v>280.82</v>
      </c>
      <c r="M11" s="77">
        <v>39.72</v>
      </c>
      <c r="N11" s="30">
        <v>-7.9164000000000003</v>
      </c>
      <c r="O11" s="34">
        <v>1596.7</v>
      </c>
      <c r="P11" s="37">
        <v>1.3299999999999999E-2</v>
      </c>
      <c r="Q11" s="7">
        <v>-9.5379000000000006E-6</v>
      </c>
      <c r="R11" s="41">
        <v>0.29559999999999997</v>
      </c>
      <c r="S11" s="42">
        <v>0.24299999999999999</v>
      </c>
      <c r="T11" s="43">
        <v>0.28570000000000001</v>
      </c>
      <c r="U11" s="44">
        <v>10.972</v>
      </c>
      <c r="V11" s="51">
        <v>-2895.4</v>
      </c>
      <c r="W11" s="56">
        <v>-1.0004</v>
      </c>
      <c r="X11" s="6">
        <v>0</v>
      </c>
      <c r="Y11" s="12">
        <v>0</v>
      </c>
      <c r="Z11" s="64">
        <v>311.15199999999999</v>
      </c>
      <c r="AA11" s="9">
        <v>-0.28602</v>
      </c>
      <c r="AB11" s="10">
        <v>7.0334E-4</v>
      </c>
      <c r="AC11" s="6">
        <v>0</v>
      </c>
      <c r="AD11" s="65">
        <v>0.1547</v>
      </c>
      <c r="AE11" s="6">
        <v>-4.4626999999999998E-5</v>
      </c>
      <c r="AF11" s="12">
        <v>-1.4286E-7</v>
      </c>
      <c r="AG11" s="69">
        <v>78.77</v>
      </c>
      <c r="AH11" s="70">
        <v>0.38</v>
      </c>
      <c r="AI11" s="71">
        <v>66.652000000000001</v>
      </c>
      <c r="AJ11" s="72">
        <v>1.2222</v>
      </c>
      <c r="AK11" s="81">
        <v>3.5698477365893999</v>
      </c>
    </row>
    <row r="12" spans="1:37" x14ac:dyDescent="0.2">
      <c r="A12" s="4">
        <v>12</v>
      </c>
      <c r="B12" s="73">
        <v>4.2262023375000002</v>
      </c>
      <c r="C12" s="75">
        <f t="shared" si="2"/>
        <v>0.8948958132681738</v>
      </c>
      <c r="D12" s="13">
        <v>156.227</v>
      </c>
      <c r="E12" s="16">
        <v>773.76</v>
      </c>
      <c r="F12" s="16">
        <v>30.06</v>
      </c>
      <c r="G12" s="20">
        <v>5.2150000000000005E-4</v>
      </c>
      <c r="H12" s="16">
        <f t="shared" si="0"/>
        <v>299.85988483685225</v>
      </c>
      <c r="I12" s="13">
        <f t="shared" si="1"/>
        <v>0.2434503507193761</v>
      </c>
      <c r="J12" s="13">
        <v>0.443</v>
      </c>
      <c r="K12" s="77">
        <v>378.70555555555552</v>
      </c>
      <c r="L12" s="77">
        <v>269.16000000000003</v>
      </c>
      <c r="M12" s="77">
        <v>39.72</v>
      </c>
      <c r="N12" s="30">
        <v>-7.7842000000000002</v>
      </c>
      <c r="O12" s="34">
        <v>1568.5</v>
      </c>
      <c r="P12" s="37">
        <v>1.3100000000000001E-2</v>
      </c>
      <c r="Q12" s="7">
        <v>-9.4710999999999998E-6</v>
      </c>
      <c r="R12" s="41">
        <v>0.29380000000000001</v>
      </c>
      <c r="S12" s="42">
        <v>0.24399999999999999</v>
      </c>
      <c r="T12" s="43">
        <v>0.28570000000000001</v>
      </c>
      <c r="U12" s="44">
        <v>13.186</v>
      </c>
      <c r="V12" s="51">
        <v>-3074.3</v>
      </c>
      <c r="W12" s="56">
        <v>-1.6825000000000001</v>
      </c>
      <c r="X12" s="6">
        <v>0</v>
      </c>
      <c r="Y12" s="12">
        <v>0</v>
      </c>
      <c r="Z12" s="64">
        <v>302.18099999999998</v>
      </c>
      <c r="AA12" s="9">
        <v>-0.26257999999999998</v>
      </c>
      <c r="AB12" s="10">
        <v>6.7796999999999996E-4</v>
      </c>
      <c r="AC12" s="6">
        <v>0</v>
      </c>
      <c r="AD12" s="65">
        <v>0.15540000000000001</v>
      </c>
      <c r="AE12" s="6">
        <v>-4.7284999999999999E-5</v>
      </c>
      <c r="AF12" s="12">
        <v>-1.4193E-7</v>
      </c>
      <c r="AG12" s="69">
        <v>78.459999999999994</v>
      </c>
      <c r="AH12" s="70">
        <v>0.38</v>
      </c>
      <c r="AI12" s="71">
        <v>68.177000000000007</v>
      </c>
      <c r="AJ12" s="72">
        <v>1.2222</v>
      </c>
      <c r="AK12" s="81">
        <v>3.65858004975171</v>
      </c>
    </row>
    <row r="13" spans="1:37" x14ac:dyDescent="0.2">
      <c r="A13" s="4">
        <v>12</v>
      </c>
      <c r="B13" s="73">
        <v>4.2261826425000004</v>
      </c>
      <c r="C13" s="75">
        <f t="shared" si="2"/>
        <v>0.89488669422858003</v>
      </c>
      <c r="D13" s="13">
        <v>156.227</v>
      </c>
      <c r="E13" s="16">
        <v>770.6</v>
      </c>
      <c r="F13" s="16">
        <v>30.06</v>
      </c>
      <c r="G13" s="20">
        <v>5.2150000000000005E-4</v>
      </c>
      <c r="H13" s="16">
        <f t="shared" si="0"/>
        <v>299.85988483685225</v>
      </c>
      <c r="I13" s="13">
        <f t="shared" si="1"/>
        <v>0.24444866775580648</v>
      </c>
      <c r="J13" s="13">
        <v>0.443</v>
      </c>
      <c r="K13" s="77">
        <v>377.03888888888889</v>
      </c>
      <c r="L13" s="77">
        <v>260.16000000000003</v>
      </c>
      <c r="M13" s="77">
        <v>39.72</v>
      </c>
      <c r="N13" s="30">
        <v>-7.6435000000000004</v>
      </c>
      <c r="O13" s="34">
        <v>1538.6</v>
      </c>
      <c r="P13" s="37">
        <v>1.29E-2</v>
      </c>
      <c r="Q13" s="7">
        <v>-9.3979000000000003E-6</v>
      </c>
      <c r="R13" s="41">
        <v>0.29399999999999998</v>
      </c>
      <c r="S13" s="42">
        <v>0.245</v>
      </c>
      <c r="T13" s="43">
        <v>0.28570000000000001</v>
      </c>
      <c r="U13" s="44">
        <v>28.388999999999999</v>
      </c>
      <c r="V13" s="51">
        <v>-4361.8</v>
      </c>
      <c r="W13" s="56">
        <v>-6.3651999999999997</v>
      </c>
      <c r="X13" s="6">
        <v>0</v>
      </c>
      <c r="Y13" s="12">
        <v>0</v>
      </c>
      <c r="Z13" s="64">
        <v>294.56200000000001</v>
      </c>
      <c r="AA13" s="9">
        <v>-0.24492</v>
      </c>
      <c r="AB13" s="10">
        <v>6.5788999999999995E-4</v>
      </c>
      <c r="AC13" s="6">
        <v>0</v>
      </c>
      <c r="AD13" s="65">
        <v>0.15590000000000001</v>
      </c>
      <c r="AE13" s="6">
        <v>-4.9327999999999999E-5</v>
      </c>
      <c r="AF13" s="12">
        <v>-1.4154999999999999E-7</v>
      </c>
      <c r="AG13" s="69">
        <v>78.138000000000005</v>
      </c>
      <c r="AH13" s="70">
        <v>0.38</v>
      </c>
      <c r="AI13" s="71">
        <v>68.082999999999998</v>
      </c>
      <c r="AJ13" s="72">
        <v>1.2222</v>
      </c>
      <c r="AK13" s="81">
        <v>3.8954934312291498</v>
      </c>
    </row>
    <row r="14" spans="1:37" x14ac:dyDescent="0.2">
      <c r="A14" s="4">
        <v>12</v>
      </c>
      <c r="B14" s="73">
        <v>3.9984792924999999</v>
      </c>
      <c r="C14" s="75">
        <f t="shared" si="2"/>
        <v>0.78945709969671474</v>
      </c>
      <c r="D14" s="13">
        <v>156.227</v>
      </c>
      <c r="E14" s="16">
        <v>775.34</v>
      </c>
      <c r="F14" s="16">
        <v>30.06</v>
      </c>
      <c r="G14" s="20">
        <v>5.2150000000000005E-4</v>
      </c>
      <c r="H14" s="16">
        <f t="shared" si="0"/>
        <v>299.85988483685225</v>
      </c>
      <c r="I14" s="13">
        <f t="shared" si="1"/>
        <v>0.24295424378030858</v>
      </c>
      <c r="J14" s="13">
        <v>0.443</v>
      </c>
      <c r="K14" s="77">
        <v>379.26111111111106</v>
      </c>
      <c r="L14" s="77">
        <v>272.16000000000003</v>
      </c>
      <c r="M14" s="77">
        <v>39.729999999999997</v>
      </c>
      <c r="N14" s="30">
        <v>-7.8536999999999999</v>
      </c>
      <c r="O14" s="34">
        <v>1583.3</v>
      </c>
      <c r="P14" s="37">
        <v>1.32E-2</v>
      </c>
      <c r="Q14" s="7">
        <v>-9.5064999999999995E-6</v>
      </c>
      <c r="R14" s="41">
        <v>0.29599999999999999</v>
      </c>
      <c r="S14" s="42">
        <v>0.24299999999999999</v>
      </c>
      <c r="T14" s="43">
        <v>0.28570000000000001</v>
      </c>
      <c r="U14" s="44">
        <v>80.953000000000003</v>
      </c>
      <c r="V14" s="51">
        <v>-6565.9</v>
      </c>
      <c r="W14" s="56">
        <v>-25.417000000000002</v>
      </c>
      <c r="X14" s="6">
        <v>5.8637000000000003E-3</v>
      </c>
      <c r="Y14" s="8">
        <v>1.2737E-6</v>
      </c>
      <c r="Z14" s="64">
        <v>305.55099999999999</v>
      </c>
      <c r="AA14" s="9">
        <v>-0.26995000000000002</v>
      </c>
      <c r="AB14" s="10">
        <v>6.8727999999999997E-4</v>
      </c>
      <c r="AC14" s="6">
        <v>0</v>
      </c>
      <c r="AD14" s="65">
        <v>0.1552</v>
      </c>
      <c r="AE14" s="6">
        <v>-4.6594000000000001E-5</v>
      </c>
      <c r="AF14" s="12">
        <v>-1.4184999999999999E-7</v>
      </c>
      <c r="AG14" s="69">
        <v>78.915000000000006</v>
      </c>
      <c r="AH14" s="70">
        <v>0.38</v>
      </c>
      <c r="AI14" s="71">
        <v>70.122</v>
      </c>
      <c r="AJ14" s="72">
        <v>1.2222</v>
      </c>
      <c r="AK14" s="81">
        <v>3.6957896187430799</v>
      </c>
    </row>
    <row r="15" spans="1:37" x14ac:dyDescent="0.2">
      <c r="A15" s="4">
        <v>12</v>
      </c>
      <c r="B15" s="73">
        <v>2.51870513125</v>
      </c>
      <c r="C15" s="75">
        <f t="shared" si="2"/>
        <v>0.10430253425304378</v>
      </c>
      <c r="D15" s="13">
        <v>156.227</v>
      </c>
      <c r="E15" s="16">
        <v>774.9</v>
      </c>
      <c r="F15" s="16">
        <v>31.4</v>
      </c>
      <c r="G15" s="20">
        <v>5.2150000000000005E-4</v>
      </c>
      <c r="H15" s="16">
        <f t="shared" si="0"/>
        <v>299.85988483685225</v>
      </c>
      <c r="I15" s="13">
        <f t="shared" si="1"/>
        <v>0.25392864213073441</v>
      </c>
      <c r="J15" s="13">
        <v>0.39200000000000002</v>
      </c>
      <c r="K15" s="77">
        <v>374.26111111111106</v>
      </c>
      <c r="L15" s="77">
        <v>265.76</v>
      </c>
      <c r="M15" s="77">
        <v>39.82</v>
      </c>
      <c r="N15" s="30">
        <v>-7.1452999999999998</v>
      </c>
      <c r="O15" s="34">
        <v>1452.6</v>
      </c>
      <c r="P15" s="37">
        <v>1.1900000000000001E-2</v>
      </c>
      <c r="Q15" s="7">
        <v>-8.6712999999999995E-6</v>
      </c>
      <c r="R15" s="41">
        <v>0.29970000000000002</v>
      </c>
      <c r="S15" s="42">
        <v>0.254</v>
      </c>
      <c r="T15" s="43">
        <v>0.28570000000000001</v>
      </c>
      <c r="U15" s="44">
        <v>18.492000000000001</v>
      </c>
      <c r="V15" s="51">
        <v>-3450.2</v>
      </c>
      <c r="W15" s="56">
        <v>-3.3460999999999999</v>
      </c>
      <c r="X15" s="6">
        <v>0</v>
      </c>
      <c r="Y15" s="12">
        <v>0</v>
      </c>
      <c r="Z15" s="64">
        <v>187.74799999999999</v>
      </c>
      <c r="AA15" s="9">
        <v>0.43502999999999997</v>
      </c>
      <c r="AB15" s="10">
        <v>-9.0846999999999998E-4</v>
      </c>
      <c r="AC15" s="11">
        <v>1.0998E-6</v>
      </c>
      <c r="AD15" s="65">
        <v>0.15359999999999999</v>
      </c>
      <c r="AE15" s="6">
        <v>-4.9329999999999997E-5</v>
      </c>
      <c r="AF15" s="12">
        <v>-1.3656E-7</v>
      </c>
      <c r="AG15" s="69">
        <v>74.712999999999994</v>
      </c>
      <c r="AH15" s="70">
        <v>0.38</v>
      </c>
      <c r="AI15" s="71">
        <v>66.271000000000001</v>
      </c>
      <c r="AJ15" s="72">
        <v>1.2222</v>
      </c>
      <c r="AK15" s="81">
        <v>4.8835837561378899</v>
      </c>
    </row>
    <row r="16" spans="1:37" x14ac:dyDescent="0.2">
      <c r="A16" s="4">
        <v>12</v>
      </c>
      <c r="B16" s="73">
        <v>2.2934359687499999</v>
      </c>
      <c r="C16" s="75">
        <f t="shared" si="2"/>
        <v>0</v>
      </c>
      <c r="D16" s="13">
        <v>156.227</v>
      </c>
      <c r="E16" s="16">
        <v>776</v>
      </c>
      <c r="F16" s="16">
        <v>30</v>
      </c>
      <c r="G16" s="20">
        <v>5.1999999999999995E-4</v>
      </c>
      <c r="H16" s="16">
        <f t="shared" si="0"/>
        <v>300.43653846153848</v>
      </c>
      <c r="I16" s="13">
        <f t="shared" si="1"/>
        <v>0.24179808495916716</v>
      </c>
      <c r="J16" s="13">
        <v>0.36299999999999999</v>
      </c>
      <c r="K16" s="77">
        <v>374.26111111111106</v>
      </c>
      <c r="L16" s="77">
        <v>259.33999999999997</v>
      </c>
      <c r="M16" s="77">
        <v>39.82</v>
      </c>
      <c r="N16" s="30">
        <v>-7.7626999999999997</v>
      </c>
      <c r="O16" s="34">
        <v>1521.2</v>
      </c>
      <c r="P16" s="37">
        <v>1.3899999999999999E-2</v>
      </c>
      <c r="Q16" s="7">
        <v>-1.0523000000000001E-5</v>
      </c>
      <c r="R16" s="41">
        <v>0.30049999999999999</v>
      </c>
      <c r="S16" s="42">
        <v>0.25369999999999998</v>
      </c>
      <c r="T16" s="43">
        <v>0.26400000000000001</v>
      </c>
      <c r="U16" s="44">
        <v>7.5650000000000004</v>
      </c>
      <c r="V16" s="51">
        <v>-3759.7</v>
      </c>
      <c r="W16" s="56">
        <v>2.6034999999999999</v>
      </c>
      <c r="X16" s="6">
        <v>-1.1580999999999999E-2</v>
      </c>
      <c r="Y16" s="8">
        <v>5.1364999999999999E-6</v>
      </c>
      <c r="Z16" s="64">
        <v>189.90299999999999</v>
      </c>
      <c r="AA16" s="9">
        <v>0.39413999999999999</v>
      </c>
      <c r="AB16" s="10">
        <v>-8.2551E-4</v>
      </c>
      <c r="AC16" s="11">
        <v>1.0043000000000001E-6</v>
      </c>
      <c r="AD16" s="65">
        <v>0.15379999999999999</v>
      </c>
      <c r="AE16" s="6">
        <v>-5.0757999999999998E-5</v>
      </c>
      <c r="AF16" s="12">
        <v>-1.3467E-7</v>
      </c>
      <c r="AG16" s="69">
        <v>78.347999999999999</v>
      </c>
      <c r="AH16" s="70">
        <v>0.42399999999999999</v>
      </c>
      <c r="AI16" s="71">
        <v>71.248999999999995</v>
      </c>
      <c r="AJ16" s="72">
        <v>1.2989999999999999</v>
      </c>
      <c r="AK16" s="81">
        <v>3.8646074064760301</v>
      </c>
    </row>
    <row r="17" spans="1:37" x14ac:dyDescent="0.2">
      <c r="A17" s="4">
        <v>13</v>
      </c>
      <c r="B17" s="73">
        <v>4.0797182249999997</v>
      </c>
      <c r="C17" s="75">
        <f>(B17-MIN($B$17:$B$48))/(MAX($B$17:$B$48)-MIN($B$17:$B$48))</f>
        <v>0.50815593986574015</v>
      </c>
      <c r="D17" s="13">
        <v>170.25399999999999</v>
      </c>
      <c r="E17" s="16">
        <v>769.66</v>
      </c>
      <c r="F17" s="16">
        <v>27.79</v>
      </c>
      <c r="G17" s="20">
        <v>5.7149999999999996E-4</v>
      </c>
      <c r="H17" s="16">
        <f t="shared" si="0"/>
        <v>298.16812609457088</v>
      </c>
      <c r="I17" s="13">
        <f t="shared" si="1"/>
        <v>0.2479794648413465</v>
      </c>
      <c r="J17" s="13">
        <v>0.46300000000000002</v>
      </c>
      <c r="K17" s="77">
        <v>379.81666666666666</v>
      </c>
      <c r="L17" s="77">
        <v>257.61</v>
      </c>
      <c r="M17" s="77">
        <v>40.130000000000003</v>
      </c>
      <c r="N17" s="30">
        <v>-8.0180000000000007</v>
      </c>
      <c r="O17" s="34">
        <v>1610.1</v>
      </c>
      <c r="P17" s="37">
        <v>1.3599999999999999E-2</v>
      </c>
      <c r="Q17" s="7">
        <v>-9.8227E-6</v>
      </c>
      <c r="R17" s="41">
        <v>0.2979</v>
      </c>
      <c r="S17" s="42">
        <v>0.25059999999999999</v>
      </c>
      <c r="T17" s="43">
        <v>0.28570000000000001</v>
      </c>
      <c r="U17" s="44">
        <v>22.027000000000001</v>
      </c>
      <c r="V17" s="51">
        <v>-3845.6</v>
      </c>
      <c r="W17" s="56">
        <v>-4.4039000000000001</v>
      </c>
      <c r="X17" s="6">
        <v>0</v>
      </c>
      <c r="Y17" s="12">
        <v>0</v>
      </c>
      <c r="Z17" s="64">
        <v>203.73400000000001</v>
      </c>
      <c r="AA17" s="9">
        <v>0.52505000000000002</v>
      </c>
      <c r="AB17" s="10">
        <v>-1.1325E-3</v>
      </c>
      <c r="AC17" s="11">
        <v>1.3479E-6</v>
      </c>
      <c r="AD17" s="65">
        <v>0.151</v>
      </c>
      <c r="AE17" s="6">
        <v>-4.6873999999999999E-5</v>
      </c>
      <c r="AF17" s="12">
        <v>-1.3862000000000001E-7</v>
      </c>
      <c r="AG17" s="69">
        <v>75.852999999999994</v>
      </c>
      <c r="AH17" s="70">
        <v>0.38</v>
      </c>
      <c r="AI17" s="71">
        <v>63.771000000000001</v>
      </c>
      <c r="AJ17" s="72">
        <v>1.2222</v>
      </c>
      <c r="AK17" s="81">
        <v>3.5012498167413502</v>
      </c>
    </row>
    <row r="18" spans="1:37" x14ac:dyDescent="0.2">
      <c r="A18" s="4">
        <v>13</v>
      </c>
      <c r="B18" s="73">
        <v>4.3129716900000004</v>
      </c>
      <c r="C18" s="75">
        <f t="shared" ref="C18:C48" si="3">(B18-MIN($B$17:$B$48))/(MAX($B$17:$B$48)-MIN($B$17:$B$48))</f>
        <v>0.57624733199191935</v>
      </c>
      <c r="D18" s="13">
        <v>170.25399999999999</v>
      </c>
      <c r="E18" s="16">
        <v>770.24</v>
      </c>
      <c r="F18" s="16">
        <v>27.79</v>
      </c>
      <c r="G18" s="20">
        <v>5.7149999999999996E-4</v>
      </c>
      <c r="H18" s="16">
        <f t="shared" si="0"/>
        <v>298.16812609457088</v>
      </c>
      <c r="I18" s="13">
        <f t="shared" si="1"/>
        <v>0.24779273331661658</v>
      </c>
      <c r="J18" s="13">
        <v>0.46300000000000002</v>
      </c>
      <c r="K18" s="77">
        <v>380.37222222222221</v>
      </c>
      <c r="L18" s="77">
        <v>288.31</v>
      </c>
      <c r="M18" s="77">
        <v>40.130000000000003</v>
      </c>
      <c r="N18" s="30">
        <v>-8.0442</v>
      </c>
      <c r="O18" s="34">
        <v>1615.7</v>
      </c>
      <c r="P18" s="37">
        <v>1.3599999999999999E-2</v>
      </c>
      <c r="Q18" s="7">
        <v>-9.8360000000000004E-6</v>
      </c>
      <c r="R18" s="41">
        <v>0.2979</v>
      </c>
      <c r="S18" s="42">
        <v>0.25640000000000002</v>
      </c>
      <c r="T18" s="43">
        <v>0.28570000000000001</v>
      </c>
      <c r="U18" s="44">
        <v>20.695</v>
      </c>
      <c r="V18" s="51">
        <v>-3734.1</v>
      </c>
      <c r="W18" s="56">
        <v>-3.9937</v>
      </c>
      <c r="X18" s="6">
        <v>0</v>
      </c>
      <c r="Y18" s="12">
        <v>0</v>
      </c>
      <c r="Z18" s="64">
        <v>198.51499999999999</v>
      </c>
      <c r="AA18" s="9">
        <v>0.56062999999999996</v>
      </c>
      <c r="AB18" s="10">
        <v>-1.2015000000000001E-3</v>
      </c>
      <c r="AC18" s="11">
        <v>1.3777E-6</v>
      </c>
      <c r="AD18" s="65">
        <v>0.1489</v>
      </c>
      <c r="AE18" s="6">
        <v>-3.9975000000000003E-5</v>
      </c>
      <c r="AF18" s="12">
        <v>-1.4394999999999999E-7</v>
      </c>
      <c r="AG18" s="69">
        <v>75.915999999999997</v>
      </c>
      <c r="AH18" s="70">
        <v>0.38</v>
      </c>
      <c r="AI18" s="71">
        <v>63.787999999999997</v>
      </c>
      <c r="AJ18" s="72">
        <v>1.2222</v>
      </c>
      <c r="AK18" s="81">
        <v>4.3571701408079004</v>
      </c>
    </row>
    <row r="19" spans="1:37" x14ac:dyDescent="0.2">
      <c r="A19" s="4">
        <v>13</v>
      </c>
      <c r="B19" s="73">
        <v>3.5590755199999999</v>
      </c>
      <c r="C19" s="75">
        <f t="shared" si="3"/>
        <v>0.35616983074710595</v>
      </c>
      <c r="D19" s="13">
        <v>170.25399999999999</v>
      </c>
      <c r="E19" s="16">
        <v>770.78</v>
      </c>
      <c r="F19" s="16">
        <v>27.13</v>
      </c>
      <c r="G19" s="20">
        <v>5.775E-4</v>
      </c>
      <c r="H19" s="16">
        <f t="shared" si="0"/>
        <v>295.06759098786824</v>
      </c>
      <c r="I19" s="13">
        <f t="shared" si="1"/>
        <v>0.24427844659081296</v>
      </c>
      <c r="J19" s="13">
        <v>0.49299999999999999</v>
      </c>
      <c r="K19" s="77">
        <v>383.15</v>
      </c>
      <c r="L19" s="77">
        <v>338.14</v>
      </c>
      <c r="M19" s="77">
        <v>39.99</v>
      </c>
      <c r="N19" s="30">
        <v>-8.4665999999999997</v>
      </c>
      <c r="O19" s="34">
        <v>1694</v>
      </c>
      <c r="P19" s="37">
        <v>1.44E-2</v>
      </c>
      <c r="Q19" s="7">
        <v>-1.0326000000000001E-5</v>
      </c>
      <c r="R19" s="41">
        <v>0.29480000000000001</v>
      </c>
      <c r="S19" s="42">
        <v>0.24460000000000001</v>
      </c>
      <c r="T19" s="43">
        <v>0.28570000000000001</v>
      </c>
      <c r="U19" s="44">
        <v>20.704000000000001</v>
      </c>
      <c r="V19" s="51">
        <v>-3790.3</v>
      </c>
      <c r="W19" s="56">
        <v>-3.9759000000000002</v>
      </c>
      <c r="X19" s="6">
        <v>0</v>
      </c>
      <c r="Y19" s="12">
        <v>0</v>
      </c>
      <c r="Z19" s="64">
        <v>120.958</v>
      </c>
      <c r="AA19" s="9">
        <v>1.2466999999999999</v>
      </c>
      <c r="AB19" s="10">
        <v>-2.6143E-3</v>
      </c>
      <c r="AC19" s="11">
        <v>2.3985E-6</v>
      </c>
      <c r="AD19" s="65">
        <v>0.14610000000000001</v>
      </c>
      <c r="AE19" s="6">
        <v>-2.6016999999999998E-5</v>
      </c>
      <c r="AF19" s="12">
        <v>-1.5688000000000001E-7</v>
      </c>
      <c r="AG19" s="69">
        <v>77.221999999999994</v>
      </c>
      <c r="AH19" s="70">
        <v>0.38</v>
      </c>
      <c r="AI19" s="71">
        <v>63.777000000000001</v>
      </c>
      <c r="AJ19" s="72">
        <v>1.2222</v>
      </c>
      <c r="AK19" s="81">
        <v>2.5799089591037201</v>
      </c>
    </row>
    <row r="20" spans="1:37" x14ac:dyDescent="0.2">
      <c r="A20" s="4">
        <v>13</v>
      </c>
      <c r="B20" s="73">
        <v>3.5588628075000002</v>
      </c>
      <c r="C20" s="75">
        <f t="shared" si="3"/>
        <v>0.35610773567706006</v>
      </c>
      <c r="D20" s="13">
        <v>170.25399999999999</v>
      </c>
      <c r="E20" s="16">
        <v>775.02</v>
      </c>
      <c r="F20" s="16">
        <v>27.13</v>
      </c>
      <c r="G20" s="20">
        <v>5.775E-4</v>
      </c>
      <c r="H20" s="16">
        <f t="shared" si="0"/>
        <v>295.06759098786824</v>
      </c>
      <c r="I20" s="13">
        <f t="shared" si="1"/>
        <v>0.24294204157733582</v>
      </c>
      <c r="J20" s="13">
        <v>0.49299999999999999</v>
      </c>
      <c r="K20" s="77">
        <v>385.37222222222221</v>
      </c>
      <c r="L20" s="77">
        <v>338.14</v>
      </c>
      <c r="M20" s="77">
        <v>39.99</v>
      </c>
      <c r="N20" s="30">
        <v>-8.6516000000000002</v>
      </c>
      <c r="O20" s="34">
        <v>1733.9</v>
      </c>
      <c r="P20" s="37">
        <v>1.47E-2</v>
      </c>
      <c r="Q20" s="7">
        <v>-1.0412E-5</v>
      </c>
      <c r="R20" s="41">
        <v>0.29480000000000001</v>
      </c>
      <c r="S20" s="42">
        <v>0.24729999999999999</v>
      </c>
      <c r="T20" s="43">
        <v>0.28570000000000001</v>
      </c>
      <c r="U20" s="44">
        <v>20.425000000000001</v>
      </c>
      <c r="V20" s="51">
        <v>-3786.1</v>
      </c>
      <c r="W20" s="56">
        <v>-3.8871000000000002</v>
      </c>
      <c r="X20" s="6">
        <v>0</v>
      </c>
      <c r="Y20" s="12">
        <v>0</v>
      </c>
      <c r="Z20" s="64">
        <v>125.822</v>
      </c>
      <c r="AA20" s="9">
        <v>1.2181999999999999</v>
      </c>
      <c r="AB20" s="10">
        <v>-2.5406999999999999E-3</v>
      </c>
      <c r="AC20" s="11">
        <v>2.3255E-6</v>
      </c>
      <c r="AD20" s="65">
        <v>0.1462</v>
      </c>
      <c r="AE20" s="6">
        <v>-2.6225E-5</v>
      </c>
      <c r="AF20" s="12">
        <v>-1.5496000000000001E-7</v>
      </c>
      <c r="AG20" s="69">
        <v>77.686000000000007</v>
      </c>
      <c r="AH20" s="70">
        <v>0.38</v>
      </c>
      <c r="AI20" s="71">
        <v>63.899000000000001</v>
      </c>
      <c r="AJ20" s="72">
        <v>1.2222</v>
      </c>
      <c r="AK20" s="81">
        <v>3.65152471721429</v>
      </c>
    </row>
    <row r="21" spans="1:37" x14ac:dyDescent="0.2">
      <c r="A21" s="4">
        <v>13</v>
      </c>
      <c r="B21" s="73">
        <v>3.7917913150000002</v>
      </c>
      <c r="C21" s="75">
        <f t="shared" si="3"/>
        <v>0.42410426615324454</v>
      </c>
      <c r="D21" s="13">
        <v>170.25399999999999</v>
      </c>
      <c r="E21" s="16">
        <v>776.44</v>
      </c>
      <c r="F21" s="16">
        <v>27.13</v>
      </c>
      <c r="G21" s="20">
        <v>5.775E-4</v>
      </c>
      <c r="H21" s="16">
        <f t="shared" si="0"/>
        <v>295.06759098786824</v>
      </c>
      <c r="I21" s="13">
        <f t="shared" si="1"/>
        <v>0.24249773461344956</v>
      </c>
      <c r="J21" s="13">
        <v>0.48799999999999999</v>
      </c>
      <c r="K21" s="77">
        <v>385.92777777777775</v>
      </c>
      <c r="L21" s="77">
        <v>344.16</v>
      </c>
      <c r="M21" s="77">
        <v>39.96</v>
      </c>
      <c r="N21" s="30">
        <v>-8.6667000000000005</v>
      </c>
      <c r="O21" s="34">
        <v>1741</v>
      </c>
      <c r="P21" s="37">
        <v>1.46E-2</v>
      </c>
      <c r="Q21" s="7">
        <v>-1.0363999999999999E-5</v>
      </c>
      <c r="R21" s="41">
        <v>0.29480000000000001</v>
      </c>
      <c r="S21" s="42">
        <v>0.24299999999999999</v>
      </c>
      <c r="T21" s="43">
        <v>0.28570000000000001</v>
      </c>
      <c r="U21" s="44">
        <v>256.58</v>
      </c>
      <c r="V21" s="51">
        <v>-12145</v>
      </c>
      <c r="W21" s="56">
        <v>-94.900999999999996</v>
      </c>
      <c r="X21" s="6">
        <v>5.9569999999999998E-2</v>
      </c>
      <c r="Y21" s="8">
        <v>-1.4277000000000001E-5</v>
      </c>
      <c r="Z21" s="64">
        <v>117.691</v>
      </c>
      <c r="AA21" s="9">
        <v>1.2904</v>
      </c>
      <c r="AB21" s="10">
        <v>-2.6832000000000002E-3</v>
      </c>
      <c r="AC21" s="11">
        <v>2.4308999999999999E-6</v>
      </c>
      <c r="AD21" s="65">
        <v>0.1457</v>
      </c>
      <c r="AE21" s="6">
        <v>-2.4607E-5</v>
      </c>
      <c r="AF21" s="12">
        <v>-1.5566000000000001E-7</v>
      </c>
      <c r="AG21" s="69">
        <v>82.513000000000005</v>
      </c>
      <c r="AH21" s="70">
        <v>0.38</v>
      </c>
      <c r="AI21" s="71">
        <v>66.12</v>
      </c>
      <c r="AJ21" s="72">
        <v>1.2222</v>
      </c>
      <c r="AK21" s="81">
        <v>3.51371669839983</v>
      </c>
    </row>
    <row r="22" spans="1:37" x14ac:dyDescent="0.2">
      <c r="A22" s="4">
        <v>13</v>
      </c>
      <c r="B22" s="73">
        <v>3.7913276050000002</v>
      </c>
      <c r="C22" s="75">
        <f t="shared" si="3"/>
        <v>0.42396889984928493</v>
      </c>
      <c r="D22" s="13">
        <v>170.25399999999999</v>
      </c>
      <c r="E22" s="16">
        <v>770.78</v>
      </c>
      <c r="F22" s="16">
        <v>27.13</v>
      </c>
      <c r="G22" s="20">
        <v>5.775E-4</v>
      </c>
      <c r="H22" s="16">
        <f t="shared" si="0"/>
        <v>295.06759098786824</v>
      </c>
      <c r="I22" s="13">
        <f t="shared" si="1"/>
        <v>0.24427844659081296</v>
      </c>
      <c r="J22" s="13">
        <v>0.49299999999999999</v>
      </c>
      <c r="K22" s="77">
        <v>383.15</v>
      </c>
      <c r="L22" s="77">
        <v>338.14</v>
      </c>
      <c r="M22" s="77">
        <v>39.99</v>
      </c>
      <c r="N22" s="30">
        <v>-8.4665999999999997</v>
      </c>
      <c r="O22" s="34">
        <v>1694</v>
      </c>
      <c r="P22" s="37">
        <v>1.44E-2</v>
      </c>
      <c r="Q22" s="7">
        <v>-1.0326000000000001E-5</v>
      </c>
      <c r="R22" s="41">
        <v>0.29480000000000001</v>
      </c>
      <c r="S22" s="42">
        <v>0.24690000000000001</v>
      </c>
      <c r="T22" s="43">
        <v>0.28570000000000001</v>
      </c>
      <c r="U22" s="44">
        <v>23.274999999999999</v>
      </c>
      <c r="V22" s="51">
        <v>-4012</v>
      </c>
      <c r="W22" s="56">
        <v>-4.7667999999999999</v>
      </c>
      <c r="X22" s="6">
        <v>0</v>
      </c>
      <c r="Y22" s="12">
        <v>0</v>
      </c>
      <c r="Z22" s="64">
        <v>123.014</v>
      </c>
      <c r="AA22" s="9">
        <v>1.2349000000000001</v>
      </c>
      <c r="AB22" s="10">
        <v>-2.5879000000000002E-3</v>
      </c>
      <c r="AC22" s="11">
        <v>2.3750000000000001E-6</v>
      </c>
      <c r="AD22" s="65">
        <v>0.14610000000000001</v>
      </c>
      <c r="AE22" s="6">
        <v>-2.6016999999999998E-5</v>
      </c>
      <c r="AF22" s="12">
        <v>-1.5688000000000001E-7</v>
      </c>
      <c r="AG22" s="69">
        <v>77.221999999999994</v>
      </c>
      <c r="AH22" s="70">
        <v>0.38</v>
      </c>
      <c r="AI22" s="71">
        <v>63.777000000000001</v>
      </c>
      <c r="AJ22" s="72">
        <v>1.2222</v>
      </c>
      <c r="AK22" s="81">
        <v>3.5090527896903101</v>
      </c>
    </row>
    <row r="23" spans="1:37" x14ac:dyDescent="0.2">
      <c r="A23" s="4">
        <v>13</v>
      </c>
      <c r="B23" s="73">
        <v>3.5597687124999999</v>
      </c>
      <c r="C23" s="75">
        <f t="shared" si="3"/>
        <v>0.35637218762243222</v>
      </c>
      <c r="D23" s="13">
        <v>170.25399999999999</v>
      </c>
      <c r="E23" s="16">
        <v>772.19</v>
      </c>
      <c r="F23" s="16">
        <v>27.13</v>
      </c>
      <c r="G23" s="20">
        <v>5.775E-4</v>
      </c>
      <c r="H23" s="16">
        <f t="shared" si="0"/>
        <v>295.06759098786824</v>
      </c>
      <c r="I23" s="13">
        <f t="shared" si="1"/>
        <v>0.24383240013891244</v>
      </c>
      <c r="J23" s="13">
        <v>0.49299999999999999</v>
      </c>
      <c r="K23" s="77">
        <v>384.26111111111106</v>
      </c>
      <c r="L23" s="77">
        <v>338.14</v>
      </c>
      <c r="M23" s="77">
        <v>39.99</v>
      </c>
      <c r="N23" s="30">
        <v>-8.5288000000000004</v>
      </c>
      <c r="O23" s="34">
        <v>1707.3</v>
      </c>
      <c r="P23" s="37">
        <v>1.4500000000000001E-2</v>
      </c>
      <c r="Q23" s="7">
        <v>-1.0355E-5</v>
      </c>
      <c r="R23" s="41">
        <v>0.29480000000000001</v>
      </c>
      <c r="S23" s="42">
        <v>0.24560000000000001</v>
      </c>
      <c r="T23" s="43">
        <v>0.28570000000000001</v>
      </c>
      <c r="U23" s="44">
        <v>23.611000000000001</v>
      </c>
      <c r="V23" s="51">
        <v>-4048.1</v>
      </c>
      <c r="W23" s="56">
        <v>-4.8689</v>
      </c>
      <c r="X23" s="6">
        <v>0</v>
      </c>
      <c r="Y23" s="12">
        <v>0</v>
      </c>
      <c r="Z23" s="64">
        <v>122.639</v>
      </c>
      <c r="AA23" s="9">
        <v>1.2367999999999999</v>
      </c>
      <c r="AB23" s="10">
        <v>-2.5888E-3</v>
      </c>
      <c r="AC23" s="11">
        <v>2.3732999999999998E-6</v>
      </c>
      <c r="AD23" s="65">
        <v>0.14610000000000001</v>
      </c>
      <c r="AE23" s="6">
        <v>-2.6086999999999999E-5</v>
      </c>
      <c r="AF23" s="12">
        <v>-1.5624E-7</v>
      </c>
      <c r="AG23" s="69">
        <v>77.376999999999995</v>
      </c>
      <c r="AH23" s="70">
        <v>0.38</v>
      </c>
      <c r="AI23" s="71">
        <v>63.817999999999998</v>
      </c>
      <c r="AJ23" s="72">
        <v>1.2222</v>
      </c>
      <c r="AK23" s="81">
        <v>3.34114344104756</v>
      </c>
    </row>
    <row r="24" spans="1:37" x14ac:dyDescent="0.2">
      <c r="A24" s="4">
        <v>13</v>
      </c>
      <c r="B24" s="73">
        <v>3.7917140300000001</v>
      </c>
      <c r="C24" s="75">
        <f t="shared" si="3"/>
        <v>0.42408170510258458</v>
      </c>
      <c r="D24" s="13">
        <v>170.25399999999999</v>
      </c>
      <c r="E24" s="16">
        <v>772.19</v>
      </c>
      <c r="F24" s="16">
        <v>27.13</v>
      </c>
      <c r="G24" s="20">
        <v>5.775E-4</v>
      </c>
      <c r="H24" s="16">
        <f t="shared" si="0"/>
        <v>295.06759098786824</v>
      </c>
      <c r="I24" s="13">
        <f t="shared" si="1"/>
        <v>0.24383240013891244</v>
      </c>
      <c r="J24" s="13">
        <v>0.49299999999999999</v>
      </c>
      <c r="K24" s="77">
        <v>384.26111111111106</v>
      </c>
      <c r="L24" s="77">
        <v>338.14</v>
      </c>
      <c r="M24" s="77">
        <v>39.96</v>
      </c>
      <c r="N24" s="30">
        <v>-8.5288000000000004</v>
      </c>
      <c r="O24" s="34">
        <v>1707.3</v>
      </c>
      <c r="P24" s="37">
        <v>1.4500000000000001E-2</v>
      </c>
      <c r="Q24" s="7">
        <v>-1.0355E-5</v>
      </c>
      <c r="R24" s="41">
        <v>0.29480000000000001</v>
      </c>
      <c r="S24" s="42">
        <v>0.2447</v>
      </c>
      <c r="T24" s="43">
        <v>0.28570000000000001</v>
      </c>
      <c r="U24" s="44">
        <v>19.779</v>
      </c>
      <c r="V24" s="51">
        <v>-3717.1</v>
      </c>
      <c r="W24" s="56">
        <v>-3.6905000000000001</v>
      </c>
      <c r="X24" s="6">
        <v>0</v>
      </c>
      <c r="Y24" s="12">
        <v>0</v>
      </c>
      <c r="Z24" s="64">
        <v>121.871</v>
      </c>
      <c r="AA24" s="9">
        <v>1.2412000000000001</v>
      </c>
      <c r="AB24" s="10">
        <v>-2.5986999999999998E-3</v>
      </c>
      <c r="AC24" s="11">
        <v>2.3821E-6</v>
      </c>
      <c r="AD24" s="65">
        <v>0.14610000000000001</v>
      </c>
      <c r="AE24" s="6">
        <v>-2.6086999999999999E-5</v>
      </c>
      <c r="AF24" s="12">
        <v>-1.5624E-7</v>
      </c>
      <c r="AG24" s="69">
        <v>77.376999999999995</v>
      </c>
      <c r="AH24" s="70">
        <v>0.38</v>
      </c>
      <c r="AI24" s="71">
        <v>63.817999999999998</v>
      </c>
      <c r="AJ24" s="72">
        <v>1.2222</v>
      </c>
      <c r="AK24" s="81">
        <v>3.2782605902252699</v>
      </c>
    </row>
    <row r="25" spans="1:37" x14ac:dyDescent="0.2">
      <c r="A25" s="4">
        <v>13</v>
      </c>
      <c r="B25" s="73">
        <v>3.5597587024999999</v>
      </c>
      <c r="C25" s="75">
        <f t="shared" si="3"/>
        <v>0.3563692655014889</v>
      </c>
      <c r="D25" s="13">
        <v>170.25399999999999</v>
      </c>
      <c r="E25" s="16">
        <v>766.55</v>
      </c>
      <c r="F25" s="16">
        <v>27.13</v>
      </c>
      <c r="G25" s="20">
        <v>5.775E-4</v>
      </c>
      <c r="H25" s="16">
        <f t="shared" si="0"/>
        <v>295.06759098786824</v>
      </c>
      <c r="I25" s="13">
        <f t="shared" si="1"/>
        <v>0.24562643149601046</v>
      </c>
      <c r="J25" s="13">
        <v>0.49299999999999999</v>
      </c>
      <c r="K25" s="77">
        <v>381.48333333333335</v>
      </c>
      <c r="L25" s="77">
        <v>313.14999999999998</v>
      </c>
      <c r="M25" s="77">
        <v>40</v>
      </c>
      <c r="N25" s="30">
        <v>-8.2772000000000006</v>
      </c>
      <c r="O25" s="34">
        <v>1653.5</v>
      </c>
      <c r="P25" s="37">
        <v>1.41E-2</v>
      </c>
      <c r="Q25" s="7">
        <v>-1.0233E-5</v>
      </c>
      <c r="R25" s="41">
        <v>0.29480000000000001</v>
      </c>
      <c r="S25" s="42">
        <v>0.24340000000000001</v>
      </c>
      <c r="T25" s="43">
        <v>0.28570000000000001</v>
      </c>
      <c r="U25" s="44">
        <v>24.922999999999998</v>
      </c>
      <c r="V25" s="51">
        <v>-4132.3999999999996</v>
      </c>
      <c r="W25" s="56">
        <v>-5.2775999999999996</v>
      </c>
      <c r="X25" s="6">
        <v>0</v>
      </c>
      <c r="Y25" s="12">
        <v>0</v>
      </c>
      <c r="Z25" s="64">
        <v>142.32</v>
      </c>
      <c r="AA25" s="9">
        <v>1.1142000000000001</v>
      </c>
      <c r="AB25" s="10">
        <v>-2.3760999999999999E-3</v>
      </c>
      <c r="AC25" s="11">
        <v>2.2693999999999998E-6</v>
      </c>
      <c r="AD25" s="65">
        <v>0.14799999999999999</v>
      </c>
      <c r="AE25" s="6">
        <v>-3.2684000000000001E-5</v>
      </c>
      <c r="AF25" s="12">
        <v>-1.533E-7</v>
      </c>
      <c r="AG25" s="69">
        <v>76.757999999999996</v>
      </c>
      <c r="AH25" s="70">
        <v>0.38</v>
      </c>
      <c r="AI25" s="71">
        <v>63.654000000000003</v>
      </c>
      <c r="AJ25" s="72">
        <v>1.2222</v>
      </c>
      <c r="AK25" s="81">
        <v>3.5080670382712902</v>
      </c>
    </row>
    <row r="26" spans="1:37" x14ac:dyDescent="0.2">
      <c r="A26" s="4">
        <v>13</v>
      </c>
      <c r="B26" s="73">
        <v>3.7918739299999999</v>
      </c>
      <c r="C26" s="75">
        <f t="shared" si="3"/>
        <v>0.42412838313843271</v>
      </c>
      <c r="D26" s="13">
        <v>170.25399999999999</v>
      </c>
      <c r="E26" s="16">
        <v>766.55</v>
      </c>
      <c r="F26" s="16">
        <v>27.13</v>
      </c>
      <c r="G26" s="20">
        <v>5.775E-4</v>
      </c>
      <c r="H26" s="16">
        <f t="shared" si="0"/>
        <v>295.06759098786824</v>
      </c>
      <c r="I26" s="13">
        <f t="shared" si="1"/>
        <v>0.24562643149601046</v>
      </c>
      <c r="J26" s="13">
        <v>0.49299999999999999</v>
      </c>
      <c r="K26" s="77">
        <v>381.48333333333335</v>
      </c>
      <c r="L26" s="77">
        <v>338.14</v>
      </c>
      <c r="M26" s="77">
        <v>39.96</v>
      </c>
      <c r="N26" s="30">
        <v>-8.2772000000000006</v>
      </c>
      <c r="O26" s="34">
        <v>1653.5</v>
      </c>
      <c r="P26" s="37">
        <v>1.41E-2</v>
      </c>
      <c r="Q26" s="7">
        <v>-1.0233E-5</v>
      </c>
      <c r="R26" s="41">
        <v>0.29480000000000001</v>
      </c>
      <c r="S26" s="42">
        <v>0.24429999999999999</v>
      </c>
      <c r="T26" s="43">
        <v>0.28570000000000001</v>
      </c>
      <c r="U26" s="44">
        <v>23.584</v>
      </c>
      <c r="V26" s="51">
        <v>-4017.5</v>
      </c>
      <c r="W26" s="56">
        <v>-4.8653000000000004</v>
      </c>
      <c r="X26" s="6">
        <v>0</v>
      </c>
      <c r="Y26" s="12">
        <v>0</v>
      </c>
      <c r="Z26" s="64">
        <v>118.188</v>
      </c>
      <c r="AA26" s="9">
        <v>1.2634000000000001</v>
      </c>
      <c r="AB26" s="10">
        <v>-2.6619E-3</v>
      </c>
      <c r="AC26" s="11">
        <v>2.4487E-6</v>
      </c>
      <c r="AD26" s="65">
        <v>0.14599999999999999</v>
      </c>
      <c r="AE26" s="6">
        <v>-2.58E-5</v>
      </c>
      <c r="AF26" s="12">
        <v>-1.5885E-7</v>
      </c>
      <c r="AG26" s="69">
        <v>76.757999999999996</v>
      </c>
      <c r="AH26" s="70">
        <v>0.38</v>
      </c>
      <c r="AI26" s="71">
        <v>63.654000000000003</v>
      </c>
      <c r="AJ26" s="72">
        <v>1.2222</v>
      </c>
      <c r="AK26" s="81">
        <v>3.6290205128174202</v>
      </c>
    </row>
    <row r="27" spans="1:37" x14ac:dyDescent="0.2">
      <c r="A27" s="4">
        <v>13</v>
      </c>
      <c r="B27" s="73">
        <v>4.0233374025000002</v>
      </c>
      <c r="C27" s="75">
        <f t="shared" si="3"/>
        <v>0.49169724034226703</v>
      </c>
      <c r="D27" s="13">
        <v>170.25399999999999</v>
      </c>
      <c r="E27" s="16">
        <v>766.56</v>
      </c>
      <c r="F27" s="16">
        <v>27.13</v>
      </c>
      <c r="G27" s="20">
        <v>5.775E-4</v>
      </c>
      <c r="H27" s="16">
        <f t="shared" si="0"/>
        <v>295.06759098786824</v>
      </c>
      <c r="I27" s="13">
        <f t="shared" si="1"/>
        <v>0.24562322722717961</v>
      </c>
      <c r="J27" s="13">
        <v>0.48799999999999999</v>
      </c>
      <c r="K27" s="77">
        <v>381.48333333333335</v>
      </c>
      <c r="L27" s="77">
        <v>318.16000000000003</v>
      </c>
      <c r="M27" s="77">
        <v>39.93</v>
      </c>
      <c r="N27" s="30">
        <v>-8.2294999999999998</v>
      </c>
      <c r="O27" s="34">
        <v>1647.2</v>
      </c>
      <c r="P27" s="37">
        <v>1.4E-2</v>
      </c>
      <c r="Q27" s="7">
        <v>-1.0152999999999999E-5</v>
      </c>
      <c r="R27" s="31">
        <v>0.265283330884025</v>
      </c>
      <c r="S27" s="45">
        <v>0.22676321495472401</v>
      </c>
      <c r="T27" s="46">
        <v>0.25722780821755997</v>
      </c>
      <c r="U27" s="44">
        <v>117.27</v>
      </c>
      <c r="V27" s="51">
        <v>-7609.2</v>
      </c>
      <c r="W27" s="56">
        <v>-40.106999999999999</v>
      </c>
      <c r="X27" s="6">
        <v>1.8664E-2</v>
      </c>
      <c r="Y27" s="8">
        <v>-2.8127000000000002E-6</v>
      </c>
      <c r="Z27" s="64">
        <v>143.178</v>
      </c>
      <c r="AA27" s="9">
        <v>1.1585000000000001</v>
      </c>
      <c r="AB27" s="10">
        <v>-2.4627E-3</v>
      </c>
      <c r="AC27" s="11">
        <v>2.3348999999999999E-6</v>
      </c>
      <c r="AD27" s="65">
        <v>0.14760000000000001</v>
      </c>
      <c r="AE27" s="6">
        <v>-3.1350000000000003E-5</v>
      </c>
      <c r="AF27" s="12">
        <v>-1.5437E-7</v>
      </c>
      <c r="AG27" s="69">
        <v>81.462999999999994</v>
      </c>
      <c r="AH27" s="70">
        <v>0.38</v>
      </c>
      <c r="AI27" s="71">
        <v>65.853999999999999</v>
      </c>
      <c r="AJ27" s="72">
        <v>1.2222</v>
      </c>
      <c r="AK27" s="81">
        <v>4.1809610927767</v>
      </c>
    </row>
    <row r="28" spans="1:37" x14ac:dyDescent="0.2">
      <c r="A28" s="4">
        <v>13</v>
      </c>
      <c r="B28" s="73">
        <v>3.7912103450000001</v>
      </c>
      <c r="C28" s="75">
        <f t="shared" si="3"/>
        <v>0.42393466928966289</v>
      </c>
      <c r="D28" s="13">
        <v>170.25399999999999</v>
      </c>
      <c r="E28" s="16">
        <v>770.78</v>
      </c>
      <c r="F28" s="16">
        <v>27.13</v>
      </c>
      <c r="G28" s="20">
        <v>5.775E-4</v>
      </c>
      <c r="H28" s="16">
        <f t="shared" si="0"/>
        <v>295.06759098786824</v>
      </c>
      <c r="I28" s="13">
        <f t="shared" si="1"/>
        <v>0.24427844659081296</v>
      </c>
      <c r="J28" s="13">
        <v>0.49299999999999999</v>
      </c>
      <c r="K28" s="77">
        <v>383.15</v>
      </c>
      <c r="L28" s="77">
        <v>338.14</v>
      </c>
      <c r="M28" s="77">
        <v>39.99</v>
      </c>
      <c r="N28" s="30">
        <v>-8.4665999999999997</v>
      </c>
      <c r="O28" s="34">
        <v>1694</v>
      </c>
      <c r="P28" s="37">
        <v>1.44E-2</v>
      </c>
      <c r="Q28" s="7">
        <v>-1.0326000000000001E-5</v>
      </c>
      <c r="R28" s="31">
        <v>0.26334843279043701</v>
      </c>
      <c r="S28" s="45">
        <v>0.22131316293150799</v>
      </c>
      <c r="T28" s="46">
        <v>0.26837384225038902</v>
      </c>
      <c r="U28" s="44">
        <v>27.338000000000001</v>
      </c>
      <c r="V28" s="51">
        <v>-4362.5</v>
      </c>
      <c r="W28" s="56">
        <v>-6.0166000000000004</v>
      </c>
      <c r="X28" s="6">
        <v>0</v>
      </c>
      <c r="Y28" s="12">
        <v>0</v>
      </c>
      <c r="Z28" s="64">
        <v>120.958</v>
      </c>
      <c r="AA28" s="9">
        <v>1.2466999999999999</v>
      </c>
      <c r="AB28" s="10">
        <v>-2.6143E-3</v>
      </c>
      <c r="AC28" s="11">
        <v>2.3985E-6</v>
      </c>
      <c r="AD28" s="65">
        <v>0.14610000000000001</v>
      </c>
      <c r="AE28" s="6">
        <v>-2.6016999999999998E-5</v>
      </c>
      <c r="AF28" s="12">
        <v>-1.5688000000000001E-7</v>
      </c>
      <c r="AG28" s="69">
        <v>77.221999999999994</v>
      </c>
      <c r="AH28" s="70">
        <v>0.38</v>
      </c>
      <c r="AI28" s="71">
        <v>63.777000000000001</v>
      </c>
      <c r="AJ28" s="72">
        <v>1.2222</v>
      </c>
      <c r="AK28" s="81">
        <v>3.3564353558150599</v>
      </c>
    </row>
    <row r="29" spans="1:37" x14ac:dyDescent="0.2">
      <c r="A29" s="4">
        <v>13</v>
      </c>
      <c r="B29" s="73">
        <v>3.7911117399999998</v>
      </c>
      <c r="C29" s="75">
        <f t="shared" si="3"/>
        <v>0.42390588450088978</v>
      </c>
      <c r="D29" s="13">
        <v>170.25399999999999</v>
      </c>
      <c r="E29" s="16">
        <v>767.96</v>
      </c>
      <c r="F29" s="16">
        <v>27.13</v>
      </c>
      <c r="G29" s="20">
        <v>5.775E-4</v>
      </c>
      <c r="H29" s="16">
        <f t="shared" si="0"/>
        <v>295.06759098786824</v>
      </c>
      <c r="I29" s="13">
        <f t="shared" si="1"/>
        <v>0.24517545323098441</v>
      </c>
      <c r="J29" s="13">
        <v>0.49299999999999999</v>
      </c>
      <c r="K29" s="77">
        <v>382.03888888888889</v>
      </c>
      <c r="L29" s="77">
        <v>370.15</v>
      </c>
      <c r="M29" s="77">
        <v>39.99</v>
      </c>
      <c r="N29" s="30">
        <v>-8.3408999999999995</v>
      </c>
      <c r="O29" s="34">
        <v>1667</v>
      </c>
      <c r="P29" s="37">
        <v>1.4200000000000001E-2</v>
      </c>
      <c r="Q29" s="7">
        <v>-1.0265000000000001E-5</v>
      </c>
      <c r="R29" s="31">
        <v>0.25785206436852798</v>
      </c>
      <c r="S29" s="45">
        <v>0.20957333500283301</v>
      </c>
      <c r="T29" s="46">
        <v>0.29173014592344199</v>
      </c>
      <c r="U29" s="44">
        <v>18.815999999999999</v>
      </c>
      <c r="V29" s="51">
        <v>-3614.6</v>
      </c>
      <c r="W29" s="56">
        <v>-3.3967999999999998</v>
      </c>
      <c r="X29" s="6">
        <v>0</v>
      </c>
      <c r="Y29" s="12">
        <v>0</v>
      </c>
      <c r="Z29" s="64">
        <v>80.314999999999998</v>
      </c>
      <c r="AA29" s="9">
        <v>1.4883999999999999</v>
      </c>
      <c r="AB29" s="10">
        <v>-3.0817000000000002E-3</v>
      </c>
      <c r="AC29" s="11">
        <v>2.7041999999999999E-6</v>
      </c>
      <c r="AD29" s="65">
        <v>0.14299999999999999</v>
      </c>
      <c r="AE29" s="6">
        <v>-1.6184E-5</v>
      </c>
      <c r="AF29" s="12">
        <v>-1.6598999999999999E-7</v>
      </c>
      <c r="AG29" s="69">
        <v>76.912999999999997</v>
      </c>
      <c r="AH29" s="70">
        <v>0.38</v>
      </c>
      <c r="AI29" s="71">
        <v>63.695</v>
      </c>
      <c r="AJ29" s="72">
        <v>1.2222</v>
      </c>
      <c r="AK29" s="81">
        <v>3.7837600180833602</v>
      </c>
    </row>
    <row r="30" spans="1:37" x14ac:dyDescent="0.2">
      <c r="A30" s="4">
        <v>13</v>
      </c>
      <c r="B30" s="73">
        <v>4.0229387250000004</v>
      </c>
      <c r="C30" s="75">
        <f t="shared" si="3"/>
        <v>0.49158085833703347</v>
      </c>
      <c r="D30" s="13">
        <v>170.25399999999999</v>
      </c>
      <c r="E30" s="16">
        <v>766.56</v>
      </c>
      <c r="F30" s="16">
        <v>27.13</v>
      </c>
      <c r="G30" s="20">
        <v>5.775E-4</v>
      </c>
      <c r="H30" s="16">
        <f t="shared" si="0"/>
        <v>295.06759098786824</v>
      </c>
      <c r="I30" s="13">
        <f t="shared" si="1"/>
        <v>0.24562322722717961</v>
      </c>
      <c r="J30" s="13">
        <v>0.48799999999999999</v>
      </c>
      <c r="K30" s="77">
        <v>381.48333333333335</v>
      </c>
      <c r="L30" s="77">
        <v>318.16000000000003</v>
      </c>
      <c r="M30" s="77">
        <v>39.93</v>
      </c>
      <c r="N30" s="30">
        <v>-8.2294999999999998</v>
      </c>
      <c r="O30" s="34">
        <v>1647.2</v>
      </c>
      <c r="P30" s="37">
        <v>1.4E-2</v>
      </c>
      <c r="Q30" s="7">
        <v>-1.0152999999999999E-5</v>
      </c>
      <c r="R30" s="31">
        <v>0.26519484968728502</v>
      </c>
      <c r="S30" s="45">
        <v>0.228396684060131</v>
      </c>
      <c r="T30" s="46">
        <v>0.25625419288010498</v>
      </c>
      <c r="U30" s="44">
        <v>117.27</v>
      </c>
      <c r="V30" s="51">
        <v>-7609.2</v>
      </c>
      <c r="W30" s="56">
        <v>-40.106999999999999</v>
      </c>
      <c r="X30" s="6">
        <v>1.8664E-2</v>
      </c>
      <c r="Y30" s="8">
        <v>-2.8127000000000002E-6</v>
      </c>
      <c r="Z30" s="64">
        <v>143.178</v>
      </c>
      <c r="AA30" s="9">
        <v>1.1585000000000001</v>
      </c>
      <c r="AB30" s="10">
        <v>-2.4627E-3</v>
      </c>
      <c r="AC30" s="11">
        <v>2.3348999999999999E-6</v>
      </c>
      <c r="AD30" s="65">
        <v>0.14760000000000001</v>
      </c>
      <c r="AE30" s="6">
        <v>-3.1350000000000003E-5</v>
      </c>
      <c r="AF30" s="12">
        <v>-1.5437E-7</v>
      </c>
      <c r="AG30" s="69">
        <v>81.462999999999994</v>
      </c>
      <c r="AH30" s="70">
        <v>0.38</v>
      </c>
      <c r="AI30" s="71">
        <v>65.853999999999999</v>
      </c>
      <c r="AJ30" s="72">
        <v>1.2222</v>
      </c>
      <c r="AK30" s="81">
        <v>4.3983740773515096</v>
      </c>
    </row>
    <row r="31" spans="1:37" x14ac:dyDescent="0.2">
      <c r="A31" s="4">
        <v>13</v>
      </c>
      <c r="B31" s="73">
        <v>3.7913915650000001</v>
      </c>
      <c r="C31" s="75">
        <f t="shared" si="3"/>
        <v>0.42398757106362411</v>
      </c>
      <c r="D31" s="13">
        <v>170.25399999999999</v>
      </c>
      <c r="E31" s="16">
        <v>766.55</v>
      </c>
      <c r="F31" s="16">
        <v>27.13</v>
      </c>
      <c r="G31" s="20">
        <v>5.775E-4</v>
      </c>
      <c r="H31" s="16">
        <f t="shared" si="0"/>
        <v>295.06759098786824</v>
      </c>
      <c r="I31" s="13">
        <f t="shared" si="1"/>
        <v>0.24562643149601046</v>
      </c>
      <c r="J31" s="13">
        <v>0.49299999999999999</v>
      </c>
      <c r="K31" s="77">
        <v>381.48333333333335</v>
      </c>
      <c r="L31" s="77">
        <v>338.14</v>
      </c>
      <c r="M31" s="77">
        <v>39.94</v>
      </c>
      <c r="N31" s="30">
        <v>-8.2772000000000006</v>
      </c>
      <c r="O31" s="34">
        <v>1653.5</v>
      </c>
      <c r="P31" s="37">
        <v>1.41E-2</v>
      </c>
      <c r="Q31" s="7">
        <v>-1.0233E-5</v>
      </c>
      <c r="R31" s="41">
        <v>0.29480000000000001</v>
      </c>
      <c r="S31" s="42">
        <v>0.24429999999999999</v>
      </c>
      <c r="T31" s="43">
        <v>0.28570000000000001</v>
      </c>
      <c r="U31" s="44">
        <v>23.584</v>
      </c>
      <c r="V31" s="51">
        <v>-4017.5</v>
      </c>
      <c r="W31" s="56">
        <v>-4.8653000000000004</v>
      </c>
      <c r="X31" s="6">
        <v>0</v>
      </c>
      <c r="Y31" s="12">
        <v>0</v>
      </c>
      <c r="Z31" s="64">
        <v>118.188</v>
      </c>
      <c r="AA31" s="9">
        <v>1.2634000000000001</v>
      </c>
      <c r="AB31" s="10">
        <v>-2.6619E-3</v>
      </c>
      <c r="AC31" s="11">
        <v>2.4487E-6</v>
      </c>
      <c r="AD31" s="65">
        <v>0.14599999999999999</v>
      </c>
      <c r="AE31" s="6">
        <v>-2.58E-5</v>
      </c>
      <c r="AF31" s="12">
        <v>-1.5885E-7</v>
      </c>
      <c r="AG31" s="69">
        <v>76.757999999999996</v>
      </c>
      <c r="AH31" s="70">
        <v>0.38</v>
      </c>
      <c r="AI31" s="71">
        <v>63.654000000000003</v>
      </c>
      <c r="AJ31" s="72">
        <v>1.2222</v>
      </c>
      <c r="AK31" s="81">
        <v>3.3148133537431099</v>
      </c>
    </row>
    <row r="32" spans="1:37" x14ac:dyDescent="0.2">
      <c r="A32" s="4">
        <v>13</v>
      </c>
      <c r="B32" s="73">
        <v>3.5567957424999999</v>
      </c>
      <c r="C32" s="75">
        <f t="shared" si="3"/>
        <v>0.35550431770226032</v>
      </c>
      <c r="D32" s="13">
        <v>170.25399999999999</v>
      </c>
      <c r="E32" s="16">
        <v>773.61</v>
      </c>
      <c r="F32" s="16">
        <v>27.13</v>
      </c>
      <c r="G32" s="20">
        <v>5.775E-4</v>
      </c>
      <c r="H32" s="16">
        <f t="shared" si="0"/>
        <v>295.06759098786824</v>
      </c>
      <c r="I32" s="13">
        <f t="shared" si="1"/>
        <v>0.24338483352498907</v>
      </c>
      <c r="J32" s="13">
        <v>0.49299999999999999</v>
      </c>
      <c r="K32" s="77">
        <v>384.81666666666666</v>
      </c>
      <c r="L32" s="77">
        <v>338.14</v>
      </c>
      <c r="M32" s="77">
        <v>39.99</v>
      </c>
      <c r="N32" s="30">
        <v>-8.5904000000000007</v>
      </c>
      <c r="O32" s="34">
        <v>1720.6</v>
      </c>
      <c r="P32" s="37">
        <v>1.46E-2</v>
      </c>
      <c r="Q32" s="7">
        <v>-1.0383999999999999E-5</v>
      </c>
      <c r="R32" s="41">
        <v>0.29480000000000001</v>
      </c>
      <c r="S32" s="42">
        <v>0.24490000000000001</v>
      </c>
      <c r="T32" s="43">
        <v>0.28570000000000001</v>
      </c>
      <c r="U32" s="44">
        <v>18.872</v>
      </c>
      <c r="V32" s="51">
        <v>-3645</v>
      </c>
      <c r="W32" s="56">
        <v>-3.4104999999999999</v>
      </c>
      <c r="X32" s="6">
        <v>0</v>
      </c>
      <c r="Y32" s="12">
        <v>0</v>
      </c>
      <c r="Z32" s="64">
        <v>122.779</v>
      </c>
      <c r="AA32" s="9">
        <v>1.2357</v>
      </c>
      <c r="AB32" s="10">
        <v>-2.5831999999999999E-3</v>
      </c>
      <c r="AC32" s="11">
        <v>2.3659000000000001E-6</v>
      </c>
      <c r="AD32" s="65">
        <v>0.1462</v>
      </c>
      <c r="AE32" s="6">
        <v>-2.6156000000000002E-5</v>
      </c>
      <c r="AF32" s="12">
        <v>-1.5559999999999999E-7</v>
      </c>
      <c r="AG32" s="69">
        <v>77.531000000000006</v>
      </c>
      <c r="AH32" s="70">
        <v>0.38</v>
      </c>
      <c r="AI32" s="71">
        <v>63.857999999999997</v>
      </c>
      <c r="AJ32" s="72">
        <v>1.2222</v>
      </c>
      <c r="AK32" s="81">
        <v>3.2876837321250201</v>
      </c>
    </row>
    <row r="33" spans="1:37" x14ac:dyDescent="0.2">
      <c r="A33" s="4">
        <v>13</v>
      </c>
      <c r="B33" s="73">
        <v>2.5701456375</v>
      </c>
      <c r="C33" s="75">
        <f t="shared" si="3"/>
        <v>6.7481247215866125E-2</v>
      </c>
      <c r="D33" s="13">
        <v>170.25399999999999</v>
      </c>
      <c r="E33" s="16">
        <v>772.44</v>
      </c>
      <c r="F33" s="16">
        <v>27.56</v>
      </c>
      <c r="G33" s="20">
        <v>5.775E-4</v>
      </c>
      <c r="H33" s="16">
        <f t="shared" si="0"/>
        <v>295.06759098786824</v>
      </c>
      <c r="I33" s="13">
        <f t="shared" si="1"/>
        <v>0.24761688222782183</v>
      </c>
      <c r="J33" s="13">
        <v>0.48799999999999999</v>
      </c>
      <c r="K33" s="77">
        <v>383.70555555555552</v>
      </c>
      <c r="L33" s="77">
        <v>270.16000000000003</v>
      </c>
      <c r="M33" s="77">
        <v>40.119999999999997</v>
      </c>
      <c r="N33" s="30">
        <v>-8.5279000000000007</v>
      </c>
      <c r="O33" s="34">
        <v>1705.4</v>
      </c>
      <c r="P33" s="37">
        <v>1.4500000000000001E-2</v>
      </c>
      <c r="Q33" s="7">
        <v>-1.0353000000000001E-5</v>
      </c>
      <c r="R33" s="31">
        <v>0.264688635757858</v>
      </c>
      <c r="S33" s="45">
        <v>0.226196355456323</v>
      </c>
      <c r="T33" s="46">
        <v>0.25871588086318797</v>
      </c>
      <c r="U33" s="44">
        <v>144.88</v>
      </c>
      <c r="V33" s="51">
        <v>-8399.7000000000007</v>
      </c>
      <c r="W33" s="56">
        <v>-51.219000000000001</v>
      </c>
      <c r="X33" s="6">
        <v>2.7910000000000001E-2</v>
      </c>
      <c r="Y33" s="8">
        <v>-5.5943E-6</v>
      </c>
      <c r="Z33" s="64">
        <v>205.25</v>
      </c>
      <c r="AA33" s="9">
        <v>0.57606999999999997</v>
      </c>
      <c r="AB33" s="10">
        <v>-1.2466000000000001E-3</v>
      </c>
      <c r="AC33" s="11">
        <v>1.4467000000000001E-6</v>
      </c>
      <c r="AD33" s="65">
        <v>0.1512</v>
      </c>
      <c r="AE33" s="6">
        <v>-4.3367E-5</v>
      </c>
      <c r="AF33" s="12">
        <v>-1.4201000000000001E-7</v>
      </c>
      <c r="AG33" s="69">
        <v>82.141000000000005</v>
      </c>
      <c r="AH33" s="70">
        <v>0.38</v>
      </c>
      <c r="AI33" s="71">
        <v>63.965000000000003</v>
      </c>
      <c r="AJ33" s="72">
        <v>1.2222</v>
      </c>
      <c r="AK33" s="81">
        <v>6.1679788808120302</v>
      </c>
    </row>
    <row r="34" spans="1:37" x14ac:dyDescent="0.2">
      <c r="A34" s="4">
        <v>13</v>
      </c>
      <c r="B34" s="73">
        <v>2.3389822812499999</v>
      </c>
      <c r="C34" s="75">
        <f t="shared" si="3"/>
        <v>0</v>
      </c>
      <c r="D34" s="13">
        <v>170.25399999999999</v>
      </c>
      <c r="E34" s="16">
        <v>771.45</v>
      </c>
      <c r="F34" s="16">
        <v>27.56</v>
      </c>
      <c r="G34" s="20">
        <v>5.775E-4</v>
      </c>
      <c r="H34" s="16">
        <f t="shared" si="0"/>
        <v>295.06759098786824</v>
      </c>
      <c r="I34" s="13">
        <f t="shared" si="1"/>
        <v>0.24793464839984278</v>
      </c>
      <c r="J34" s="13">
        <v>0.48799999999999999</v>
      </c>
      <c r="K34" s="77">
        <v>383.15</v>
      </c>
      <c r="L34" s="77">
        <v>264.69</v>
      </c>
      <c r="M34" s="77">
        <v>40.119999999999997</v>
      </c>
      <c r="N34" s="30">
        <v>-8.4847000000000001</v>
      </c>
      <c r="O34" s="34">
        <v>1696.1</v>
      </c>
      <c r="P34" s="37">
        <v>1.44E-2</v>
      </c>
      <c r="Q34" s="7">
        <v>-1.0332999999999999E-5</v>
      </c>
      <c r="R34" s="31">
        <v>0.26740695811257098</v>
      </c>
      <c r="S34" s="45">
        <v>0.22986002947597101</v>
      </c>
      <c r="T34" s="46">
        <v>0.25273005814159399</v>
      </c>
      <c r="U34" s="44">
        <v>131.80000000000001</v>
      </c>
      <c r="V34" s="51">
        <v>-7957.4</v>
      </c>
      <c r="W34" s="56">
        <v>-46.100999999999999</v>
      </c>
      <c r="X34" s="6">
        <v>2.4187E-2</v>
      </c>
      <c r="Y34" s="8">
        <v>-4.5746999999999996E-6</v>
      </c>
      <c r="Z34" s="64">
        <v>206.25</v>
      </c>
      <c r="AA34" s="9">
        <v>0.56813999999999998</v>
      </c>
      <c r="AB34" s="10">
        <v>-1.2316E-3</v>
      </c>
      <c r="AC34" s="11">
        <v>1.4395999999999999E-6</v>
      </c>
      <c r="AD34" s="65">
        <v>0.15160000000000001</v>
      </c>
      <c r="AE34" s="6">
        <v>-4.4604000000000002E-5</v>
      </c>
      <c r="AF34" s="12">
        <v>-1.4140999999999999E-7</v>
      </c>
      <c r="AG34" s="69">
        <v>82.034000000000006</v>
      </c>
      <c r="AH34" s="70">
        <v>0.38</v>
      </c>
      <c r="AI34" s="71">
        <v>65.772000000000006</v>
      </c>
      <c r="AJ34" s="72">
        <v>1.2222</v>
      </c>
      <c r="AK34" s="81">
        <v>4.7392261708168997</v>
      </c>
    </row>
    <row r="35" spans="1:37" x14ac:dyDescent="0.2">
      <c r="A35" s="4">
        <v>13</v>
      </c>
      <c r="B35" s="73">
        <v>5.530875795</v>
      </c>
      <c r="C35" s="75">
        <f t="shared" si="3"/>
        <v>0.93177811043346614</v>
      </c>
      <c r="D35" s="13">
        <v>170.25399999999999</v>
      </c>
      <c r="E35" s="17">
        <v>779.72</v>
      </c>
      <c r="F35" s="16">
        <v>26.71</v>
      </c>
      <c r="G35" s="20">
        <v>5.7799999999999995E-4</v>
      </c>
      <c r="H35" s="16">
        <f t="shared" si="0"/>
        <v>294.5570934256055</v>
      </c>
      <c r="I35" s="13">
        <f t="shared" si="1"/>
        <v>0.23815134146154696</v>
      </c>
      <c r="J35" s="23">
        <v>0.48551829628752502</v>
      </c>
      <c r="K35" s="78">
        <v>388.15</v>
      </c>
      <c r="L35" s="78">
        <v>287.14999999999998</v>
      </c>
      <c r="M35" s="78">
        <v>40.03</v>
      </c>
      <c r="N35" s="30">
        <v>-8.8122000000000007</v>
      </c>
      <c r="O35" s="34">
        <v>1774.9</v>
      </c>
      <c r="P35" s="37">
        <v>1.4800000000000001E-2</v>
      </c>
      <c r="Q35" s="7">
        <v>-1.0423E-5</v>
      </c>
      <c r="R35" s="41">
        <v>0.29480000000000001</v>
      </c>
      <c r="S35" s="42">
        <v>0.24529999999999999</v>
      </c>
      <c r="T35" s="43">
        <v>0.28570000000000001</v>
      </c>
      <c r="U35" s="47">
        <v>31.504000000000001</v>
      </c>
      <c r="V35" s="52">
        <v>-4773.7</v>
      </c>
      <c r="W35" s="57">
        <v>-7.2892000000000001</v>
      </c>
      <c r="X35" s="6">
        <v>0</v>
      </c>
      <c r="Y35" s="12">
        <v>0</v>
      </c>
      <c r="Z35" s="64">
        <v>201.107</v>
      </c>
      <c r="AA35" s="9">
        <v>0.60360999999999998</v>
      </c>
      <c r="AB35" s="10">
        <v>-1.2971E-3</v>
      </c>
      <c r="AC35" s="11">
        <v>1.4657E-6</v>
      </c>
      <c r="AD35" s="65">
        <v>0.15049999999999999</v>
      </c>
      <c r="AE35" s="6">
        <v>-3.9164E-5</v>
      </c>
      <c r="AF35" s="12">
        <v>-1.4308000000000001E-7</v>
      </c>
      <c r="AG35" s="69">
        <v>78.393000000000001</v>
      </c>
      <c r="AH35" s="70">
        <v>0.38</v>
      </c>
      <c r="AI35" s="71">
        <v>63.651000000000003</v>
      </c>
      <c r="AJ35" s="72">
        <v>1.2222</v>
      </c>
      <c r="AK35" s="81">
        <v>3.5773741237406602</v>
      </c>
    </row>
    <row r="36" spans="1:37" x14ac:dyDescent="0.2">
      <c r="A36" s="4">
        <v>13</v>
      </c>
      <c r="B36" s="73">
        <v>5.5314552187499997</v>
      </c>
      <c r="C36" s="75">
        <f t="shared" si="3"/>
        <v>0.93194725591547833</v>
      </c>
      <c r="D36" s="13">
        <v>170.25399999999999</v>
      </c>
      <c r="E36" s="17">
        <v>776.9</v>
      </c>
      <c r="F36" s="16">
        <v>26.71</v>
      </c>
      <c r="G36" s="20">
        <v>5.7799999999999995E-4</v>
      </c>
      <c r="H36" s="16">
        <f t="shared" si="0"/>
        <v>294.5570934256055</v>
      </c>
      <c r="I36" s="13">
        <f t="shared" si="1"/>
        <v>0.23901578576959376</v>
      </c>
      <c r="J36" s="23">
        <v>0.494854407506848</v>
      </c>
      <c r="K36" s="78">
        <v>386.48333333333335</v>
      </c>
      <c r="L36" s="78">
        <v>338.14</v>
      </c>
      <c r="M36" s="78">
        <v>39.92</v>
      </c>
      <c r="N36" s="30">
        <v>-8.6914999999999996</v>
      </c>
      <c r="O36" s="34">
        <v>1748.7</v>
      </c>
      <c r="P36" s="37">
        <v>1.47E-2</v>
      </c>
      <c r="Q36" s="7">
        <v>-1.0369E-5</v>
      </c>
      <c r="R36" s="41">
        <v>0.29480000000000001</v>
      </c>
      <c r="S36" s="42">
        <v>0.24340000000000001</v>
      </c>
      <c r="T36" s="43">
        <v>0.28570000000000001</v>
      </c>
      <c r="U36" s="47">
        <v>25.195</v>
      </c>
      <c r="V36" s="52">
        <v>-4209.2</v>
      </c>
      <c r="W36" s="57">
        <v>-5.3540999999999999</v>
      </c>
      <c r="X36" s="6">
        <v>0</v>
      </c>
      <c r="Y36" s="12">
        <v>0</v>
      </c>
      <c r="Z36" s="64">
        <v>121.9</v>
      </c>
      <c r="AA36" s="9">
        <v>1.2351000000000001</v>
      </c>
      <c r="AB36" s="10">
        <v>-2.5744000000000001E-3</v>
      </c>
      <c r="AC36" s="11">
        <v>2.3491000000000001E-6</v>
      </c>
      <c r="AD36" s="65">
        <v>0.1464</v>
      </c>
      <c r="AE36" s="6">
        <v>-2.6120999999999999E-5</v>
      </c>
      <c r="AF36" s="12">
        <v>-1.5454999999999999E-7</v>
      </c>
      <c r="AG36" s="69">
        <v>78.082999999999998</v>
      </c>
      <c r="AH36" s="70">
        <v>0.38</v>
      </c>
      <c r="AI36" s="71">
        <v>63.570999999999998</v>
      </c>
      <c r="AJ36" s="72">
        <v>1.2222</v>
      </c>
      <c r="AK36" s="81">
        <v>2.2480167209426698</v>
      </c>
    </row>
    <row r="37" spans="1:37" x14ac:dyDescent="0.2">
      <c r="A37" s="4">
        <v>13</v>
      </c>
      <c r="B37" s="73">
        <v>5.2991891925000001</v>
      </c>
      <c r="C37" s="75">
        <f t="shared" si="3"/>
        <v>0.86414411708117156</v>
      </c>
      <c r="D37" s="13">
        <v>170.25399999999999</v>
      </c>
      <c r="E37" s="17">
        <v>783.95</v>
      </c>
      <c r="F37" s="16">
        <v>26.71</v>
      </c>
      <c r="G37" s="20">
        <v>5.7799999999999995E-4</v>
      </c>
      <c r="H37" s="16">
        <f t="shared" si="0"/>
        <v>294.5570934256055</v>
      </c>
      <c r="I37" s="13">
        <f t="shared" si="1"/>
        <v>0.23686633581784222</v>
      </c>
      <c r="J37" s="23">
        <v>0.48711515047614801</v>
      </c>
      <c r="K37" s="78">
        <v>389.81666666666666</v>
      </c>
      <c r="L37" s="78">
        <v>301.14999999999998</v>
      </c>
      <c r="M37" s="78">
        <v>39.92</v>
      </c>
      <c r="N37" s="30">
        <v>-8.9898000000000007</v>
      </c>
      <c r="O37" s="34">
        <v>1813.8</v>
      </c>
      <c r="P37" s="37">
        <v>1.5100000000000001E-2</v>
      </c>
      <c r="Q37" s="7">
        <v>-1.0501E-5</v>
      </c>
      <c r="R37" s="41">
        <v>0.29480000000000001</v>
      </c>
      <c r="S37" s="42">
        <v>0.2457</v>
      </c>
      <c r="T37" s="43">
        <v>0.28570000000000001</v>
      </c>
      <c r="U37" s="47">
        <v>47.277000000000001</v>
      </c>
      <c r="V37" s="52">
        <v>-6179.5</v>
      </c>
      <c r="W37" s="57">
        <v>-12.125</v>
      </c>
      <c r="X37" s="6">
        <v>0</v>
      </c>
      <c r="Y37" s="12">
        <v>0</v>
      </c>
      <c r="Z37" s="64">
        <v>161.02500000000001</v>
      </c>
      <c r="AA37" s="9">
        <v>0.99761999999999995</v>
      </c>
      <c r="AB37" s="10">
        <v>-2.0972999999999999E-3</v>
      </c>
      <c r="AC37" s="11">
        <v>2.0144000000000001E-6</v>
      </c>
      <c r="AD37" s="65">
        <v>0.14960000000000001</v>
      </c>
      <c r="AE37" s="6">
        <v>-3.5877999999999998E-5</v>
      </c>
      <c r="AF37" s="12">
        <v>-1.4401999999999999E-7</v>
      </c>
      <c r="AG37" s="69">
        <v>78.858000000000004</v>
      </c>
      <c r="AH37" s="70">
        <v>0.38</v>
      </c>
      <c r="AI37" s="71">
        <v>63.771999999999998</v>
      </c>
      <c r="AJ37" s="72">
        <v>1.2222</v>
      </c>
      <c r="AK37" s="81">
        <v>3.0883641379536999</v>
      </c>
    </row>
    <row r="38" spans="1:37" x14ac:dyDescent="0.2">
      <c r="A38" s="4">
        <v>13</v>
      </c>
      <c r="B38" s="73">
        <v>5.76457629125</v>
      </c>
      <c r="C38" s="75">
        <f t="shared" si="3"/>
        <v>1</v>
      </c>
      <c r="D38" s="13">
        <v>170.25399999999999</v>
      </c>
      <c r="E38" s="17">
        <v>775.49</v>
      </c>
      <c r="F38" s="16">
        <v>26.71</v>
      </c>
      <c r="G38" s="20">
        <v>5.7799999999999995E-4</v>
      </c>
      <c r="H38" s="16">
        <f t="shared" si="0"/>
        <v>294.5570934256055</v>
      </c>
      <c r="I38" s="13">
        <f t="shared" si="1"/>
        <v>0.23945036552940388</v>
      </c>
      <c r="J38" s="23">
        <v>0.487373728048766</v>
      </c>
      <c r="K38" s="78">
        <v>385.92777777777775</v>
      </c>
      <c r="L38" s="78">
        <v>375.15</v>
      </c>
      <c r="M38" s="78">
        <v>39.92</v>
      </c>
      <c r="N38" s="30">
        <v>-8.6304999999999996</v>
      </c>
      <c r="O38" s="34">
        <v>1735.5</v>
      </c>
      <c r="P38" s="37">
        <v>1.46E-2</v>
      </c>
      <c r="Q38" s="7">
        <v>-1.0339999999999999E-5</v>
      </c>
      <c r="R38" s="41">
        <v>0.29480000000000001</v>
      </c>
      <c r="S38" s="42">
        <v>0.24329999999999999</v>
      </c>
      <c r="T38" s="43">
        <v>0.28570000000000001</v>
      </c>
      <c r="U38" s="47">
        <v>24.856000000000002</v>
      </c>
      <c r="V38" s="52">
        <v>-4172.5</v>
      </c>
      <c r="W38" s="57">
        <v>-5.2511000000000001</v>
      </c>
      <c r="X38" s="6">
        <v>0</v>
      </c>
      <c r="Y38" s="12">
        <v>0</v>
      </c>
      <c r="Z38" s="64">
        <v>76.117000000000004</v>
      </c>
      <c r="AA38" s="9">
        <v>1.5032000000000001</v>
      </c>
      <c r="AB38" s="10">
        <v>-3.081E-3</v>
      </c>
      <c r="AC38" s="11">
        <v>2.6684999999999999E-6</v>
      </c>
      <c r="AD38" s="65">
        <v>0.14299999999999999</v>
      </c>
      <c r="AE38" s="6">
        <v>-1.5027E-5</v>
      </c>
      <c r="AF38" s="12">
        <v>-1.6397000000000001E-7</v>
      </c>
      <c r="AG38" s="69">
        <v>77.927999999999997</v>
      </c>
      <c r="AH38" s="70">
        <v>0.38</v>
      </c>
      <c r="AI38" s="71">
        <v>63.53</v>
      </c>
      <c r="AJ38" s="72">
        <v>1.2222</v>
      </c>
      <c r="AK38" s="81">
        <v>3.36057615531077</v>
      </c>
    </row>
    <row r="39" spans="1:37" x14ac:dyDescent="0.2">
      <c r="A39" s="4">
        <v>13</v>
      </c>
      <c r="B39" s="73">
        <v>5.2992376500000002</v>
      </c>
      <c r="C39" s="75">
        <f t="shared" si="3"/>
        <v>0.864158262803011</v>
      </c>
      <c r="D39" s="13">
        <v>170.25399999999999</v>
      </c>
      <c r="E39" s="17">
        <v>782.54</v>
      </c>
      <c r="F39" s="16">
        <v>26.71</v>
      </c>
      <c r="G39" s="20">
        <v>5.7799999999999995E-4</v>
      </c>
      <c r="H39" s="16">
        <f t="shared" si="0"/>
        <v>294.5570934256055</v>
      </c>
      <c r="I39" s="13">
        <f t="shared" si="1"/>
        <v>0.23729312746236284</v>
      </c>
      <c r="J39" s="23">
        <v>0.49515131313781902</v>
      </c>
      <c r="K39" s="78">
        <v>389.26111111111106</v>
      </c>
      <c r="L39" s="78">
        <v>325.14999999999998</v>
      </c>
      <c r="M39" s="78">
        <v>39.92</v>
      </c>
      <c r="N39" s="30">
        <v>-8.9311000000000007</v>
      </c>
      <c r="O39" s="34">
        <v>1800.9</v>
      </c>
      <c r="P39" s="37">
        <v>1.4999999999999999E-2</v>
      </c>
      <c r="Q39" s="7">
        <v>-1.0475999999999999E-5</v>
      </c>
      <c r="R39" s="41">
        <v>0.29480000000000001</v>
      </c>
      <c r="S39" s="42">
        <v>0.24560000000000001</v>
      </c>
      <c r="T39" s="43">
        <v>0.28570000000000001</v>
      </c>
      <c r="U39" s="47">
        <v>29.334</v>
      </c>
      <c r="V39" s="52">
        <v>-4600.2</v>
      </c>
      <c r="W39" s="57">
        <v>-6.6196999999999999</v>
      </c>
      <c r="X39" s="6">
        <v>0</v>
      </c>
      <c r="Y39" s="12">
        <v>0</v>
      </c>
      <c r="Z39" s="64">
        <v>139.666</v>
      </c>
      <c r="AA39" s="9">
        <v>1.1289</v>
      </c>
      <c r="AB39" s="10">
        <v>-2.3516000000000001E-3</v>
      </c>
      <c r="AC39" s="11">
        <v>2.1799999999999999E-6</v>
      </c>
      <c r="AD39" s="65">
        <v>0.1477</v>
      </c>
      <c r="AE39" s="6">
        <v>-2.9842E-5</v>
      </c>
      <c r="AF39" s="12">
        <v>-1.4933E-7</v>
      </c>
      <c r="AG39" s="69">
        <v>78.703000000000003</v>
      </c>
      <c r="AH39" s="70">
        <v>0.38</v>
      </c>
      <c r="AI39" s="71">
        <v>63.731999999999999</v>
      </c>
      <c r="AJ39" s="72">
        <v>1.2222</v>
      </c>
      <c r="AK39" s="81">
        <v>2.7287944569687501</v>
      </c>
    </row>
    <row r="40" spans="1:37" x14ac:dyDescent="0.2">
      <c r="A40" s="4">
        <v>13</v>
      </c>
      <c r="B40" s="73">
        <v>5.2990475474999998</v>
      </c>
      <c r="C40" s="75">
        <f t="shared" si="3"/>
        <v>0.8641027680481026</v>
      </c>
      <c r="D40" s="13">
        <v>170.25399999999999</v>
      </c>
      <c r="E40" s="17">
        <v>779.72</v>
      </c>
      <c r="F40" s="16">
        <v>26.71</v>
      </c>
      <c r="G40" s="20">
        <v>5.7799999999999995E-4</v>
      </c>
      <c r="H40" s="16">
        <f t="shared" si="0"/>
        <v>294.5570934256055</v>
      </c>
      <c r="I40" s="13">
        <f t="shared" si="1"/>
        <v>0.23815134146154696</v>
      </c>
      <c r="J40" s="23">
        <v>0.48963247247191199</v>
      </c>
      <c r="K40" s="78">
        <v>388.15</v>
      </c>
      <c r="L40" s="78">
        <v>306.64999999999998</v>
      </c>
      <c r="M40" s="78">
        <v>39.92</v>
      </c>
      <c r="N40" s="30">
        <v>-8.8122000000000007</v>
      </c>
      <c r="O40" s="34">
        <v>1774.9</v>
      </c>
      <c r="P40" s="37">
        <v>1.4800000000000001E-2</v>
      </c>
      <c r="Q40" s="7">
        <v>-1.0423E-5</v>
      </c>
      <c r="R40" s="41">
        <v>0.29480000000000001</v>
      </c>
      <c r="S40" s="42">
        <v>0.24529999999999999</v>
      </c>
      <c r="T40" s="43">
        <v>0.28570000000000001</v>
      </c>
      <c r="U40" s="47">
        <v>19.462</v>
      </c>
      <c r="V40" s="52">
        <v>-3724</v>
      </c>
      <c r="W40" s="57">
        <v>-3.5908000000000002</v>
      </c>
      <c r="X40" s="6">
        <v>0</v>
      </c>
      <c r="Y40" s="12">
        <v>0</v>
      </c>
      <c r="Z40" s="64">
        <v>154.45400000000001</v>
      </c>
      <c r="AA40" s="9">
        <v>1.0374000000000001</v>
      </c>
      <c r="AB40" s="10">
        <v>-2.1862000000000001E-3</v>
      </c>
      <c r="AC40" s="11">
        <v>2.0878999999999999E-6</v>
      </c>
      <c r="AD40" s="65">
        <v>0.14899999999999999</v>
      </c>
      <c r="AE40" s="6">
        <v>-3.4473E-5</v>
      </c>
      <c r="AF40" s="12">
        <v>-1.4679000000000001E-7</v>
      </c>
      <c r="AG40" s="69">
        <v>78.393000000000001</v>
      </c>
      <c r="AH40" s="70">
        <v>0.38</v>
      </c>
      <c r="AI40" s="71">
        <v>63.651000000000003</v>
      </c>
      <c r="AJ40" s="72">
        <v>1.2222</v>
      </c>
      <c r="AK40" s="81">
        <v>2.18656303395638</v>
      </c>
    </row>
    <row r="41" spans="1:37" x14ac:dyDescent="0.2">
      <c r="A41" s="4">
        <v>13</v>
      </c>
      <c r="B41" s="73">
        <v>5.5314279974999998</v>
      </c>
      <c r="C41" s="75">
        <f t="shared" si="3"/>
        <v>0.93193930948343751</v>
      </c>
      <c r="D41" s="13">
        <v>170.25399999999999</v>
      </c>
      <c r="E41" s="17">
        <v>779.72</v>
      </c>
      <c r="F41" s="16">
        <v>26.71</v>
      </c>
      <c r="G41" s="20">
        <v>5.7799999999999995E-4</v>
      </c>
      <c r="H41" s="16">
        <f t="shared" si="0"/>
        <v>294.5570934256055</v>
      </c>
      <c r="I41" s="13">
        <f t="shared" si="1"/>
        <v>0.23815134146154696</v>
      </c>
      <c r="J41" s="23">
        <v>0.49244903202187101</v>
      </c>
      <c r="K41" s="78">
        <v>388.15</v>
      </c>
      <c r="L41" s="78">
        <v>298.14999999999998</v>
      </c>
      <c r="M41" s="78">
        <v>40.32</v>
      </c>
      <c r="N41" s="30">
        <v>-8.8122000000000007</v>
      </c>
      <c r="O41" s="34">
        <v>1774.9</v>
      </c>
      <c r="P41" s="37">
        <v>1.4800000000000001E-2</v>
      </c>
      <c r="Q41" s="7">
        <v>-1.0423E-5</v>
      </c>
      <c r="R41" s="41">
        <v>0.29480000000000001</v>
      </c>
      <c r="S41" s="42">
        <v>0.2437</v>
      </c>
      <c r="T41" s="43">
        <v>0.28570000000000001</v>
      </c>
      <c r="U41" s="47">
        <v>20.693000000000001</v>
      </c>
      <c r="V41" s="52">
        <v>-3831.3</v>
      </c>
      <c r="W41" s="57">
        <v>-3.9687999999999999</v>
      </c>
      <c r="X41" s="6">
        <v>0</v>
      </c>
      <c r="Y41" s="12">
        <v>0</v>
      </c>
      <c r="Z41" s="64">
        <v>160.095</v>
      </c>
      <c r="AA41" s="9">
        <v>1.0014000000000001</v>
      </c>
      <c r="AB41" s="10">
        <v>-2.1194999999999999E-3</v>
      </c>
      <c r="AC41" s="11">
        <v>2.0503999999999999E-6</v>
      </c>
      <c r="AD41" s="65">
        <v>0.1497</v>
      </c>
      <c r="AE41" s="6">
        <v>-3.6553000000000001E-5</v>
      </c>
      <c r="AF41" s="12">
        <v>-1.4513999999999999E-7</v>
      </c>
      <c r="AG41" s="69">
        <v>78.393000000000001</v>
      </c>
      <c r="AH41" s="70">
        <v>0.38</v>
      </c>
      <c r="AI41" s="71">
        <v>63.651000000000003</v>
      </c>
      <c r="AJ41" s="72">
        <v>1.2222</v>
      </c>
      <c r="AK41" s="81">
        <v>2.4490277677216201</v>
      </c>
    </row>
    <row r="42" spans="1:37" x14ac:dyDescent="0.2">
      <c r="A42" s="4">
        <v>13</v>
      </c>
      <c r="B42" s="73">
        <v>5.5303585912499997</v>
      </c>
      <c r="C42" s="75">
        <f t="shared" si="3"/>
        <v>0.93162712822468996</v>
      </c>
      <c r="D42" s="13">
        <v>170.25399999999999</v>
      </c>
      <c r="E42" s="17">
        <v>776.9</v>
      </c>
      <c r="F42" s="16">
        <v>26.71</v>
      </c>
      <c r="G42" s="20">
        <v>5.7799999999999995E-4</v>
      </c>
      <c r="H42" s="16">
        <f t="shared" si="0"/>
        <v>294.5570934256055</v>
      </c>
      <c r="I42" s="13">
        <f t="shared" si="1"/>
        <v>0.23901578576959376</v>
      </c>
      <c r="J42" s="23">
        <v>0.48782189265810599</v>
      </c>
      <c r="K42" s="78">
        <v>386.48333333333335</v>
      </c>
      <c r="L42" s="78">
        <v>416.15</v>
      </c>
      <c r="M42" s="78">
        <v>39.92</v>
      </c>
      <c r="N42" s="30">
        <v>-8.6914999999999996</v>
      </c>
      <c r="O42" s="34">
        <v>1748.7</v>
      </c>
      <c r="P42" s="37">
        <v>1.47E-2</v>
      </c>
      <c r="Q42" s="7">
        <v>-1.0369E-5</v>
      </c>
      <c r="R42" s="41">
        <v>0.29480000000000001</v>
      </c>
      <c r="S42" s="42">
        <v>0.24510000000000001</v>
      </c>
      <c r="T42" s="43">
        <v>0.28570000000000001</v>
      </c>
      <c r="U42" s="47">
        <v>22.57</v>
      </c>
      <c r="V42" s="52">
        <v>-3981.1</v>
      </c>
      <c r="W42" s="57">
        <v>-4.5473999999999997</v>
      </c>
      <c r="X42" s="6">
        <v>0</v>
      </c>
      <c r="Y42" s="12">
        <v>0</v>
      </c>
      <c r="Z42" s="64">
        <v>14.387</v>
      </c>
      <c r="AA42" s="9">
        <v>1.8493999999999999</v>
      </c>
      <c r="AB42" s="10">
        <v>-3.7041000000000001E-3</v>
      </c>
      <c r="AC42" s="11">
        <v>3.0321000000000002E-6</v>
      </c>
      <c r="AD42" s="65">
        <v>0.13869999999999999</v>
      </c>
      <c r="AE42" s="6">
        <v>-1.1105E-6</v>
      </c>
      <c r="AF42" s="12">
        <v>-1.7443000000000001E-7</v>
      </c>
      <c r="AG42" s="69">
        <v>78.082999999999998</v>
      </c>
      <c r="AH42" s="70">
        <v>0.38</v>
      </c>
      <c r="AI42" s="71">
        <v>63.570999999999998</v>
      </c>
      <c r="AJ42" s="72">
        <v>1.2222</v>
      </c>
      <c r="AK42" s="81">
        <v>2.3791958011053</v>
      </c>
    </row>
    <row r="43" spans="1:37" x14ac:dyDescent="0.2">
      <c r="A43" s="4">
        <v>13</v>
      </c>
      <c r="B43" s="73">
        <v>5.2957710750000002</v>
      </c>
      <c r="C43" s="75">
        <f t="shared" si="3"/>
        <v>0.86314629962527289</v>
      </c>
      <c r="D43" s="13">
        <v>170.25399999999999</v>
      </c>
      <c r="E43" s="17">
        <v>786.77</v>
      </c>
      <c r="F43" s="22">
        <v>26.908756315267599</v>
      </c>
      <c r="G43" s="24">
        <v>5.7282418327357296E-4</v>
      </c>
      <c r="H43" s="16">
        <f t="shared" si="0"/>
        <v>297.64685314685318</v>
      </c>
      <c r="I43" s="13">
        <f t="shared" si="1"/>
        <v>0.23522880211238359</v>
      </c>
      <c r="J43" s="23">
        <v>0.48200495786271602</v>
      </c>
      <c r="K43" s="78">
        <v>390.92777777777775</v>
      </c>
      <c r="L43" s="78">
        <v>417.15</v>
      </c>
      <c r="M43" s="78">
        <v>39.92</v>
      </c>
      <c r="N43" s="30">
        <v>-9.1059999999999999</v>
      </c>
      <c r="O43" s="34">
        <v>1839.4</v>
      </c>
      <c r="P43" s="37">
        <v>1.52E-2</v>
      </c>
      <c r="Q43" s="7">
        <v>-1.0550000000000001E-5</v>
      </c>
      <c r="R43" s="41">
        <v>0.29480000000000001</v>
      </c>
      <c r="S43" s="42">
        <v>0.24590000000000001</v>
      </c>
      <c r="T43" s="43">
        <v>0.28570000000000001</v>
      </c>
      <c r="U43" s="47">
        <v>18.626999999999999</v>
      </c>
      <c r="V43" s="52">
        <v>-3683.1</v>
      </c>
      <c r="W43" s="57">
        <v>-3.3302999999999998</v>
      </c>
      <c r="X43" s="6">
        <v>0</v>
      </c>
      <c r="Y43" s="12">
        <v>0</v>
      </c>
      <c r="Z43" s="64">
        <v>23.364999999999998</v>
      </c>
      <c r="AA43" s="9">
        <v>1.7915000000000001</v>
      </c>
      <c r="AB43" s="10">
        <v>-3.5506000000000001E-3</v>
      </c>
      <c r="AC43" s="11">
        <v>2.8866999999999998E-6</v>
      </c>
      <c r="AD43" s="65">
        <v>0.13900000000000001</v>
      </c>
      <c r="AE43" s="6">
        <v>-2.1598999999999999E-6</v>
      </c>
      <c r="AF43" s="12">
        <v>-1.6938E-7</v>
      </c>
      <c r="AG43" s="69">
        <v>79.168000000000006</v>
      </c>
      <c r="AH43" s="70">
        <v>0.38</v>
      </c>
      <c r="AI43" s="71">
        <v>63.851999999999997</v>
      </c>
      <c r="AJ43" s="72">
        <v>1.2222</v>
      </c>
      <c r="AK43" s="81">
        <v>2.75031662410926</v>
      </c>
    </row>
    <row r="44" spans="1:37" x14ac:dyDescent="0.2">
      <c r="A44" s="4">
        <v>13</v>
      </c>
      <c r="B44" s="73">
        <v>5.5315524375000003</v>
      </c>
      <c r="C44" s="75">
        <f t="shared" si="3"/>
        <v>0.93197563602991007</v>
      </c>
      <c r="D44" s="13">
        <v>170.25399999999999</v>
      </c>
      <c r="E44" s="17">
        <v>786.07</v>
      </c>
      <c r="F44" s="22">
        <v>26.247888913341502</v>
      </c>
      <c r="G44" s="24">
        <v>5.8426627412247196E-4</v>
      </c>
      <c r="H44" s="16">
        <f t="shared" si="0"/>
        <v>291.53082191780823</v>
      </c>
      <c r="I44" s="13">
        <f t="shared" si="1"/>
        <v>0.23447980038051244</v>
      </c>
      <c r="J44" s="23">
        <v>0.49497906237560901</v>
      </c>
      <c r="K44" s="78">
        <v>390.92777777777775</v>
      </c>
      <c r="L44" s="78">
        <v>319.14999999999998</v>
      </c>
      <c r="M44" s="78">
        <v>39.92</v>
      </c>
      <c r="N44" s="30">
        <v>-9.0770999999999997</v>
      </c>
      <c r="O44" s="34">
        <v>1833</v>
      </c>
      <c r="P44" s="37">
        <v>1.52E-2</v>
      </c>
      <c r="Q44" s="7">
        <v>-1.0538E-5</v>
      </c>
      <c r="R44" s="41">
        <v>0.29480000000000001</v>
      </c>
      <c r="S44" s="42">
        <v>0.24579999999999999</v>
      </c>
      <c r="T44" s="43">
        <v>0.28570000000000001</v>
      </c>
      <c r="U44" s="47">
        <v>21.521000000000001</v>
      </c>
      <c r="V44" s="52">
        <v>-3934</v>
      </c>
      <c r="W44" s="57">
        <v>-4.2187000000000001</v>
      </c>
      <c r="X44" s="6">
        <v>0</v>
      </c>
      <c r="Y44" s="12">
        <v>0</v>
      </c>
      <c r="Z44" s="64">
        <v>147.08500000000001</v>
      </c>
      <c r="AA44" s="9">
        <v>1.0844</v>
      </c>
      <c r="AB44" s="10">
        <v>-2.2561E-3</v>
      </c>
      <c r="AC44" s="11">
        <v>2.1055999999999998E-6</v>
      </c>
      <c r="AD44" s="65">
        <v>0.1482</v>
      </c>
      <c r="AE44" s="6">
        <v>-3.1485000000000001E-5</v>
      </c>
      <c r="AF44" s="12">
        <v>-1.4665000000000001E-7</v>
      </c>
      <c r="AG44" s="69">
        <v>79.09</v>
      </c>
      <c r="AH44" s="70">
        <v>0.38</v>
      </c>
      <c r="AI44" s="71">
        <v>63.832000000000001</v>
      </c>
      <c r="AJ44" s="72">
        <v>1.2222</v>
      </c>
      <c r="AK44" s="81">
        <v>3.0618374326975002</v>
      </c>
    </row>
    <row r="45" spans="1:37" x14ac:dyDescent="0.2">
      <c r="A45" s="4">
        <v>13</v>
      </c>
      <c r="B45" s="73">
        <v>5.7633325575000001</v>
      </c>
      <c r="C45" s="75">
        <f t="shared" si="3"/>
        <v>0.99963692902709156</v>
      </c>
      <c r="D45" s="13">
        <v>170.25399999999999</v>
      </c>
      <c r="E45" s="17">
        <v>779.72</v>
      </c>
      <c r="F45" s="16">
        <v>26.71</v>
      </c>
      <c r="G45" s="20">
        <v>5.7799999999999995E-4</v>
      </c>
      <c r="H45" s="16">
        <f t="shared" si="0"/>
        <v>294.5570934256055</v>
      </c>
      <c r="I45" s="13">
        <f t="shared" si="1"/>
        <v>0.23815134146154696</v>
      </c>
      <c r="J45" s="23">
        <v>0.48786480130304299</v>
      </c>
      <c r="K45" s="78">
        <v>388.15</v>
      </c>
      <c r="L45" s="78">
        <v>338.14</v>
      </c>
      <c r="M45" s="78">
        <v>39.92</v>
      </c>
      <c r="N45" s="30">
        <v>-8.8122000000000007</v>
      </c>
      <c r="O45" s="34">
        <v>1774.9</v>
      </c>
      <c r="P45" s="37">
        <v>1.4800000000000001E-2</v>
      </c>
      <c r="Q45" s="7">
        <v>-1.0423E-5</v>
      </c>
      <c r="R45" s="41">
        <v>0.29480000000000001</v>
      </c>
      <c r="S45" s="42">
        <v>0.24529999999999999</v>
      </c>
      <c r="T45" s="43">
        <v>0.28570000000000001</v>
      </c>
      <c r="U45" s="47">
        <v>27.239000000000001</v>
      </c>
      <c r="V45" s="52">
        <v>-4401.8999999999996</v>
      </c>
      <c r="W45" s="57">
        <v>-5.9794</v>
      </c>
      <c r="X45" s="6">
        <v>0</v>
      </c>
      <c r="Y45" s="12">
        <v>0</v>
      </c>
      <c r="Z45" s="64">
        <v>125.194</v>
      </c>
      <c r="AA45" s="9">
        <v>1.2158</v>
      </c>
      <c r="AB45" s="10">
        <v>-2.5251000000000002E-3</v>
      </c>
      <c r="AC45" s="11">
        <v>2.3004999999999998E-6</v>
      </c>
      <c r="AD45" s="65">
        <v>0.14649999999999999</v>
      </c>
      <c r="AE45" s="6">
        <v>-2.6254E-5</v>
      </c>
      <c r="AF45" s="12">
        <v>-1.533E-7</v>
      </c>
      <c r="AG45" s="69">
        <v>78.393000000000001</v>
      </c>
      <c r="AH45" s="70">
        <v>0.38</v>
      </c>
      <c r="AI45" s="71">
        <v>63.651000000000003</v>
      </c>
      <c r="AJ45" s="72">
        <v>1.2222</v>
      </c>
      <c r="AK45" s="81">
        <v>2.7693987037306398</v>
      </c>
    </row>
    <row r="46" spans="1:37" x14ac:dyDescent="0.2">
      <c r="A46" s="4">
        <v>13</v>
      </c>
      <c r="B46" s="73">
        <v>5.5260226350000003</v>
      </c>
      <c r="C46" s="75">
        <f t="shared" si="3"/>
        <v>0.93036137512104078</v>
      </c>
      <c r="D46" s="13">
        <v>170.25399999999999</v>
      </c>
      <c r="E46" s="17">
        <v>786.77</v>
      </c>
      <c r="F46" s="16">
        <v>26.71</v>
      </c>
      <c r="G46" s="20">
        <v>5.7799999999999995E-4</v>
      </c>
      <c r="H46" s="16">
        <f t="shared" si="0"/>
        <v>294.5570934256055</v>
      </c>
      <c r="I46" s="13">
        <f t="shared" si="1"/>
        <v>0.23601734174459804</v>
      </c>
      <c r="J46" s="23">
        <v>0.486586804919382</v>
      </c>
      <c r="K46" s="78">
        <v>390.92777777777775</v>
      </c>
      <c r="L46" s="78">
        <v>321.14999999999998</v>
      </c>
      <c r="M46" s="78">
        <v>39.92</v>
      </c>
      <c r="N46" s="30">
        <v>-9.1059999999999999</v>
      </c>
      <c r="O46" s="34">
        <v>1839.4</v>
      </c>
      <c r="P46" s="37">
        <v>1.52E-2</v>
      </c>
      <c r="Q46" s="7">
        <v>-1.0550000000000001E-5</v>
      </c>
      <c r="R46" s="41">
        <v>0.29480000000000001</v>
      </c>
      <c r="S46" s="42">
        <v>0.24529999999999999</v>
      </c>
      <c r="T46" s="43">
        <v>0.28570000000000001</v>
      </c>
      <c r="U46" s="47">
        <v>7.8156999999999996</v>
      </c>
      <c r="V46" s="52">
        <v>-2733.3</v>
      </c>
      <c r="W46" s="57">
        <v>-1.38E-2</v>
      </c>
      <c r="X46" s="6">
        <v>0</v>
      </c>
      <c r="Y46" s="12">
        <v>0</v>
      </c>
      <c r="Z46" s="64">
        <v>145.23599999999999</v>
      </c>
      <c r="AA46" s="9">
        <v>1.0954999999999999</v>
      </c>
      <c r="AB46" s="10">
        <v>-2.2759999999999998E-3</v>
      </c>
      <c r="AC46" s="11">
        <v>2.1167E-6</v>
      </c>
      <c r="AD46" s="65">
        <v>0.14810000000000001</v>
      </c>
      <c r="AE46" s="6">
        <v>-3.0997999999999997E-5</v>
      </c>
      <c r="AF46" s="12">
        <v>-1.4676E-7</v>
      </c>
      <c r="AG46" s="69">
        <v>79.168000000000006</v>
      </c>
      <c r="AH46" s="70">
        <v>0.38</v>
      </c>
      <c r="AI46" s="71">
        <v>63.851999999999997</v>
      </c>
      <c r="AJ46" s="72">
        <v>1.2222</v>
      </c>
      <c r="AK46" s="81">
        <v>3.00512295310148</v>
      </c>
    </row>
    <row r="47" spans="1:37" x14ac:dyDescent="0.2">
      <c r="A47" s="4">
        <v>13</v>
      </c>
      <c r="B47" s="73">
        <v>5.2958158050000002</v>
      </c>
      <c r="C47" s="75">
        <f t="shared" si="3"/>
        <v>0.86315935721466308</v>
      </c>
      <c r="D47" s="13">
        <v>170.25399999999999</v>
      </c>
      <c r="E47" s="17">
        <v>786.77</v>
      </c>
      <c r="F47" s="16">
        <v>26.71</v>
      </c>
      <c r="G47" s="20">
        <v>5.7799999999999995E-4</v>
      </c>
      <c r="H47" s="16">
        <f t="shared" si="0"/>
        <v>294.5570934256055</v>
      </c>
      <c r="I47" s="13">
        <f t="shared" si="1"/>
        <v>0.23601734174459804</v>
      </c>
      <c r="J47" s="23">
        <v>0.49186925423808803</v>
      </c>
      <c r="K47" s="78">
        <v>390.92777777777775</v>
      </c>
      <c r="L47" s="78">
        <v>335.15</v>
      </c>
      <c r="M47" s="78">
        <v>39.92</v>
      </c>
      <c r="N47" s="30">
        <v>-9.1059999999999999</v>
      </c>
      <c r="O47" s="34">
        <v>1839.4</v>
      </c>
      <c r="P47" s="37">
        <v>1.52E-2</v>
      </c>
      <c r="Q47" s="7">
        <v>-1.0550000000000001E-5</v>
      </c>
      <c r="R47" s="41">
        <v>0.29480000000000001</v>
      </c>
      <c r="S47" s="42">
        <v>0.24529999999999999</v>
      </c>
      <c r="T47" s="43">
        <v>0.28570000000000001</v>
      </c>
      <c r="U47" s="47">
        <v>21.059000000000001</v>
      </c>
      <c r="V47" s="52">
        <v>-3896.8</v>
      </c>
      <c r="W47" s="57">
        <v>-4.0765000000000002</v>
      </c>
      <c r="X47" s="6">
        <v>0</v>
      </c>
      <c r="Y47" s="12">
        <v>0</v>
      </c>
      <c r="Z47" s="64">
        <v>132.03700000000001</v>
      </c>
      <c r="AA47" s="9">
        <v>1.175</v>
      </c>
      <c r="AB47" s="10">
        <v>-2.4253E-3</v>
      </c>
      <c r="AC47" s="11">
        <v>2.2094E-6</v>
      </c>
      <c r="AD47" s="65">
        <v>0.14699999999999999</v>
      </c>
      <c r="AE47" s="6">
        <v>-2.7368E-5</v>
      </c>
      <c r="AF47" s="12">
        <v>-1.4961E-7</v>
      </c>
      <c r="AG47" s="69">
        <v>79.168000000000006</v>
      </c>
      <c r="AH47" s="70">
        <v>0.38</v>
      </c>
      <c r="AI47" s="71">
        <v>63.851999999999997</v>
      </c>
      <c r="AJ47" s="72">
        <v>1.2222</v>
      </c>
      <c r="AK47" s="81">
        <v>2.36489654458923</v>
      </c>
    </row>
    <row r="48" spans="1:37" x14ac:dyDescent="0.2">
      <c r="A48" s="4">
        <v>13</v>
      </c>
      <c r="B48" s="73">
        <v>5.7631745587500003</v>
      </c>
      <c r="C48" s="75">
        <f t="shared" si="3"/>
        <v>0.99959080600447459</v>
      </c>
      <c r="D48" s="13">
        <v>170.25399999999999</v>
      </c>
      <c r="E48" s="17">
        <v>779.72</v>
      </c>
      <c r="F48" s="16">
        <v>26.71</v>
      </c>
      <c r="G48" s="20">
        <v>5.7799999999999995E-4</v>
      </c>
      <c r="H48" s="16">
        <f t="shared" si="0"/>
        <v>294.5570934256055</v>
      </c>
      <c r="I48" s="13">
        <f t="shared" si="1"/>
        <v>0.23815134146154696</v>
      </c>
      <c r="J48" s="23">
        <v>0.49072525411503698</v>
      </c>
      <c r="K48" s="78">
        <v>388.15</v>
      </c>
      <c r="L48" s="78">
        <v>286.14999999999998</v>
      </c>
      <c r="M48" s="78">
        <v>40.03</v>
      </c>
      <c r="N48" s="30">
        <v>-8.8122000000000007</v>
      </c>
      <c r="O48" s="34">
        <v>1774.9</v>
      </c>
      <c r="P48" s="37">
        <v>1.4800000000000001E-2</v>
      </c>
      <c r="Q48" s="7">
        <v>-1.0423E-5</v>
      </c>
      <c r="R48" s="41">
        <v>0.29480000000000001</v>
      </c>
      <c r="S48" s="42">
        <v>0.24529999999999999</v>
      </c>
      <c r="T48" s="43">
        <v>0.28570000000000001</v>
      </c>
      <c r="U48" s="47">
        <v>18.256</v>
      </c>
      <c r="V48" s="52">
        <v>-3618.9</v>
      </c>
      <c r="W48" s="57">
        <v>-3.2202999999999999</v>
      </c>
      <c r="X48" s="6">
        <v>0</v>
      </c>
      <c r="Y48" s="12">
        <v>0</v>
      </c>
      <c r="Z48" s="64">
        <v>201.37700000000001</v>
      </c>
      <c r="AA48" s="9">
        <v>0.60180999999999996</v>
      </c>
      <c r="AB48" s="10">
        <v>-1.2933E-3</v>
      </c>
      <c r="AC48" s="11">
        <v>1.4633E-6</v>
      </c>
      <c r="AD48" s="65">
        <v>0.15060000000000001</v>
      </c>
      <c r="AE48" s="6">
        <v>-3.9397000000000002E-5</v>
      </c>
      <c r="AF48" s="12">
        <v>-1.4289E-7</v>
      </c>
      <c r="AG48" s="69">
        <v>78.393000000000001</v>
      </c>
      <c r="AH48" s="70">
        <v>0.38</v>
      </c>
      <c r="AI48" s="71">
        <v>63.651000000000003</v>
      </c>
      <c r="AJ48" s="72">
        <v>1.2222</v>
      </c>
      <c r="AK48" s="81">
        <v>3.4235209745175599</v>
      </c>
    </row>
    <row r="49" spans="1:37" x14ac:dyDescent="0.2">
      <c r="A49" s="4">
        <v>14</v>
      </c>
      <c r="B49" s="73">
        <v>2.37976105125</v>
      </c>
      <c r="C49" s="75">
        <f>(B49-MIN($B$49:$B$93))/(MAX($B$49:$B$93)-MIN($B$49:$B$93))</f>
        <v>0</v>
      </c>
      <c r="D49" s="13">
        <v>184.28100000000001</v>
      </c>
      <c r="E49" s="16">
        <v>792</v>
      </c>
      <c r="F49" s="16">
        <v>26.8</v>
      </c>
      <c r="G49" s="20">
        <v>6.3100000000000005E-4</v>
      </c>
      <c r="H49" s="16">
        <f t="shared" si="0"/>
        <v>292.04595879556263</v>
      </c>
      <c r="I49" s="13">
        <f t="shared" si="1"/>
        <v>0.25682006497498439</v>
      </c>
      <c r="J49" s="13">
        <v>0.495</v>
      </c>
      <c r="K49" s="77">
        <v>393.70555555555552</v>
      </c>
      <c r="L49" s="77">
        <v>253.43</v>
      </c>
      <c r="M49" s="77">
        <v>40.39</v>
      </c>
      <c r="N49" s="30">
        <v>-9.3474000000000004</v>
      </c>
      <c r="O49" s="34">
        <v>1917.4</v>
      </c>
      <c r="P49" s="37">
        <v>1.52E-2</v>
      </c>
      <c r="Q49" s="7">
        <v>-1.0166000000000001E-5</v>
      </c>
      <c r="R49" s="41">
        <v>0.29210000000000003</v>
      </c>
      <c r="S49" s="42">
        <v>0.25259999999999999</v>
      </c>
      <c r="T49" s="43">
        <v>0.28339999999999999</v>
      </c>
      <c r="U49" s="44">
        <v>49.768999999999998</v>
      </c>
      <c r="V49" s="51">
        <v>-5518.1</v>
      </c>
      <c r="W49" s="56">
        <v>-13.708</v>
      </c>
      <c r="X49" s="6">
        <v>1.2616000000000001E-10</v>
      </c>
      <c r="Y49" s="8">
        <v>1.9678999999999998E-6</v>
      </c>
      <c r="Z49" s="64">
        <v>233.94900000000001</v>
      </c>
      <c r="AA49" s="9">
        <v>0.55427000000000004</v>
      </c>
      <c r="AB49" s="10">
        <v>-1.1739999999999999E-3</v>
      </c>
      <c r="AC49" s="11">
        <v>1.3753E-6</v>
      </c>
      <c r="AD49" s="65">
        <v>0.14729999999999999</v>
      </c>
      <c r="AE49" s="6">
        <v>-4.4464E-5</v>
      </c>
      <c r="AF49" s="12">
        <v>-1.2798000000000001E-7</v>
      </c>
      <c r="AG49" s="69">
        <v>86.593000000000004</v>
      </c>
      <c r="AH49" s="70">
        <v>0.40300000000000002</v>
      </c>
      <c r="AI49" s="71">
        <v>64.117999999999995</v>
      </c>
      <c r="AJ49" s="72">
        <v>1.2675000000000001</v>
      </c>
      <c r="AK49" s="82">
        <v>6</v>
      </c>
    </row>
    <row r="50" spans="1:37" x14ac:dyDescent="0.2">
      <c r="A50" s="4">
        <v>14</v>
      </c>
      <c r="B50" s="73">
        <v>2.6151822400000002</v>
      </c>
      <c r="C50" s="75">
        <f t="shared" ref="C50:C93" si="4">(B50-MIN($B$49:$B$93))/(MAX($B$49:$B$93)-MIN($B$49:$B$93))</f>
        <v>4.9283664715724478E-2</v>
      </c>
      <c r="D50" s="13">
        <v>184.28100000000001</v>
      </c>
      <c r="E50" s="16">
        <v>780.96</v>
      </c>
      <c r="F50" s="16">
        <v>24.98</v>
      </c>
      <c r="G50" s="20">
        <v>6.3349999999999995E-4</v>
      </c>
      <c r="H50" s="16">
        <f t="shared" si="0"/>
        <v>291.12322274881518</v>
      </c>
      <c r="I50" s="13">
        <f t="shared" si="1"/>
        <v>0.24353272795097286</v>
      </c>
      <c r="J50" s="13">
        <v>0.53300000000000003</v>
      </c>
      <c r="K50" s="77">
        <v>393.70555555555552</v>
      </c>
      <c r="L50" s="77">
        <v>268.16000000000003</v>
      </c>
      <c r="M50" s="77">
        <v>40.380000000000003</v>
      </c>
      <c r="N50" s="30">
        <v>-9.3882999999999992</v>
      </c>
      <c r="O50" s="34">
        <v>1842.6</v>
      </c>
      <c r="P50" s="37">
        <v>1.61E-2</v>
      </c>
      <c r="Q50" s="7">
        <v>-1.1311999999999999E-5</v>
      </c>
      <c r="R50" s="41">
        <v>0.28120000000000001</v>
      </c>
      <c r="S50" s="42">
        <v>0.24399999999999999</v>
      </c>
      <c r="T50" s="43">
        <v>0.28570000000000001</v>
      </c>
      <c r="U50" s="44">
        <v>13.63</v>
      </c>
      <c r="V50" s="51">
        <v>-3300.9</v>
      </c>
      <c r="W50" s="56">
        <v>-1.7737000000000001</v>
      </c>
      <c r="X50" s="6">
        <v>0</v>
      </c>
      <c r="Y50" s="12">
        <v>0</v>
      </c>
      <c r="Z50" s="64">
        <v>222.76400000000001</v>
      </c>
      <c r="AA50" s="9">
        <v>0.66122000000000003</v>
      </c>
      <c r="AB50" s="10">
        <v>-1.4411999999999999E-3</v>
      </c>
      <c r="AC50" s="11">
        <v>1.6373E-6</v>
      </c>
      <c r="AD50" s="65">
        <v>0.1482</v>
      </c>
      <c r="AE50" s="6">
        <v>-4.0188000000000002E-5</v>
      </c>
      <c r="AF50" s="12">
        <v>-1.3855999999999999E-7</v>
      </c>
      <c r="AG50" s="69">
        <v>86.92</v>
      </c>
      <c r="AH50" s="70">
        <v>0.38</v>
      </c>
      <c r="AI50" s="71">
        <v>62.82</v>
      </c>
      <c r="AJ50" s="72">
        <v>1.2222</v>
      </c>
      <c r="AK50" s="81">
        <v>7.4108339991334198</v>
      </c>
    </row>
    <row r="51" spans="1:37" x14ac:dyDescent="0.2">
      <c r="A51" s="4">
        <v>14</v>
      </c>
      <c r="B51" s="73">
        <v>3.3263342699999998</v>
      </c>
      <c r="C51" s="75">
        <f t="shared" si="4"/>
        <v>0.19815802217912756</v>
      </c>
      <c r="D51" s="13">
        <v>184.28100000000001</v>
      </c>
      <c r="E51" s="16">
        <v>812.35</v>
      </c>
      <c r="F51" s="16">
        <v>24.6</v>
      </c>
      <c r="G51" s="20">
        <v>6.3349999999999995E-4</v>
      </c>
      <c r="H51" s="16">
        <f t="shared" si="0"/>
        <v>291.12322274881518</v>
      </c>
      <c r="I51" s="13">
        <f t="shared" si="1"/>
        <v>0.23056087525656926</v>
      </c>
      <c r="J51" s="13">
        <v>0.53700000000000003</v>
      </c>
      <c r="K51" s="77">
        <v>408.15</v>
      </c>
      <c r="L51" s="77">
        <v>333.04</v>
      </c>
      <c r="M51" s="77">
        <v>40.270000000000003</v>
      </c>
      <c r="N51" s="30">
        <v>-10.814</v>
      </c>
      <c r="O51" s="34">
        <v>2200.6999999999998</v>
      </c>
      <c r="P51" s="37">
        <v>1.78E-2</v>
      </c>
      <c r="Q51" s="7">
        <v>-1.1668000000000001E-5</v>
      </c>
      <c r="R51" s="41">
        <v>0.29089999999999999</v>
      </c>
      <c r="S51" s="42">
        <v>0.2477</v>
      </c>
      <c r="T51" s="43">
        <v>0.28570000000000001</v>
      </c>
      <c r="U51" s="44">
        <v>1.1238999999999999</v>
      </c>
      <c r="V51" s="51">
        <v>-2291.9</v>
      </c>
      <c r="W51" s="56">
        <v>2.0495000000000001</v>
      </c>
      <c r="X51" s="6">
        <v>0</v>
      </c>
      <c r="Y51" s="12">
        <v>0</v>
      </c>
      <c r="Z51" s="64">
        <v>149.96600000000001</v>
      </c>
      <c r="AA51" s="9">
        <v>1.2847999999999999</v>
      </c>
      <c r="AB51" s="10">
        <v>-2.5907E-3</v>
      </c>
      <c r="AC51" s="11">
        <v>2.2861999999999998E-6</v>
      </c>
      <c r="AD51" s="65">
        <v>0.14419999999999999</v>
      </c>
      <c r="AE51" s="6">
        <v>-2.5392E-5</v>
      </c>
      <c r="AF51" s="12">
        <v>-1.3873E-7</v>
      </c>
      <c r="AG51" s="69">
        <v>84.664000000000001</v>
      </c>
      <c r="AH51" s="70">
        <v>0.38</v>
      </c>
      <c r="AI51" s="71">
        <v>63.52</v>
      </c>
      <c r="AJ51" s="72">
        <v>1.2222</v>
      </c>
      <c r="AK51" s="81">
        <v>3.9167996374121001</v>
      </c>
    </row>
    <row r="52" spans="1:37" x14ac:dyDescent="0.2">
      <c r="A52" s="4">
        <v>14</v>
      </c>
      <c r="B52" s="73">
        <v>3.3267185700000002</v>
      </c>
      <c r="C52" s="75">
        <f t="shared" si="4"/>
        <v>0.19823847250923946</v>
      </c>
      <c r="D52" s="13">
        <v>184.28100000000001</v>
      </c>
      <c r="E52" s="16">
        <v>812.35</v>
      </c>
      <c r="F52" s="16">
        <v>24.6</v>
      </c>
      <c r="G52" s="20">
        <v>6.3349999999999995E-4</v>
      </c>
      <c r="H52" s="16">
        <f t="shared" si="0"/>
        <v>291.12322274881518</v>
      </c>
      <c r="I52" s="13">
        <f t="shared" si="1"/>
        <v>0.23056087525656926</v>
      </c>
      <c r="J52" s="13">
        <v>0.53700000000000003</v>
      </c>
      <c r="K52" s="77">
        <v>408.15</v>
      </c>
      <c r="L52" s="77">
        <v>333.04</v>
      </c>
      <c r="M52" s="77">
        <v>40.270000000000003</v>
      </c>
      <c r="N52" s="30">
        <v>-10.814</v>
      </c>
      <c r="O52" s="34">
        <v>2200.6999999999998</v>
      </c>
      <c r="P52" s="37">
        <v>1.78E-2</v>
      </c>
      <c r="Q52" s="7">
        <v>-1.1668000000000001E-5</v>
      </c>
      <c r="R52" s="41">
        <v>0.29089999999999999</v>
      </c>
      <c r="S52" s="42">
        <v>0.2477</v>
      </c>
      <c r="T52" s="43">
        <v>0.28570000000000001</v>
      </c>
      <c r="U52" s="44">
        <v>1.1238999999999999</v>
      </c>
      <c r="V52" s="51">
        <v>-2291.9</v>
      </c>
      <c r="W52" s="56">
        <v>2.0495000000000001</v>
      </c>
      <c r="X52" s="6">
        <v>0</v>
      </c>
      <c r="Y52" s="12">
        <v>0</v>
      </c>
      <c r="Z52" s="64">
        <v>149.96600000000001</v>
      </c>
      <c r="AA52" s="9">
        <v>1.2847999999999999</v>
      </c>
      <c r="AB52" s="10">
        <v>-2.5907E-3</v>
      </c>
      <c r="AC52" s="11">
        <v>2.2861999999999998E-6</v>
      </c>
      <c r="AD52" s="65">
        <v>0.14419999999999999</v>
      </c>
      <c r="AE52" s="6">
        <v>-2.5392E-5</v>
      </c>
      <c r="AF52" s="12">
        <v>-1.3873E-7</v>
      </c>
      <c r="AG52" s="69">
        <v>84.664000000000001</v>
      </c>
      <c r="AH52" s="70">
        <v>0.38</v>
      </c>
      <c r="AI52" s="71">
        <v>63.52</v>
      </c>
      <c r="AJ52" s="72">
        <v>1.2222</v>
      </c>
      <c r="AK52" s="81">
        <v>3.8711388048259101</v>
      </c>
    </row>
    <row r="53" spans="1:37" x14ac:dyDescent="0.2">
      <c r="A53" s="4">
        <v>14</v>
      </c>
      <c r="B53" s="73">
        <v>3.09193922</v>
      </c>
      <c r="C53" s="75">
        <f t="shared" si="4"/>
        <v>0.14908917193433219</v>
      </c>
      <c r="D53" s="13">
        <v>184.28100000000001</v>
      </c>
      <c r="E53" s="16">
        <v>812.35</v>
      </c>
      <c r="F53" s="16">
        <v>24.6</v>
      </c>
      <c r="G53" s="20">
        <v>6.3349999999999995E-4</v>
      </c>
      <c r="H53" s="16">
        <f t="shared" si="0"/>
        <v>291.12322274881518</v>
      </c>
      <c r="I53" s="13">
        <f t="shared" si="1"/>
        <v>0.23056087525656926</v>
      </c>
      <c r="J53" s="13">
        <v>0.53700000000000003</v>
      </c>
      <c r="K53" s="77">
        <v>408.15</v>
      </c>
      <c r="L53" s="77">
        <v>293.14999999999998</v>
      </c>
      <c r="M53" s="77">
        <v>40.39</v>
      </c>
      <c r="N53" s="30">
        <v>-10.814</v>
      </c>
      <c r="O53" s="34">
        <v>2200.6999999999998</v>
      </c>
      <c r="P53" s="37">
        <v>1.78E-2</v>
      </c>
      <c r="Q53" s="7">
        <v>-1.1668000000000001E-5</v>
      </c>
      <c r="R53" s="41">
        <v>0.29089999999999999</v>
      </c>
      <c r="S53" s="42">
        <v>0.24790000000000001</v>
      </c>
      <c r="T53" s="43">
        <v>0.28570000000000001</v>
      </c>
      <c r="U53" s="44">
        <v>1.1238999999999999</v>
      </c>
      <c r="V53" s="51">
        <v>-2291.9</v>
      </c>
      <c r="W53" s="56">
        <v>2.0495000000000001</v>
      </c>
      <c r="X53" s="6">
        <v>0</v>
      </c>
      <c r="Y53" s="12">
        <v>0</v>
      </c>
      <c r="Z53" s="64">
        <v>225.7</v>
      </c>
      <c r="AA53" s="9">
        <v>0.63705999999999996</v>
      </c>
      <c r="AB53" s="10">
        <v>-1.3324000000000001E-3</v>
      </c>
      <c r="AC53" s="11">
        <v>1.4512E-6</v>
      </c>
      <c r="AD53" s="65">
        <v>0.1472</v>
      </c>
      <c r="AE53" s="6">
        <v>-3.4541E-5</v>
      </c>
      <c r="AF53" s="12">
        <v>-1.3183999999999999E-7</v>
      </c>
      <c r="AG53" s="69">
        <v>84.664000000000001</v>
      </c>
      <c r="AH53" s="70">
        <v>0.38</v>
      </c>
      <c r="AI53" s="71">
        <v>63.52</v>
      </c>
      <c r="AJ53" s="72">
        <v>1.2222</v>
      </c>
      <c r="AK53" s="81">
        <v>3.8380252291775001</v>
      </c>
    </row>
    <row r="54" spans="1:37" x14ac:dyDescent="0.2">
      <c r="A54" s="4">
        <v>14</v>
      </c>
      <c r="B54" s="73">
        <v>3.0912027850000001</v>
      </c>
      <c r="C54" s="75">
        <f t="shared" si="4"/>
        <v>0.14893500477623725</v>
      </c>
      <c r="D54" s="13">
        <v>184.28100000000001</v>
      </c>
      <c r="E54" s="16">
        <v>812.35</v>
      </c>
      <c r="F54" s="16">
        <v>24.6</v>
      </c>
      <c r="G54" s="20">
        <v>6.3349999999999995E-4</v>
      </c>
      <c r="H54" s="16">
        <f t="shared" si="0"/>
        <v>291.12322274881518</v>
      </c>
      <c r="I54" s="13">
        <f t="shared" si="1"/>
        <v>0.23056087525656926</v>
      </c>
      <c r="J54" s="13">
        <v>0.53700000000000003</v>
      </c>
      <c r="K54" s="77">
        <v>408.15</v>
      </c>
      <c r="L54" s="77">
        <v>333.04</v>
      </c>
      <c r="M54" s="77">
        <v>40.270000000000003</v>
      </c>
      <c r="N54" s="30">
        <v>-10.814</v>
      </c>
      <c r="O54" s="34">
        <v>2200.6999999999998</v>
      </c>
      <c r="P54" s="37">
        <v>1.78E-2</v>
      </c>
      <c r="Q54" s="7">
        <v>-1.1668000000000001E-5</v>
      </c>
      <c r="R54" s="41">
        <v>0.29089999999999999</v>
      </c>
      <c r="S54" s="42">
        <v>0.2477</v>
      </c>
      <c r="T54" s="43">
        <v>0.28570000000000001</v>
      </c>
      <c r="U54" s="44">
        <v>1.1238999999999999</v>
      </c>
      <c r="V54" s="51">
        <v>-2291.9</v>
      </c>
      <c r="W54" s="56">
        <v>2.0495000000000001</v>
      </c>
      <c r="X54" s="6">
        <v>0</v>
      </c>
      <c r="Y54" s="12">
        <v>0</v>
      </c>
      <c r="Z54" s="64">
        <v>149.96600000000001</v>
      </c>
      <c r="AA54" s="9">
        <v>1.2847999999999999</v>
      </c>
      <c r="AB54" s="10">
        <v>-2.5907E-3</v>
      </c>
      <c r="AC54" s="11">
        <v>2.2861999999999998E-6</v>
      </c>
      <c r="AD54" s="65">
        <v>0.14419999999999999</v>
      </c>
      <c r="AE54" s="6">
        <v>-2.5392E-5</v>
      </c>
      <c r="AF54" s="12">
        <v>-1.3873E-7</v>
      </c>
      <c r="AG54" s="69">
        <v>84.664000000000001</v>
      </c>
      <c r="AH54" s="70">
        <v>0.38</v>
      </c>
      <c r="AI54" s="71">
        <v>63.52</v>
      </c>
      <c r="AJ54" s="72">
        <v>1.2222</v>
      </c>
      <c r="AK54" s="81">
        <v>3.7923138620552601</v>
      </c>
    </row>
    <row r="55" spans="1:37" x14ac:dyDescent="0.2">
      <c r="A55" s="4">
        <v>14</v>
      </c>
      <c r="B55" s="73">
        <v>3.3260673949999999</v>
      </c>
      <c r="C55" s="75">
        <f t="shared" si="4"/>
        <v>0.19810215389432773</v>
      </c>
      <c r="D55" s="13">
        <v>184.28100000000001</v>
      </c>
      <c r="E55" s="16">
        <v>812.35</v>
      </c>
      <c r="F55" s="16">
        <v>24.6</v>
      </c>
      <c r="G55" s="20">
        <v>6.3349999999999995E-4</v>
      </c>
      <c r="H55" s="16">
        <f t="shared" si="0"/>
        <v>291.12322274881518</v>
      </c>
      <c r="I55" s="13">
        <f t="shared" si="1"/>
        <v>0.23056087525656926</v>
      </c>
      <c r="J55" s="13">
        <v>0.53700000000000003</v>
      </c>
      <c r="K55" s="77">
        <v>408.15</v>
      </c>
      <c r="L55" s="77">
        <v>333.04</v>
      </c>
      <c r="M55" s="77">
        <v>40.270000000000003</v>
      </c>
      <c r="N55" s="30">
        <v>-10.814</v>
      </c>
      <c r="O55" s="34">
        <v>2200.6999999999998</v>
      </c>
      <c r="P55" s="37">
        <v>1.78E-2</v>
      </c>
      <c r="Q55" s="7">
        <v>-1.1668000000000001E-5</v>
      </c>
      <c r="R55" s="41">
        <v>0.29089999999999999</v>
      </c>
      <c r="S55" s="42">
        <v>0.2477</v>
      </c>
      <c r="T55" s="43">
        <v>0.28570000000000001</v>
      </c>
      <c r="U55" s="44">
        <v>1.1238999999999999</v>
      </c>
      <c r="V55" s="51">
        <v>-2291.9</v>
      </c>
      <c r="W55" s="56">
        <v>2.0495000000000001</v>
      </c>
      <c r="X55" s="6">
        <v>0</v>
      </c>
      <c r="Y55" s="12">
        <v>0</v>
      </c>
      <c r="Z55" s="64">
        <v>149.96600000000001</v>
      </c>
      <c r="AA55" s="9">
        <v>1.2847999999999999</v>
      </c>
      <c r="AB55" s="10">
        <v>-2.5907E-3</v>
      </c>
      <c r="AC55" s="11">
        <v>2.2861999999999998E-6</v>
      </c>
      <c r="AD55" s="65">
        <v>0.14419999999999999</v>
      </c>
      <c r="AE55" s="6">
        <v>-2.5392E-5</v>
      </c>
      <c r="AF55" s="12">
        <v>-1.3873E-7</v>
      </c>
      <c r="AG55" s="69">
        <v>84.664000000000001</v>
      </c>
      <c r="AH55" s="70">
        <v>0.38</v>
      </c>
      <c r="AI55" s="71">
        <v>63.52</v>
      </c>
      <c r="AJ55" s="72">
        <v>1.2222</v>
      </c>
      <c r="AK55" s="81">
        <v>3.8657105929029099</v>
      </c>
    </row>
    <row r="56" spans="1:37" x14ac:dyDescent="0.2">
      <c r="A56" s="4">
        <v>14</v>
      </c>
      <c r="B56" s="73">
        <v>5.0975437975000002</v>
      </c>
      <c r="C56" s="75">
        <f t="shared" si="4"/>
        <v>0.56894748661983308</v>
      </c>
      <c r="D56" s="13">
        <v>184.28100000000001</v>
      </c>
      <c r="E56" s="16">
        <v>811.44</v>
      </c>
      <c r="F56" s="16">
        <v>24.24</v>
      </c>
      <c r="G56" s="20">
        <v>6.3349999999999995E-4</v>
      </c>
      <c r="H56" s="16">
        <f t="shared" si="0"/>
        <v>291.12322274881518</v>
      </c>
      <c r="I56" s="13">
        <f t="shared" si="1"/>
        <v>0.22744159529078181</v>
      </c>
      <c r="J56" s="13">
        <v>0.53600000000000003</v>
      </c>
      <c r="K56" s="77">
        <v>408.15</v>
      </c>
      <c r="L56" s="77">
        <v>333.04</v>
      </c>
      <c r="M56" s="77">
        <v>40.270000000000003</v>
      </c>
      <c r="N56" s="30">
        <v>-10.754</v>
      </c>
      <c r="O56" s="34">
        <v>2192</v>
      </c>
      <c r="P56" s="37">
        <v>1.77E-2</v>
      </c>
      <c r="Q56" s="7">
        <v>-1.1601E-5</v>
      </c>
      <c r="R56" s="41">
        <v>0.29089999999999999</v>
      </c>
      <c r="S56" s="42">
        <v>0.24759999999999999</v>
      </c>
      <c r="T56" s="43">
        <v>0.28570000000000001</v>
      </c>
      <c r="U56" s="44">
        <v>-7.9824000000000002</v>
      </c>
      <c r="V56" s="51">
        <v>-1459.6</v>
      </c>
      <c r="W56" s="56">
        <v>4.8262999999999998</v>
      </c>
      <c r="X56" s="6">
        <v>0</v>
      </c>
      <c r="Y56" s="12">
        <v>0</v>
      </c>
      <c r="Z56" s="64">
        <v>147.79599999999999</v>
      </c>
      <c r="AA56" s="9">
        <v>1.2909999999999999</v>
      </c>
      <c r="AB56" s="10">
        <v>-2.6063000000000002E-3</v>
      </c>
      <c r="AC56" s="11">
        <v>2.2981000000000001E-6</v>
      </c>
      <c r="AD56" s="65">
        <v>0.14430000000000001</v>
      </c>
      <c r="AE56" s="6">
        <v>-2.5188999999999999E-5</v>
      </c>
      <c r="AF56" s="12">
        <v>-1.3946000000000001E-7</v>
      </c>
      <c r="AG56" s="69">
        <v>84.757000000000005</v>
      </c>
      <c r="AH56" s="70">
        <v>0.38</v>
      </c>
      <c r="AI56" s="71">
        <v>63.143000000000001</v>
      </c>
      <c r="AJ56" s="72">
        <v>1.2222</v>
      </c>
      <c r="AK56" s="81">
        <v>3.0050617708183198</v>
      </c>
    </row>
    <row r="57" spans="1:37" x14ac:dyDescent="0.2">
      <c r="A57" s="4">
        <v>14</v>
      </c>
      <c r="B57" s="73">
        <v>4.8607600800000004</v>
      </c>
      <c r="C57" s="75">
        <f t="shared" si="4"/>
        <v>0.51937858670316062</v>
      </c>
      <c r="D57" s="13">
        <v>184.28100000000001</v>
      </c>
      <c r="E57" s="16">
        <v>811.44</v>
      </c>
      <c r="F57" s="16">
        <v>24.24</v>
      </c>
      <c r="G57" s="20">
        <v>6.3349999999999995E-4</v>
      </c>
      <c r="H57" s="16">
        <f t="shared" si="0"/>
        <v>291.12322274881518</v>
      </c>
      <c r="I57" s="13">
        <f t="shared" si="1"/>
        <v>0.22744159529078181</v>
      </c>
      <c r="J57" s="13">
        <v>0.53600000000000003</v>
      </c>
      <c r="K57" s="77">
        <v>408.15</v>
      </c>
      <c r="L57" s="77">
        <v>333.04</v>
      </c>
      <c r="M57" s="77">
        <v>40.270000000000003</v>
      </c>
      <c r="N57" s="30">
        <v>-10.754</v>
      </c>
      <c r="O57" s="34">
        <v>2192</v>
      </c>
      <c r="P57" s="37">
        <v>1.77E-2</v>
      </c>
      <c r="Q57" s="7">
        <v>-1.1601E-5</v>
      </c>
      <c r="R57" s="41">
        <v>0.29089999999999999</v>
      </c>
      <c r="S57" s="42">
        <v>0.24759999999999999</v>
      </c>
      <c r="T57" s="43">
        <v>0.28570000000000001</v>
      </c>
      <c r="U57" s="44">
        <v>-7.9824000000000002</v>
      </c>
      <c r="V57" s="51">
        <v>-1459.6</v>
      </c>
      <c r="W57" s="56">
        <v>4.8262999999999998</v>
      </c>
      <c r="X57" s="6">
        <v>0</v>
      </c>
      <c r="Y57" s="12">
        <v>0</v>
      </c>
      <c r="Z57" s="64">
        <v>147.79599999999999</v>
      </c>
      <c r="AA57" s="9">
        <v>1.2909999999999999</v>
      </c>
      <c r="AB57" s="10">
        <v>-2.6063000000000002E-3</v>
      </c>
      <c r="AC57" s="11">
        <v>2.2981000000000001E-6</v>
      </c>
      <c r="AD57" s="65">
        <v>0.14430000000000001</v>
      </c>
      <c r="AE57" s="6">
        <v>-2.5188999999999999E-5</v>
      </c>
      <c r="AF57" s="12">
        <v>-1.3946000000000001E-7</v>
      </c>
      <c r="AG57" s="69">
        <v>84.757000000000005</v>
      </c>
      <c r="AH57" s="70">
        <v>0.38</v>
      </c>
      <c r="AI57" s="71">
        <v>63.143000000000001</v>
      </c>
      <c r="AJ57" s="72">
        <v>1.2222</v>
      </c>
      <c r="AK57" s="81">
        <v>2.3770088821206801</v>
      </c>
    </row>
    <row r="58" spans="1:37" x14ac:dyDescent="0.2">
      <c r="A58" s="4">
        <v>14</v>
      </c>
      <c r="B58" s="73">
        <v>5.0983553774999999</v>
      </c>
      <c r="C58" s="75">
        <f t="shared" si="4"/>
        <v>0.56911738482152996</v>
      </c>
      <c r="D58" s="13">
        <v>184.28100000000001</v>
      </c>
      <c r="E58" s="16">
        <v>811.44</v>
      </c>
      <c r="F58" s="16">
        <v>24.24</v>
      </c>
      <c r="G58" s="20">
        <v>6.3349999999999995E-4</v>
      </c>
      <c r="H58" s="16">
        <f t="shared" si="0"/>
        <v>291.12322274881518</v>
      </c>
      <c r="I58" s="13">
        <f t="shared" si="1"/>
        <v>0.22744159529078181</v>
      </c>
      <c r="J58" s="13">
        <v>0.53600000000000003</v>
      </c>
      <c r="K58" s="77">
        <v>408.15</v>
      </c>
      <c r="L58" s="77">
        <v>333.04</v>
      </c>
      <c r="M58" s="77">
        <v>40.270000000000003</v>
      </c>
      <c r="N58" s="30">
        <v>-10.754</v>
      </c>
      <c r="O58" s="34">
        <v>2192</v>
      </c>
      <c r="P58" s="37">
        <v>1.77E-2</v>
      </c>
      <c r="Q58" s="7">
        <v>-1.1601E-5</v>
      </c>
      <c r="R58" s="41">
        <v>0.29089999999999999</v>
      </c>
      <c r="S58" s="42">
        <v>0.24759999999999999</v>
      </c>
      <c r="T58" s="43">
        <v>0.28570000000000001</v>
      </c>
      <c r="U58" s="44">
        <v>-7.9824000000000002</v>
      </c>
      <c r="V58" s="51">
        <v>-1459.6</v>
      </c>
      <c r="W58" s="56">
        <v>4.8262999999999998</v>
      </c>
      <c r="X58" s="6">
        <v>0</v>
      </c>
      <c r="Y58" s="12">
        <v>0</v>
      </c>
      <c r="Z58" s="64">
        <v>147.79599999999999</v>
      </c>
      <c r="AA58" s="9">
        <v>1.2909999999999999</v>
      </c>
      <c r="AB58" s="10">
        <v>-2.6063000000000002E-3</v>
      </c>
      <c r="AC58" s="11">
        <v>2.2981000000000001E-6</v>
      </c>
      <c r="AD58" s="65">
        <v>0.14430000000000001</v>
      </c>
      <c r="AE58" s="6">
        <v>-2.5188999999999999E-5</v>
      </c>
      <c r="AF58" s="12">
        <v>-1.3946000000000001E-7</v>
      </c>
      <c r="AG58" s="69">
        <v>84.757000000000005</v>
      </c>
      <c r="AH58" s="70">
        <v>0.38</v>
      </c>
      <c r="AI58" s="71">
        <v>63.143000000000001</v>
      </c>
      <c r="AJ58" s="72">
        <v>1.2222</v>
      </c>
      <c r="AK58" s="81">
        <v>3.01804047954725</v>
      </c>
    </row>
    <row r="59" spans="1:37" x14ac:dyDescent="0.2">
      <c r="A59" s="4">
        <v>14</v>
      </c>
      <c r="B59" s="73">
        <v>4.8601264662499997</v>
      </c>
      <c r="C59" s="75">
        <f t="shared" si="4"/>
        <v>0.51924594440456329</v>
      </c>
      <c r="D59" s="13">
        <v>184.28100000000001</v>
      </c>
      <c r="E59" s="16">
        <v>811.44</v>
      </c>
      <c r="F59" s="16">
        <v>24.24</v>
      </c>
      <c r="G59" s="20">
        <v>6.3349999999999995E-4</v>
      </c>
      <c r="H59" s="16">
        <f t="shared" si="0"/>
        <v>291.12322274881518</v>
      </c>
      <c r="I59" s="13">
        <f t="shared" si="1"/>
        <v>0.22744159529078181</v>
      </c>
      <c r="J59" s="13">
        <v>0.53600000000000003</v>
      </c>
      <c r="K59" s="77">
        <v>408.15</v>
      </c>
      <c r="L59" s="77">
        <v>333.04</v>
      </c>
      <c r="M59" s="77">
        <v>40.270000000000003</v>
      </c>
      <c r="N59" s="30">
        <v>-10.754</v>
      </c>
      <c r="O59" s="34">
        <v>2192</v>
      </c>
      <c r="P59" s="37">
        <v>1.77E-2</v>
      </c>
      <c r="Q59" s="7">
        <v>-1.1601E-5</v>
      </c>
      <c r="R59" s="41">
        <v>0.29089999999999999</v>
      </c>
      <c r="S59" s="42">
        <v>0.24759999999999999</v>
      </c>
      <c r="T59" s="43">
        <v>0.28570000000000001</v>
      </c>
      <c r="U59" s="44">
        <v>-7.9824000000000002</v>
      </c>
      <c r="V59" s="51">
        <v>-1459.6</v>
      </c>
      <c r="W59" s="56">
        <v>4.8262999999999998</v>
      </c>
      <c r="X59" s="6">
        <v>0</v>
      </c>
      <c r="Y59" s="12">
        <v>0</v>
      </c>
      <c r="Z59" s="64">
        <v>147.79599999999999</v>
      </c>
      <c r="AA59" s="9">
        <v>1.2909999999999999</v>
      </c>
      <c r="AB59" s="10">
        <v>-2.6063000000000002E-3</v>
      </c>
      <c r="AC59" s="11">
        <v>2.2981000000000001E-6</v>
      </c>
      <c r="AD59" s="65">
        <v>0.14430000000000001</v>
      </c>
      <c r="AE59" s="6">
        <v>-2.5188999999999999E-5</v>
      </c>
      <c r="AF59" s="12">
        <v>-1.3946000000000001E-7</v>
      </c>
      <c r="AG59" s="69">
        <v>84.757000000000005</v>
      </c>
      <c r="AH59" s="70">
        <v>0.38</v>
      </c>
      <c r="AI59" s="71">
        <v>63.143000000000001</v>
      </c>
      <c r="AJ59" s="72">
        <v>1.2222</v>
      </c>
      <c r="AK59" s="81">
        <v>2.9342757316206201</v>
      </c>
    </row>
    <row r="60" spans="1:37" x14ac:dyDescent="0.2">
      <c r="A60" s="4">
        <v>14</v>
      </c>
      <c r="B60" s="73">
        <v>5.0981426650000001</v>
      </c>
      <c r="C60" s="75">
        <f t="shared" si="4"/>
        <v>0.56907285505092386</v>
      </c>
      <c r="D60" s="13">
        <v>184.28100000000001</v>
      </c>
      <c r="E60" s="16">
        <v>811.44</v>
      </c>
      <c r="F60" s="16">
        <v>24.24</v>
      </c>
      <c r="G60" s="20">
        <v>6.3349999999999995E-4</v>
      </c>
      <c r="H60" s="16">
        <f t="shared" si="0"/>
        <v>291.12322274881518</v>
      </c>
      <c r="I60" s="13">
        <f t="shared" si="1"/>
        <v>0.22744159529078181</v>
      </c>
      <c r="J60" s="13">
        <v>0.53600000000000003</v>
      </c>
      <c r="K60" s="77">
        <v>408.15</v>
      </c>
      <c r="L60" s="77">
        <v>303.14999999999998</v>
      </c>
      <c r="M60" s="77">
        <v>40.270000000000003</v>
      </c>
      <c r="N60" s="30">
        <v>-10.754</v>
      </c>
      <c r="O60" s="34">
        <v>2192</v>
      </c>
      <c r="P60" s="37">
        <v>1.77E-2</v>
      </c>
      <c r="Q60" s="7">
        <v>-1.1601E-5</v>
      </c>
      <c r="R60" s="41">
        <v>0.29089999999999999</v>
      </c>
      <c r="S60" s="42">
        <v>0.24759999999999999</v>
      </c>
      <c r="T60" s="43">
        <v>0.28570000000000001</v>
      </c>
      <c r="U60" s="44">
        <v>-7.9824000000000002</v>
      </c>
      <c r="V60" s="51">
        <v>-1459.6</v>
      </c>
      <c r="W60" s="56">
        <v>4.8262999999999998</v>
      </c>
      <c r="X60" s="6">
        <v>0</v>
      </c>
      <c r="Y60" s="12">
        <v>0</v>
      </c>
      <c r="Z60" s="64">
        <v>177.292</v>
      </c>
      <c r="AA60" s="9">
        <v>1.1171</v>
      </c>
      <c r="AB60" s="10">
        <v>-2.2886999999999998E-3</v>
      </c>
      <c r="AC60" s="11">
        <v>2.1069999999999999E-6</v>
      </c>
      <c r="AD60" s="65">
        <v>0.14660000000000001</v>
      </c>
      <c r="AE60" s="6">
        <v>-3.2190999999999997E-5</v>
      </c>
      <c r="AF60" s="12">
        <v>-1.3419000000000001E-7</v>
      </c>
      <c r="AG60" s="69">
        <v>84.757000000000005</v>
      </c>
      <c r="AH60" s="70">
        <v>0.38</v>
      </c>
      <c r="AI60" s="71">
        <v>63.143000000000001</v>
      </c>
      <c r="AJ60" s="72">
        <v>1.2222</v>
      </c>
      <c r="AK60" s="81">
        <v>2.9728685215334698</v>
      </c>
    </row>
    <row r="61" spans="1:37" x14ac:dyDescent="0.2">
      <c r="A61" s="4">
        <v>14</v>
      </c>
      <c r="B61" s="73">
        <v>4.8576076175000003</v>
      </c>
      <c r="C61" s="75">
        <f t="shared" si="4"/>
        <v>0.51871864226186437</v>
      </c>
      <c r="D61" s="13">
        <v>184.28100000000001</v>
      </c>
      <c r="E61" s="16">
        <v>811.44</v>
      </c>
      <c r="F61" s="16">
        <v>24.24</v>
      </c>
      <c r="G61" s="20">
        <v>6.3349999999999995E-4</v>
      </c>
      <c r="H61" s="16">
        <f t="shared" si="0"/>
        <v>291.12322274881518</v>
      </c>
      <c r="I61" s="13">
        <f t="shared" si="1"/>
        <v>0.22744159529078181</v>
      </c>
      <c r="J61" s="13">
        <v>0.53600000000000003</v>
      </c>
      <c r="K61" s="77">
        <v>408.15</v>
      </c>
      <c r="L61" s="77">
        <v>265.14999999999998</v>
      </c>
      <c r="M61" s="77">
        <v>40.39</v>
      </c>
      <c r="N61" s="30">
        <v>-10.754</v>
      </c>
      <c r="O61" s="34">
        <v>2192</v>
      </c>
      <c r="P61" s="37">
        <v>1.77E-2</v>
      </c>
      <c r="Q61" s="7">
        <v>-1.1601E-5</v>
      </c>
      <c r="R61" s="41">
        <v>0.29089999999999999</v>
      </c>
      <c r="S61" s="42">
        <v>0.24759999999999999</v>
      </c>
      <c r="T61" s="43">
        <v>0.28570000000000001</v>
      </c>
      <c r="U61" s="44">
        <v>7.7560000000000002</v>
      </c>
      <c r="V61" s="51">
        <v>-2891</v>
      </c>
      <c r="W61" s="56">
        <v>2.29E-2</v>
      </c>
      <c r="X61" s="6">
        <v>0</v>
      </c>
      <c r="Y61" s="12">
        <v>0</v>
      </c>
      <c r="Z61" s="64">
        <v>233.77500000000001</v>
      </c>
      <c r="AA61" s="9">
        <v>0.59553</v>
      </c>
      <c r="AB61" s="10">
        <v>-1.2531E-3</v>
      </c>
      <c r="AC61" s="11">
        <v>1.4089E-6</v>
      </c>
      <c r="AD61" s="65">
        <v>0.1492</v>
      </c>
      <c r="AE61" s="6">
        <v>-4.0247999999999998E-5</v>
      </c>
      <c r="AF61" s="12">
        <v>-1.2811E-7</v>
      </c>
      <c r="AG61" s="69">
        <v>84.757000000000005</v>
      </c>
      <c r="AH61" s="70">
        <v>0.38</v>
      </c>
      <c r="AI61" s="71">
        <v>63.143000000000001</v>
      </c>
      <c r="AJ61" s="72">
        <v>1.2222</v>
      </c>
      <c r="AK61" s="81">
        <v>2.9962974637715498</v>
      </c>
    </row>
    <row r="62" spans="1:37" x14ac:dyDescent="0.2">
      <c r="A62" s="4">
        <v>14</v>
      </c>
      <c r="B62" s="73">
        <v>5.3314096424999997</v>
      </c>
      <c r="C62" s="75">
        <f t="shared" si="4"/>
        <v>0.61790555175677819</v>
      </c>
      <c r="D62" s="13">
        <v>184.28100000000001</v>
      </c>
      <c r="E62" s="16">
        <v>811.44</v>
      </c>
      <c r="F62" s="16">
        <v>24.24</v>
      </c>
      <c r="G62" s="20">
        <v>6.3349999999999995E-4</v>
      </c>
      <c r="H62" s="16">
        <f t="shared" si="0"/>
        <v>291.12322274881518</v>
      </c>
      <c r="I62" s="13">
        <f t="shared" si="1"/>
        <v>0.22744159529078181</v>
      </c>
      <c r="J62" s="13">
        <v>0.53600000000000003</v>
      </c>
      <c r="K62" s="77">
        <v>408.15</v>
      </c>
      <c r="L62" s="77">
        <v>333.04</v>
      </c>
      <c r="M62" s="77">
        <v>40.270000000000003</v>
      </c>
      <c r="N62" s="30">
        <v>-10.754</v>
      </c>
      <c r="O62" s="34">
        <v>2192</v>
      </c>
      <c r="P62" s="37">
        <v>1.77E-2</v>
      </c>
      <c r="Q62" s="7">
        <v>-1.1601E-5</v>
      </c>
      <c r="R62" s="41">
        <v>0.29089999999999999</v>
      </c>
      <c r="S62" s="42">
        <v>0.24759999999999999</v>
      </c>
      <c r="T62" s="43">
        <v>0.28570000000000001</v>
      </c>
      <c r="U62" s="44">
        <v>5.8250000000000002</v>
      </c>
      <c r="V62" s="51">
        <v>-2715.4</v>
      </c>
      <c r="W62" s="56">
        <v>0.61219999999999997</v>
      </c>
      <c r="X62" s="6">
        <v>0</v>
      </c>
      <c r="Y62" s="12">
        <v>0</v>
      </c>
      <c r="Z62" s="64">
        <v>147.79599999999999</v>
      </c>
      <c r="AA62" s="9">
        <v>1.2909999999999999</v>
      </c>
      <c r="AB62" s="10">
        <v>-2.6063000000000002E-3</v>
      </c>
      <c r="AC62" s="11">
        <v>2.2981000000000001E-6</v>
      </c>
      <c r="AD62" s="65">
        <v>0.14430000000000001</v>
      </c>
      <c r="AE62" s="6">
        <v>-2.5188999999999999E-5</v>
      </c>
      <c r="AF62" s="12">
        <v>-1.3946000000000001E-7</v>
      </c>
      <c r="AG62" s="69">
        <v>84.757000000000005</v>
      </c>
      <c r="AH62" s="70">
        <v>0.38</v>
      </c>
      <c r="AI62" s="71">
        <v>63.143000000000001</v>
      </c>
      <c r="AJ62" s="72">
        <v>1.2222</v>
      </c>
      <c r="AK62" s="81">
        <v>2.8643885648155401</v>
      </c>
    </row>
    <row r="63" spans="1:37" x14ac:dyDescent="0.2">
      <c r="A63" s="4">
        <v>14</v>
      </c>
      <c r="B63" s="73">
        <v>5.0963198824999996</v>
      </c>
      <c r="C63" s="75">
        <f t="shared" si="4"/>
        <v>0.56869126917049961</v>
      </c>
      <c r="D63" s="13">
        <v>184.28100000000001</v>
      </c>
      <c r="E63" s="16">
        <v>811.44</v>
      </c>
      <c r="F63" s="16">
        <v>24.24</v>
      </c>
      <c r="G63" s="20">
        <v>6.3349999999999995E-4</v>
      </c>
      <c r="H63" s="16">
        <f t="shared" si="0"/>
        <v>291.12322274881518</v>
      </c>
      <c r="I63" s="13">
        <f t="shared" si="1"/>
        <v>0.22744159529078181</v>
      </c>
      <c r="J63" s="13">
        <v>0.53600000000000003</v>
      </c>
      <c r="K63" s="77">
        <v>408.15</v>
      </c>
      <c r="L63" s="77">
        <v>333.04</v>
      </c>
      <c r="M63" s="77">
        <v>40.270000000000003</v>
      </c>
      <c r="N63" s="30">
        <v>-10.754</v>
      </c>
      <c r="O63" s="34">
        <v>2192</v>
      </c>
      <c r="P63" s="37">
        <v>1.77E-2</v>
      </c>
      <c r="Q63" s="7">
        <v>-1.1601E-5</v>
      </c>
      <c r="R63" s="41">
        <v>0.29089999999999999</v>
      </c>
      <c r="S63" s="42">
        <v>0.24759999999999999</v>
      </c>
      <c r="T63" s="43">
        <v>0.28570000000000001</v>
      </c>
      <c r="U63" s="44">
        <v>-1.2146999999999999</v>
      </c>
      <c r="V63" s="51">
        <v>-2075.1999999999998</v>
      </c>
      <c r="W63" s="56">
        <v>2.7606999999999999</v>
      </c>
      <c r="X63" s="6">
        <v>0</v>
      </c>
      <c r="Y63" s="12">
        <v>0</v>
      </c>
      <c r="Z63" s="64">
        <v>147.79599999999999</v>
      </c>
      <c r="AA63" s="9">
        <v>1.2909999999999999</v>
      </c>
      <c r="AB63" s="10">
        <v>-2.6063000000000002E-3</v>
      </c>
      <c r="AC63" s="11">
        <v>2.2981000000000001E-6</v>
      </c>
      <c r="AD63" s="65">
        <v>0.14430000000000001</v>
      </c>
      <c r="AE63" s="6">
        <v>-2.5188999999999999E-5</v>
      </c>
      <c r="AF63" s="12">
        <v>-1.3946000000000001E-7</v>
      </c>
      <c r="AG63" s="69">
        <v>84.757000000000005</v>
      </c>
      <c r="AH63" s="70">
        <v>0.38</v>
      </c>
      <c r="AI63" s="71">
        <v>63.143000000000001</v>
      </c>
      <c r="AJ63" s="72">
        <v>1.2222</v>
      </c>
      <c r="AK63" s="81">
        <v>2.2826067659625702</v>
      </c>
    </row>
    <row r="64" spans="1:37" x14ac:dyDescent="0.2">
      <c r="A64" s="4">
        <v>14</v>
      </c>
      <c r="B64" s="73">
        <v>5.0959893599999999</v>
      </c>
      <c r="C64" s="75">
        <f t="shared" si="4"/>
        <v>0.5686220767577117</v>
      </c>
      <c r="D64" s="13">
        <v>184.28100000000001</v>
      </c>
      <c r="E64" s="16">
        <v>811.44</v>
      </c>
      <c r="F64" s="16">
        <v>24.24</v>
      </c>
      <c r="G64" s="20">
        <v>6.3349999999999995E-4</v>
      </c>
      <c r="H64" s="16">
        <f t="shared" si="0"/>
        <v>291.12322274881518</v>
      </c>
      <c r="I64" s="13">
        <f t="shared" si="1"/>
        <v>0.22744159529078181</v>
      </c>
      <c r="J64" s="13">
        <v>0.53600000000000003</v>
      </c>
      <c r="K64" s="77">
        <v>408.15</v>
      </c>
      <c r="L64" s="77">
        <v>333.04</v>
      </c>
      <c r="M64" s="77">
        <v>40.270000000000003</v>
      </c>
      <c r="N64" s="30">
        <v>-10.754</v>
      </c>
      <c r="O64" s="34">
        <v>2192</v>
      </c>
      <c r="P64" s="37">
        <v>1.77E-2</v>
      </c>
      <c r="Q64" s="7">
        <v>-1.1601E-5</v>
      </c>
      <c r="R64" s="41">
        <v>0.29089999999999999</v>
      </c>
      <c r="S64" s="42">
        <v>0.24759999999999999</v>
      </c>
      <c r="T64" s="43">
        <v>0.28570000000000001</v>
      </c>
      <c r="U64" s="44">
        <v>-6.5735999999999999</v>
      </c>
      <c r="V64" s="51">
        <v>-1587.8</v>
      </c>
      <c r="W64" s="56">
        <v>4.3963000000000001</v>
      </c>
      <c r="X64" s="6">
        <v>0</v>
      </c>
      <c r="Y64" s="12">
        <v>0</v>
      </c>
      <c r="Z64" s="64">
        <v>147.79599999999999</v>
      </c>
      <c r="AA64" s="9">
        <v>1.2909999999999999</v>
      </c>
      <c r="AB64" s="10">
        <v>-2.6063000000000002E-3</v>
      </c>
      <c r="AC64" s="11">
        <v>2.2981000000000001E-6</v>
      </c>
      <c r="AD64" s="65">
        <v>0.14430000000000001</v>
      </c>
      <c r="AE64" s="6">
        <v>-2.5188999999999999E-5</v>
      </c>
      <c r="AF64" s="12">
        <v>-1.3946000000000001E-7</v>
      </c>
      <c r="AG64" s="69">
        <v>84.757000000000005</v>
      </c>
      <c r="AH64" s="70">
        <v>0.38</v>
      </c>
      <c r="AI64" s="71">
        <v>63.143000000000001</v>
      </c>
      <c r="AJ64" s="72">
        <v>1.2222</v>
      </c>
      <c r="AK64" s="81">
        <v>2.6091692031427001</v>
      </c>
    </row>
    <row r="65" spans="1:37" x14ac:dyDescent="0.2">
      <c r="A65" s="4">
        <v>14</v>
      </c>
      <c r="B65" s="73">
        <v>4.6198431162500002</v>
      </c>
      <c r="C65" s="75">
        <f t="shared" si="4"/>
        <v>0.4689444226042192</v>
      </c>
      <c r="D65" s="13">
        <v>184.28100000000001</v>
      </c>
      <c r="E65" s="16">
        <v>818.49</v>
      </c>
      <c r="F65" s="16">
        <v>25.18</v>
      </c>
      <c r="G65" s="20">
        <v>6.2750000000000002E-4</v>
      </c>
      <c r="H65" s="16">
        <f t="shared" si="0"/>
        <v>293.90909090909093</v>
      </c>
      <c r="I65" s="13">
        <f t="shared" si="1"/>
        <v>0.23200634841303028</v>
      </c>
      <c r="J65" s="13">
        <v>0.50800000000000001</v>
      </c>
      <c r="K65" s="77">
        <v>408.15</v>
      </c>
      <c r="L65" s="77">
        <v>333.04</v>
      </c>
      <c r="M65" s="77">
        <v>40.28</v>
      </c>
      <c r="N65" s="30">
        <v>-10.666</v>
      </c>
      <c r="O65" s="34">
        <v>2182.6999999999998</v>
      </c>
      <c r="P65" s="37">
        <v>1.7399999999999999E-2</v>
      </c>
      <c r="Q65" s="7">
        <v>-1.1317E-5</v>
      </c>
      <c r="R65" s="41">
        <v>0.29370000000000002</v>
      </c>
      <c r="S65" s="42">
        <v>0.25609999999999999</v>
      </c>
      <c r="T65" s="43">
        <v>0.28570000000000001</v>
      </c>
      <c r="U65" s="44">
        <v>-4.6212999999999997</v>
      </c>
      <c r="V65" s="51">
        <v>-1736.5</v>
      </c>
      <c r="W65" s="56">
        <v>3.7827000000000002</v>
      </c>
      <c r="X65" s="6">
        <v>0</v>
      </c>
      <c r="Y65" s="12">
        <v>0</v>
      </c>
      <c r="Z65" s="64">
        <v>167.38200000000001</v>
      </c>
      <c r="AA65" s="9">
        <v>1.1715</v>
      </c>
      <c r="AB65" s="10">
        <v>-2.3370000000000001E-3</v>
      </c>
      <c r="AC65" s="11">
        <v>2.0754000000000001E-6</v>
      </c>
      <c r="AD65" s="65">
        <v>0.14330000000000001</v>
      </c>
      <c r="AE65" s="6">
        <v>-2.6704E-5</v>
      </c>
      <c r="AF65" s="12">
        <v>-1.3393999999999999E-7</v>
      </c>
      <c r="AG65" s="69">
        <v>84.049000000000007</v>
      </c>
      <c r="AH65" s="70">
        <v>0.38</v>
      </c>
      <c r="AI65" s="71">
        <v>63.646000000000001</v>
      </c>
      <c r="AJ65" s="72">
        <v>1.2222</v>
      </c>
      <c r="AK65" s="81">
        <v>4.2217884153487502</v>
      </c>
    </row>
    <row r="66" spans="1:37" x14ac:dyDescent="0.2">
      <c r="A66" s="4">
        <v>14</v>
      </c>
      <c r="B66" s="73">
        <v>4.3867262900000004</v>
      </c>
      <c r="C66" s="75">
        <f t="shared" si="4"/>
        <v>0.42014315893929438</v>
      </c>
      <c r="D66" s="13">
        <v>184.28100000000001</v>
      </c>
      <c r="E66" s="16">
        <v>772.68</v>
      </c>
      <c r="F66" s="16">
        <v>25.18</v>
      </c>
      <c r="G66" s="20">
        <v>6.2750000000000002E-4</v>
      </c>
      <c r="H66" s="16">
        <f t="shared" si="0"/>
        <v>293.90909090909093</v>
      </c>
      <c r="I66" s="13">
        <f t="shared" si="1"/>
        <v>0.24576134507503902</v>
      </c>
      <c r="J66" s="13">
        <v>0.50800000000000001</v>
      </c>
      <c r="K66" s="77">
        <v>387.59444444444443</v>
      </c>
      <c r="L66" s="77">
        <v>263.75</v>
      </c>
      <c r="M66" s="77">
        <v>40.4</v>
      </c>
      <c r="N66" s="30">
        <v>-8.8846000000000007</v>
      </c>
      <c r="O66" s="34">
        <v>1780.2</v>
      </c>
      <c r="P66" s="37">
        <v>1.5100000000000001E-2</v>
      </c>
      <c r="Q66" s="7">
        <v>-1.0689999999999999E-5</v>
      </c>
      <c r="R66" s="41">
        <v>0.29370000000000002</v>
      </c>
      <c r="S66" s="42">
        <v>0.25380000000000003</v>
      </c>
      <c r="T66" s="43">
        <v>0.28570000000000001</v>
      </c>
      <c r="U66" s="44">
        <v>17.419</v>
      </c>
      <c r="V66" s="51">
        <v>-3544.6</v>
      </c>
      <c r="W66" s="56">
        <v>-2.9624000000000001</v>
      </c>
      <c r="X66" s="6">
        <v>0</v>
      </c>
      <c r="Y66" s="12">
        <v>0</v>
      </c>
      <c r="Z66" s="64">
        <v>220.80600000000001</v>
      </c>
      <c r="AA66" s="9">
        <v>0.61041000000000001</v>
      </c>
      <c r="AB66" s="10">
        <v>-1.3292E-3</v>
      </c>
      <c r="AC66" s="11">
        <v>1.5371000000000001E-6</v>
      </c>
      <c r="AD66" s="65">
        <v>0.14729999999999999</v>
      </c>
      <c r="AE66" s="6">
        <v>-4.1953999999999998E-5</v>
      </c>
      <c r="AF66" s="12">
        <v>-1.3874000000000001E-7</v>
      </c>
      <c r="AG66" s="69">
        <v>78.918999999999997</v>
      </c>
      <c r="AH66" s="70">
        <v>0.38</v>
      </c>
      <c r="AI66" s="71">
        <v>62.375999999999998</v>
      </c>
      <c r="AJ66" s="72">
        <v>1.2222</v>
      </c>
      <c r="AK66" s="81">
        <v>3.3964482940471101</v>
      </c>
    </row>
    <row r="67" spans="1:37" x14ac:dyDescent="0.2">
      <c r="A67" s="4">
        <v>14</v>
      </c>
      <c r="B67" s="73">
        <v>5.3898342712499998</v>
      </c>
      <c r="C67" s="75">
        <f t="shared" si="4"/>
        <v>0.63013631072008192</v>
      </c>
      <c r="D67" s="13">
        <v>184.28100000000001</v>
      </c>
      <c r="E67" s="16">
        <v>817.54</v>
      </c>
      <c r="F67" s="16">
        <v>24.8</v>
      </c>
      <c r="G67" s="20">
        <v>6.2750000000000002E-4</v>
      </c>
      <c r="H67" s="16">
        <f t="shared" ref="H67:H95" si="5">1/LEFT(G67,8)*D67/1000</f>
        <v>293.90909090909093</v>
      </c>
      <c r="I67" s="13">
        <f t="shared" ref="I67:I95" si="6">LEFT(F67,5)*100000/(H67*8.314/(D67/1000)*E67)</f>
        <v>0.22877058924268948</v>
      </c>
      <c r="J67" s="13">
        <v>0.50700000000000001</v>
      </c>
      <c r="K67" s="77">
        <v>408.15</v>
      </c>
      <c r="L67" s="77">
        <v>333.04</v>
      </c>
      <c r="M67" s="77">
        <v>40.29</v>
      </c>
      <c r="N67" s="30">
        <v>-10.606999999999999</v>
      </c>
      <c r="O67" s="34">
        <v>2174.1999999999998</v>
      </c>
      <c r="P67" s="37">
        <v>1.7299999999999999E-2</v>
      </c>
      <c r="Q67" s="7">
        <v>-1.1253999999999999E-5</v>
      </c>
      <c r="R67" s="41">
        <v>0.29370000000000002</v>
      </c>
      <c r="S67" s="42">
        <v>0.25069999999999998</v>
      </c>
      <c r="T67" s="43">
        <v>0.28570000000000001</v>
      </c>
      <c r="U67" s="44">
        <v>5.2910000000000004</v>
      </c>
      <c r="V67" s="51">
        <v>-2637</v>
      </c>
      <c r="W67" s="56">
        <v>0.75680000000000003</v>
      </c>
      <c r="X67" s="6">
        <v>0</v>
      </c>
      <c r="Y67" s="12">
        <v>0</v>
      </c>
      <c r="Z67" s="64">
        <v>160.446</v>
      </c>
      <c r="AA67" s="9">
        <v>1.2035</v>
      </c>
      <c r="AB67" s="10">
        <v>-2.4082000000000001E-3</v>
      </c>
      <c r="AC67" s="11">
        <v>2.1353999999999999E-6</v>
      </c>
      <c r="AD67" s="65">
        <v>0.1434</v>
      </c>
      <c r="AE67" s="6">
        <v>-2.6509999999999999E-5</v>
      </c>
      <c r="AF67" s="12">
        <v>-1.3465999999999999E-7</v>
      </c>
      <c r="AG67" s="69">
        <v>84.141999999999996</v>
      </c>
      <c r="AH67" s="70">
        <v>0.38</v>
      </c>
      <c r="AI67" s="71">
        <v>63.26</v>
      </c>
      <c r="AJ67" s="72">
        <v>1.2222</v>
      </c>
      <c r="AK67" s="81">
        <v>2.51531756937753</v>
      </c>
    </row>
    <row r="68" spans="1:37" x14ac:dyDescent="0.2">
      <c r="A68" s="4">
        <v>14</v>
      </c>
      <c r="B68" s="73">
        <v>3.6190779625</v>
      </c>
      <c r="C68" s="75">
        <f t="shared" si="4"/>
        <v>0.25944172423423051</v>
      </c>
      <c r="D68" s="13">
        <v>184.28100000000001</v>
      </c>
      <c r="E68" s="16">
        <v>812.35</v>
      </c>
      <c r="F68" s="16">
        <v>24.6</v>
      </c>
      <c r="G68" s="20">
        <v>6.3349999999999995E-4</v>
      </c>
      <c r="H68" s="16">
        <f t="shared" si="5"/>
        <v>291.12322274881518</v>
      </c>
      <c r="I68" s="13">
        <f t="shared" si="6"/>
        <v>0.23056087525656926</v>
      </c>
      <c r="J68" s="13">
        <v>0.53700000000000003</v>
      </c>
      <c r="K68" s="77">
        <v>408.15</v>
      </c>
      <c r="L68" s="77">
        <v>333.04</v>
      </c>
      <c r="M68" s="77">
        <v>40.270000000000003</v>
      </c>
      <c r="N68" s="30">
        <v>-10.814</v>
      </c>
      <c r="O68" s="34">
        <v>2200.6999999999998</v>
      </c>
      <c r="P68" s="37">
        <v>1.78E-2</v>
      </c>
      <c r="Q68" s="7">
        <v>-1.1668000000000001E-5</v>
      </c>
      <c r="R68" s="41">
        <v>0.29089999999999999</v>
      </c>
      <c r="S68" s="42">
        <v>0.25109999999999999</v>
      </c>
      <c r="T68" s="43">
        <v>0.28570000000000001</v>
      </c>
      <c r="U68" s="44">
        <v>-6.0110999999999999</v>
      </c>
      <c r="V68" s="51">
        <v>-1642.7</v>
      </c>
      <c r="W68" s="56">
        <v>4.2270000000000003</v>
      </c>
      <c r="X68" s="6">
        <v>0</v>
      </c>
      <c r="Y68" s="12">
        <v>0</v>
      </c>
      <c r="Z68" s="64">
        <v>153.30799999999999</v>
      </c>
      <c r="AA68" s="9">
        <v>1.2665</v>
      </c>
      <c r="AB68" s="10">
        <v>-2.5509E-3</v>
      </c>
      <c r="AC68" s="11">
        <v>2.2520000000000002E-6</v>
      </c>
      <c r="AD68" s="65">
        <v>0.14419999999999999</v>
      </c>
      <c r="AE68" s="6">
        <v>-2.5392E-5</v>
      </c>
      <c r="AF68" s="12">
        <v>-1.3873E-7</v>
      </c>
      <c r="AG68" s="69">
        <v>84.664000000000001</v>
      </c>
      <c r="AH68" s="70">
        <v>0.38</v>
      </c>
      <c r="AI68" s="71">
        <v>63.52</v>
      </c>
      <c r="AJ68" s="72">
        <v>1.2222</v>
      </c>
      <c r="AK68" s="81">
        <v>3.3399818080691599</v>
      </c>
    </row>
    <row r="69" spans="1:37" x14ac:dyDescent="0.2">
      <c r="A69" s="4">
        <v>14</v>
      </c>
      <c r="B69" s="73">
        <v>5.6266452899999999</v>
      </c>
      <c r="C69" s="75">
        <f t="shared" si="4"/>
        <v>0.67971092594920557</v>
      </c>
      <c r="D69" s="13">
        <v>184.28100000000001</v>
      </c>
      <c r="E69" s="16">
        <v>817.54</v>
      </c>
      <c r="F69" s="16">
        <v>24.8</v>
      </c>
      <c r="G69" s="20">
        <v>6.2750000000000002E-4</v>
      </c>
      <c r="H69" s="16">
        <f t="shared" si="5"/>
        <v>293.90909090909093</v>
      </c>
      <c r="I69" s="13">
        <f t="shared" si="6"/>
        <v>0.22877058924268948</v>
      </c>
      <c r="J69" s="13">
        <v>0.50700000000000001</v>
      </c>
      <c r="K69" s="77">
        <v>408.15</v>
      </c>
      <c r="L69" s="77">
        <v>333.04</v>
      </c>
      <c r="M69" s="77">
        <v>40.29</v>
      </c>
      <c r="N69" s="30">
        <v>-10.606999999999999</v>
      </c>
      <c r="O69" s="34">
        <v>2174.1999999999998</v>
      </c>
      <c r="P69" s="37">
        <v>1.7299999999999999E-2</v>
      </c>
      <c r="Q69" s="7">
        <v>-1.1253999999999999E-5</v>
      </c>
      <c r="R69" s="41">
        <v>0.29370000000000002</v>
      </c>
      <c r="S69" s="42">
        <v>0.25069999999999998</v>
      </c>
      <c r="T69" s="43">
        <v>0.28570000000000001</v>
      </c>
      <c r="U69" s="44">
        <v>5.2910000000000004</v>
      </c>
      <c r="V69" s="51">
        <v>-2637</v>
      </c>
      <c r="W69" s="56">
        <v>0.75680000000000003</v>
      </c>
      <c r="X69" s="6">
        <v>0</v>
      </c>
      <c r="Y69" s="12">
        <v>0</v>
      </c>
      <c r="Z69" s="64">
        <v>160.446</v>
      </c>
      <c r="AA69" s="9">
        <v>1.2035</v>
      </c>
      <c r="AB69" s="10">
        <v>-2.4082000000000001E-3</v>
      </c>
      <c r="AC69" s="11">
        <v>2.1353999999999999E-6</v>
      </c>
      <c r="AD69" s="65">
        <v>0.1434</v>
      </c>
      <c r="AE69" s="6">
        <v>-2.6509999999999999E-5</v>
      </c>
      <c r="AF69" s="12">
        <v>-1.3465999999999999E-7</v>
      </c>
      <c r="AG69" s="69">
        <v>84.141999999999996</v>
      </c>
      <c r="AH69" s="70">
        <v>0.38</v>
      </c>
      <c r="AI69" s="71">
        <v>63.26</v>
      </c>
      <c r="AJ69" s="72">
        <v>1.2222</v>
      </c>
      <c r="AK69" s="81">
        <v>3.4046222904114001</v>
      </c>
    </row>
    <row r="70" spans="1:37" x14ac:dyDescent="0.2">
      <c r="A70" s="4">
        <v>14</v>
      </c>
      <c r="B70" s="73">
        <v>3.8567776500000002</v>
      </c>
      <c r="C70" s="75">
        <f t="shared" si="4"/>
        <v>0.30920237561817471</v>
      </c>
      <c r="D70" s="13">
        <v>184.28100000000001</v>
      </c>
      <c r="E70" s="16">
        <v>812.35</v>
      </c>
      <c r="F70" s="16">
        <v>24.6</v>
      </c>
      <c r="G70" s="20">
        <v>6.3349999999999995E-4</v>
      </c>
      <c r="H70" s="16">
        <f t="shared" si="5"/>
        <v>291.12322274881518</v>
      </c>
      <c r="I70" s="13">
        <f t="shared" si="6"/>
        <v>0.23056087525656926</v>
      </c>
      <c r="J70" s="13">
        <v>0.53700000000000003</v>
      </c>
      <c r="K70" s="77">
        <v>408.15</v>
      </c>
      <c r="L70" s="77">
        <v>333.04</v>
      </c>
      <c r="M70" s="77">
        <v>40.270000000000003</v>
      </c>
      <c r="N70" s="30">
        <v>-10.814</v>
      </c>
      <c r="O70" s="34">
        <v>2200.6999999999998</v>
      </c>
      <c r="P70" s="37">
        <v>1.78E-2</v>
      </c>
      <c r="Q70" s="7">
        <v>-1.1668000000000001E-5</v>
      </c>
      <c r="R70" s="31">
        <v>0.26211842274560399</v>
      </c>
      <c r="S70" s="45">
        <v>0.225869061939004</v>
      </c>
      <c r="T70" s="46">
        <v>0.26161866731795003</v>
      </c>
      <c r="U70" s="44">
        <v>3.7795999999999998</v>
      </c>
      <c r="V70" s="51">
        <v>-2533.6</v>
      </c>
      <c r="W70" s="56">
        <v>1.2391000000000001</v>
      </c>
      <c r="X70" s="6">
        <v>0</v>
      </c>
      <c r="Y70" s="12">
        <v>0</v>
      </c>
      <c r="Z70" s="64">
        <v>149.96600000000001</v>
      </c>
      <c r="AA70" s="9">
        <v>1.2847999999999999</v>
      </c>
      <c r="AB70" s="10">
        <v>-2.5907E-3</v>
      </c>
      <c r="AC70" s="11">
        <v>2.2861999999999998E-6</v>
      </c>
      <c r="AD70" s="65">
        <v>0.14419999999999999</v>
      </c>
      <c r="AE70" s="6">
        <v>-2.5392E-5</v>
      </c>
      <c r="AF70" s="12">
        <v>-1.3873E-7</v>
      </c>
      <c r="AG70" s="69">
        <v>84.664000000000001</v>
      </c>
      <c r="AH70" s="70">
        <v>0.38</v>
      </c>
      <c r="AI70" s="71">
        <v>63.52</v>
      </c>
      <c r="AJ70" s="72">
        <v>1.2222</v>
      </c>
      <c r="AK70" s="81">
        <v>4.4778663376299903</v>
      </c>
    </row>
    <row r="71" spans="1:37" x14ac:dyDescent="0.2">
      <c r="A71" s="4">
        <v>14</v>
      </c>
      <c r="B71" s="73">
        <v>3.6194056112499999</v>
      </c>
      <c r="C71" s="75">
        <f t="shared" si="4"/>
        <v>0.25951031504895394</v>
      </c>
      <c r="D71" s="13">
        <v>184.28100000000001</v>
      </c>
      <c r="E71" s="16">
        <v>812.35</v>
      </c>
      <c r="F71" s="16">
        <v>24.6</v>
      </c>
      <c r="G71" s="20">
        <v>6.3349999999999995E-4</v>
      </c>
      <c r="H71" s="16">
        <f t="shared" si="5"/>
        <v>291.12322274881518</v>
      </c>
      <c r="I71" s="13">
        <f t="shared" si="6"/>
        <v>0.23056087525656926</v>
      </c>
      <c r="J71" s="13">
        <v>0.53700000000000003</v>
      </c>
      <c r="K71" s="77">
        <v>408.15</v>
      </c>
      <c r="L71" s="77">
        <v>333.04</v>
      </c>
      <c r="M71" s="77">
        <v>40.270000000000003</v>
      </c>
      <c r="N71" s="30">
        <v>-10.814</v>
      </c>
      <c r="O71" s="34">
        <v>2200.6999999999998</v>
      </c>
      <c r="P71" s="37">
        <v>1.78E-2</v>
      </c>
      <c r="Q71" s="7">
        <v>-1.1668000000000001E-5</v>
      </c>
      <c r="R71" s="31">
        <v>0.26328574613378097</v>
      </c>
      <c r="S71" s="45">
        <v>0.22572739229461899</v>
      </c>
      <c r="T71" s="46">
        <v>0.26241977093763602</v>
      </c>
      <c r="U71" s="44">
        <v>1.9926999999999999</v>
      </c>
      <c r="V71" s="51">
        <v>-2371</v>
      </c>
      <c r="W71" s="56">
        <v>1.7844</v>
      </c>
      <c r="X71" s="6">
        <v>0</v>
      </c>
      <c r="Y71" s="12">
        <v>0</v>
      </c>
      <c r="Z71" s="64">
        <v>149.96600000000001</v>
      </c>
      <c r="AA71" s="9">
        <v>1.2847999999999999</v>
      </c>
      <c r="AB71" s="10">
        <v>-2.5907E-3</v>
      </c>
      <c r="AC71" s="11">
        <v>2.2861999999999998E-6</v>
      </c>
      <c r="AD71" s="65">
        <v>0.14419999999999999</v>
      </c>
      <c r="AE71" s="6">
        <v>-2.5392E-5</v>
      </c>
      <c r="AF71" s="12">
        <v>-1.3873E-7</v>
      </c>
      <c r="AG71" s="69">
        <v>84.664000000000001</v>
      </c>
      <c r="AH71" s="70">
        <v>0.38</v>
      </c>
      <c r="AI71" s="71">
        <v>63.52</v>
      </c>
      <c r="AJ71" s="72">
        <v>1.2222</v>
      </c>
      <c r="AK71" s="81">
        <v>4.6897895762359498</v>
      </c>
    </row>
    <row r="72" spans="1:37" x14ac:dyDescent="0.2">
      <c r="A72" s="4">
        <v>14</v>
      </c>
      <c r="B72" s="73">
        <v>5.6285159174999997</v>
      </c>
      <c r="C72" s="75">
        <f t="shared" si="4"/>
        <v>0.68010252782245872</v>
      </c>
      <c r="D72" s="13">
        <v>184.28100000000001</v>
      </c>
      <c r="E72" s="16">
        <v>817.54</v>
      </c>
      <c r="F72" s="16">
        <v>24.8</v>
      </c>
      <c r="G72" s="20">
        <v>6.2750000000000002E-4</v>
      </c>
      <c r="H72" s="16">
        <f t="shared" si="5"/>
        <v>293.90909090909093</v>
      </c>
      <c r="I72" s="13">
        <f t="shared" si="6"/>
        <v>0.22877058924268948</v>
      </c>
      <c r="J72" s="13">
        <v>0.50700000000000001</v>
      </c>
      <c r="K72" s="77">
        <v>408.15</v>
      </c>
      <c r="L72" s="77">
        <v>333.04</v>
      </c>
      <c r="M72" s="77">
        <v>40.29</v>
      </c>
      <c r="N72" s="30">
        <v>-10.606999999999999</v>
      </c>
      <c r="O72" s="34">
        <v>2174.1999999999998</v>
      </c>
      <c r="P72" s="37">
        <v>1.7299999999999999E-2</v>
      </c>
      <c r="Q72" s="7">
        <v>-1.1253999999999999E-5</v>
      </c>
      <c r="R72" s="41">
        <v>0.29370000000000002</v>
      </c>
      <c r="S72" s="42">
        <v>0.25069999999999998</v>
      </c>
      <c r="T72" s="43">
        <v>0.28570000000000001</v>
      </c>
      <c r="U72" s="44">
        <v>7.1372999999999998</v>
      </c>
      <c r="V72" s="51">
        <v>-2805.4</v>
      </c>
      <c r="W72" s="56">
        <v>0.19359999999999999</v>
      </c>
      <c r="X72" s="6">
        <v>0</v>
      </c>
      <c r="Y72" s="12">
        <v>0</v>
      </c>
      <c r="Z72" s="64">
        <v>160.446</v>
      </c>
      <c r="AA72" s="9">
        <v>1.2035</v>
      </c>
      <c r="AB72" s="10">
        <v>-2.4082000000000001E-3</v>
      </c>
      <c r="AC72" s="11">
        <v>2.1353999999999999E-6</v>
      </c>
      <c r="AD72" s="65">
        <v>0.1434</v>
      </c>
      <c r="AE72" s="6">
        <v>-2.6509999999999999E-5</v>
      </c>
      <c r="AF72" s="12">
        <v>-1.3465999999999999E-7</v>
      </c>
      <c r="AG72" s="69">
        <v>84.141999999999996</v>
      </c>
      <c r="AH72" s="70">
        <v>0.38</v>
      </c>
      <c r="AI72" s="71">
        <v>63.26</v>
      </c>
      <c r="AJ72" s="72">
        <v>1.2222</v>
      </c>
      <c r="AK72" s="81">
        <v>2.8952735851176401</v>
      </c>
    </row>
    <row r="73" spans="1:37" x14ac:dyDescent="0.2">
      <c r="A73" s="4">
        <v>14</v>
      </c>
      <c r="B73" s="73">
        <v>5.3903984549999997</v>
      </c>
      <c r="C73" s="75">
        <f t="shared" si="4"/>
        <v>0.63025441836757401</v>
      </c>
      <c r="D73" s="13">
        <v>184.28100000000001</v>
      </c>
      <c r="E73" s="16">
        <v>817.54</v>
      </c>
      <c r="F73" s="16">
        <v>24.8</v>
      </c>
      <c r="G73" s="20">
        <v>6.2750000000000002E-4</v>
      </c>
      <c r="H73" s="16">
        <f t="shared" si="5"/>
        <v>293.90909090909093</v>
      </c>
      <c r="I73" s="13">
        <f t="shared" si="6"/>
        <v>0.22877058924268948</v>
      </c>
      <c r="J73" s="13">
        <v>0.50700000000000001</v>
      </c>
      <c r="K73" s="77">
        <v>408.15</v>
      </c>
      <c r="L73" s="77">
        <v>333.04</v>
      </c>
      <c r="M73" s="77">
        <v>40.29</v>
      </c>
      <c r="N73" s="30">
        <v>-10.606999999999999</v>
      </c>
      <c r="O73" s="34">
        <v>2174.1999999999998</v>
      </c>
      <c r="P73" s="37">
        <v>1.7299999999999999E-2</v>
      </c>
      <c r="Q73" s="7">
        <v>-1.1253999999999999E-5</v>
      </c>
      <c r="R73" s="31">
        <v>0.26364202110711898</v>
      </c>
      <c r="S73" s="45">
        <v>0.22262149789188501</v>
      </c>
      <c r="T73" s="46">
        <v>0.26622154489649003</v>
      </c>
      <c r="U73" s="44">
        <v>2.6471</v>
      </c>
      <c r="V73" s="51">
        <v>-2395.8000000000002</v>
      </c>
      <c r="W73" s="56">
        <v>1.5632999999999999</v>
      </c>
      <c r="X73" s="6">
        <v>0</v>
      </c>
      <c r="Y73" s="12">
        <v>0</v>
      </c>
      <c r="Z73" s="64">
        <v>160.446</v>
      </c>
      <c r="AA73" s="9">
        <v>1.2035</v>
      </c>
      <c r="AB73" s="10">
        <v>-2.4082000000000001E-3</v>
      </c>
      <c r="AC73" s="11">
        <v>2.1353999999999999E-6</v>
      </c>
      <c r="AD73" s="65">
        <v>0.1434</v>
      </c>
      <c r="AE73" s="6">
        <v>-2.6509999999999999E-5</v>
      </c>
      <c r="AF73" s="12">
        <v>-1.3465999999999999E-7</v>
      </c>
      <c r="AG73" s="69">
        <v>84.141999999999996</v>
      </c>
      <c r="AH73" s="70">
        <v>0.38</v>
      </c>
      <c r="AI73" s="71">
        <v>63.26</v>
      </c>
      <c r="AJ73" s="72">
        <v>1.2222</v>
      </c>
      <c r="AK73" s="81">
        <v>3.13827722917515</v>
      </c>
    </row>
    <row r="74" spans="1:37" x14ac:dyDescent="0.2">
      <c r="A74" s="4">
        <v>14</v>
      </c>
      <c r="B74" s="73">
        <v>5.6276889412499997</v>
      </c>
      <c r="C74" s="75">
        <f t="shared" si="4"/>
        <v>0.6799294065310012</v>
      </c>
      <c r="D74" s="13">
        <v>184.28100000000001</v>
      </c>
      <c r="E74" s="16">
        <v>817.54</v>
      </c>
      <c r="F74" s="16">
        <v>24.8</v>
      </c>
      <c r="G74" s="20">
        <v>6.2750000000000002E-4</v>
      </c>
      <c r="H74" s="16">
        <f t="shared" si="5"/>
        <v>293.90909090909093</v>
      </c>
      <c r="I74" s="13">
        <f t="shared" si="6"/>
        <v>0.22877058924268948</v>
      </c>
      <c r="J74" s="13">
        <v>0.50700000000000001</v>
      </c>
      <c r="K74" s="77">
        <v>408.15</v>
      </c>
      <c r="L74" s="77">
        <v>333.04</v>
      </c>
      <c r="M74" s="77">
        <v>40.29</v>
      </c>
      <c r="N74" s="30">
        <v>-10.606999999999999</v>
      </c>
      <c r="O74" s="34">
        <v>2174.1999999999998</v>
      </c>
      <c r="P74" s="37">
        <v>1.7299999999999999E-2</v>
      </c>
      <c r="Q74" s="7">
        <v>-1.1253999999999999E-5</v>
      </c>
      <c r="R74" s="31">
        <v>0.26376651202437101</v>
      </c>
      <c r="S74" s="45">
        <v>0.22285739032622701</v>
      </c>
      <c r="T74" s="46">
        <v>0.26466263835816201</v>
      </c>
      <c r="U74" s="44">
        <v>2.6471</v>
      </c>
      <c r="V74" s="51">
        <v>-2395.8000000000002</v>
      </c>
      <c r="W74" s="56">
        <v>1.5632999999999999</v>
      </c>
      <c r="X74" s="6">
        <v>0</v>
      </c>
      <c r="Y74" s="12">
        <v>0</v>
      </c>
      <c r="Z74" s="64">
        <v>160.446</v>
      </c>
      <c r="AA74" s="9">
        <v>1.2035</v>
      </c>
      <c r="AB74" s="10">
        <v>-2.4082000000000001E-3</v>
      </c>
      <c r="AC74" s="11">
        <v>2.1353999999999999E-6</v>
      </c>
      <c r="AD74" s="65">
        <v>0.1434</v>
      </c>
      <c r="AE74" s="6">
        <v>-2.6509999999999999E-5</v>
      </c>
      <c r="AF74" s="12">
        <v>-1.3465999999999999E-7</v>
      </c>
      <c r="AG74" s="69">
        <v>84.141999999999996</v>
      </c>
      <c r="AH74" s="70">
        <v>0.38</v>
      </c>
      <c r="AI74" s="71">
        <v>63.26</v>
      </c>
      <c r="AJ74" s="72">
        <v>1.2222</v>
      </c>
      <c r="AK74" s="81">
        <v>3.12415739239986</v>
      </c>
    </row>
    <row r="75" spans="1:37" x14ac:dyDescent="0.2">
      <c r="A75" s="4">
        <v>14</v>
      </c>
      <c r="B75" s="73">
        <v>5.6280897899999998</v>
      </c>
      <c r="C75" s="75">
        <f t="shared" si="4"/>
        <v>0.68001332121812696</v>
      </c>
      <c r="D75" s="13">
        <v>184.28100000000001</v>
      </c>
      <c r="E75" s="16">
        <v>773.88</v>
      </c>
      <c r="F75" s="16">
        <v>24.8</v>
      </c>
      <c r="G75" s="20">
        <v>6.2750000000000002E-4</v>
      </c>
      <c r="H75" s="16">
        <f t="shared" si="5"/>
        <v>293.90909090909093</v>
      </c>
      <c r="I75" s="13">
        <f t="shared" si="6"/>
        <v>0.2416771431351997</v>
      </c>
      <c r="J75" s="13">
        <v>0.50700000000000001</v>
      </c>
      <c r="K75" s="77">
        <v>388.70555555555552</v>
      </c>
      <c r="L75" s="77">
        <v>333.04</v>
      </c>
      <c r="M75" s="77">
        <v>40.299999999999997</v>
      </c>
      <c r="N75" s="30">
        <v>-8.8960000000000008</v>
      </c>
      <c r="O75" s="34">
        <v>1788.7</v>
      </c>
      <c r="P75" s="37">
        <v>1.4999999999999999E-2</v>
      </c>
      <c r="Q75" s="7">
        <v>-1.0634E-5</v>
      </c>
      <c r="R75" s="41">
        <v>0.29370000000000002</v>
      </c>
      <c r="S75" s="42">
        <v>0.2475</v>
      </c>
      <c r="T75" s="43">
        <v>0.28570000000000001</v>
      </c>
      <c r="U75" s="44">
        <v>27.875</v>
      </c>
      <c r="V75" s="51">
        <v>-4459</v>
      </c>
      <c r="W75" s="56">
        <v>-6.1771000000000003</v>
      </c>
      <c r="X75" s="6">
        <v>0</v>
      </c>
      <c r="Y75" s="12">
        <v>0</v>
      </c>
      <c r="Z75" s="64">
        <v>132.18299999999999</v>
      </c>
      <c r="AA75" s="9">
        <v>1.3666</v>
      </c>
      <c r="AB75" s="10">
        <v>-2.8655999999999998E-3</v>
      </c>
      <c r="AC75" s="11">
        <v>2.6120000000000001E-6</v>
      </c>
      <c r="AD75" s="65">
        <v>0.14230000000000001</v>
      </c>
      <c r="AE75" s="6">
        <v>-2.4868E-5</v>
      </c>
      <c r="AF75" s="12">
        <v>-1.5215E-7</v>
      </c>
      <c r="AG75" s="69">
        <v>79.241</v>
      </c>
      <c r="AH75" s="70">
        <v>0.38</v>
      </c>
      <c r="AI75" s="71">
        <v>62.057000000000002</v>
      </c>
      <c r="AJ75" s="72">
        <v>1.2222</v>
      </c>
      <c r="AK75" s="81">
        <v>2.9972049369165701</v>
      </c>
    </row>
    <row r="76" spans="1:37" x14ac:dyDescent="0.2">
      <c r="A76" s="4">
        <v>14</v>
      </c>
      <c r="B76" s="73">
        <v>5.62473855</v>
      </c>
      <c r="C76" s="75">
        <f t="shared" si="4"/>
        <v>0.67931176419422923</v>
      </c>
      <c r="D76" s="13">
        <v>184.28100000000001</v>
      </c>
      <c r="E76" s="16">
        <v>775.28</v>
      </c>
      <c r="F76" s="16">
        <v>24.8</v>
      </c>
      <c r="G76" s="20">
        <v>6.2750000000000002E-4</v>
      </c>
      <c r="H76" s="16">
        <f t="shared" si="5"/>
        <v>293.90909090909093</v>
      </c>
      <c r="I76" s="13">
        <f t="shared" si="6"/>
        <v>0.24124072274464492</v>
      </c>
      <c r="J76" s="13">
        <v>0.50700000000000001</v>
      </c>
      <c r="K76" s="77">
        <v>389.26111111111106</v>
      </c>
      <c r="L76" s="77">
        <v>333.04</v>
      </c>
      <c r="M76" s="77">
        <v>40.299999999999997</v>
      </c>
      <c r="N76" s="30">
        <v>-8.9570000000000007</v>
      </c>
      <c r="O76" s="34">
        <v>1801.9</v>
      </c>
      <c r="P76" s="37">
        <v>1.5100000000000001E-2</v>
      </c>
      <c r="Q76" s="7">
        <v>-1.0662000000000001E-5</v>
      </c>
      <c r="R76" s="41">
        <v>0.29370000000000002</v>
      </c>
      <c r="S76" s="42">
        <v>0.24759999999999999</v>
      </c>
      <c r="T76" s="43">
        <v>0.28570000000000001</v>
      </c>
      <c r="U76" s="44">
        <v>26.831</v>
      </c>
      <c r="V76" s="51">
        <v>-4375.7</v>
      </c>
      <c r="W76" s="56">
        <v>-5.8550000000000004</v>
      </c>
      <c r="X76" s="6">
        <v>0</v>
      </c>
      <c r="Y76" s="12">
        <v>0</v>
      </c>
      <c r="Z76" s="64">
        <v>133.16</v>
      </c>
      <c r="AA76" s="9">
        <v>1.3608</v>
      </c>
      <c r="AB76" s="10">
        <v>-2.849E-3</v>
      </c>
      <c r="AC76" s="11">
        <v>2.5946000000000001E-6</v>
      </c>
      <c r="AD76" s="65">
        <v>0.14230000000000001</v>
      </c>
      <c r="AE76" s="6">
        <v>-2.4932000000000001E-5</v>
      </c>
      <c r="AF76" s="12">
        <v>-1.5153000000000001E-7</v>
      </c>
      <c r="AG76" s="69">
        <v>79.397999999999996</v>
      </c>
      <c r="AH76" s="70">
        <v>0.38</v>
      </c>
      <c r="AI76" s="71">
        <v>62.095999999999997</v>
      </c>
      <c r="AJ76" s="72">
        <v>1.2222</v>
      </c>
      <c r="AK76" s="81">
        <v>3.2419526463019501</v>
      </c>
    </row>
    <row r="77" spans="1:37" x14ac:dyDescent="0.2">
      <c r="A77" s="4">
        <v>14</v>
      </c>
      <c r="B77" s="73">
        <v>3.8593763999999999</v>
      </c>
      <c r="C77" s="75">
        <f t="shared" si="4"/>
        <v>0.30974640448983243</v>
      </c>
      <c r="D77" s="13">
        <v>184.28100000000001</v>
      </c>
      <c r="E77" s="16">
        <v>818.49</v>
      </c>
      <c r="F77" s="16">
        <v>25.18</v>
      </c>
      <c r="G77" s="20">
        <v>6.2750000000000002E-4</v>
      </c>
      <c r="H77" s="16">
        <f t="shared" si="5"/>
        <v>293.90909090909093</v>
      </c>
      <c r="I77" s="13">
        <f t="shared" si="6"/>
        <v>0.23200634841303028</v>
      </c>
      <c r="J77" s="13">
        <v>0.50800000000000001</v>
      </c>
      <c r="K77" s="77">
        <v>408.15</v>
      </c>
      <c r="L77" s="77">
        <v>333.04</v>
      </c>
      <c r="M77" s="77">
        <v>40.28</v>
      </c>
      <c r="N77" s="30">
        <v>-10.666</v>
      </c>
      <c r="O77" s="34">
        <v>2182.6999999999998</v>
      </c>
      <c r="P77" s="37">
        <v>1.7399999999999999E-2</v>
      </c>
      <c r="Q77" s="7">
        <v>-1.1317E-5</v>
      </c>
      <c r="R77" s="41">
        <v>0.29370000000000002</v>
      </c>
      <c r="S77" s="42">
        <v>0.25669999999999998</v>
      </c>
      <c r="T77" s="43">
        <v>0.28570000000000001</v>
      </c>
      <c r="U77" s="44">
        <v>-4.6212999999999997</v>
      </c>
      <c r="V77" s="51">
        <v>-1736.5</v>
      </c>
      <c r="W77" s="56">
        <v>3.7827000000000002</v>
      </c>
      <c r="X77" s="6">
        <v>0</v>
      </c>
      <c r="Y77" s="12">
        <v>0</v>
      </c>
      <c r="Z77" s="64">
        <v>167.86</v>
      </c>
      <c r="AA77" s="9">
        <v>1.169</v>
      </c>
      <c r="AB77" s="10">
        <v>-2.3314999999999998E-3</v>
      </c>
      <c r="AC77" s="11">
        <v>2.0704999999999999E-6</v>
      </c>
      <c r="AD77" s="65">
        <v>0.14330000000000001</v>
      </c>
      <c r="AE77" s="6">
        <v>-2.6704E-5</v>
      </c>
      <c r="AF77" s="12">
        <v>-1.3393999999999999E-7</v>
      </c>
      <c r="AG77" s="69">
        <v>84.049000000000007</v>
      </c>
      <c r="AH77" s="70">
        <v>0.38</v>
      </c>
      <c r="AI77" s="71">
        <v>63.646000000000001</v>
      </c>
      <c r="AJ77" s="72">
        <v>1.2222</v>
      </c>
      <c r="AK77" s="81">
        <v>5.7546671436079997</v>
      </c>
    </row>
    <row r="78" spans="1:37" x14ac:dyDescent="0.2">
      <c r="A78" s="4">
        <v>14</v>
      </c>
      <c r="B78" s="73">
        <v>3.6214737487500002</v>
      </c>
      <c r="C78" s="75">
        <f t="shared" si="4"/>
        <v>0.25994326416316582</v>
      </c>
      <c r="D78" s="13">
        <v>184.28100000000001</v>
      </c>
      <c r="E78" s="16">
        <v>818.49</v>
      </c>
      <c r="F78" s="16">
        <v>25.18</v>
      </c>
      <c r="G78" s="20">
        <v>6.2750000000000002E-4</v>
      </c>
      <c r="H78" s="16">
        <f t="shared" si="5"/>
        <v>293.90909090909093</v>
      </c>
      <c r="I78" s="13">
        <f t="shared" si="6"/>
        <v>0.23200634841303028</v>
      </c>
      <c r="J78" s="13">
        <v>0.50800000000000001</v>
      </c>
      <c r="K78" s="77">
        <v>383.15</v>
      </c>
      <c r="L78" s="77">
        <v>333.04</v>
      </c>
      <c r="M78" s="77">
        <v>40.28</v>
      </c>
      <c r="N78" s="30">
        <v>-8.6211000000000002</v>
      </c>
      <c r="O78" s="34">
        <v>1727.6</v>
      </c>
      <c r="P78" s="37">
        <v>1.44E-2</v>
      </c>
      <c r="Q78" s="7">
        <v>-9.8277999999999993E-6</v>
      </c>
      <c r="R78" s="41">
        <v>0.29370000000000002</v>
      </c>
      <c r="S78" s="42">
        <v>0.25490000000000002</v>
      </c>
      <c r="T78" s="43">
        <v>0.28570000000000001</v>
      </c>
      <c r="U78" s="44">
        <v>-4.6212999999999997</v>
      </c>
      <c r="V78" s="51">
        <v>-1736.5</v>
      </c>
      <c r="W78" s="56">
        <v>3.7827000000000002</v>
      </c>
      <c r="X78" s="6">
        <v>0</v>
      </c>
      <c r="Y78" s="12">
        <v>0</v>
      </c>
      <c r="Z78" s="64">
        <v>211.75399999999999</v>
      </c>
      <c r="AA78" s="9">
        <v>0.86087000000000002</v>
      </c>
      <c r="AB78" s="10">
        <v>-1.6787E-3</v>
      </c>
      <c r="AC78" s="11">
        <v>1.6224999999999999E-6</v>
      </c>
      <c r="AD78" s="65">
        <v>0.13500000000000001</v>
      </c>
      <c r="AE78" s="6">
        <v>-3.4638000000000003E-5</v>
      </c>
      <c r="AF78" s="12">
        <v>-1.1494E-7</v>
      </c>
      <c r="AG78" s="69">
        <v>84.049000000000007</v>
      </c>
      <c r="AH78" s="70">
        <v>0.38</v>
      </c>
      <c r="AI78" s="71">
        <v>58.393000000000001</v>
      </c>
      <c r="AJ78" s="72">
        <v>1.2222</v>
      </c>
      <c r="AK78" s="81">
        <v>4.6621417132312599</v>
      </c>
    </row>
    <row r="79" spans="1:37" x14ac:dyDescent="0.2">
      <c r="A79" s="4">
        <v>14</v>
      </c>
      <c r="B79" s="73">
        <v>7.1566215</v>
      </c>
      <c r="C79" s="75">
        <f t="shared" si="4"/>
        <v>1</v>
      </c>
      <c r="D79" s="13">
        <v>184.28100000000001</v>
      </c>
      <c r="E79" s="16">
        <v>783.88</v>
      </c>
      <c r="F79" s="16">
        <v>25.46</v>
      </c>
      <c r="G79" s="20">
        <v>6.2250000000000001E-4</v>
      </c>
      <c r="H79" s="16">
        <f t="shared" si="5"/>
        <v>296.27170418006432</v>
      </c>
      <c r="I79" s="13">
        <f t="shared" si="6"/>
        <v>0.24299043577497201</v>
      </c>
      <c r="J79" s="13">
        <v>0.44500000000000001</v>
      </c>
      <c r="K79" s="77">
        <v>388.15</v>
      </c>
      <c r="L79" s="77">
        <v>268.14999999999998</v>
      </c>
      <c r="M79" s="77">
        <v>40.4</v>
      </c>
      <c r="N79" s="30">
        <v>-10.666</v>
      </c>
      <c r="O79" s="34">
        <v>2182.6999999999998</v>
      </c>
      <c r="P79" s="37">
        <v>1.7399999999999999E-2</v>
      </c>
      <c r="Q79" s="7">
        <v>-1.1317E-5</v>
      </c>
      <c r="R79" s="41">
        <v>0.29599999999999999</v>
      </c>
      <c r="S79" s="42">
        <v>0.2581</v>
      </c>
      <c r="T79" s="43">
        <v>0.28570000000000001</v>
      </c>
      <c r="U79" s="48">
        <v>-8.2258493393867305</v>
      </c>
      <c r="V79" s="35">
        <v>-1603.5155316016001</v>
      </c>
      <c r="W79" s="38">
        <v>5.1805192675748497</v>
      </c>
      <c r="X79" s="25">
        <v>-5.65100057506241E-11</v>
      </c>
      <c r="Y79" s="25">
        <v>-7.1314714808031496E-7</v>
      </c>
      <c r="Z79" s="64">
        <v>220.68</v>
      </c>
      <c r="AA79" s="9">
        <v>0.54508999999999996</v>
      </c>
      <c r="AB79" s="10">
        <v>-1.1529000000000001E-3</v>
      </c>
      <c r="AC79" s="11">
        <v>1.3424000000000001E-6</v>
      </c>
      <c r="AD79" s="65">
        <v>0.14530000000000001</v>
      </c>
      <c r="AE79" s="6">
        <v>-4.2250999999999999E-5</v>
      </c>
      <c r="AF79" s="12">
        <v>-1.3117E-7</v>
      </c>
      <c r="AG79" s="69">
        <v>78.039000000000001</v>
      </c>
      <c r="AH79" s="70">
        <v>0.38</v>
      </c>
      <c r="AI79" s="71">
        <v>61.792999999999999</v>
      </c>
      <c r="AJ79" s="72">
        <v>1.2222</v>
      </c>
      <c r="AK79" s="81">
        <v>3.0041383165575599</v>
      </c>
    </row>
    <row r="80" spans="1:37" x14ac:dyDescent="0.2">
      <c r="A80" s="4">
        <v>14</v>
      </c>
      <c r="B80" s="73">
        <v>6.9169901625000003</v>
      </c>
      <c r="C80" s="75">
        <f t="shared" si="4"/>
        <v>0.94983497213892742</v>
      </c>
      <c r="D80" s="13">
        <v>184.28100000000001</v>
      </c>
      <c r="E80" s="16">
        <v>781.33</v>
      </c>
      <c r="F80" s="16">
        <v>25.46</v>
      </c>
      <c r="G80" s="20">
        <v>6.2250000000000001E-4</v>
      </c>
      <c r="H80" s="16">
        <f t="shared" si="5"/>
        <v>296.27170418006432</v>
      </c>
      <c r="I80" s="13">
        <f t="shared" si="6"/>
        <v>0.24378347535008904</v>
      </c>
      <c r="J80" s="13">
        <v>0.44500000000000001</v>
      </c>
      <c r="K80" s="77">
        <v>387.03888888888889</v>
      </c>
      <c r="L80" s="77">
        <v>262.14999999999998</v>
      </c>
      <c r="M80" s="77">
        <v>40.4</v>
      </c>
      <c r="N80" s="30">
        <v>-10.666</v>
      </c>
      <c r="O80" s="34">
        <v>2182.6999999999998</v>
      </c>
      <c r="P80" s="37">
        <v>1.7399999999999999E-2</v>
      </c>
      <c r="Q80" s="7">
        <v>-1.1317E-5</v>
      </c>
      <c r="R80" s="41">
        <v>0.29599999999999999</v>
      </c>
      <c r="S80" s="42">
        <v>0.25069999999999998</v>
      </c>
      <c r="T80" s="43">
        <v>0.28570000000000001</v>
      </c>
      <c r="U80" s="48">
        <v>-18.649029215390101</v>
      </c>
      <c r="V80" s="35">
        <v>-1106.59952526437</v>
      </c>
      <c r="W80" s="38">
        <v>8.7756422642282494</v>
      </c>
      <c r="X80" s="25">
        <v>-3.0198074933313899E-10</v>
      </c>
      <c r="Y80" s="25">
        <v>-1.7197652362731799E-6</v>
      </c>
      <c r="Z80" s="64">
        <v>218.84899999999999</v>
      </c>
      <c r="AA80" s="9">
        <v>0.55625000000000002</v>
      </c>
      <c r="AB80" s="10">
        <v>-1.1864E-3</v>
      </c>
      <c r="AC80" s="11">
        <v>1.3910999999999999E-6</v>
      </c>
      <c r="AD80" s="65">
        <v>0.14560000000000001</v>
      </c>
      <c r="AE80" s="6">
        <v>-4.3519999999999997E-5</v>
      </c>
      <c r="AF80" s="12">
        <v>-1.3108999999999999E-7</v>
      </c>
      <c r="AG80" s="69">
        <v>77.760999999999996</v>
      </c>
      <c r="AH80" s="70">
        <v>0.38</v>
      </c>
      <c r="AI80" s="71">
        <v>61.722999999999999</v>
      </c>
      <c r="AJ80" s="72">
        <v>1.2222</v>
      </c>
      <c r="AK80" s="81">
        <v>2.59864525900386</v>
      </c>
    </row>
    <row r="81" spans="1:37" x14ac:dyDescent="0.2">
      <c r="A81" s="4">
        <v>14</v>
      </c>
      <c r="B81" s="73">
        <v>6.86079534875</v>
      </c>
      <c r="C81" s="75">
        <f t="shared" si="4"/>
        <v>0.93807100826497636</v>
      </c>
      <c r="D81" s="13">
        <v>184.28100000000001</v>
      </c>
      <c r="E81" s="16">
        <v>810.54</v>
      </c>
      <c r="F81" s="16">
        <v>23.89</v>
      </c>
      <c r="G81" s="20">
        <v>6.3349999999999995E-4</v>
      </c>
      <c r="H81" s="16">
        <f t="shared" si="5"/>
        <v>291.12322274881518</v>
      </c>
      <c r="I81" s="13">
        <f t="shared" si="6"/>
        <v>0.22440647690160606</v>
      </c>
      <c r="J81" s="13">
        <v>0.53500000000000003</v>
      </c>
      <c r="K81" s="77">
        <v>408.15</v>
      </c>
      <c r="L81" s="77">
        <v>329.15</v>
      </c>
      <c r="M81" s="77">
        <v>40.270000000000003</v>
      </c>
      <c r="N81" s="30">
        <v>-10.693</v>
      </c>
      <c r="O81" s="34">
        <v>2183.1999999999998</v>
      </c>
      <c r="P81" s="37">
        <v>1.7600000000000001E-2</v>
      </c>
      <c r="Q81" s="7">
        <v>-1.1534E-5</v>
      </c>
      <c r="R81" s="41">
        <v>0.29089999999999999</v>
      </c>
      <c r="S81" s="42">
        <v>0.24249999999999999</v>
      </c>
      <c r="T81" s="43">
        <v>0.28570000000000001</v>
      </c>
      <c r="U81" s="44">
        <v>18.815999999999999</v>
      </c>
      <c r="V81" s="51">
        <v>-3892.2</v>
      </c>
      <c r="W81" s="56">
        <v>-3.3555000000000001</v>
      </c>
      <c r="X81" s="6">
        <v>0</v>
      </c>
      <c r="Y81" s="12">
        <v>0</v>
      </c>
      <c r="Z81" s="64">
        <v>144.94800000000001</v>
      </c>
      <c r="AA81" s="9">
        <v>1.3</v>
      </c>
      <c r="AB81" s="10">
        <v>-2.637E-3</v>
      </c>
      <c r="AC81" s="11">
        <v>2.3348000000000001E-6</v>
      </c>
      <c r="AD81" s="65">
        <v>0.14480000000000001</v>
      </c>
      <c r="AE81" s="6">
        <v>-2.5939E-5</v>
      </c>
      <c r="AF81" s="12">
        <v>-1.3948E-7</v>
      </c>
      <c r="AG81" s="69">
        <v>84.85</v>
      </c>
      <c r="AH81" s="70">
        <v>0.38</v>
      </c>
      <c r="AI81" s="71">
        <v>62.771999999999998</v>
      </c>
      <c r="AJ81" s="72">
        <v>1.2222</v>
      </c>
      <c r="AK81" s="81">
        <v>2.7572307509364098</v>
      </c>
    </row>
    <row r="82" spans="1:37" x14ac:dyDescent="0.2">
      <c r="A82" s="4">
        <v>14</v>
      </c>
      <c r="B82" s="73">
        <v>6.8640137362500004</v>
      </c>
      <c r="C82" s="75">
        <f t="shared" si="4"/>
        <v>0.93874475361184806</v>
      </c>
      <c r="D82" s="13">
        <v>184.28100000000001</v>
      </c>
      <c r="E82" s="16">
        <v>810.54</v>
      </c>
      <c r="F82" s="16">
        <v>23.89</v>
      </c>
      <c r="G82" s="20">
        <v>6.3349999999999995E-4</v>
      </c>
      <c r="H82" s="16">
        <f t="shared" si="5"/>
        <v>291.12322274881518</v>
      </c>
      <c r="I82" s="13">
        <f t="shared" si="6"/>
        <v>0.22440647690160606</v>
      </c>
      <c r="J82" s="13">
        <v>0.53500000000000003</v>
      </c>
      <c r="K82" s="77">
        <v>408.15</v>
      </c>
      <c r="L82" s="77">
        <v>317.14999999999998</v>
      </c>
      <c r="M82" s="77">
        <v>40.270000000000003</v>
      </c>
      <c r="N82" s="30">
        <v>-10.693</v>
      </c>
      <c r="O82" s="34">
        <v>2183.1999999999998</v>
      </c>
      <c r="P82" s="37">
        <v>1.7600000000000001E-2</v>
      </c>
      <c r="Q82" s="7">
        <v>-1.1534E-5</v>
      </c>
      <c r="R82" s="41">
        <v>0.29089999999999999</v>
      </c>
      <c r="S82" s="42">
        <v>0.2475</v>
      </c>
      <c r="T82" s="43">
        <v>0.28570000000000001</v>
      </c>
      <c r="U82" s="44">
        <v>5.0738000000000003</v>
      </c>
      <c r="V82" s="51">
        <v>-2642.9</v>
      </c>
      <c r="W82" s="56">
        <v>0.83889999999999998</v>
      </c>
      <c r="X82" s="6">
        <v>0</v>
      </c>
      <c r="Y82" s="12">
        <v>0</v>
      </c>
      <c r="Z82" s="64">
        <v>162.202</v>
      </c>
      <c r="AA82" s="9">
        <v>1.2010000000000001</v>
      </c>
      <c r="AB82" s="10">
        <v>-2.4467E-3</v>
      </c>
      <c r="AC82" s="11">
        <v>2.2052000000000001E-6</v>
      </c>
      <c r="AD82" s="65">
        <v>0.1457</v>
      </c>
      <c r="AE82" s="6">
        <v>-2.8810999999999999E-5</v>
      </c>
      <c r="AF82" s="12">
        <v>-1.3731E-7</v>
      </c>
      <c r="AG82" s="69">
        <v>84.85</v>
      </c>
      <c r="AH82" s="70">
        <v>0.38</v>
      </c>
      <c r="AI82" s="71">
        <v>62.771999999999998</v>
      </c>
      <c r="AJ82" s="72">
        <v>1.2222</v>
      </c>
      <c r="AK82" s="81">
        <v>2.1346428307477101</v>
      </c>
    </row>
    <row r="83" spans="1:37" x14ac:dyDescent="0.2">
      <c r="A83" s="4">
        <v>14</v>
      </c>
      <c r="B83" s="73">
        <v>6.8637668462499999</v>
      </c>
      <c r="C83" s="75">
        <f t="shared" si="4"/>
        <v>0.93869306903729333</v>
      </c>
      <c r="D83" s="13">
        <v>184.28100000000001</v>
      </c>
      <c r="E83" s="16">
        <v>810.54</v>
      </c>
      <c r="F83" s="16">
        <v>23.89</v>
      </c>
      <c r="G83" s="20">
        <v>6.3349999999999995E-4</v>
      </c>
      <c r="H83" s="16">
        <f t="shared" si="5"/>
        <v>291.12322274881518</v>
      </c>
      <c r="I83" s="13">
        <f t="shared" si="6"/>
        <v>0.22440647690160606</v>
      </c>
      <c r="J83" s="13">
        <v>0.53500000000000003</v>
      </c>
      <c r="K83" s="77">
        <v>408.15</v>
      </c>
      <c r="L83" s="77">
        <v>332.15</v>
      </c>
      <c r="M83" s="77">
        <v>40.270000000000003</v>
      </c>
      <c r="N83" s="30">
        <v>-10.693</v>
      </c>
      <c r="O83" s="34">
        <v>2183.1999999999998</v>
      </c>
      <c r="P83" s="37">
        <v>1.7600000000000001E-2</v>
      </c>
      <c r="Q83" s="7">
        <v>-1.1534E-5</v>
      </c>
      <c r="R83" s="41">
        <v>0.29089999999999999</v>
      </c>
      <c r="S83" s="42">
        <v>0.2475</v>
      </c>
      <c r="T83" s="43">
        <v>0.28570000000000001</v>
      </c>
      <c r="U83" s="44">
        <v>6.9734999999999996</v>
      </c>
      <c r="V83" s="51">
        <v>-2815.6</v>
      </c>
      <c r="W83" s="56">
        <v>0.2591</v>
      </c>
      <c r="X83" s="6">
        <v>0</v>
      </c>
      <c r="Y83" s="12">
        <v>0</v>
      </c>
      <c r="Z83" s="64">
        <v>146.60599999999999</v>
      </c>
      <c r="AA83" s="9">
        <v>1.2916000000000001</v>
      </c>
      <c r="AB83" s="10">
        <v>-2.6115999999999999E-3</v>
      </c>
      <c r="AC83" s="11">
        <v>2.3039999999999999E-6</v>
      </c>
      <c r="AD83" s="65">
        <v>0.14449999999999999</v>
      </c>
      <c r="AE83" s="6">
        <v>-2.5204000000000001E-5</v>
      </c>
      <c r="AF83" s="12">
        <v>-1.4002999999999999E-7</v>
      </c>
      <c r="AG83" s="69">
        <v>84.85</v>
      </c>
      <c r="AH83" s="70">
        <v>0.38</v>
      </c>
      <c r="AI83" s="71">
        <v>62.771999999999998</v>
      </c>
      <c r="AJ83" s="72">
        <v>1.2222</v>
      </c>
      <c r="AK83" s="81">
        <v>3.0438101752291198</v>
      </c>
    </row>
    <row r="84" spans="1:37" x14ac:dyDescent="0.2">
      <c r="A84" s="4">
        <v>14</v>
      </c>
      <c r="B84" s="73">
        <v>6.6226202924999997</v>
      </c>
      <c r="C84" s="75">
        <f t="shared" si="4"/>
        <v>0.88821084198937883</v>
      </c>
      <c r="D84" s="13">
        <v>184.28100000000001</v>
      </c>
      <c r="E84" s="16">
        <v>810.54</v>
      </c>
      <c r="F84" s="16">
        <v>23.89</v>
      </c>
      <c r="G84" s="20">
        <v>6.3349999999999995E-4</v>
      </c>
      <c r="H84" s="16">
        <f t="shared" si="5"/>
        <v>291.12322274881518</v>
      </c>
      <c r="I84" s="13">
        <f t="shared" si="6"/>
        <v>0.22440647690160606</v>
      </c>
      <c r="J84" s="13">
        <v>0.53500000000000003</v>
      </c>
      <c r="K84" s="77">
        <v>408.15</v>
      </c>
      <c r="L84" s="77">
        <v>404.15</v>
      </c>
      <c r="M84" s="77">
        <v>40.270000000000003</v>
      </c>
      <c r="N84" s="30">
        <v>-10.693</v>
      </c>
      <c r="O84" s="34">
        <v>2183.1999999999998</v>
      </c>
      <c r="P84" s="37">
        <v>1.7600000000000001E-2</v>
      </c>
      <c r="Q84" s="7">
        <v>-1.1534E-5</v>
      </c>
      <c r="R84" s="41">
        <v>0.29089999999999999</v>
      </c>
      <c r="S84" s="42">
        <v>0.24249999999999999</v>
      </c>
      <c r="T84" s="43">
        <v>0.28570000000000001</v>
      </c>
      <c r="U84" s="44">
        <v>18.815999999999999</v>
      </c>
      <c r="V84" s="51">
        <v>-3892.2</v>
      </c>
      <c r="W84" s="56">
        <v>-3.3555000000000001</v>
      </c>
      <c r="X84" s="6">
        <v>0</v>
      </c>
      <c r="Y84" s="12">
        <v>0</v>
      </c>
      <c r="Z84" s="64">
        <v>38.259</v>
      </c>
      <c r="AA84" s="9">
        <v>1.8882000000000001</v>
      </c>
      <c r="AB84" s="10">
        <v>-3.6805000000000002E-3</v>
      </c>
      <c r="AC84" s="11">
        <v>2.9444000000000001E-6</v>
      </c>
      <c r="AD84" s="65">
        <v>0.13800000000000001</v>
      </c>
      <c r="AE84" s="6">
        <v>-5.2061E-6</v>
      </c>
      <c r="AF84" s="12">
        <v>-1.5510999999999999E-7</v>
      </c>
      <c r="AG84" s="69">
        <v>84.85</v>
      </c>
      <c r="AH84" s="70">
        <v>0.38</v>
      </c>
      <c r="AI84" s="71">
        <v>62.771999999999998</v>
      </c>
      <c r="AJ84" s="72">
        <v>1.2222</v>
      </c>
      <c r="AK84" s="81">
        <v>2.14600582060491</v>
      </c>
    </row>
    <row r="85" spans="1:37" x14ac:dyDescent="0.2">
      <c r="A85" s="4">
        <v>14</v>
      </c>
      <c r="B85" s="73">
        <v>6.3907949462499998</v>
      </c>
      <c r="C85" s="75">
        <f t="shared" si="4"/>
        <v>0.83967994000109414</v>
      </c>
      <c r="D85" s="13">
        <v>184.28100000000001</v>
      </c>
      <c r="E85" s="16">
        <v>810.54</v>
      </c>
      <c r="F85" s="16">
        <v>23.89</v>
      </c>
      <c r="G85" s="20">
        <v>6.3349999999999995E-4</v>
      </c>
      <c r="H85" s="16">
        <f t="shared" si="5"/>
        <v>291.12322274881518</v>
      </c>
      <c r="I85" s="13">
        <f t="shared" si="6"/>
        <v>0.22440647690160606</v>
      </c>
      <c r="J85" s="13">
        <v>0.53500000000000003</v>
      </c>
      <c r="K85" s="77">
        <v>408.15</v>
      </c>
      <c r="L85" s="77">
        <v>379.15</v>
      </c>
      <c r="M85" s="77">
        <v>40.270000000000003</v>
      </c>
      <c r="N85" s="30">
        <v>-10.693</v>
      </c>
      <c r="O85" s="34">
        <v>2183.1999999999998</v>
      </c>
      <c r="P85" s="37">
        <v>1.7600000000000001E-2</v>
      </c>
      <c r="Q85" s="7">
        <v>-1.1534E-5</v>
      </c>
      <c r="R85" s="41">
        <v>0.29089999999999999</v>
      </c>
      <c r="S85" s="42">
        <v>0.2475</v>
      </c>
      <c r="T85" s="43">
        <v>0.28570000000000001</v>
      </c>
      <c r="U85" s="44">
        <v>5.0738000000000003</v>
      </c>
      <c r="V85" s="51">
        <v>-2642.9</v>
      </c>
      <c r="W85" s="56">
        <v>0.83889999999999998</v>
      </c>
      <c r="X85" s="6">
        <v>0</v>
      </c>
      <c r="Y85" s="12">
        <v>0</v>
      </c>
      <c r="Z85" s="64">
        <v>86.328000000000003</v>
      </c>
      <c r="AA85" s="9">
        <v>1.629</v>
      </c>
      <c r="AB85" s="10">
        <v>-3.2144000000000001E-3</v>
      </c>
      <c r="AC85" s="11">
        <v>2.6585999999999998E-6</v>
      </c>
      <c r="AD85" s="65">
        <v>0.1404</v>
      </c>
      <c r="AE85" s="6">
        <v>-1.2711000000000001E-5</v>
      </c>
      <c r="AF85" s="12">
        <v>-1.4945E-7</v>
      </c>
      <c r="AG85" s="69">
        <v>84.85</v>
      </c>
      <c r="AH85" s="70">
        <v>0.38</v>
      </c>
      <c r="AI85" s="71">
        <v>62.771999999999998</v>
      </c>
      <c r="AJ85" s="72">
        <v>1.2222</v>
      </c>
      <c r="AK85" s="81">
        <v>2.0965128112778899</v>
      </c>
    </row>
    <row r="86" spans="1:37" x14ac:dyDescent="0.2">
      <c r="A86" s="4">
        <v>14</v>
      </c>
      <c r="B86" s="73">
        <v>6.6256014175000004</v>
      </c>
      <c r="C86" s="75">
        <f t="shared" si="4"/>
        <v>0.88883491820679916</v>
      </c>
      <c r="D86" s="13">
        <v>184.28100000000001</v>
      </c>
      <c r="E86" s="16">
        <v>810.54</v>
      </c>
      <c r="F86" s="16">
        <v>23.89</v>
      </c>
      <c r="G86" s="20">
        <v>6.3349999999999995E-4</v>
      </c>
      <c r="H86" s="16">
        <f t="shared" si="5"/>
        <v>291.12322274881518</v>
      </c>
      <c r="I86" s="13">
        <f t="shared" si="6"/>
        <v>0.22440647690160606</v>
      </c>
      <c r="J86" s="13">
        <v>0.53500000000000003</v>
      </c>
      <c r="K86" s="77">
        <v>408.15</v>
      </c>
      <c r="L86" s="77">
        <v>333.04</v>
      </c>
      <c r="M86" s="77">
        <v>40.270000000000003</v>
      </c>
      <c r="N86" s="30">
        <v>-10.693</v>
      </c>
      <c r="O86" s="34">
        <v>2183.1999999999998</v>
      </c>
      <c r="P86" s="37">
        <v>1.7600000000000001E-2</v>
      </c>
      <c r="Q86" s="7">
        <v>-1.1534E-5</v>
      </c>
      <c r="R86" s="41">
        <v>0.29089999999999999</v>
      </c>
      <c r="S86" s="42">
        <v>0.24249999999999999</v>
      </c>
      <c r="T86" s="43">
        <v>0.28570000000000001</v>
      </c>
      <c r="U86" s="44">
        <v>8.9461999999999993</v>
      </c>
      <c r="V86" s="51">
        <v>-2994.9</v>
      </c>
      <c r="W86" s="56">
        <v>-0.34310000000000002</v>
      </c>
      <c r="X86" s="6">
        <v>0</v>
      </c>
      <c r="Y86" s="12">
        <v>0</v>
      </c>
      <c r="Z86" s="64">
        <v>140.624</v>
      </c>
      <c r="AA86" s="9">
        <v>1.3249</v>
      </c>
      <c r="AB86" s="10">
        <v>-2.6819999999999999E-3</v>
      </c>
      <c r="AC86" s="11">
        <v>2.3616E-6</v>
      </c>
      <c r="AD86" s="65">
        <v>0.1444</v>
      </c>
      <c r="AE86" s="6">
        <v>-2.4984999999999999E-5</v>
      </c>
      <c r="AF86" s="12">
        <v>-1.4018999999999999E-7</v>
      </c>
      <c r="AG86" s="69">
        <v>84.85</v>
      </c>
      <c r="AH86" s="70">
        <v>0.38</v>
      </c>
      <c r="AI86" s="71">
        <v>62.771999999999998</v>
      </c>
      <c r="AJ86" s="72">
        <v>1.2222</v>
      </c>
      <c r="AK86" s="81">
        <v>2.0144346200706198</v>
      </c>
    </row>
    <row r="87" spans="1:37" x14ac:dyDescent="0.2">
      <c r="A87" s="4">
        <v>14</v>
      </c>
      <c r="B87" s="73">
        <v>6.8644325674999997</v>
      </c>
      <c r="C87" s="75">
        <f t="shared" si="4"/>
        <v>0.93883243280082429</v>
      </c>
      <c r="D87" s="13">
        <v>184.28100000000001</v>
      </c>
      <c r="E87" s="16">
        <v>810.54</v>
      </c>
      <c r="F87" s="16">
        <v>23.89</v>
      </c>
      <c r="G87" s="20">
        <v>6.3349999999999995E-4</v>
      </c>
      <c r="H87" s="16">
        <f t="shared" si="5"/>
        <v>291.12322274881518</v>
      </c>
      <c r="I87" s="13">
        <f t="shared" si="6"/>
        <v>0.22440647690160606</v>
      </c>
      <c r="J87" s="13">
        <v>0.53500000000000003</v>
      </c>
      <c r="K87" s="77">
        <v>408.15</v>
      </c>
      <c r="L87" s="77">
        <v>270.14999999999998</v>
      </c>
      <c r="M87" s="77">
        <v>40.39</v>
      </c>
      <c r="N87" s="30">
        <v>-10.693</v>
      </c>
      <c r="O87" s="34">
        <v>2183.1999999999998</v>
      </c>
      <c r="P87" s="37">
        <v>1.7600000000000001E-2</v>
      </c>
      <c r="Q87" s="7">
        <v>-1.1534E-5</v>
      </c>
      <c r="R87" s="41">
        <v>0.29089999999999999</v>
      </c>
      <c r="S87" s="42">
        <v>0.24249999999999999</v>
      </c>
      <c r="T87" s="43">
        <v>0.28570000000000001</v>
      </c>
      <c r="U87" s="44">
        <v>5.0738000000000003</v>
      </c>
      <c r="V87" s="51">
        <v>-2642.9</v>
      </c>
      <c r="W87" s="56">
        <v>0.83889999999999998</v>
      </c>
      <c r="X87" s="6">
        <v>0</v>
      </c>
      <c r="Y87" s="12">
        <v>0</v>
      </c>
      <c r="Z87" s="64">
        <v>231.03800000000001</v>
      </c>
      <c r="AA87" s="9">
        <v>0.62441999999999998</v>
      </c>
      <c r="AB87" s="10">
        <v>-1.32E-3</v>
      </c>
      <c r="AC87" s="11">
        <v>1.4725000000000001E-6</v>
      </c>
      <c r="AD87" s="65">
        <v>0.14910000000000001</v>
      </c>
      <c r="AE87" s="6">
        <v>-3.9122999999999998E-5</v>
      </c>
      <c r="AF87" s="12">
        <v>-1.2953E-7</v>
      </c>
      <c r="AG87" s="69">
        <v>84.85</v>
      </c>
      <c r="AH87" s="70">
        <v>0.38</v>
      </c>
      <c r="AI87" s="71">
        <v>62.771999999999998</v>
      </c>
      <c r="AJ87" s="72">
        <v>1.2222</v>
      </c>
      <c r="AK87" s="81">
        <v>2.0502076733779599</v>
      </c>
    </row>
    <row r="88" spans="1:37" x14ac:dyDescent="0.2">
      <c r="A88" s="4">
        <v>14</v>
      </c>
      <c r="B88" s="73">
        <v>6.6269301475000004</v>
      </c>
      <c r="C88" s="75">
        <f t="shared" si="4"/>
        <v>0.88911307789227789</v>
      </c>
      <c r="D88" s="13">
        <v>184.28100000000001</v>
      </c>
      <c r="E88" s="16">
        <v>810.54</v>
      </c>
      <c r="F88" s="16">
        <v>23.89</v>
      </c>
      <c r="G88" s="20">
        <v>6.3349999999999995E-4</v>
      </c>
      <c r="H88" s="16">
        <f t="shared" si="5"/>
        <v>291.12322274881518</v>
      </c>
      <c r="I88" s="13">
        <f t="shared" si="6"/>
        <v>0.22440647690160606</v>
      </c>
      <c r="J88" s="13">
        <v>0.53500000000000003</v>
      </c>
      <c r="K88" s="77">
        <v>408.15</v>
      </c>
      <c r="L88" s="77">
        <v>387.15</v>
      </c>
      <c r="M88" s="77">
        <v>40.270000000000003</v>
      </c>
      <c r="N88" s="30">
        <v>-10.693</v>
      </c>
      <c r="O88" s="34">
        <v>2183.1999999999998</v>
      </c>
      <c r="P88" s="37">
        <v>1.7600000000000001E-2</v>
      </c>
      <c r="Q88" s="7">
        <v>-1.1534E-5</v>
      </c>
      <c r="R88" s="41">
        <v>0.29089999999999999</v>
      </c>
      <c r="S88" s="42">
        <v>0.24249999999999999</v>
      </c>
      <c r="T88" s="43">
        <v>0.28570000000000001</v>
      </c>
      <c r="U88" s="44">
        <v>5.0738000000000003</v>
      </c>
      <c r="V88" s="51">
        <v>-2642.9</v>
      </c>
      <c r="W88" s="56">
        <v>0.83889999999999998</v>
      </c>
      <c r="X88" s="6">
        <v>0</v>
      </c>
      <c r="Y88" s="12">
        <v>0</v>
      </c>
      <c r="Z88" s="64">
        <v>67.322000000000003</v>
      </c>
      <c r="AA88" s="9">
        <v>1.7321</v>
      </c>
      <c r="AB88" s="10">
        <v>-3.4074999999999999E-3</v>
      </c>
      <c r="AC88" s="11">
        <v>2.7871E-6</v>
      </c>
      <c r="AD88" s="65">
        <v>0.13969999999999999</v>
      </c>
      <c r="AE88" s="6">
        <v>-1.0380999999999999E-5</v>
      </c>
      <c r="AF88" s="12">
        <v>-1.5120999999999999E-7</v>
      </c>
      <c r="AG88" s="69">
        <v>84.85</v>
      </c>
      <c r="AH88" s="70">
        <v>0.38</v>
      </c>
      <c r="AI88" s="71">
        <v>62.771999999999998</v>
      </c>
      <c r="AJ88" s="72">
        <v>1.2222</v>
      </c>
      <c r="AK88" s="81">
        <v>2.5919950840123001</v>
      </c>
    </row>
    <row r="89" spans="1:37" x14ac:dyDescent="0.2">
      <c r="A89" s="4">
        <v>14</v>
      </c>
      <c r="B89" s="73">
        <v>6.8669235112499996</v>
      </c>
      <c r="C89" s="75">
        <f t="shared" si="4"/>
        <v>0.93935389324052621</v>
      </c>
      <c r="D89" s="13">
        <v>184.28100000000001</v>
      </c>
      <c r="E89" s="16">
        <v>810.54</v>
      </c>
      <c r="F89" s="16">
        <v>23.89</v>
      </c>
      <c r="G89" s="20">
        <v>6.3349999999999995E-4</v>
      </c>
      <c r="H89" s="16">
        <f t="shared" si="5"/>
        <v>291.12322274881518</v>
      </c>
      <c r="I89" s="13">
        <f t="shared" si="6"/>
        <v>0.22440647690160606</v>
      </c>
      <c r="J89" s="13">
        <v>0.53500000000000003</v>
      </c>
      <c r="K89" s="77">
        <v>408.15</v>
      </c>
      <c r="L89" s="77">
        <v>336.15</v>
      </c>
      <c r="M89" s="77">
        <v>40.270000000000003</v>
      </c>
      <c r="N89" s="30">
        <v>-10.693</v>
      </c>
      <c r="O89" s="34">
        <v>2183.1999999999998</v>
      </c>
      <c r="P89" s="37">
        <v>1.7600000000000001E-2</v>
      </c>
      <c r="Q89" s="7">
        <v>-1.1534E-5</v>
      </c>
      <c r="R89" s="41">
        <v>0.29089999999999999</v>
      </c>
      <c r="S89" s="42">
        <v>0.24249999999999999</v>
      </c>
      <c r="T89" s="43">
        <v>0.28570000000000001</v>
      </c>
      <c r="U89" s="49">
        <v>18.815999999999999</v>
      </c>
      <c r="V89" s="53">
        <v>-3892.2</v>
      </c>
      <c r="W89" s="58">
        <v>-3.3555000000000001</v>
      </c>
      <c r="X89" s="6">
        <v>0</v>
      </c>
      <c r="Y89" s="12">
        <v>0</v>
      </c>
      <c r="Z89" s="64">
        <v>137.08500000000001</v>
      </c>
      <c r="AA89" s="9">
        <v>1.3451</v>
      </c>
      <c r="AB89" s="10">
        <v>-2.7187000000000001E-3</v>
      </c>
      <c r="AC89" s="11">
        <v>2.3833999999999999E-6</v>
      </c>
      <c r="AD89" s="65">
        <v>0.14419999999999999</v>
      </c>
      <c r="AE89" s="6">
        <v>-2.4213E-5</v>
      </c>
      <c r="AF89" s="12">
        <v>-1.4077999999999999E-7</v>
      </c>
      <c r="AG89" s="69">
        <v>84.85</v>
      </c>
      <c r="AH89" s="70">
        <v>0.38</v>
      </c>
      <c r="AI89" s="71">
        <v>62.771999999999998</v>
      </c>
      <c r="AJ89" s="72">
        <v>1.2222</v>
      </c>
      <c r="AK89" s="81">
        <v>2.0183890696930602</v>
      </c>
    </row>
    <row r="90" spans="1:37" x14ac:dyDescent="0.2">
      <c r="A90" s="4">
        <v>14</v>
      </c>
      <c r="B90" s="73">
        <v>6.8600767224999997</v>
      </c>
      <c r="C90" s="75">
        <f t="shared" si="4"/>
        <v>0.9379205692354694</v>
      </c>
      <c r="D90" s="13">
        <v>184.28100000000001</v>
      </c>
      <c r="E90" s="16">
        <v>810.54</v>
      </c>
      <c r="F90" s="16">
        <v>23.89</v>
      </c>
      <c r="G90" s="20">
        <v>6.3349999999999995E-4</v>
      </c>
      <c r="H90" s="16">
        <f t="shared" si="5"/>
        <v>291.12322274881518</v>
      </c>
      <c r="I90" s="13">
        <f t="shared" si="6"/>
        <v>0.22440647690160606</v>
      </c>
      <c r="J90" s="13">
        <v>0.53500000000000003</v>
      </c>
      <c r="K90" s="77">
        <v>408.15</v>
      </c>
      <c r="L90" s="77">
        <v>333.04</v>
      </c>
      <c r="M90" s="77">
        <v>40.270000000000003</v>
      </c>
      <c r="N90" s="30">
        <v>-10.693</v>
      </c>
      <c r="O90" s="34">
        <v>2183.1999999999998</v>
      </c>
      <c r="P90" s="37">
        <v>1.7600000000000001E-2</v>
      </c>
      <c r="Q90" s="7">
        <v>-1.1534E-5</v>
      </c>
      <c r="R90" s="41">
        <v>0.29089999999999999</v>
      </c>
      <c r="S90" s="42">
        <v>0.24249999999999999</v>
      </c>
      <c r="T90" s="43">
        <v>0.28570000000000001</v>
      </c>
      <c r="U90" s="48">
        <v>74.867098444538996</v>
      </c>
      <c r="V90" s="35">
        <v>-7569.3989600046798</v>
      </c>
      <c r="W90" s="38">
        <v>-21.678633384031599</v>
      </c>
      <c r="X90" s="25">
        <v>1.81635778451487E-10</v>
      </c>
      <c r="Y90" s="25">
        <v>2.7137922465064598E-6</v>
      </c>
      <c r="Z90" s="64">
        <v>140.624</v>
      </c>
      <c r="AA90" s="9">
        <v>1.3249</v>
      </c>
      <c r="AB90" s="10">
        <v>-2.6819999999999999E-3</v>
      </c>
      <c r="AC90" s="11">
        <v>2.3616E-6</v>
      </c>
      <c r="AD90" s="65">
        <v>0.1444</v>
      </c>
      <c r="AE90" s="6">
        <v>-2.4984999999999999E-5</v>
      </c>
      <c r="AF90" s="12">
        <v>-1.4018999999999999E-7</v>
      </c>
      <c r="AG90" s="69">
        <v>84.85</v>
      </c>
      <c r="AH90" s="70">
        <v>0.38</v>
      </c>
      <c r="AI90" s="71">
        <v>62.771999999999998</v>
      </c>
      <c r="AJ90" s="72">
        <v>1.2222</v>
      </c>
      <c r="AK90" s="81">
        <v>2.79478316442315</v>
      </c>
    </row>
    <row r="91" spans="1:37" x14ac:dyDescent="0.2">
      <c r="A91" s="4">
        <v>14</v>
      </c>
      <c r="B91" s="73">
        <v>6.6256652987500004</v>
      </c>
      <c r="C91" s="75">
        <f t="shared" si="4"/>
        <v>0.8888482912686011</v>
      </c>
      <c r="D91" s="13">
        <v>184.28100000000001</v>
      </c>
      <c r="E91" s="16">
        <v>810.54</v>
      </c>
      <c r="F91" s="16">
        <v>23.89</v>
      </c>
      <c r="G91" s="20">
        <v>6.3349999999999995E-4</v>
      </c>
      <c r="H91" s="16">
        <f t="shared" si="5"/>
        <v>291.12322274881518</v>
      </c>
      <c r="I91" s="13">
        <f t="shared" si="6"/>
        <v>0.22440647690160606</v>
      </c>
      <c r="J91" s="13">
        <v>0.53500000000000003</v>
      </c>
      <c r="K91" s="77">
        <v>408.15</v>
      </c>
      <c r="L91" s="77">
        <v>329.15</v>
      </c>
      <c r="M91" s="77">
        <v>40.270000000000003</v>
      </c>
      <c r="N91" s="30">
        <v>-10.693</v>
      </c>
      <c r="O91" s="34">
        <v>2183.1999999999998</v>
      </c>
      <c r="P91" s="37">
        <v>1.7600000000000001E-2</v>
      </c>
      <c r="Q91" s="7">
        <v>-1.1534E-5</v>
      </c>
      <c r="R91" s="41">
        <v>0.29089999999999999</v>
      </c>
      <c r="S91" s="42">
        <v>0.24249999999999999</v>
      </c>
      <c r="T91" s="43">
        <v>0.28570000000000001</v>
      </c>
      <c r="U91" s="48">
        <v>59.315763326869302</v>
      </c>
      <c r="V91" s="35">
        <v>-6552.9108489320097</v>
      </c>
      <c r="W91" s="38">
        <v>-16.598956209321798</v>
      </c>
      <c r="X91" s="25">
        <v>-4.3080220203966001E-11</v>
      </c>
      <c r="Y91" s="25">
        <v>1.9824495234936602E-6</v>
      </c>
      <c r="Z91" s="64">
        <v>144.94800000000001</v>
      </c>
      <c r="AA91" s="9">
        <v>1.3</v>
      </c>
      <c r="AB91" s="10">
        <v>-2.637E-3</v>
      </c>
      <c r="AC91" s="11">
        <v>2.3348000000000001E-6</v>
      </c>
      <c r="AD91" s="65">
        <v>0.14480000000000001</v>
      </c>
      <c r="AE91" s="6">
        <v>-2.5939E-5</v>
      </c>
      <c r="AF91" s="12">
        <v>-1.3948E-7</v>
      </c>
      <c r="AG91" s="69">
        <v>84.85</v>
      </c>
      <c r="AH91" s="70">
        <v>0.38</v>
      </c>
      <c r="AI91" s="71">
        <v>62.771999999999998</v>
      </c>
      <c r="AJ91" s="72">
        <v>1.2222</v>
      </c>
      <c r="AK91" s="81">
        <v>2.03765476168086</v>
      </c>
    </row>
    <row r="92" spans="1:37" x14ac:dyDescent="0.2">
      <c r="A92" s="4">
        <v>14</v>
      </c>
      <c r="B92" s="73">
        <v>7.1040559200000004</v>
      </c>
      <c r="C92" s="75">
        <f t="shared" si="4"/>
        <v>0.98899578906188168</v>
      </c>
      <c r="D92" s="13">
        <v>184.28100000000001</v>
      </c>
      <c r="E92" s="16">
        <v>810.54</v>
      </c>
      <c r="F92" s="16">
        <v>23.89</v>
      </c>
      <c r="G92" s="20">
        <v>6.3349999999999995E-4</v>
      </c>
      <c r="H92" s="16">
        <f t="shared" si="5"/>
        <v>291.12322274881518</v>
      </c>
      <c r="I92" s="13">
        <f>LEFT(F92,5)*100000/(H92*8.314/(D92/1000)*LEFT(E92,6))</f>
        <v>0.22440647690160606</v>
      </c>
      <c r="J92" s="13">
        <v>0.53500000000000003</v>
      </c>
      <c r="K92" s="77">
        <v>408.15</v>
      </c>
      <c r="L92" s="80">
        <v>259.24230771690901</v>
      </c>
      <c r="M92" s="77">
        <v>40.270000000000003</v>
      </c>
      <c r="N92" s="30">
        <v>-10.693</v>
      </c>
      <c r="O92" s="34">
        <v>2183.1999999999998</v>
      </c>
      <c r="P92" s="37">
        <v>1.7600000000000001E-2</v>
      </c>
      <c r="Q92" s="7">
        <v>-1.1534E-5</v>
      </c>
      <c r="R92" s="41">
        <v>0.29089999999999999</v>
      </c>
      <c r="S92" s="42">
        <v>0.24249999999999999</v>
      </c>
      <c r="T92" s="43">
        <v>0.28570000000000001</v>
      </c>
      <c r="U92" s="48">
        <v>67.860025408319501</v>
      </c>
      <c r="V92" s="35">
        <v>-7132.6622131767299</v>
      </c>
      <c r="W92" s="38">
        <v>-19.366757946802899</v>
      </c>
      <c r="X92" s="25">
        <v>1.83869982989919E-10</v>
      </c>
      <c r="Y92" s="25">
        <v>2.3144732832567702E-6</v>
      </c>
      <c r="Z92" s="64">
        <v>156.59200000000001</v>
      </c>
      <c r="AA92" s="9">
        <v>1.2324999999999999</v>
      </c>
      <c r="AB92" s="10">
        <v>-2.5141E-3</v>
      </c>
      <c r="AC92" s="11">
        <v>2.2612000000000001E-6</v>
      </c>
      <c r="AD92" s="66">
        <v>0.150632212068985</v>
      </c>
      <c r="AE92" s="25">
        <v>-4.93933404350074E-5</v>
      </c>
      <c r="AF92" s="26">
        <v>-1.1678849598154E-7</v>
      </c>
      <c r="AG92" s="69">
        <v>84.85</v>
      </c>
      <c r="AH92" s="70">
        <v>0.38</v>
      </c>
      <c r="AI92" s="71">
        <v>62.771999999999998</v>
      </c>
      <c r="AJ92" s="72">
        <v>1.2222</v>
      </c>
      <c r="AK92" s="81">
        <v>2.9222799405312299</v>
      </c>
    </row>
    <row r="93" spans="1:37" x14ac:dyDescent="0.2">
      <c r="A93" s="4">
        <v>14</v>
      </c>
      <c r="B93" s="73">
        <v>7.1038872</v>
      </c>
      <c r="C93" s="75">
        <f t="shared" si="4"/>
        <v>0.98896046879204946</v>
      </c>
      <c r="D93" s="13">
        <v>184.28100000000001</v>
      </c>
      <c r="E93" s="16">
        <v>810.54</v>
      </c>
      <c r="F93" s="16">
        <v>23.89</v>
      </c>
      <c r="G93" s="20">
        <v>6.3349999999999995E-4</v>
      </c>
      <c r="H93" s="16">
        <f t="shared" si="5"/>
        <v>291.12322274881518</v>
      </c>
      <c r="I93" s="13">
        <f>LEFT(F93,5)*100000/(H93*8.314/(D93/1000)*LEFT(E93,6))</f>
        <v>0.22440647690160606</v>
      </c>
      <c r="J93" s="13">
        <v>0.53500000000000003</v>
      </c>
      <c r="K93" s="77">
        <v>408.15</v>
      </c>
      <c r="L93" s="80">
        <v>276.23265643967102</v>
      </c>
      <c r="M93" s="77">
        <v>40.270000000000003</v>
      </c>
      <c r="N93" s="30">
        <v>-10.693</v>
      </c>
      <c r="O93" s="34">
        <v>2183.1999999999998</v>
      </c>
      <c r="P93" s="37">
        <v>1.7600000000000001E-2</v>
      </c>
      <c r="Q93" s="7">
        <v>-1.1534E-5</v>
      </c>
      <c r="R93" s="41">
        <v>0.29089999999999999</v>
      </c>
      <c r="S93" s="42">
        <v>0.24249999999999999</v>
      </c>
      <c r="T93" s="43">
        <v>0.28570000000000001</v>
      </c>
      <c r="U93" s="48">
        <v>32.9513801578006</v>
      </c>
      <c r="V93" s="35">
        <v>-4636.1573054872197</v>
      </c>
      <c r="W93" s="38">
        <v>-8.1296803094160701</v>
      </c>
      <c r="X93" s="25">
        <v>-5.2087454392064102E-11</v>
      </c>
      <c r="Y93" s="25">
        <v>1.00156854609619E-6</v>
      </c>
      <c r="Z93" s="64">
        <v>-96.289000000000001</v>
      </c>
      <c r="AA93" s="9">
        <v>2.5880000000000001</v>
      </c>
      <c r="AB93" s="10">
        <v>-4.8793999999999999E-3</v>
      </c>
      <c r="AC93" s="11">
        <v>3.6219999999999998E-6</v>
      </c>
      <c r="AD93" s="66">
        <v>0.13881528438899601</v>
      </c>
      <c r="AE93" s="25">
        <v>-1.3828733303145699E-5</v>
      </c>
      <c r="AF93" s="26">
        <v>-1.4912696049518099E-7</v>
      </c>
      <c r="AG93" s="69">
        <v>84.85</v>
      </c>
      <c r="AH93" s="70">
        <v>0.38</v>
      </c>
      <c r="AI93" s="71">
        <v>62.771999999999998</v>
      </c>
      <c r="AJ93" s="72">
        <v>1.2222</v>
      </c>
      <c r="AK93" s="81">
        <v>2.57916853388015</v>
      </c>
    </row>
    <row r="94" spans="1:37" x14ac:dyDescent="0.2">
      <c r="A94" s="4">
        <v>15</v>
      </c>
      <c r="B94" s="5">
        <v>2.6517297399999999</v>
      </c>
      <c r="C94" s="75">
        <f>(B94-MIN($B$94:$B$95))/(MAX($B$94:$B$95)-MIN($B$94:$B$95))</f>
        <v>1</v>
      </c>
      <c r="D94" s="13">
        <v>198.30799999999999</v>
      </c>
      <c r="E94" s="16">
        <v>797.48</v>
      </c>
      <c r="F94" s="16">
        <v>22.74</v>
      </c>
      <c r="G94" s="20">
        <v>6.8950000000000001E-4</v>
      </c>
      <c r="H94" s="16">
        <f t="shared" si="5"/>
        <v>287.82002902757614</v>
      </c>
      <c r="I94" s="13">
        <f t="shared" si="6"/>
        <v>0.23630878209347175</v>
      </c>
      <c r="J94" s="13">
        <v>0.57499999999999996</v>
      </c>
      <c r="K94" s="77">
        <v>406.48333333333335</v>
      </c>
      <c r="L94" s="77">
        <v>269.16000000000003</v>
      </c>
      <c r="M94" s="77">
        <v>40.61</v>
      </c>
      <c r="N94" s="30">
        <v>-10.913</v>
      </c>
      <c r="O94" s="34">
        <v>2199</v>
      </c>
      <c r="P94" s="37">
        <v>1.83E-2</v>
      </c>
      <c r="Q94" s="7">
        <v>-1.2191999999999999E-5</v>
      </c>
      <c r="R94" s="41">
        <v>0.26939999999999997</v>
      </c>
      <c r="S94" s="42">
        <v>0.23599999999999999</v>
      </c>
      <c r="T94" s="43">
        <v>0.28570000000000001</v>
      </c>
      <c r="U94" s="48">
        <v>29.473205344420698</v>
      </c>
      <c r="V94" s="54">
        <v>-4413.9874678266397</v>
      </c>
      <c r="W94" s="38">
        <v>-6.9981251813928598</v>
      </c>
      <c r="X94" s="25">
        <v>-5.0725728889161002E-11</v>
      </c>
      <c r="Y94" s="26">
        <v>9.2660447046972399E-7</v>
      </c>
      <c r="Z94" s="64">
        <v>239.458</v>
      </c>
      <c r="AA94" s="9">
        <v>0.75380000000000003</v>
      </c>
      <c r="AB94" s="10">
        <v>-1.6421000000000001E-3</v>
      </c>
      <c r="AC94" s="11">
        <v>1.8142999999999999E-6</v>
      </c>
      <c r="AD94" s="65">
        <v>0.14549999999999999</v>
      </c>
      <c r="AE94" s="6">
        <v>-3.6600000000000002E-5</v>
      </c>
      <c r="AF94" s="12">
        <v>-1.3314000000000001E-7</v>
      </c>
      <c r="AG94" s="69">
        <v>92.738</v>
      </c>
      <c r="AH94" s="70">
        <v>0.38</v>
      </c>
      <c r="AI94" s="71">
        <v>60.558</v>
      </c>
      <c r="AJ94" s="72">
        <v>1.2222</v>
      </c>
      <c r="AK94" s="81">
        <v>9.3452698352614796</v>
      </c>
    </row>
    <row r="95" spans="1:37" x14ac:dyDescent="0.2">
      <c r="A95" s="4">
        <v>15</v>
      </c>
      <c r="B95" s="5">
        <v>2.4156799499999999</v>
      </c>
      <c r="C95" s="75">
        <f>(B95-MIN($B$94:$B$95))/(MAX($B$94:$B$95)-MIN($B$94:$B$95))</f>
        <v>0</v>
      </c>
      <c r="D95" s="13">
        <v>198.30799999999999</v>
      </c>
      <c r="E95" s="16">
        <v>793.32</v>
      </c>
      <c r="F95" s="16">
        <v>22.74</v>
      </c>
      <c r="G95" s="20">
        <v>6.8950000000000001E-4</v>
      </c>
      <c r="H95" s="16">
        <f t="shared" si="5"/>
        <v>287.82002902757614</v>
      </c>
      <c r="I95" s="13">
        <f t="shared" si="6"/>
        <v>0.23754793468449284</v>
      </c>
      <c r="J95" s="13">
        <v>0.57499999999999996</v>
      </c>
      <c r="K95" s="77">
        <v>404.81666666666666</v>
      </c>
      <c r="L95" s="77">
        <v>251.16</v>
      </c>
      <c r="M95" s="77">
        <v>40.619999999999997</v>
      </c>
      <c r="N95" s="30">
        <v>-10.757</v>
      </c>
      <c r="O95" s="34">
        <v>2163.1</v>
      </c>
      <c r="P95" s="37">
        <v>1.8100000000000002E-2</v>
      </c>
      <c r="Q95" s="7">
        <v>-1.2150000000000001E-5</v>
      </c>
      <c r="R95" s="41">
        <v>0.27439999999999998</v>
      </c>
      <c r="S95" s="42">
        <v>0.23799999999999999</v>
      </c>
      <c r="T95" s="43">
        <v>0.28570000000000001</v>
      </c>
      <c r="U95" s="50">
        <v>33.982599999999998</v>
      </c>
      <c r="V95" s="55">
        <v>-5229.8999999999996</v>
      </c>
      <c r="W95" s="59">
        <v>-7.1700999999999997</v>
      </c>
      <c r="X95" s="6">
        <v>-6.4999999999999997E-3</v>
      </c>
      <c r="Y95" s="12">
        <v>4.3942999999999996E-6</v>
      </c>
      <c r="Z95" s="64">
        <v>244.739</v>
      </c>
      <c r="AA95" s="9">
        <v>0.71630000000000005</v>
      </c>
      <c r="AB95" s="10">
        <v>-1.5726E-3</v>
      </c>
      <c r="AC95" s="11">
        <v>1.7784E-6</v>
      </c>
      <c r="AD95" s="65">
        <v>0.14660000000000001</v>
      </c>
      <c r="AE95" s="6">
        <v>-4.0404999999999997E-5</v>
      </c>
      <c r="AF95" s="12">
        <v>-1.3173E-7</v>
      </c>
      <c r="AG95" s="69">
        <v>92.29</v>
      </c>
      <c r="AH95" s="70">
        <v>0.38</v>
      </c>
      <c r="AI95" s="71">
        <v>61.734000000000002</v>
      </c>
      <c r="AJ95" s="72">
        <v>1.2222</v>
      </c>
      <c r="AK95" s="81">
        <v>7.6704418997736799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2024-04-29T13:30:31Z</dcterms:created>
  <dcterms:modified xsi:type="dcterms:W3CDTF">2025-02-14T09:30:49Z</dcterms:modified>
</cp:coreProperties>
</file>