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filterPrivacy="1" codeName="ThisWorkbook"/>
  <xr:revisionPtr revIDLastSave="0" documentId="13_ncr:1_{34324E32-6502-3A42-9ABE-8E8EB0AFB933}" xr6:coauthVersionLast="47" xr6:coauthVersionMax="47" xr10:uidLastSave="{00000000-0000-0000-0000-000000000000}"/>
  <bookViews>
    <workbookView xWindow="0" yWindow="500" windowWidth="44800" windowHeight="23020" xr2:uid="{00000000-000D-0000-FFFF-FFFF00000000}"/>
  </bookViews>
  <sheets>
    <sheet name="FTTIvsDC" sheetId="13" r:id="rId1"/>
    <sheet name="FTTI 10" sheetId="15" r:id="rId2"/>
    <sheet name="FTTI 100" sheetId="12" r:id="rId3"/>
    <sheet name="FTTI 250" sheetId="11" r:id="rId4"/>
    <sheet name="FTTI 500" sheetId="10" r:id="rId5"/>
    <sheet name="FTTI 1000" sheetId="9" r:id="rId6"/>
    <sheet name="FTTI 5000" sheetId="14" r:id="rId7"/>
    <sheet name="FTTI 10000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3" l="1"/>
  <c r="D8" i="15"/>
  <c r="K6" i="15" s="1"/>
  <c r="G7" i="15"/>
  <c r="M6" i="13" s="1"/>
  <c r="D7" i="15"/>
  <c r="D6" i="15"/>
  <c r="M6" i="15" s="1"/>
  <c r="P6" i="13" s="1"/>
  <c r="D5" i="15"/>
  <c r="D4" i="15"/>
  <c r="D8" i="14"/>
  <c r="K6" i="14" s="1"/>
  <c r="G7" i="14"/>
  <c r="M11" i="13" s="1"/>
  <c r="D7" i="14"/>
  <c r="D6" i="14"/>
  <c r="M6" i="14" s="1"/>
  <c r="P11" i="13" s="1"/>
  <c r="D5" i="14"/>
  <c r="D4" i="14"/>
  <c r="D8" i="12"/>
  <c r="K6" i="12" s="1"/>
  <c r="G7" i="12"/>
  <c r="M7" i="13" s="1"/>
  <c r="D7" i="12"/>
  <c r="D6" i="12"/>
  <c r="M6" i="12" s="1"/>
  <c r="P7" i="13" s="1"/>
  <c r="D5" i="12"/>
  <c r="D4" i="12"/>
  <c r="D8" i="11"/>
  <c r="K6" i="11" s="1"/>
  <c r="G7" i="11"/>
  <c r="M8" i="13" s="1"/>
  <c r="D7" i="11"/>
  <c r="D6" i="11"/>
  <c r="M6" i="11" s="1"/>
  <c r="P8" i="13" s="1"/>
  <c r="D5" i="11"/>
  <c r="D4" i="11"/>
  <c r="D8" i="10"/>
  <c r="K6" i="10" s="1"/>
  <c r="G7" i="10"/>
  <c r="M9" i="13" s="1"/>
  <c r="D7" i="10"/>
  <c r="D6" i="10"/>
  <c r="M6" i="10" s="1"/>
  <c r="D5" i="10"/>
  <c r="D4" i="10"/>
  <c r="D8" i="9"/>
  <c r="K6" i="9" s="1"/>
  <c r="G7" i="9"/>
  <c r="M10" i="13" s="1"/>
  <c r="D7" i="9"/>
  <c r="D6" i="9"/>
  <c r="M6" i="9" s="1"/>
  <c r="P10" i="13" s="1"/>
  <c r="D5" i="9"/>
  <c r="D4" i="9"/>
  <c r="G7" i="6"/>
  <c r="M12" i="13" s="1"/>
  <c r="N6" i="14" l="1"/>
  <c r="O11" i="13" s="1"/>
  <c r="N6" i="15"/>
  <c r="O6" i="13" s="1"/>
  <c r="L6" i="15"/>
  <c r="L6" i="13" s="1"/>
  <c r="N6" i="13" s="1"/>
  <c r="N6" i="12"/>
  <c r="O7" i="13" s="1"/>
  <c r="L6" i="14"/>
  <c r="L11" i="13" s="1"/>
  <c r="N11" i="13" s="1"/>
  <c r="N6" i="11"/>
  <c r="O8" i="13" s="1"/>
  <c r="L6" i="11"/>
  <c r="L8" i="13" s="1"/>
  <c r="N8" i="13" s="1"/>
  <c r="N6" i="10"/>
  <c r="O9" i="13" s="1"/>
  <c r="N6" i="9"/>
  <c r="O10" i="13" s="1"/>
  <c r="L6" i="12"/>
  <c r="L7" i="13" s="1"/>
  <c r="N7" i="13" s="1"/>
  <c r="L6" i="10"/>
  <c r="L9" i="13" s="1"/>
  <c r="N9" i="13" s="1"/>
  <c r="L6" i="9"/>
  <c r="L10" i="13" s="1"/>
  <c r="N10" i="13" s="1"/>
  <c r="D4" i="6" l="1"/>
  <c r="D5" i="6"/>
  <c r="D6" i="6"/>
  <c r="M6" i="6" s="1"/>
  <c r="P12" i="13" s="1"/>
  <c r="D7" i="6"/>
  <c r="D8" i="6"/>
  <c r="K6" i="6" s="1"/>
  <c r="N6" i="6" l="1"/>
  <c r="O12" i="13" s="1"/>
  <c r="L6" i="6"/>
  <c r="L12" i="13" l="1"/>
  <c r="N12" i="13" s="1"/>
</calcChain>
</file>

<file path=xl/sharedStrings.xml><?xml version="1.0" encoding="utf-8"?>
<sst xmlns="http://schemas.openxmlformats.org/spreadsheetml/2006/main" count="132" uniqueCount="21">
  <si>
    <t>STATE_BY_SW_HARDENING</t>
  </si>
  <si>
    <t>Obtained results</t>
  </si>
  <si>
    <t>STATE_BY_HW</t>
  </si>
  <si>
    <t>STATE_LATENT_AFTER_INJECTION</t>
  </si>
  <si>
    <t>Version</t>
  </si>
  <si>
    <t>Undetected (HW mech. not considered)</t>
  </si>
  <si>
    <t>Safe</t>
  </si>
  <si>
    <t>Latent</t>
  </si>
  <si>
    <t>Residual</t>
  </si>
  <si>
    <t>False Positive</t>
  </si>
  <si>
    <t>%</t>
  </si>
  <si>
    <t>Detected</t>
  </si>
  <si>
    <t>BH</t>
  </si>
  <si>
    <t>FTTI = 100 machine instructions</t>
  </si>
  <si>
    <t>STATE_ERRATIC_BEHAVIOR</t>
  </si>
  <si>
    <t>STATE_SAFE</t>
  </si>
  <si>
    <t># injections</t>
  </si>
  <si>
    <t>FTTI [assembly instr.]</t>
  </si>
  <si>
    <t>DC SW + HW</t>
  </si>
  <si>
    <t>DC SW</t>
  </si>
  <si>
    <t>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</si>
</sst>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Gill Sans MT"/>
      <family val="2"/>
    </font>
    <font>
      <b/>
      <sz val="10"/>
      <color rgb="FF00B050"/>
      <name val="Gill Sans MT"/>
      <family val="2"/>
    </font>
    <font>
      <b/>
      <sz val="10"/>
      <color rgb="FFFF0000"/>
      <name val="Gill Sans MT"/>
      <family val="2"/>
    </font>
    <font>
      <sz val="10"/>
      <color rgb="FF000000"/>
      <name val="Gill Sans MT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right" vertical="center" wrapText="1" indent="1" readingOrder="1"/>
    </xf>
    <xf numFmtId="10" fontId="4" fillId="0" borderId="1" xfId="0" applyNumberFormat="1" applyFont="1" applyBorder="1" applyAlignment="1">
      <alignment horizontal="left" vertical="center" wrapText="1" indent="1" readingOrder="1"/>
    </xf>
    <xf numFmtId="10" fontId="4" fillId="0" borderId="1" xfId="0" applyNumberFormat="1" applyFont="1" applyBorder="1" applyAlignment="1">
      <alignment horizontal="center" vertical="center" wrapText="1" readingOrder="1"/>
    </xf>
    <xf numFmtId="10" fontId="4" fillId="0" borderId="1" xfId="0" applyNumberFormat="1" applyFont="1" applyBorder="1" applyAlignment="1">
      <alignment horizontal="right" vertical="center" wrapText="1" indent="1" readingOrder="1"/>
    </xf>
    <xf numFmtId="10" fontId="0" fillId="0" borderId="0" xfId="0" applyNumberFormat="1"/>
    <xf numFmtId="0" fontId="1" fillId="0" borderId="2" xfId="0" applyFont="1" applyBorder="1" applyAlignment="1">
      <alignment horizontal="left" vertical="center" wrapText="1" indent="1" readingOrder="1"/>
    </xf>
    <xf numFmtId="0" fontId="1" fillId="0" borderId="3" xfId="0" applyFont="1" applyBorder="1" applyAlignment="1">
      <alignment horizontal="left" vertical="center" wrapText="1" indent="1" readingOrder="1"/>
    </xf>
    <xf numFmtId="0" fontId="2" fillId="0" borderId="4" xfId="0" applyFont="1" applyBorder="1" applyAlignment="1">
      <alignment horizontal="center" vertical="center" wrapText="1" readingOrder="1"/>
    </xf>
    <xf numFmtId="0" fontId="2" fillId="0" borderId="5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Diagnostic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DC SW + HW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32754515975445E-3"/>
                  <c:y val="-2.7560098037421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IT"/>
                </a:p>
              </c:txPr>
            </c:trendlineLbl>
          </c:trendline>
          <c:xVal>
            <c:numRef>
              <c:f>FTTIvsDC!$K$6:$K$12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FTTIvsDC!$L$6:$L$12</c:f>
              <c:numCache>
                <c:formatCode>0.00%</c:formatCode>
                <c:ptCount val="7"/>
                <c:pt idx="0">
                  <c:v>0.49149149149149146</c:v>
                </c:pt>
                <c:pt idx="1">
                  <c:v>0.499</c:v>
                </c:pt>
                <c:pt idx="2">
                  <c:v>0.501</c:v>
                </c:pt>
                <c:pt idx="3">
                  <c:v>0.501</c:v>
                </c:pt>
                <c:pt idx="4">
                  <c:v>0.501</c:v>
                </c:pt>
                <c:pt idx="5">
                  <c:v>0.501</c:v>
                </c:pt>
                <c:pt idx="6">
                  <c:v>0.501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7D-AA49-BF68-E6E98FD6FCC7}"/>
            </c:ext>
          </c:extLst>
        </c:ser>
        <c:ser>
          <c:idx val="1"/>
          <c:order val="1"/>
          <c:tx>
            <c:v>DC SW Only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8690428416030994E-2"/>
                  <c:y val="6.366651790816376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IT"/>
                </a:p>
              </c:txPr>
            </c:trendlineLbl>
          </c:trendline>
          <c:xVal>
            <c:numRef>
              <c:f>FTTIvsDC!$K$6:$K$12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FTTIvsDC!$M$6:$M$12</c:f>
              <c:numCache>
                <c:formatCode>0.00%</c:formatCode>
                <c:ptCount val="7"/>
                <c:pt idx="0">
                  <c:v>3.003003003003003E-3</c:v>
                </c:pt>
                <c:pt idx="1">
                  <c:v>3.5999999999999997E-2</c:v>
                </c:pt>
                <c:pt idx="2">
                  <c:v>5.6000000000000001E-2</c:v>
                </c:pt>
                <c:pt idx="3">
                  <c:v>5.6000000000000001E-2</c:v>
                </c:pt>
                <c:pt idx="4">
                  <c:v>5.7000000000000002E-2</c:v>
                </c:pt>
                <c:pt idx="5">
                  <c:v>5.7000000000000002E-2</c:v>
                </c:pt>
                <c:pt idx="6">
                  <c:v>5.7000000000000002E-2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7D-AA49-BF68-E6E98FD6F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718848"/>
        <c:axId val="172189344"/>
      </c:scatterChart>
      <c:valAx>
        <c:axId val="118871884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FTTI [assembly instructions]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T"/>
          </a:p>
        </c:txPr>
        <c:crossAx val="172189344"/>
        <c:crosses val="autoZero"/>
        <c:crossBetween val="midCat"/>
      </c:valAx>
      <c:valAx>
        <c:axId val="1721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T"/>
          </a:p>
        </c:txPr>
        <c:crossAx val="118871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64B-B24E-992F-A942058DC6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64B-B24E-992F-A942058DC6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64B-B24E-992F-A942058DC6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64B-B24E-992F-A942058DC6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64B-B24E-992F-A942058DC6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F64B-B24E-992F-A942058DC6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1000'!$C$4:$C$9</c:f>
              <c:numCache>
                <c:formatCode>General</c:formatCode>
                <c:ptCount val="6"/>
                <c:pt idx="0">
                  <c:v>498</c:v>
                </c:pt>
                <c:pt idx="1">
                  <c:v>444</c:v>
                </c:pt>
                <c:pt idx="2">
                  <c:v>1</c:v>
                </c:pt>
                <c:pt idx="3">
                  <c:v>57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4B-B24E-992F-A942058DC66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6F-864D-A09B-F51D7592477C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6F-864D-A09B-F51D7592477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6F-864D-A09B-F51D7592477C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6F-864D-A09B-F51D759247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6F-864D-A09B-F51D7592477C}"/>
              </c:ext>
            </c:extLst>
          </c:dPt>
          <c:dLbls>
            <c:dLbl>
              <c:idx val="3"/>
              <c:layout>
                <c:manualLayout>
                  <c:x val="2.878827646544177E-2"/>
                  <c:y val="0.1152777777777777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96F-864D-A09B-F51D759247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1000'!$K$6:$O$6</c:f>
              <c:numCache>
                <c:formatCode>0.00%</c:formatCode>
                <c:ptCount val="5"/>
                <c:pt idx="0">
                  <c:v>0</c:v>
                </c:pt>
                <c:pt idx="1">
                  <c:v>0.501</c:v>
                </c:pt>
                <c:pt idx="2">
                  <c:v>1E-3</c:v>
                </c:pt>
                <c:pt idx="3">
                  <c:v>0.498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6F-864D-A09B-F51D7592477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723-EE4F-B851-35C625C54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723-EE4F-B851-35C625C545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723-EE4F-B851-35C625C545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B723-EE4F-B851-35C625C545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B723-EE4F-B851-35C625C545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B723-EE4F-B851-35C625C545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5000'!$B$4:$B$9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5000'!$C$4:$C$9</c:f>
              <c:numCache>
                <c:formatCode>General</c:formatCode>
                <c:ptCount val="6"/>
                <c:pt idx="0">
                  <c:v>498</c:v>
                </c:pt>
                <c:pt idx="1">
                  <c:v>444</c:v>
                </c:pt>
                <c:pt idx="2">
                  <c:v>1</c:v>
                </c:pt>
                <c:pt idx="3">
                  <c:v>57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23-EE4F-B851-35C625C545F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32-A944-9592-B33E8563AEA7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32-A944-9592-B33E8563AEA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32-A944-9592-B33E8563AEA7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32-A944-9592-B33E8563AE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32-A944-9592-B33E8563AEA7}"/>
              </c:ext>
            </c:extLst>
          </c:dPt>
          <c:dLbls>
            <c:dLbl>
              <c:idx val="3"/>
              <c:layout>
                <c:manualLayout>
                  <c:x val="0.17552269403792645"/>
                  <c:y val="0.1097039293222325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832-A944-9592-B33E8563AE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5000'!$K$5:$O$5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5000'!$K$6:$O$6</c:f>
              <c:numCache>
                <c:formatCode>0.00%</c:formatCode>
                <c:ptCount val="5"/>
                <c:pt idx="0">
                  <c:v>0</c:v>
                </c:pt>
                <c:pt idx="1">
                  <c:v>0.501</c:v>
                </c:pt>
                <c:pt idx="2">
                  <c:v>1E-3</c:v>
                </c:pt>
                <c:pt idx="3">
                  <c:v>0.498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32-A944-9592-B33E8563AEA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F7C-7647-A57D-E43F7C4327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F7C-7647-A57D-E43F7C4327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F7C-7647-A57D-E43F7C4327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F7C-7647-A57D-E43F7C4327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F7C-7647-A57D-E43F7C4327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FF7C-7647-A57D-E43F7C4327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10000'!$B$4:$B$9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10000'!$C$4:$C$9</c:f>
              <c:numCache>
                <c:formatCode>General</c:formatCode>
                <c:ptCount val="6"/>
                <c:pt idx="0">
                  <c:v>498</c:v>
                </c:pt>
                <c:pt idx="1">
                  <c:v>444</c:v>
                </c:pt>
                <c:pt idx="2">
                  <c:v>1</c:v>
                </c:pt>
                <c:pt idx="3">
                  <c:v>57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7C-7647-A57D-E43F7C4327F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9-7F4F-85E6-F09C6864A9C1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9-7F4F-85E6-F09C6864A9C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E9-7F4F-85E6-F09C6864A9C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E9-7F4F-85E6-F09C6864A9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FE9-7F4F-85E6-F09C6864A9C1}"/>
              </c:ext>
            </c:extLst>
          </c:dPt>
          <c:dLbls>
            <c:dLbl>
              <c:idx val="3"/>
              <c:layout>
                <c:manualLayout>
                  <c:x val="2.878827646544177E-2"/>
                  <c:y val="0.1152777777777777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FE9-7F4F-85E6-F09C6864A9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10000'!$K$5:$O$5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10000'!$K$6:$O$6</c:f>
              <c:numCache>
                <c:formatCode>0.00%</c:formatCode>
                <c:ptCount val="5"/>
                <c:pt idx="0">
                  <c:v>0</c:v>
                </c:pt>
                <c:pt idx="1">
                  <c:v>0.501</c:v>
                </c:pt>
                <c:pt idx="2">
                  <c:v>1E-3</c:v>
                </c:pt>
                <c:pt idx="3">
                  <c:v>0.498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E9-7F4F-85E6-F09C6864A9C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7A5-864B-8465-D2CC570028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7A5-864B-8465-D2CC570028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7A5-864B-8465-D2CC570028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E7A5-864B-8465-D2CC570028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E7A5-864B-8465-D2CC570028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E7A5-864B-8465-D2CC570028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10'!$C$4:$C$9</c:f>
              <c:numCache>
                <c:formatCode>General</c:formatCode>
                <c:ptCount val="6"/>
                <c:pt idx="0">
                  <c:v>508</c:v>
                </c:pt>
                <c:pt idx="1">
                  <c:v>488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A5-864B-8465-D2CC570028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1-3246-9C66-D275B13084C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1-3246-9C66-D275B13084C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1-3246-9C66-D275B13084CF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1-3246-9C66-D275B13084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1-3246-9C66-D275B13084CF}"/>
              </c:ext>
            </c:extLst>
          </c:dPt>
          <c:dLbls>
            <c:dLbl>
              <c:idx val="3"/>
              <c:layout>
                <c:manualLayout>
                  <c:x val="0.22258848324771824"/>
                  <c:y val="9.019556640084958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2D1-3246-9C66-D275B13084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10'!$K$6:$O$6</c:f>
              <c:numCache>
                <c:formatCode>0.00%</c:formatCode>
                <c:ptCount val="5"/>
                <c:pt idx="0">
                  <c:v>0</c:v>
                </c:pt>
                <c:pt idx="1">
                  <c:v>0.49149149149149146</c:v>
                </c:pt>
                <c:pt idx="2">
                  <c:v>0</c:v>
                </c:pt>
                <c:pt idx="3">
                  <c:v>0.50850850850850848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D1-3246-9C66-D275B13084C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AB4-D54A-A84B-E73029CA2B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AB4-D54A-A84B-E73029CA2B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AB4-D54A-A84B-E73029CA2B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AB4-D54A-A84B-E73029CA2B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AB4-D54A-A84B-E73029CA2B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AB4-D54A-A84B-E73029CA2B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100'!$C$4:$C$9</c:f>
              <c:numCache>
                <c:formatCode>General</c:formatCode>
                <c:ptCount val="6"/>
                <c:pt idx="0">
                  <c:v>500</c:v>
                </c:pt>
                <c:pt idx="1">
                  <c:v>463</c:v>
                </c:pt>
                <c:pt idx="2">
                  <c:v>1</c:v>
                </c:pt>
                <c:pt idx="3">
                  <c:v>36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B4-D54A-A84B-E73029CA2B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F7-464F-82BA-A420D4714F0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F7-464F-82BA-A420D4714F0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F7-464F-82BA-A420D4714F06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F7-464F-82BA-A420D4714F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F7-464F-82BA-A420D4714F06}"/>
              </c:ext>
            </c:extLst>
          </c:dPt>
          <c:dLbls>
            <c:dLbl>
              <c:idx val="3"/>
              <c:layout>
                <c:manualLayout>
                  <c:x val="2.878827646544177E-2"/>
                  <c:y val="0.1152777777777777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3F7-464F-82BA-A420D4714F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100'!$K$6:$O$6</c:f>
              <c:numCache>
                <c:formatCode>0.00%</c:formatCode>
                <c:ptCount val="5"/>
                <c:pt idx="0">
                  <c:v>0</c:v>
                </c:pt>
                <c:pt idx="1">
                  <c:v>0.499</c:v>
                </c:pt>
                <c:pt idx="2">
                  <c:v>1E-3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F7-464F-82BA-A420D4714F0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7D3-C140-8CF5-48203976C3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7D3-C140-8CF5-48203976C3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7D3-C140-8CF5-48203976C3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C7D3-C140-8CF5-48203976C3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C7D3-C140-8CF5-48203976C3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C7D3-C140-8CF5-48203976C3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250'!$B$4:$B$9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250'!$C$4:$C$9</c:f>
              <c:numCache>
                <c:formatCode>General</c:formatCode>
                <c:ptCount val="6"/>
                <c:pt idx="0">
                  <c:v>498</c:v>
                </c:pt>
                <c:pt idx="1">
                  <c:v>445</c:v>
                </c:pt>
                <c:pt idx="2">
                  <c:v>1</c:v>
                </c:pt>
                <c:pt idx="3">
                  <c:v>56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D3-C140-8CF5-48203976C3D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24-294E-9944-1AADB013C25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24-294E-9944-1AADB013C25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24-294E-9944-1AADB013C25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24-294E-9944-1AADB013C2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24-294E-9944-1AADB013C250}"/>
              </c:ext>
            </c:extLst>
          </c:dPt>
          <c:dLbls>
            <c:dLbl>
              <c:idx val="3"/>
              <c:layout>
                <c:manualLayout>
                  <c:x val="2.878827646544177E-2"/>
                  <c:y val="0.1152777777777777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224-294E-9944-1AADB013C2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250'!$K$5:$O$5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250'!$K$6:$O$6</c:f>
              <c:numCache>
                <c:formatCode>0.00%</c:formatCode>
                <c:ptCount val="5"/>
                <c:pt idx="0">
                  <c:v>0</c:v>
                </c:pt>
                <c:pt idx="1">
                  <c:v>0.501</c:v>
                </c:pt>
                <c:pt idx="2">
                  <c:v>1E-3</c:v>
                </c:pt>
                <c:pt idx="3">
                  <c:v>0.498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24-294E-9944-1AADB013C25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1EC-994E-9EEE-B48B7EBF32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1EC-994E-9EEE-B48B7EBF32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1EC-994E-9EEE-B48B7EBF32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D1EC-994E-9EEE-B48B7EBF32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D1EC-994E-9EEE-B48B7EBF32E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D1EC-994E-9EEE-B48B7EBF32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500'!$B$4:$B$9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500'!$C$4:$C$9</c:f>
              <c:numCache>
                <c:formatCode>General</c:formatCode>
                <c:ptCount val="6"/>
                <c:pt idx="0">
                  <c:v>498</c:v>
                </c:pt>
                <c:pt idx="1">
                  <c:v>445</c:v>
                </c:pt>
                <c:pt idx="2">
                  <c:v>1</c:v>
                </c:pt>
                <c:pt idx="3">
                  <c:v>56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EC-994E-9EEE-B48B7EBF32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3-0F41-BD9A-533AD4C63F42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3-0F41-BD9A-533AD4C63F4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D3-0F41-BD9A-533AD4C63F42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D3-0F41-BD9A-533AD4C63F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D3-0F41-BD9A-533AD4C63F42}"/>
              </c:ext>
            </c:extLst>
          </c:dPt>
          <c:dLbls>
            <c:dLbl>
              <c:idx val="3"/>
              <c:layout>
                <c:manualLayout>
                  <c:x val="2.878827646544177E-2"/>
                  <c:y val="0.1152777777777777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6D3-0F41-BD9A-533AD4C63F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500'!$K$5:$O$5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500'!$K$6:$O$6</c:f>
              <c:numCache>
                <c:formatCode>0.00%</c:formatCode>
                <c:ptCount val="5"/>
                <c:pt idx="0">
                  <c:v>0</c:v>
                </c:pt>
                <c:pt idx="1">
                  <c:v>0.501</c:v>
                </c:pt>
                <c:pt idx="2">
                  <c:v>1E-3</c:v>
                </c:pt>
                <c:pt idx="3">
                  <c:v>0.498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D3-0F41-BD9A-533AD4C63F4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</xdr:row>
      <xdr:rowOff>6350</xdr:rowOff>
    </xdr:from>
    <xdr:to>
      <xdr:col>9</xdr:col>
      <xdr:colOff>533400</xdr:colOff>
      <xdr:row>21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33B746-891F-EC3C-98C3-426E2E75F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E74FFB3-C889-A048-B147-EEFC7705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709A5714-8A87-2945-A45B-C94B7FD56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D32C395-E4B0-E043-82FF-D03BFFC1C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3A58B0BB-9557-9247-90FB-05CC0CBE3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AF82C38-3942-A64F-8C24-54D622A08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0C345583-3E0F-954C-9FAE-80974A077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F42AAB4-30EA-9F42-B593-06EF02CA8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A4E723E6-989E-E347-88D0-701EE4584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7970197-DBF6-1249-BE14-343B40E6F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B42BE09B-4BAC-6E4A-B359-92E32D696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B7E21D7-5E67-5E4C-B7AE-C5A63AC37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80547D53-BB94-1740-BE62-34955B494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02EC4-8513-4943-BC53-ED36BB805699}">
  <dimension ref="K5:P12"/>
  <sheetViews>
    <sheetView tabSelected="1" topLeftCell="F1" zoomScale="291" workbookViewId="0">
      <selection activeCell="N6" sqref="N6"/>
    </sheetView>
  </sheetViews>
  <sheetFormatPr baseColWidth="10" defaultRowHeight="15" x14ac:dyDescent="0.2"/>
  <cols>
    <col min="11" max="11" width="16.83203125" bestFit="1" customWidth="1"/>
  </cols>
  <sheetData>
    <row r="5" spans="11:16" x14ac:dyDescent="0.2">
      <c r="K5" t="s">
        <v>17</v>
      </c>
      <c r="L5" t="s">
        <v>18</v>
      </c>
      <c r="M5" t="s">
        <v>19</v>
      </c>
      <c r="N5" t="s">
        <v>20</v>
      </c>
      <c r="O5" t="s">
        <v>8</v>
      </c>
      <c r="P5" t="s">
        <v>7</v>
      </c>
    </row>
    <row r="6" spans="11:16" x14ac:dyDescent="0.2">
      <c r="K6">
        <v>10</v>
      </c>
      <c r="L6" s="7">
        <f>'FTTI 10'!$K$6+'FTTI 10'!$L$6</f>
        <v>0.49149149149149146</v>
      </c>
      <c r="M6" s="7">
        <f>('FTTI 10'!$C$7+'FTTI 10'!$C$8)/'FTTI 10'!$G$7</f>
        <v>3.003003003003003E-3</v>
      </c>
      <c r="N6" s="7">
        <f>L6-M6</f>
        <v>0.48848848848848847</v>
      </c>
      <c r="O6" s="7">
        <f>'FTTI 10'!$N$6</f>
        <v>0.50850850850850848</v>
      </c>
      <c r="P6" s="7">
        <f>'FTTI 10'!$M$6</f>
        <v>0</v>
      </c>
    </row>
    <row r="7" spans="11:16" x14ac:dyDescent="0.2">
      <c r="K7">
        <v>100</v>
      </c>
      <c r="L7" s="7">
        <f>'FTTI 100'!$K$6+'FTTI 100'!$L$6</f>
        <v>0.499</v>
      </c>
      <c r="M7" s="7">
        <f>('FTTI 100'!$C$7+'FTTI 100'!$C$8)/'FTTI 100'!$G$7</f>
        <v>3.5999999999999997E-2</v>
      </c>
      <c r="N7" s="7">
        <f t="shared" ref="N7:N12" si="0">L7-M7</f>
        <v>0.46300000000000002</v>
      </c>
      <c r="O7" s="7">
        <f>'FTTI 100'!$N$6</f>
        <v>0.5</v>
      </c>
      <c r="P7" s="7">
        <f>'FTTI 100'!$M$6</f>
        <v>1E-3</v>
      </c>
    </row>
    <row r="8" spans="11:16" x14ac:dyDescent="0.2">
      <c r="K8">
        <v>250</v>
      </c>
      <c r="L8" s="7">
        <f>'FTTI 250'!K6+'FTTI 250'!L6</f>
        <v>0.501</v>
      </c>
      <c r="M8" s="7">
        <f>('FTTI 250'!$C$7+'FTTI 250'!$C$8)/'FTTI 250'!$G$7</f>
        <v>5.6000000000000001E-2</v>
      </c>
      <c r="N8" s="7">
        <f t="shared" si="0"/>
        <v>0.44500000000000001</v>
      </c>
      <c r="O8" s="7">
        <f>'FTTI 250'!$N$6</f>
        <v>0.498</v>
      </c>
      <c r="P8" s="7">
        <f>'FTTI 250'!$M$6</f>
        <v>1E-3</v>
      </c>
    </row>
    <row r="9" spans="11:16" x14ac:dyDescent="0.2">
      <c r="K9">
        <v>500</v>
      </c>
      <c r="L9" s="7">
        <f>'FTTI 500'!K6+'FTTI 500'!L6</f>
        <v>0.501</v>
      </c>
      <c r="M9" s="7">
        <f>('FTTI 500'!$C$7+'FTTI 500'!$C$8)/'FTTI 500'!$G$7</f>
        <v>5.6000000000000001E-2</v>
      </c>
      <c r="N9" s="7">
        <f t="shared" si="0"/>
        <v>0.44500000000000001</v>
      </c>
      <c r="O9" s="7">
        <f>'FTTI 500'!$N$6</f>
        <v>0.498</v>
      </c>
      <c r="P9" s="7">
        <f>'FTTI 500'!$M$6</f>
        <v>1E-3</v>
      </c>
    </row>
    <row r="10" spans="11:16" x14ac:dyDescent="0.2">
      <c r="K10">
        <v>1000</v>
      </c>
      <c r="L10" s="7">
        <f>'FTTI 1000'!K6+'FTTI 1000'!L6</f>
        <v>0.501</v>
      </c>
      <c r="M10" s="7">
        <f>('FTTI 1000'!$C$7+'FTTI 1000'!$C$8)/'FTTI 1000'!$G$7</f>
        <v>5.7000000000000002E-2</v>
      </c>
      <c r="N10" s="7">
        <f t="shared" si="0"/>
        <v>0.44400000000000001</v>
      </c>
      <c r="O10" s="7">
        <f>'FTTI 1000'!$N$6</f>
        <v>0.498</v>
      </c>
      <c r="P10" s="7">
        <f>'FTTI 1000'!$M$6</f>
        <v>1E-3</v>
      </c>
    </row>
    <row r="11" spans="11:16" x14ac:dyDescent="0.2">
      <c r="K11">
        <v>5000</v>
      </c>
      <c r="L11" s="7">
        <f>'FTTI 5000'!K6+'FTTI 5000'!L6</f>
        <v>0.501</v>
      </c>
      <c r="M11" s="7">
        <f>('FTTI 5000'!$C$7+'FTTI 5000'!$C$8)/'FTTI 5000'!$G$7</f>
        <v>5.7000000000000002E-2</v>
      </c>
      <c r="N11" s="7">
        <f t="shared" si="0"/>
        <v>0.44400000000000001</v>
      </c>
      <c r="O11" s="7">
        <f>'FTTI 5000'!$N$6</f>
        <v>0.498</v>
      </c>
      <c r="P11" s="7">
        <f>'FTTI 5000'!$M$6</f>
        <v>1E-3</v>
      </c>
    </row>
    <row r="12" spans="11:16" x14ac:dyDescent="0.2">
      <c r="K12">
        <v>10000</v>
      </c>
      <c r="L12" s="7">
        <f>'FTTI 10000'!K6+'FTTI 10000'!L6</f>
        <v>0.501</v>
      </c>
      <c r="M12" s="7">
        <f>('FTTI 10000'!$C$7+'FTTI 10000'!$C$8)/'FTTI 10000'!$G$7</f>
        <v>5.7000000000000002E-2</v>
      </c>
      <c r="N12" s="7">
        <f t="shared" si="0"/>
        <v>0.44400000000000001</v>
      </c>
      <c r="O12" s="7">
        <f>'FTTI 10000'!$N$6</f>
        <v>0.498</v>
      </c>
      <c r="P12" s="7">
        <f>'FTTI 10000'!$M$6</f>
        <v>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0236-5B45-A04A-A7B5-9F96A4789F3D}">
  <sheetPr codeName="Sheet9"/>
  <dimension ref="B1:O8"/>
  <sheetViews>
    <sheetView zoomScale="150" workbookViewId="0">
      <selection activeCell="D9" sqref="B9:D9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508</v>
      </c>
      <c r="D4">
        <f t="shared" ref="D4:D8" si="0">C4/SUM($C$4:$C$9)</f>
        <v>0.50850850850850848</v>
      </c>
      <c r="J4" s="8" t="s">
        <v>4</v>
      </c>
      <c r="K4" s="10" t="s">
        <v>11</v>
      </c>
      <c r="L4" s="11"/>
      <c r="M4" s="12" t="s">
        <v>5</v>
      </c>
      <c r="N4" s="13"/>
      <c r="O4" s="14"/>
    </row>
    <row r="5" spans="2:15" ht="29" thickBot="1" x14ac:dyDescent="0.25">
      <c r="B5" t="s">
        <v>2</v>
      </c>
      <c r="C5">
        <v>488</v>
      </c>
      <c r="D5">
        <f t="shared" si="0"/>
        <v>0.48848848848848847</v>
      </c>
      <c r="J5" s="9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0</v>
      </c>
      <c r="D6">
        <f t="shared" si="0"/>
        <v>0</v>
      </c>
      <c r="J6" s="4" t="s">
        <v>12</v>
      </c>
      <c r="K6" s="5">
        <f>D8</f>
        <v>0</v>
      </c>
      <c r="L6" s="5">
        <f>D7+D5</f>
        <v>0.49149149149149146</v>
      </c>
      <c r="M6" s="5">
        <f>D6</f>
        <v>0</v>
      </c>
      <c r="N6" s="5">
        <f>D4+D9</f>
        <v>0.50850850850850848</v>
      </c>
      <c r="O6" s="6">
        <v>0</v>
      </c>
    </row>
    <row r="7" spans="2:15" x14ac:dyDescent="0.2">
      <c r="B7" t="s">
        <v>0</v>
      </c>
      <c r="C7">
        <v>3</v>
      </c>
      <c r="D7">
        <f t="shared" si="0"/>
        <v>3.003003003003003E-3</v>
      </c>
      <c r="F7" t="s">
        <v>16</v>
      </c>
      <c r="G7">
        <f>SUM(C4:C9)</f>
        <v>999</v>
      </c>
    </row>
    <row r="8" spans="2:15" x14ac:dyDescent="0.2">
      <c r="B8" t="s">
        <v>15</v>
      </c>
      <c r="C8">
        <v>0</v>
      </c>
      <c r="D8">
        <f t="shared" si="0"/>
        <v>0</v>
      </c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2B549-5E38-4D49-9917-4763738C0D8B}">
  <sheetPr codeName="Sheet7"/>
  <dimension ref="B1:O8"/>
  <sheetViews>
    <sheetView zoomScale="150" workbookViewId="0">
      <selection activeCell="D9" sqref="B9:D9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500</v>
      </c>
      <c r="D4">
        <f t="shared" ref="D4:D8" si="0">C4/SUM($C$4:$C$9)</f>
        <v>0.5</v>
      </c>
      <c r="J4" s="8" t="s">
        <v>4</v>
      </c>
      <c r="K4" s="10" t="s">
        <v>11</v>
      </c>
      <c r="L4" s="11"/>
      <c r="M4" s="12" t="s">
        <v>5</v>
      </c>
      <c r="N4" s="13"/>
      <c r="O4" s="14"/>
    </row>
    <row r="5" spans="2:15" ht="29" thickBot="1" x14ac:dyDescent="0.25">
      <c r="B5" t="s">
        <v>2</v>
      </c>
      <c r="C5">
        <v>463</v>
      </c>
      <c r="D5">
        <f t="shared" si="0"/>
        <v>0.46300000000000002</v>
      </c>
      <c r="J5" s="9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1</v>
      </c>
      <c r="D6">
        <f t="shared" si="0"/>
        <v>1E-3</v>
      </c>
      <c r="J6" s="4" t="s">
        <v>12</v>
      </c>
      <c r="K6" s="5">
        <f>D8</f>
        <v>0</v>
      </c>
      <c r="L6" s="5">
        <f>D7+D5</f>
        <v>0.499</v>
      </c>
      <c r="M6" s="5">
        <f>D6</f>
        <v>1E-3</v>
      </c>
      <c r="N6" s="5">
        <f>D4+D9</f>
        <v>0.5</v>
      </c>
      <c r="O6" s="6">
        <v>0</v>
      </c>
    </row>
    <row r="7" spans="2:15" x14ac:dyDescent="0.2">
      <c r="B7" t="s">
        <v>0</v>
      </c>
      <c r="C7">
        <v>36</v>
      </c>
      <c r="D7">
        <f t="shared" si="0"/>
        <v>3.5999999999999997E-2</v>
      </c>
      <c r="F7" t="s">
        <v>16</v>
      </c>
      <c r="G7">
        <f>SUM(C4:C9)</f>
        <v>1000</v>
      </c>
    </row>
    <row r="8" spans="2:15" x14ac:dyDescent="0.2">
      <c r="B8" t="s">
        <v>15</v>
      </c>
      <c r="C8">
        <v>0</v>
      </c>
      <c r="D8">
        <f t="shared" si="0"/>
        <v>0</v>
      </c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8A3F6-54BC-4248-8C45-634352548A83}">
  <sheetPr codeName="Sheet6"/>
  <dimension ref="B1:O8"/>
  <sheetViews>
    <sheetView zoomScale="150" workbookViewId="0">
      <selection activeCell="D9" sqref="B9:D9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498</v>
      </c>
      <c r="D4">
        <f t="shared" ref="D4:D8" si="0">C4/SUM($C$4:$C$9)</f>
        <v>0.498</v>
      </c>
      <c r="J4" s="8" t="s">
        <v>4</v>
      </c>
      <c r="K4" s="10" t="s">
        <v>11</v>
      </c>
      <c r="L4" s="11"/>
      <c r="M4" s="12" t="s">
        <v>5</v>
      </c>
      <c r="N4" s="13"/>
      <c r="O4" s="14"/>
    </row>
    <row r="5" spans="2:15" ht="29" thickBot="1" x14ac:dyDescent="0.25">
      <c r="B5" t="s">
        <v>2</v>
      </c>
      <c r="C5">
        <v>445</v>
      </c>
      <c r="D5">
        <f t="shared" si="0"/>
        <v>0.44500000000000001</v>
      </c>
      <c r="J5" s="9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1</v>
      </c>
      <c r="D6">
        <f t="shared" si="0"/>
        <v>1E-3</v>
      </c>
      <c r="J6" s="4" t="s">
        <v>12</v>
      </c>
      <c r="K6" s="5">
        <f>D8</f>
        <v>0</v>
      </c>
      <c r="L6" s="5">
        <f>D7+D5</f>
        <v>0.501</v>
      </c>
      <c r="M6" s="5">
        <f>D6</f>
        <v>1E-3</v>
      </c>
      <c r="N6" s="5">
        <f>D4+D9</f>
        <v>0.498</v>
      </c>
      <c r="O6" s="6">
        <v>0</v>
      </c>
    </row>
    <row r="7" spans="2:15" x14ac:dyDescent="0.2">
      <c r="B7" t="s">
        <v>0</v>
      </c>
      <c r="C7">
        <v>56</v>
      </c>
      <c r="D7">
        <f t="shared" si="0"/>
        <v>5.6000000000000001E-2</v>
      </c>
      <c r="F7" t="s">
        <v>16</v>
      </c>
      <c r="G7">
        <f>SUM(C4:C9)</f>
        <v>1000</v>
      </c>
    </row>
    <row r="8" spans="2:15" x14ac:dyDescent="0.2">
      <c r="B8" t="s">
        <v>15</v>
      </c>
      <c r="C8">
        <v>0</v>
      </c>
      <c r="D8">
        <f t="shared" si="0"/>
        <v>0</v>
      </c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26B34-7582-B149-B9CF-904483C45FA9}">
  <sheetPr codeName="Sheet5"/>
  <dimension ref="B1:O8"/>
  <sheetViews>
    <sheetView zoomScale="150" workbookViewId="0">
      <selection activeCell="D9" sqref="B9:D9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498</v>
      </c>
      <c r="D4">
        <f t="shared" ref="D4:D8" si="0">C4/SUM($C$4:$C$9)</f>
        <v>0.498</v>
      </c>
      <c r="J4" s="8" t="s">
        <v>4</v>
      </c>
      <c r="K4" s="10" t="s">
        <v>11</v>
      </c>
      <c r="L4" s="11"/>
      <c r="M4" s="12" t="s">
        <v>5</v>
      </c>
      <c r="N4" s="13"/>
      <c r="O4" s="14"/>
    </row>
    <row r="5" spans="2:15" ht="29" thickBot="1" x14ac:dyDescent="0.25">
      <c r="B5" t="s">
        <v>2</v>
      </c>
      <c r="C5">
        <v>445</v>
      </c>
      <c r="D5">
        <f t="shared" si="0"/>
        <v>0.44500000000000001</v>
      </c>
      <c r="J5" s="9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1</v>
      </c>
      <c r="D6">
        <f t="shared" si="0"/>
        <v>1E-3</v>
      </c>
      <c r="J6" s="4" t="s">
        <v>12</v>
      </c>
      <c r="K6" s="5">
        <f>D8</f>
        <v>0</v>
      </c>
      <c r="L6" s="5">
        <f>D7+D5</f>
        <v>0.501</v>
      </c>
      <c r="M6" s="5">
        <f>D6</f>
        <v>1E-3</v>
      </c>
      <c r="N6" s="5">
        <f>D4+D9</f>
        <v>0.498</v>
      </c>
      <c r="O6" s="6">
        <v>0</v>
      </c>
    </row>
    <row r="7" spans="2:15" x14ac:dyDescent="0.2">
      <c r="B7" t="s">
        <v>0</v>
      </c>
      <c r="C7">
        <v>56</v>
      </c>
      <c r="D7">
        <f t="shared" si="0"/>
        <v>5.6000000000000001E-2</v>
      </c>
      <c r="F7" t="s">
        <v>16</v>
      </c>
      <c r="G7">
        <f>SUM(C4:C9)</f>
        <v>1000</v>
      </c>
    </row>
    <row r="8" spans="2:15" x14ac:dyDescent="0.2">
      <c r="B8" t="s">
        <v>15</v>
      </c>
      <c r="C8">
        <v>0</v>
      </c>
      <c r="D8">
        <f t="shared" si="0"/>
        <v>0</v>
      </c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4A7F-135B-A344-B470-5554158ACB51}">
  <sheetPr codeName="Sheet4"/>
  <dimension ref="B1:O8"/>
  <sheetViews>
    <sheetView zoomScale="150" workbookViewId="0">
      <selection activeCell="D9" sqref="B9:D9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498</v>
      </c>
      <c r="D4">
        <f t="shared" ref="D4:D8" si="0">C4/SUM($C$4:$C$9)</f>
        <v>0.498</v>
      </c>
      <c r="J4" s="8" t="s">
        <v>4</v>
      </c>
      <c r="K4" s="10" t="s">
        <v>11</v>
      </c>
      <c r="L4" s="11"/>
      <c r="M4" s="12" t="s">
        <v>5</v>
      </c>
      <c r="N4" s="13"/>
      <c r="O4" s="14"/>
    </row>
    <row r="5" spans="2:15" ht="29" thickBot="1" x14ac:dyDescent="0.25">
      <c r="B5" t="s">
        <v>2</v>
      </c>
      <c r="C5">
        <v>444</v>
      </c>
      <c r="D5">
        <f t="shared" si="0"/>
        <v>0.44400000000000001</v>
      </c>
      <c r="J5" s="9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1</v>
      </c>
      <c r="D6">
        <f t="shared" si="0"/>
        <v>1E-3</v>
      </c>
      <c r="J6" s="4" t="s">
        <v>12</v>
      </c>
      <c r="K6" s="5">
        <f>D8</f>
        <v>0</v>
      </c>
      <c r="L6" s="5">
        <f>D7+D5</f>
        <v>0.501</v>
      </c>
      <c r="M6" s="5">
        <f>D6</f>
        <v>1E-3</v>
      </c>
      <c r="N6" s="5">
        <f>D4+D9</f>
        <v>0.498</v>
      </c>
      <c r="O6" s="6">
        <v>0</v>
      </c>
    </row>
    <row r="7" spans="2:15" x14ac:dyDescent="0.2">
      <c r="B7" t="s">
        <v>0</v>
      </c>
      <c r="C7">
        <v>57</v>
      </c>
      <c r="D7">
        <f t="shared" si="0"/>
        <v>5.7000000000000002E-2</v>
      </c>
      <c r="F7" t="s">
        <v>16</v>
      </c>
      <c r="G7">
        <f>SUM(C4:C9)</f>
        <v>1000</v>
      </c>
    </row>
    <row r="8" spans="2:15" x14ac:dyDescent="0.2">
      <c r="B8" t="s">
        <v>15</v>
      </c>
      <c r="C8">
        <v>0</v>
      </c>
      <c r="D8">
        <f t="shared" si="0"/>
        <v>0</v>
      </c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DB276-C08E-8343-813C-8583AD0EF312}">
  <sheetPr codeName="Sheet8"/>
  <dimension ref="B1:O8"/>
  <sheetViews>
    <sheetView zoomScale="150" workbookViewId="0">
      <selection activeCell="B9" sqref="B9:D9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498</v>
      </c>
      <c r="D4">
        <f t="shared" ref="D4:D8" si="0">C4/SUM($C$4:$C$9)</f>
        <v>0.498</v>
      </c>
      <c r="J4" s="8" t="s">
        <v>4</v>
      </c>
      <c r="K4" s="10" t="s">
        <v>11</v>
      </c>
      <c r="L4" s="11"/>
      <c r="M4" s="12" t="s">
        <v>5</v>
      </c>
      <c r="N4" s="13"/>
      <c r="O4" s="14"/>
    </row>
    <row r="5" spans="2:15" ht="29" thickBot="1" x14ac:dyDescent="0.25">
      <c r="B5" t="s">
        <v>2</v>
      </c>
      <c r="C5">
        <v>444</v>
      </c>
      <c r="D5">
        <f t="shared" si="0"/>
        <v>0.44400000000000001</v>
      </c>
      <c r="J5" s="9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1</v>
      </c>
      <c r="D6">
        <f t="shared" si="0"/>
        <v>1E-3</v>
      </c>
      <c r="J6" s="4" t="s">
        <v>12</v>
      </c>
      <c r="K6" s="5">
        <f>D8</f>
        <v>0</v>
      </c>
      <c r="L6" s="5">
        <f>D7+D5</f>
        <v>0.501</v>
      </c>
      <c r="M6" s="5">
        <f>D6</f>
        <v>1E-3</v>
      </c>
      <c r="N6" s="5">
        <f>D4+D9</f>
        <v>0.498</v>
      </c>
      <c r="O6" s="6">
        <v>0</v>
      </c>
    </row>
    <row r="7" spans="2:15" x14ac:dyDescent="0.2">
      <c r="B7" t="s">
        <v>0</v>
      </c>
      <c r="C7">
        <v>57</v>
      </c>
      <c r="D7">
        <f t="shared" si="0"/>
        <v>5.7000000000000002E-2</v>
      </c>
      <c r="F7" t="s">
        <v>16</v>
      </c>
      <c r="G7">
        <f>SUM(C4:C9)</f>
        <v>1000</v>
      </c>
    </row>
    <row r="8" spans="2:15" x14ac:dyDescent="0.2">
      <c r="B8" t="s">
        <v>15</v>
      </c>
      <c r="C8">
        <v>0</v>
      </c>
      <c r="D8">
        <f t="shared" si="0"/>
        <v>0</v>
      </c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B89F-B893-2343-8A6E-10B1D7E26ED3}">
  <sheetPr codeName="Sheet1"/>
  <dimension ref="B1:O8"/>
  <sheetViews>
    <sheetView zoomScale="150" workbookViewId="0">
      <selection activeCell="B9" sqref="B9:D9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498</v>
      </c>
      <c r="D4">
        <f t="shared" ref="D4:D8" si="0">C4/SUM($C$4:$C$9)</f>
        <v>0.498</v>
      </c>
      <c r="J4" s="8" t="s">
        <v>4</v>
      </c>
      <c r="K4" s="10" t="s">
        <v>11</v>
      </c>
      <c r="L4" s="11"/>
      <c r="M4" s="12" t="s">
        <v>5</v>
      </c>
      <c r="N4" s="13"/>
      <c r="O4" s="14"/>
    </row>
    <row r="5" spans="2:15" ht="29" thickBot="1" x14ac:dyDescent="0.25">
      <c r="B5" t="s">
        <v>2</v>
      </c>
      <c r="C5">
        <v>444</v>
      </c>
      <c r="D5">
        <f t="shared" si="0"/>
        <v>0.44400000000000001</v>
      </c>
      <c r="J5" s="9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1</v>
      </c>
      <c r="D6">
        <f t="shared" si="0"/>
        <v>1E-3</v>
      </c>
      <c r="J6" s="4" t="s">
        <v>12</v>
      </c>
      <c r="K6" s="5">
        <f>D8</f>
        <v>0</v>
      </c>
      <c r="L6" s="5">
        <f>D7+D5</f>
        <v>0.501</v>
      </c>
      <c r="M6" s="5">
        <f>D6</f>
        <v>1E-3</v>
      </c>
      <c r="N6" s="5">
        <f>D4+D9</f>
        <v>0.498</v>
      </c>
      <c r="O6" s="6">
        <v>0</v>
      </c>
    </row>
    <row r="7" spans="2:15" x14ac:dyDescent="0.2">
      <c r="B7" t="s">
        <v>0</v>
      </c>
      <c r="C7">
        <v>57</v>
      </c>
      <c r="D7">
        <f t="shared" si="0"/>
        <v>5.7000000000000002E-2</v>
      </c>
      <c r="F7" t="s">
        <v>16</v>
      </c>
      <c r="G7">
        <f>SUM(C4:C9)</f>
        <v>1000</v>
      </c>
    </row>
    <row r="8" spans="2:15" x14ac:dyDescent="0.2">
      <c r="B8" t="s">
        <v>15</v>
      </c>
      <c r="C8">
        <v>0</v>
      </c>
      <c r="D8">
        <f t="shared" si="0"/>
        <v>0</v>
      </c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FTTIvsDC</vt:lpstr>
      <vt:lpstr>FTTI 10</vt:lpstr>
      <vt:lpstr>FTTI 100</vt:lpstr>
      <vt:lpstr>FTTI 250</vt:lpstr>
      <vt:lpstr>FTTI 500</vt:lpstr>
      <vt:lpstr>FTTI 1000</vt:lpstr>
      <vt:lpstr>FTTI 5000</vt:lpstr>
      <vt:lpstr>FTTI 10000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2021-11-18T09:48:02Z</dcterms:created>
  <dcterms:modified xsi:type="dcterms:W3CDTF">2024-09-09T11:19:03Z</dcterms:modified>
  <cp:category/>
</cp:coreProperties>
</file>