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filterPrivacy="1"/>
  <bookViews>
    <workbookView xWindow="0" yWindow="0" windowWidth="20490" windowHeight="7680" activeTab="1" xr2:uid="{00000000-000D-0000-FFFF-FFFF00000000}"/>
  </bookViews>
  <sheets>
    <sheet name="Foglio1" sheetId="1" r:id="rId1"/>
    <sheet name="Foglio2" sheetId="2" r:id="rId2"/>
    <sheet name="Foglio3" sheetId="3" r:id="rId3"/>
  </sheets>
  <definedNames>
    <definedName name="_xlchart.v1.0" hidden="1">(Foglio2!$F$2,Foglio2!$F$10,Foglio2!$F$18,Foglio2!$F$26,Foglio2!$F$34,Foglio2!$F$42,Foglio2!$F$50)</definedName>
    <definedName name="_xlchart.v1.1" hidden="1">(Foglio2!$I$5,Foglio2!$I$13,Foglio2!$I$21,Foglio2!$I$29,Foglio2!$I$37,Foglio2!$I$45,Foglio2!$I$53)</definedName>
    <definedName name="_xlchart.v1.10" hidden="1">(Foglio2!$F$2,Foglio2!$F$10,Foglio2!$F$18,Foglio2!$F$26,Foglio2!$F$34,Foglio2!$F$42,Foglio2!$F$50)</definedName>
    <definedName name="_xlchart.v1.11" hidden="1">(Foglio2!$I$5,Foglio2!$I$13,Foglio2!$I$21,Foglio2!$I$29,Foglio2!$I$37,Foglio2!$I$45,Foglio2!$I$53)</definedName>
    <definedName name="_xlchart.v1.12" hidden="1">(Foglio2!$I$6,Foglio2!$I$14,Foglio2!$I$22,Foglio2!$I$30,Foglio2!$I$38,Foglio2!$I$46,Foglio2!$I$54)</definedName>
    <definedName name="_xlchart.v1.13" hidden="1">(Foglio2!$I$7,Foglio2!$I$15,Foglio2!$I$23,Foglio2!$I$31,Foglio2!$I$39,Foglio2!$I$47,Foglio2!$I$55)</definedName>
    <definedName name="_xlchart.v1.14" hidden="1">(Foglio2!$I$8,Foglio2!$I$16,Foglio2!$I$24,Foglio2!$I$32,Foglio2!$I$40,Foglio2!$I$48,Foglio2!$I$56)</definedName>
    <definedName name="_xlchart.v1.15" hidden="1">(Foglio2!$F$2,Foglio2!$F$10,Foglio2!$F$18,Foglio2!$F$26,Foglio2!$F$34,Foglio2!$F$42,Foglio2!$F$50)</definedName>
    <definedName name="_xlchart.v1.16" hidden="1">(Foglio2!$I$5,Foglio2!$I$13,Foglio2!$I$21,Foglio2!$I$29,Foglio2!$I$37,Foglio2!$I$45,Foglio2!$I$53)</definedName>
    <definedName name="_xlchart.v1.17" hidden="1">(Foglio2!$I$6,Foglio2!$I$14,Foglio2!$I$22,Foglio2!$I$30,Foglio2!$I$38,Foglio2!$I$46,Foglio2!$I$54)</definedName>
    <definedName name="_xlchart.v1.18" hidden="1">(Foglio2!$I$7,Foglio2!$I$15,Foglio2!$I$23,Foglio2!$I$31,Foglio2!$I$39,Foglio2!$I$47,Foglio2!$I$55)</definedName>
    <definedName name="_xlchart.v1.19" hidden="1">(Foglio2!$I$8,Foglio2!$I$16,Foglio2!$I$24,Foglio2!$I$32,Foglio2!$I$40,Foglio2!$I$48,Foglio2!$I$56)</definedName>
    <definedName name="_xlchart.v1.2" hidden="1">(Foglio2!$I$6,Foglio2!$I$14,Foglio2!$I$22,Foglio2!$I$30,Foglio2!$I$38,Foglio2!$I$46,Foglio2!$I$54)</definedName>
    <definedName name="_xlchart.v1.3" hidden="1">(Foglio2!$I$7,Foglio2!$I$15,Foglio2!$I$23,Foglio2!$I$31,Foglio2!$I$39,Foglio2!$I$47,Foglio2!$I$55)</definedName>
    <definedName name="_xlchart.v1.4" hidden="1">(Foglio2!$I$8,Foglio2!$I$16,Foglio2!$I$24,Foglio2!$I$32,Foglio2!$I$40,Foglio2!$I$48,Foglio2!$I$56)</definedName>
    <definedName name="_xlchart.v1.5" hidden="1">(Foglio2!$F$2,Foglio2!$F$10,Foglio2!$F$18,Foglio2!$F$26,Foglio2!$F$34,Foglio2!$F$42,Foglio2!$F$50)</definedName>
    <definedName name="_xlchart.v1.6" hidden="1">(Foglio2!$I$5,Foglio2!$I$13,Foglio2!$I$21,Foglio2!$I$29,Foglio2!$I$37,Foglio2!$I$45,Foglio2!$I$53)</definedName>
    <definedName name="_xlchart.v1.7" hidden="1">(Foglio2!$I$6,Foglio2!$I$14,Foglio2!$I$22,Foglio2!$I$30,Foglio2!$I$38,Foglio2!$I$46,Foglio2!$I$54)</definedName>
    <definedName name="_xlchart.v1.8" hidden="1">(Foglio2!$I$7,Foglio2!$I$15,Foglio2!$I$23,Foglio2!$I$31,Foglio2!$I$39,Foglio2!$I$47,Foglio2!$I$55)</definedName>
    <definedName name="_xlchart.v1.9" hidden="1">(Foglio2!$I$8,Foglio2!$I$16,Foglio2!$I$24,Foglio2!$I$32,Foglio2!$I$40,Foglio2!$I$48,Foglio2!$I$56)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H57" i="2" l="1"/>
  <c r="I50" i="2"/>
  <c r="I51" i="2"/>
  <c r="I52" i="2"/>
  <c r="I53" i="2"/>
  <c r="I54" i="2"/>
  <c r="I55" i="2"/>
  <c r="I56" i="2"/>
  <c r="I57" i="2"/>
  <c r="H49" i="2"/>
  <c r="I42" i="2"/>
  <c r="I43" i="2"/>
  <c r="I44" i="2"/>
  <c r="I45" i="2"/>
  <c r="I46" i="2"/>
  <c r="I47" i="2"/>
  <c r="I48" i="2"/>
  <c r="I49" i="2"/>
  <c r="H41" i="2"/>
  <c r="I34" i="2"/>
  <c r="I35" i="2"/>
  <c r="I36" i="2"/>
  <c r="I37" i="2"/>
  <c r="I38" i="2"/>
  <c r="I39" i="2"/>
  <c r="I40" i="2"/>
  <c r="I41" i="2"/>
  <c r="H33" i="2"/>
  <c r="I26" i="2"/>
  <c r="I27" i="2"/>
  <c r="I28" i="2"/>
  <c r="I29" i="2"/>
  <c r="I30" i="2"/>
  <c r="I31" i="2"/>
  <c r="I32" i="2"/>
  <c r="I33" i="2"/>
  <c r="H25" i="2"/>
  <c r="I18" i="2"/>
  <c r="I19" i="2"/>
  <c r="I20" i="2"/>
  <c r="I21" i="2"/>
  <c r="I22" i="2"/>
  <c r="I23" i="2"/>
  <c r="I24" i="2"/>
  <c r="I25" i="2"/>
  <c r="H17" i="2"/>
  <c r="I10" i="2"/>
  <c r="I11" i="2"/>
  <c r="I12" i="2"/>
  <c r="I13" i="2"/>
  <c r="I14" i="2"/>
  <c r="I15" i="2"/>
  <c r="I16" i="2"/>
  <c r="I17" i="2"/>
  <c r="N2" i="2"/>
  <c r="N3" i="2"/>
  <c r="N4" i="2"/>
  <c r="N5" i="2"/>
  <c r="N6" i="2"/>
  <c r="N7" i="2"/>
  <c r="N8" i="2"/>
  <c r="N9" i="2"/>
  <c r="O2" i="2"/>
  <c r="O3" i="2"/>
  <c r="O4" i="2"/>
  <c r="O5" i="2"/>
  <c r="O6" i="2"/>
  <c r="O7" i="2"/>
  <c r="O8" i="2"/>
  <c r="O9" i="2"/>
  <c r="H9" i="2"/>
  <c r="I2" i="2"/>
  <c r="I3" i="2"/>
  <c r="I4" i="2"/>
  <c r="I5" i="2"/>
  <c r="I6" i="2"/>
  <c r="I7" i="2"/>
  <c r="I8" i="2"/>
  <c r="I9" i="2"/>
  <c r="AH4" i="1"/>
  <c r="AJ5" i="1"/>
  <c r="AJ6" i="1"/>
  <c r="AJ7" i="1"/>
  <c r="AJ8" i="1"/>
  <c r="AJ9" i="1"/>
  <c r="AJ10" i="1"/>
  <c r="AJ4" i="1"/>
  <c r="AJ14" i="1"/>
  <c r="AJ13" i="1"/>
  <c r="AJ12" i="1"/>
  <c r="AH5" i="1"/>
  <c r="AH6" i="1"/>
  <c r="AH7" i="1"/>
  <c r="AH8" i="1"/>
  <c r="AH9" i="1"/>
  <c r="AH10" i="1"/>
  <c r="AH14" i="1"/>
  <c r="AH13" i="1"/>
  <c r="AH12" i="1"/>
  <c r="AF5" i="1"/>
  <c r="AF6" i="1"/>
  <c r="AF7" i="1"/>
  <c r="AF8" i="1"/>
  <c r="AF9" i="1"/>
  <c r="AF10" i="1"/>
  <c r="AF4" i="1"/>
  <c r="AD5" i="1"/>
  <c r="AD6" i="1"/>
  <c r="AD7" i="1"/>
  <c r="AD8" i="1"/>
  <c r="AD9" i="1"/>
  <c r="AD10" i="1"/>
  <c r="AD4" i="1"/>
  <c r="AF14" i="1"/>
  <c r="AF13" i="1"/>
  <c r="AF12" i="1"/>
  <c r="AD14" i="1"/>
  <c r="AD13" i="1"/>
  <c r="AD12" i="1"/>
  <c r="AB5" i="1"/>
  <c r="AB6" i="1"/>
  <c r="AB7" i="1"/>
  <c r="AB8" i="1"/>
  <c r="AB9" i="1"/>
  <c r="AB10" i="1"/>
  <c r="AB4" i="1"/>
  <c r="AB14" i="1"/>
  <c r="AB13" i="1"/>
  <c r="AB12" i="1"/>
  <c r="Z5" i="1"/>
  <c r="Z6" i="1"/>
  <c r="Z7" i="1"/>
  <c r="Z8" i="1"/>
  <c r="Z9" i="1"/>
  <c r="Z10" i="1"/>
  <c r="Z4" i="1"/>
  <c r="Z14" i="1"/>
  <c r="Z13" i="1"/>
  <c r="Z12" i="1"/>
  <c r="X5" i="1"/>
  <c r="X6" i="1"/>
  <c r="X7" i="1"/>
  <c r="X8" i="1"/>
  <c r="X9" i="1"/>
  <c r="X10" i="1"/>
  <c r="X4" i="1"/>
  <c r="V5" i="1"/>
  <c r="V6" i="1"/>
  <c r="V7" i="1"/>
  <c r="V8" i="1"/>
  <c r="V9" i="1"/>
  <c r="V10" i="1"/>
  <c r="V4" i="1"/>
  <c r="T5" i="1"/>
  <c r="T6" i="1"/>
  <c r="T7" i="1"/>
  <c r="T8" i="1"/>
  <c r="T9" i="1"/>
  <c r="T10" i="1"/>
  <c r="T4" i="1"/>
  <c r="R5" i="1"/>
  <c r="R6" i="1"/>
  <c r="R7" i="1"/>
  <c r="R8" i="1"/>
  <c r="R9" i="1"/>
  <c r="R10" i="1"/>
  <c r="R4" i="1"/>
  <c r="P5" i="1"/>
  <c r="P6" i="1"/>
  <c r="P7" i="1"/>
  <c r="P8" i="1"/>
  <c r="P9" i="1"/>
  <c r="P10" i="1"/>
  <c r="P4" i="1"/>
  <c r="N5" i="1"/>
  <c r="N6" i="1"/>
  <c r="N7" i="1"/>
  <c r="N8" i="1"/>
  <c r="N9" i="1"/>
  <c r="N10" i="1"/>
  <c r="N4" i="1"/>
  <c r="L4" i="1"/>
  <c r="L5" i="1"/>
  <c r="L6" i="1"/>
  <c r="L7" i="1"/>
  <c r="L8" i="1"/>
  <c r="L9" i="1"/>
  <c r="L10" i="1"/>
  <c r="X14" i="1"/>
  <c r="V14" i="1"/>
  <c r="T14" i="1"/>
  <c r="R14" i="1"/>
  <c r="P14" i="1"/>
  <c r="N14" i="1"/>
  <c r="L14" i="1"/>
  <c r="X13" i="1"/>
  <c r="V13" i="1"/>
  <c r="T13" i="1"/>
  <c r="R13" i="1"/>
  <c r="P13" i="1"/>
  <c r="N13" i="1"/>
  <c r="L13" i="1"/>
  <c r="X12" i="1"/>
  <c r="V12" i="1"/>
  <c r="T12" i="1"/>
  <c r="R12" i="1"/>
  <c r="P12" i="1"/>
  <c r="N12" i="1"/>
  <c r="L12" i="1"/>
  <c r="J4" i="1"/>
  <c r="J5" i="1"/>
  <c r="J6" i="1"/>
  <c r="J7" i="1"/>
  <c r="J8" i="1"/>
  <c r="J9" i="1"/>
  <c r="J10" i="1"/>
  <c r="J12" i="1"/>
  <c r="J14" i="1"/>
  <c r="J13" i="1"/>
</calcChain>
</file>

<file path=xl/sharedStrings.xml><?xml version="1.0" encoding="utf-8"?>
<sst xmlns="http://schemas.openxmlformats.org/spreadsheetml/2006/main" count="193" uniqueCount="50">
  <si>
    <t>Exams</t>
  </si>
  <si>
    <t>Students</t>
  </si>
  <si>
    <t>Enrolments</t>
  </si>
  <si>
    <t>Timeslots</t>
  </si>
  <si>
    <t>instance01</t>
  </si>
  <si>
    <t>instance02</t>
  </si>
  <si>
    <t>instance03</t>
  </si>
  <si>
    <t>instance04</t>
  </si>
  <si>
    <t>instance05</t>
  </si>
  <si>
    <t>instance06</t>
  </si>
  <si>
    <t>instance07</t>
  </si>
  <si>
    <t>Density</t>
  </si>
  <si>
    <t>Benchmark</t>
  </si>
  <si>
    <t>Gap %</t>
  </si>
  <si>
    <t>Best:</t>
  </si>
  <si>
    <t>Avg:</t>
  </si>
  <si>
    <t>Worst:</t>
  </si>
  <si>
    <t>0 seconds</t>
  </si>
  <si>
    <t>4 seconds</t>
  </si>
  <si>
    <t>1 seconds</t>
  </si>
  <si>
    <t>2 seconds</t>
  </si>
  <si>
    <t>16 seconds</t>
  </si>
  <si>
    <t>43 seconds</t>
  </si>
  <si>
    <t>42 seconds</t>
  </si>
  <si>
    <t>ALGORITHM 1.2</t>
  </si>
  <si>
    <t>ALGORITHM 1.1</t>
  </si>
  <si>
    <t>300 seconds</t>
  </si>
  <si>
    <t>MASTER</t>
  </si>
  <si>
    <t>9</t>
  </si>
  <si>
    <t>10</t>
  </si>
  <si>
    <t>without Local search before cycle</t>
  </si>
  <si>
    <t>---------&gt;1</t>
  </si>
  <si>
    <t>11</t>
  </si>
  <si>
    <t>best first</t>
  </si>
  <si>
    <t>descent</t>
  </si>
  <si>
    <t>12</t>
  </si>
  <si>
    <t>Instance</t>
  </si>
  <si>
    <t>Algorithm</t>
  </si>
  <si>
    <t>Time (s)</t>
  </si>
  <si>
    <t>Reading</t>
  </si>
  <si>
    <t>Greedy</t>
  </si>
  <si>
    <t>Tabu</t>
  </si>
  <si>
    <t>LocalSearch</t>
  </si>
  <si>
    <t>Descent</t>
  </si>
  <si>
    <t>Annealing</t>
  </si>
  <si>
    <t>GreedyShuffle</t>
  </si>
  <si>
    <t>Totale</t>
  </si>
  <si>
    <t>Time (%)</t>
  </si>
  <si>
    <t>Avg Time (s)</t>
  </si>
  <si>
    <t>Avg Time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</si>
</sst>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2" fontId="0" fillId="0" borderId="2" xfId="0" applyNumberFormat="1" applyBorder="1"/>
    <xf numFmtId="2" fontId="0" fillId="0" borderId="0" xfId="0" applyNumberFormat="1"/>
    <xf numFmtId="0" fontId="0" fillId="3" borderId="2" xfId="0" applyFill="1" applyBorder="1"/>
    <xf numFmtId="0" fontId="1" fillId="0" borderId="0" xfId="0" applyFont="1" applyFill="1" applyBorder="1"/>
    <xf numFmtId="0" fontId="0" fillId="3" borderId="6" xfId="0" applyFill="1" applyBorder="1"/>
    <xf numFmtId="0" fontId="0" fillId="3" borderId="10" xfId="0" applyFill="1" applyBorder="1"/>
    <xf numFmtId="164" fontId="0" fillId="3" borderId="11" xfId="0" applyNumberFormat="1" applyFill="1" applyBorder="1"/>
    <xf numFmtId="164" fontId="0" fillId="3" borderId="12" xfId="0" applyNumberFormat="1" applyFill="1" applyBorder="1"/>
    <xf numFmtId="0" fontId="0" fillId="3" borderId="13" xfId="0" applyFill="1" applyBorder="1"/>
    <xf numFmtId="164" fontId="0" fillId="3" borderId="14" xfId="0" applyNumberFormat="1" applyFill="1" applyBorder="1"/>
    <xf numFmtId="0" fontId="0" fillId="3" borderId="15" xfId="0" applyFill="1" applyBorder="1"/>
    <xf numFmtId="0" fontId="0" fillId="3" borderId="16" xfId="0" applyFill="1" applyBorder="1"/>
    <xf numFmtId="0" fontId="2" fillId="4" borderId="8" xfId="0" applyFont="1" applyFill="1" applyBorder="1"/>
    <xf numFmtId="0" fontId="2" fillId="4" borderId="7" xfId="0" applyFont="1" applyFill="1" applyBorder="1"/>
    <xf numFmtId="0" fontId="2" fillId="4" borderId="9" xfId="0" applyFont="1" applyFill="1" applyBorder="1"/>
    <xf numFmtId="0" fontId="2" fillId="4" borderId="4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center"/>
    </xf>
    <xf numFmtId="164" fontId="0" fillId="2" borderId="2" xfId="0" applyNumberFormat="1" applyFill="1" applyBorder="1"/>
    <xf numFmtId="164" fontId="0" fillId="2" borderId="1" xfId="0" applyNumberFormat="1" applyFill="1" applyBorder="1"/>
    <xf numFmtId="2" fontId="0" fillId="0" borderId="1" xfId="0" applyNumberFormat="1" applyBorder="1"/>
    <xf numFmtId="2" fontId="2" fillId="4" borderId="3" xfId="0" applyNumberFormat="1" applyFont="1" applyFill="1" applyBorder="1" applyAlignment="1">
      <alignment horizontal="center"/>
    </xf>
    <xf numFmtId="49" fontId="3" fillId="4" borderId="4" xfId="0" applyNumberFormat="1" applyFont="1" applyFill="1" applyBorder="1" applyAlignment="1">
      <alignment horizontal="center"/>
    </xf>
    <xf numFmtId="14" fontId="0" fillId="0" borderId="0" xfId="0" applyNumberFormat="1"/>
    <xf numFmtId="14" fontId="4" fillId="0" borderId="0" xfId="0" applyNumberFormat="1" applyFont="1"/>
    <xf numFmtId="165" fontId="0" fillId="2" borderId="1" xfId="0" applyNumberFormat="1" applyFill="1" applyBorder="1"/>
    <xf numFmtId="165" fontId="0" fillId="2" borderId="2" xfId="0" applyNumberFormat="1" applyFill="1" applyBorder="1"/>
    <xf numFmtId="14" fontId="0" fillId="5" borderId="0" xfId="0" applyNumberFormat="1" applyFill="1"/>
    <xf numFmtId="14" fontId="0" fillId="6" borderId="0" xfId="0" applyNumberFormat="1" applyFill="1"/>
    <xf numFmtId="49" fontId="0" fillId="0" borderId="0" xfId="0" applyNumberFormat="1"/>
    <xf numFmtId="1" fontId="0" fillId="0" borderId="1" xfId="0" applyNumberFormat="1" applyBorder="1"/>
    <xf numFmtId="0" fontId="0" fillId="0" borderId="0" xfId="0" applyBorder="1"/>
    <xf numFmtId="165" fontId="0" fillId="2" borderId="10" xfId="0" applyNumberFormat="1" applyFill="1" applyBorder="1"/>
    <xf numFmtId="1" fontId="0" fillId="0" borderId="10" xfId="0" applyNumberFormat="1" applyBorder="1"/>
    <xf numFmtId="2" fontId="0" fillId="0" borderId="11" xfId="0" applyNumberFormat="1" applyBorder="1"/>
    <xf numFmtId="2" fontId="0" fillId="0" borderId="19" xfId="0" applyNumberFormat="1" applyBorder="1"/>
    <xf numFmtId="165" fontId="0" fillId="2" borderId="13" xfId="0" applyNumberFormat="1" applyFill="1" applyBorder="1"/>
    <xf numFmtId="1" fontId="0" fillId="0" borderId="21" xfId="0" applyNumberFormat="1" applyBorder="1"/>
    <xf numFmtId="2" fontId="0" fillId="0" borderId="22" xfId="0" applyNumberFormat="1" applyBorder="1"/>
    <xf numFmtId="165" fontId="0" fillId="2" borderId="26" xfId="0" applyNumberFormat="1" applyFill="1" applyBorder="1"/>
    <xf numFmtId="165" fontId="0" fillId="2" borderId="27" xfId="0" applyNumberFormat="1" applyFill="1" applyBorder="1"/>
    <xf numFmtId="165" fontId="0" fillId="2" borderId="28" xfId="0" applyNumberFormat="1" applyFill="1" applyBorder="1"/>
    <xf numFmtId="2" fontId="2" fillId="4" borderId="8" xfId="0" applyNumberFormat="1" applyFont="1" applyFill="1" applyBorder="1" applyAlignment="1">
      <alignment horizontal="center"/>
    </xf>
    <xf numFmtId="1" fontId="0" fillId="0" borderId="29" xfId="0" applyNumberFormat="1" applyBorder="1"/>
    <xf numFmtId="2" fontId="0" fillId="0" borderId="23" xfId="0" applyNumberFormat="1" applyBorder="1"/>
    <xf numFmtId="1" fontId="0" fillId="0" borderId="30" xfId="0" applyNumberFormat="1" applyBorder="1"/>
    <xf numFmtId="2" fontId="0" fillId="0" borderId="24" xfId="0" applyNumberFormat="1" applyBorder="1"/>
    <xf numFmtId="1" fontId="0" fillId="0" borderId="31" xfId="0" applyNumberFormat="1" applyBorder="1"/>
    <xf numFmtId="2" fontId="0" fillId="0" borderId="32" xfId="0" applyNumberFormat="1" applyBorder="1"/>
    <xf numFmtId="165" fontId="0" fillId="2" borderId="17" xfId="0" applyNumberFormat="1" applyFill="1" applyBorder="1" applyAlignment="1">
      <alignment horizontal="center" vertical="center"/>
    </xf>
    <xf numFmtId="165" fontId="0" fillId="2" borderId="18" xfId="0" applyNumberFormat="1" applyFill="1" applyBorder="1" applyAlignment="1">
      <alignment horizontal="center" vertical="center"/>
    </xf>
    <xf numFmtId="165" fontId="0" fillId="2" borderId="20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3" borderId="8" xfId="0" applyFill="1" applyBorder="1" applyAlignment="1">
      <alignment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Algorithm Execution</a:t>
            </a:r>
            <a:r>
              <a:rPr lang="en-US" baseline="0"/>
              <a:t> </a:t>
            </a:r>
            <a:r>
              <a:rPr lang="en-US"/>
              <a:t>Time (%)</a:t>
            </a:r>
          </a:p>
        </c:rich>
      </c:tx>
      <c:layout>
        <c:manualLayout>
          <c:xMode val="edge"/>
          <c:yMode val="edge"/>
          <c:x val="2.4031959094401728E-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20477755387284766"/>
          <c:y val="0.16036558763487899"/>
          <c:w val="0.67346753289476458"/>
          <c:h val="0.74509069699620878"/>
        </c:manualLayout>
      </c:layout>
      <c:pieChart>
        <c:varyColors val="1"/>
        <c:ser>
          <c:idx val="0"/>
          <c:order val="0"/>
          <c:tx>
            <c:strRef>
              <c:f>Foglio2!$O$1</c:f>
              <c:strCache>
                <c:ptCount val="1"/>
                <c:pt idx="0">
                  <c:v>Avg Time (%)</c:v>
                </c:pt>
              </c:strCache>
            </c:strRef>
          </c:tx>
          <c:dPt>
            <c:idx val="0"/>
            <c:bubble3D val="0"/>
            <c:spPr>
              <a:solidFill>
                <a:schemeClr val="accent2">
                  <a:shade val="47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5C5-4E9A-8293-8837D7BF8A83}"/>
              </c:ext>
            </c:extLst>
          </c:dPt>
          <c:dPt>
            <c:idx val="1"/>
            <c:bubble3D val="0"/>
            <c:spPr>
              <a:solidFill>
                <a:schemeClr val="accent2">
                  <a:shade val="6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65C5-4E9A-8293-8837D7BF8A83}"/>
              </c:ext>
            </c:extLst>
          </c:dPt>
          <c:dPt>
            <c:idx val="2"/>
            <c:bubble3D val="0"/>
            <c:spPr>
              <a:solidFill>
                <a:schemeClr val="accent2">
                  <a:shade val="82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5C5-4E9A-8293-8837D7BF8A83}"/>
              </c:ext>
            </c:extLst>
          </c:dPt>
          <c:dPt>
            <c:idx val="3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5C5-4E9A-8293-8837D7BF8A83}"/>
              </c:ext>
            </c:extLst>
          </c:dPt>
          <c:dPt>
            <c:idx val="4"/>
            <c:bubble3D val="0"/>
            <c:spPr>
              <a:solidFill>
                <a:schemeClr val="accent2">
                  <a:tint val="83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65C5-4E9A-8293-8837D7BF8A83}"/>
              </c:ext>
            </c:extLst>
          </c:dPt>
          <c:dPt>
            <c:idx val="5"/>
            <c:bubble3D val="0"/>
            <c:spPr>
              <a:solidFill>
                <a:schemeClr val="accent2">
                  <a:tint val="6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65C5-4E9A-8293-8837D7BF8A83}"/>
              </c:ext>
            </c:extLst>
          </c:dPt>
          <c:dPt>
            <c:idx val="6"/>
            <c:bubble3D val="0"/>
            <c:spPr>
              <a:solidFill>
                <a:schemeClr val="accent2">
                  <a:tint val="48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5C5-4E9A-8293-8837D7BF8A83}"/>
              </c:ext>
            </c:extLst>
          </c:dPt>
          <c:dLbls>
            <c:dLbl>
              <c:idx val="0"/>
              <c:layout>
                <c:manualLayout>
                  <c:x val="-1.1015267734245359E-2"/>
                  <c:y val="-3.2249626352831087E-2"/>
                </c:manualLayout>
              </c:layout>
              <c:dLblPos val="bestFit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5C5-4E9A-8293-8837D7BF8A83}"/>
                </c:ext>
              </c:extLst>
            </c:dLbl>
            <c:dLbl>
              <c:idx val="1"/>
              <c:layout>
                <c:manualLayout>
                  <c:x val="-1.2117209480597366E-2"/>
                  <c:y val="1.2096514135299732E-2"/>
                </c:manualLayout>
              </c:layout>
              <c:dLblPos val="bestFit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5C5-4E9A-8293-8837D7BF8A83}"/>
                </c:ext>
              </c:extLst>
            </c:dLbl>
            <c:dLbl>
              <c:idx val="2"/>
              <c:layout>
                <c:manualLayout>
                  <c:x val="-1.5070201087107892E-2"/>
                  <c:y val="-7.5810797182457437E-2"/>
                </c:manualLayout>
              </c:layout>
              <c:dLblPos val="bestFit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5C5-4E9A-8293-8837D7BF8A83}"/>
                </c:ext>
              </c:extLst>
            </c:dLbl>
            <c:dLbl>
              <c:idx val="3"/>
              <c:layout>
                <c:manualLayout>
                  <c:x val="-1.1740542208336695E-5"/>
                  <c:y val="7.4171689855685896E-2"/>
                </c:manualLayout>
              </c:layout>
              <c:dLblPos val="bestFit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5C5-4E9A-8293-8837D7BF8A83}"/>
                </c:ext>
              </c:extLst>
            </c:dLbl>
            <c:dLbl>
              <c:idx val="4"/>
              <c:layout>
                <c:manualLayout>
                  <c:x val="-6.9151170036322485E-2"/>
                  <c:y val="9.6994825398137294E-2"/>
                </c:manualLayout>
              </c:layout>
              <c:dLblPos val="bestFit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5C5-4E9A-8293-8837D7BF8A83}"/>
                </c:ext>
              </c:extLst>
            </c:dLbl>
            <c:dLbl>
              <c:idx val="5"/>
              <c:layout>
                <c:manualLayout>
                  <c:x val="2.5554578524679683E-2"/>
                  <c:y val="-0.29123124494697239"/>
                </c:manualLayout>
              </c:layout>
              <c:dLblPos val="bestFit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5C5-4E9A-8293-8837D7BF8A83}"/>
                </c:ext>
              </c:extLst>
            </c:dLbl>
            <c:dLbl>
              <c:idx val="6"/>
              <c:layout>
                <c:manualLayout>
                  <c:x val="6.5006523411921924E-2"/>
                  <c:y val="0.12339413799209517"/>
                </c:manualLayout>
              </c:layout>
              <c:dLblPos val="bestFit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5C5-4E9A-8293-8837D7BF8A83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1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Foglio2!$M$2:$M$8</c:f>
              <c:strCache>
                <c:ptCount val="7"/>
                <c:pt idx="0">
                  <c:v>Reading</c:v>
                </c:pt>
                <c:pt idx="1">
                  <c:v>Greedy</c:v>
                </c:pt>
                <c:pt idx="2">
                  <c:v>Tabu</c:v>
                </c:pt>
                <c:pt idx="3">
                  <c:v>LocalSearch</c:v>
                </c:pt>
                <c:pt idx="4">
                  <c:v>Descent</c:v>
                </c:pt>
                <c:pt idx="5">
                  <c:v>Annealing</c:v>
                </c:pt>
                <c:pt idx="6">
                  <c:v>GreedyShuffle</c:v>
                </c:pt>
              </c:strCache>
            </c:strRef>
          </c:cat>
          <c:val>
            <c:numRef>
              <c:f>Foglio2!$O$2:$O$8</c:f>
              <c:numCache>
                <c:formatCode>0.00</c:formatCode>
                <c:ptCount val="7"/>
                <c:pt idx="0">
                  <c:v>0.14292520247737017</c:v>
                </c:pt>
                <c:pt idx="1">
                  <c:v>0</c:v>
                </c:pt>
                <c:pt idx="2">
                  <c:v>0.23820867079561697</c:v>
                </c:pt>
                <c:pt idx="3">
                  <c:v>3.1919961886612676</c:v>
                </c:pt>
                <c:pt idx="4">
                  <c:v>13.244402096236305</c:v>
                </c:pt>
                <c:pt idx="5">
                  <c:v>69.080514530728919</c:v>
                </c:pt>
                <c:pt idx="6">
                  <c:v>14.101953311100523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C5-4E9A-8293-8837D7BF8A8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% Algorithms execution time to INSTANCE PROPerties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2"/>
          <c:order val="0"/>
          <c:tx>
            <c:v>LocalSearch</c:v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Foglio2!$A$72:$F$78</c:f>
              <c:multiLvlStrCache>
                <c:ptCount val="7"/>
                <c:lvl>
                  <c:pt idx="0">
                    <c:v>0.14</c:v>
                  </c:pt>
                  <c:pt idx="1">
                    <c:v>0.29</c:v>
                  </c:pt>
                  <c:pt idx="2">
                    <c:v>0.27</c:v>
                  </c:pt>
                  <c:pt idx="3">
                    <c:v>0.18</c:v>
                  </c:pt>
                  <c:pt idx="4">
                    <c:v>0.06</c:v>
                  </c:pt>
                  <c:pt idx="5">
                    <c:v>0.13</c:v>
                  </c:pt>
                  <c:pt idx="6">
                    <c:v>0.42</c:v>
                  </c:pt>
                </c:lvl>
                <c:lvl>
                  <c:pt idx="0">
                    <c:v>13</c:v>
                  </c:pt>
                  <c:pt idx="1">
                    <c:v>21</c:v>
                  </c:pt>
                  <c:pt idx="2">
                    <c:v>24</c:v>
                  </c:pt>
                  <c:pt idx="3">
                    <c:v>23</c:v>
                  </c:pt>
                  <c:pt idx="4">
                    <c:v>20</c:v>
                  </c:pt>
                  <c:pt idx="5">
                    <c:v>35</c:v>
                  </c:pt>
                  <c:pt idx="6">
                    <c:v>18</c:v>
                  </c:pt>
                </c:lvl>
                <c:lvl>
                  <c:pt idx="0">
                    <c:v>5751</c:v>
                  </c:pt>
                  <c:pt idx="1">
                    <c:v>6034</c:v>
                  </c:pt>
                  <c:pt idx="2">
                    <c:v>8109</c:v>
                  </c:pt>
                  <c:pt idx="3">
                    <c:v>14901</c:v>
                  </c:pt>
                  <c:pt idx="4">
                    <c:v>25113</c:v>
                  </c:pt>
                  <c:pt idx="5">
                    <c:v>58979</c:v>
                  </c:pt>
                  <c:pt idx="6">
                    <c:v>10632</c:v>
                  </c:pt>
                </c:lvl>
                <c:lvl>
                  <c:pt idx="0">
                    <c:v>611</c:v>
                  </c:pt>
                  <c:pt idx="1">
                    <c:v>941</c:v>
                  </c:pt>
                  <c:pt idx="2">
                    <c:v>1125</c:v>
                  </c:pt>
                  <c:pt idx="3">
                    <c:v>4360</c:v>
                  </c:pt>
                  <c:pt idx="4">
                    <c:v>5349</c:v>
                  </c:pt>
                  <c:pt idx="5">
                    <c:v>21266</c:v>
                  </c:pt>
                  <c:pt idx="6">
                    <c:v>2823</c:v>
                  </c:pt>
                </c:lvl>
                <c:lvl>
                  <c:pt idx="0">
                    <c:v>139</c:v>
                  </c:pt>
                  <c:pt idx="1">
                    <c:v>181</c:v>
                  </c:pt>
                  <c:pt idx="2">
                    <c:v>190</c:v>
                  </c:pt>
                  <c:pt idx="3">
                    <c:v>261</c:v>
                  </c:pt>
                  <c:pt idx="4">
                    <c:v>461</c:v>
                  </c:pt>
                  <c:pt idx="5">
                    <c:v>622</c:v>
                  </c:pt>
                  <c:pt idx="6">
                    <c:v>81</c:v>
                  </c:pt>
                </c:lvl>
                <c:lvl>
                  <c:pt idx="0">
                    <c:v>instance01</c:v>
                  </c:pt>
                  <c:pt idx="1">
                    <c:v>instance02</c:v>
                  </c:pt>
                  <c:pt idx="2">
                    <c:v>instance03</c:v>
                  </c:pt>
                  <c:pt idx="3">
                    <c:v>instance04</c:v>
                  </c:pt>
                  <c:pt idx="4">
                    <c:v>instance05</c:v>
                  </c:pt>
                  <c:pt idx="5">
                    <c:v>instance06</c:v>
                  </c:pt>
                  <c:pt idx="6">
                    <c:v>instance07</c:v>
                  </c:pt>
                </c:lvl>
              </c:multiLvlStrCache>
            </c:multiLvlStrRef>
          </c:cat>
          <c:val>
            <c:numRef>
              <c:f>(Foglio2!$I$5,Foglio2!$I$13,Foglio2!$I$21,Foglio2!$I$29,Foglio2!$I$37,Foglio2!$I$45,Foglio2!$I$53)</c:f>
              <c:numCache>
                <c:formatCode>0.00</c:formatCode>
                <c:ptCount val="7"/>
                <c:pt idx="0">
                  <c:v>0</c:v>
                </c:pt>
                <c:pt idx="1">
                  <c:v>3.6666666666666665</c:v>
                </c:pt>
                <c:pt idx="2">
                  <c:v>3</c:v>
                </c:pt>
                <c:pt idx="3">
                  <c:v>5</c:v>
                </c:pt>
                <c:pt idx="4">
                  <c:v>3.3333333333333335</c:v>
                </c:pt>
                <c:pt idx="5">
                  <c:v>6.666666666666667</c:v>
                </c:pt>
                <c:pt idx="6">
                  <c:v>0.66666666666666674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4-490C-B419-088EFCE993CB}"/>
            </c:ext>
          </c:extLst>
        </c:ser>
        <c:ser>
          <c:idx val="0"/>
          <c:order val="1"/>
          <c:tx>
            <c:v>Descent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Foglio2!$A$72:$F$78</c:f>
              <c:multiLvlStrCache>
                <c:ptCount val="7"/>
                <c:lvl>
                  <c:pt idx="0">
                    <c:v>0.14</c:v>
                  </c:pt>
                  <c:pt idx="1">
                    <c:v>0.29</c:v>
                  </c:pt>
                  <c:pt idx="2">
                    <c:v>0.27</c:v>
                  </c:pt>
                  <c:pt idx="3">
                    <c:v>0.18</c:v>
                  </c:pt>
                  <c:pt idx="4">
                    <c:v>0.06</c:v>
                  </c:pt>
                  <c:pt idx="5">
                    <c:v>0.13</c:v>
                  </c:pt>
                  <c:pt idx="6">
                    <c:v>0.42</c:v>
                  </c:pt>
                </c:lvl>
                <c:lvl>
                  <c:pt idx="0">
                    <c:v>13</c:v>
                  </c:pt>
                  <c:pt idx="1">
                    <c:v>21</c:v>
                  </c:pt>
                  <c:pt idx="2">
                    <c:v>24</c:v>
                  </c:pt>
                  <c:pt idx="3">
                    <c:v>23</c:v>
                  </c:pt>
                  <c:pt idx="4">
                    <c:v>20</c:v>
                  </c:pt>
                  <c:pt idx="5">
                    <c:v>35</c:v>
                  </c:pt>
                  <c:pt idx="6">
                    <c:v>18</c:v>
                  </c:pt>
                </c:lvl>
                <c:lvl>
                  <c:pt idx="0">
                    <c:v>5751</c:v>
                  </c:pt>
                  <c:pt idx="1">
                    <c:v>6034</c:v>
                  </c:pt>
                  <c:pt idx="2">
                    <c:v>8109</c:v>
                  </c:pt>
                  <c:pt idx="3">
                    <c:v>14901</c:v>
                  </c:pt>
                  <c:pt idx="4">
                    <c:v>25113</c:v>
                  </c:pt>
                  <c:pt idx="5">
                    <c:v>58979</c:v>
                  </c:pt>
                  <c:pt idx="6">
                    <c:v>10632</c:v>
                  </c:pt>
                </c:lvl>
                <c:lvl>
                  <c:pt idx="0">
                    <c:v>611</c:v>
                  </c:pt>
                  <c:pt idx="1">
                    <c:v>941</c:v>
                  </c:pt>
                  <c:pt idx="2">
                    <c:v>1125</c:v>
                  </c:pt>
                  <c:pt idx="3">
                    <c:v>4360</c:v>
                  </c:pt>
                  <c:pt idx="4">
                    <c:v>5349</c:v>
                  </c:pt>
                  <c:pt idx="5">
                    <c:v>21266</c:v>
                  </c:pt>
                  <c:pt idx="6">
                    <c:v>2823</c:v>
                  </c:pt>
                </c:lvl>
                <c:lvl>
                  <c:pt idx="0">
                    <c:v>139</c:v>
                  </c:pt>
                  <c:pt idx="1">
                    <c:v>181</c:v>
                  </c:pt>
                  <c:pt idx="2">
                    <c:v>190</c:v>
                  </c:pt>
                  <c:pt idx="3">
                    <c:v>261</c:v>
                  </c:pt>
                  <c:pt idx="4">
                    <c:v>461</c:v>
                  </c:pt>
                  <c:pt idx="5">
                    <c:v>622</c:v>
                  </c:pt>
                  <c:pt idx="6">
                    <c:v>81</c:v>
                  </c:pt>
                </c:lvl>
                <c:lvl>
                  <c:pt idx="0">
                    <c:v>instance01</c:v>
                  </c:pt>
                  <c:pt idx="1">
                    <c:v>instance02</c:v>
                  </c:pt>
                  <c:pt idx="2">
                    <c:v>instance03</c:v>
                  </c:pt>
                  <c:pt idx="3">
                    <c:v>instance04</c:v>
                  </c:pt>
                  <c:pt idx="4">
                    <c:v>instance05</c:v>
                  </c:pt>
                  <c:pt idx="5">
                    <c:v>instance06</c:v>
                  </c:pt>
                  <c:pt idx="6">
                    <c:v>instance07</c:v>
                  </c:pt>
                </c:lvl>
              </c:multiLvlStrCache>
            </c:multiLvlStrRef>
          </c:cat>
          <c:val>
            <c:numRef>
              <c:f>(Foglio2!$I$6,Foglio2!$I$14,Foglio2!$I$22,Foglio2!$I$30,Foglio2!$I$38,Foglio2!$I$46,Foglio2!$I$54)</c:f>
              <c:numCache>
                <c:formatCode>0.00</c:formatCode>
                <c:ptCount val="7"/>
                <c:pt idx="0">
                  <c:v>1.6722408026755853</c:v>
                </c:pt>
                <c:pt idx="1">
                  <c:v>4.666666666666667</c:v>
                </c:pt>
                <c:pt idx="2">
                  <c:v>6.3333333333333339</c:v>
                </c:pt>
                <c:pt idx="3">
                  <c:v>9</c:v>
                </c:pt>
                <c:pt idx="4">
                  <c:v>20.666666666666668</c:v>
                </c:pt>
                <c:pt idx="5">
                  <c:v>49.666666666666664</c:v>
                </c:pt>
                <c:pt idx="6">
                  <c:v>0.66666666666666674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4-490C-B419-088EFCE993CB}"/>
            </c:ext>
          </c:extLst>
        </c:ser>
        <c:ser>
          <c:idx val="3"/>
          <c:order val="2"/>
          <c:tx>
            <c:v>GreedyShuffle</c:v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Foglio2!$A$72:$F$78</c:f>
              <c:multiLvlStrCache>
                <c:ptCount val="7"/>
                <c:lvl>
                  <c:pt idx="0">
                    <c:v>0.14</c:v>
                  </c:pt>
                  <c:pt idx="1">
                    <c:v>0.29</c:v>
                  </c:pt>
                  <c:pt idx="2">
                    <c:v>0.27</c:v>
                  </c:pt>
                  <c:pt idx="3">
                    <c:v>0.18</c:v>
                  </c:pt>
                  <c:pt idx="4">
                    <c:v>0.06</c:v>
                  </c:pt>
                  <c:pt idx="5">
                    <c:v>0.13</c:v>
                  </c:pt>
                  <c:pt idx="6">
                    <c:v>0.42</c:v>
                  </c:pt>
                </c:lvl>
                <c:lvl>
                  <c:pt idx="0">
                    <c:v>13</c:v>
                  </c:pt>
                  <c:pt idx="1">
                    <c:v>21</c:v>
                  </c:pt>
                  <c:pt idx="2">
                    <c:v>24</c:v>
                  </c:pt>
                  <c:pt idx="3">
                    <c:v>23</c:v>
                  </c:pt>
                  <c:pt idx="4">
                    <c:v>20</c:v>
                  </c:pt>
                  <c:pt idx="5">
                    <c:v>35</c:v>
                  </c:pt>
                  <c:pt idx="6">
                    <c:v>18</c:v>
                  </c:pt>
                </c:lvl>
                <c:lvl>
                  <c:pt idx="0">
                    <c:v>5751</c:v>
                  </c:pt>
                  <c:pt idx="1">
                    <c:v>6034</c:v>
                  </c:pt>
                  <c:pt idx="2">
                    <c:v>8109</c:v>
                  </c:pt>
                  <c:pt idx="3">
                    <c:v>14901</c:v>
                  </c:pt>
                  <c:pt idx="4">
                    <c:v>25113</c:v>
                  </c:pt>
                  <c:pt idx="5">
                    <c:v>58979</c:v>
                  </c:pt>
                  <c:pt idx="6">
                    <c:v>10632</c:v>
                  </c:pt>
                </c:lvl>
                <c:lvl>
                  <c:pt idx="0">
                    <c:v>611</c:v>
                  </c:pt>
                  <c:pt idx="1">
                    <c:v>941</c:v>
                  </c:pt>
                  <c:pt idx="2">
                    <c:v>1125</c:v>
                  </c:pt>
                  <c:pt idx="3">
                    <c:v>4360</c:v>
                  </c:pt>
                  <c:pt idx="4">
                    <c:v>5349</c:v>
                  </c:pt>
                  <c:pt idx="5">
                    <c:v>21266</c:v>
                  </c:pt>
                  <c:pt idx="6">
                    <c:v>2823</c:v>
                  </c:pt>
                </c:lvl>
                <c:lvl>
                  <c:pt idx="0">
                    <c:v>139</c:v>
                  </c:pt>
                  <c:pt idx="1">
                    <c:v>181</c:v>
                  </c:pt>
                  <c:pt idx="2">
                    <c:v>190</c:v>
                  </c:pt>
                  <c:pt idx="3">
                    <c:v>261</c:v>
                  </c:pt>
                  <c:pt idx="4">
                    <c:v>461</c:v>
                  </c:pt>
                  <c:pt idx="5">
                    <c:v>622</c:v>
                  </c:pt>
                  <c:pt idx="6">
                    <c:v>81</c:v>
                  </c:pt>
                </c:lvl>
                <c:lvl>
                  <c:pt idx="0">
                    <c:v>instance01</c:v>
                  </c:pt>
                  <c:pt idx="1">
                    <c:v>instance02</c:v>
                  </c:pt>
                  <c:pt idx="2">
                    <c:v>instance03</c:v>
                  </c:pt>
                  <c:pt idx="3">
                    <c:v>instance04</c:v>
                  </c:pt>
                  <c:pt idx="4">
                    <c:v>instance05</c:v>
                  </c:pt>
                  <c:pt idx="5">
                    <c:v>instance06</c:v>
                  </c:pt>
                  <c:pt idx="6">
                    <c:v>instance07</c:v>
                  </c:pt>
                </c:lvl>
              </c:multiLvlStrCache>
            </c:multiLvlStrRef>
          </c:cat>
          <c:val>
            <c:numRef>
              <c:f>(Foglio2!$I$8,Foglio2!$I$16,Foglio2!$I$24,Foglio2!$I$32,Foglio2!$I$40,Foglio2!$I$48,Foglio2!$I$56)</c:f>
              <c:numCache>
                <c:formatCode>0.00</c:formatCode>
                <c:ptCount val="7"/>
                <c:pt idx="0">
                  <c:v>5.0167224080267561</c:v>
                </c:pt>
                <c:pt idx="1">
                  <c:v>21.666666666666668</c:v>
                </c:pt>
                <c:pt idx="2">
                  <c:v>15</c:v>
                </c:pt>
                <c:pt idx="3">
                  <c:v>27</c:v>
                </c:pt>
                <c:pt idx="4">
                  <c:v>24.333333333333336</c:v>
                </c:pt>
                <c:pt idx="5">
                  <c:v>0</c:v>
                </c:pt>
                <c:pt idx="6">
                  <c:v>5.6666666666666661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34-490C-B419-088EFCE993CB}"/>
            </c:ext>
          </c:extLst>
        </c:ser>
        <c:ser>
          <c:idx val="1"/>
          <c:order val="3"/>
          <c:tx>
            <c:v>Annealing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Foglio2!$A$72:$F$78</c:f>
              <c:multiLvlStrCache>
                <c:ptCount val="7"/>
                <c:lvl>
                  <c:pt idx="0">
                    <c:v>0.14</c:v>
                  </c:pt>
                  <c:pt idx="1">
                    <c:v>0.29</c:v>
                  </c:pt>
                  <c:pt idx="2">
                    <c:v>0.27</c:v>
                  </c:pt>
                  <c:pt idx="3">
                    <c:v>0.18</c:v>
                  </c:pt>
                  <c:pt idx="4">
                    <c:v>0.06</c:v>
                  </c:pt>
                  <c:pt idx="5">
                    <c:v>0.13</c:v>
                  </c:pt>
                  <c:pt idx="6">
                    <c:v>0.42</c:v>
                  </c:pt>
                </c:lvl>
                <c:lvl>
                  <c:pt idx="0">
                    <c:v>13</c:v>
                  </c:pt>
                  <c:pt idx="1">
                    <c:v>21</c:v>
                  </c:pt>
                  <c:pt idx="2">
                    <c:v>24</c:v>
                  </c:pt>
                  <c:pt idx="3">
                    <c:v>23</c:v>
                  </c:pt>
                  <c:pt idx="4">
                    <c:v>20</c:v>
                  </c:pt>
                  <c:pt idx="5">
                    <c:v>35</c:v>
                  </c:pt>
                  <c:pt idx="6">
                    <c:v>18</c:v>
                  </c:pt>
                </c:lvl>
                <c:lvl>
                  <c:pt idx="0">
                    <c:v>5751</c:v>
                  </c:pt>
                  <c:pt idx="1">
                    <c:v>6034</c:v>
                  </c:pt>
                  <c:pt idx="2">
                    <c:v>8109</c:v>
                  </c:pt>
                  <c:pt idx="3">
                    <c:v>14901</c:v>
                  </c:pt>
                  <c:pt idx="4">
                    <c:v>25113</c:v>
                  </c:pt>
                  <c:pt idx="5">
                    <c:v>58979</c:v>
                  </c:pt>
                  <c:pt idx="6">
                    <c:v>10632</c:v>
                  </c:pt>
                </c:lvl>
                <c:lvl>
                  <c:pt idx="0">
                    <c:v>611</c:v>
                  </c:pt>
                  <c:pt idx="1">
                    <c:v>941</c:v>
                  </c:pt>
                  <c:pt idx="2">
                    <c:v>1125</c:v>
                  </c:pt>
                  <c:pt idx="3">
                    <c:v>4360</c:v>
                  </c:pt>
                  <c:pt idx="4">
                    <c:v>5349</c:v>
                  </c:pt>
                  <c:pt idx="5">
                    <c:v>21266</c:v>
                  </c:pt>
                  <c:pt idx="6">
                    <c:v>2823</c:v>
                  </c:pt>
                </c:lvl>
                <c:lvl>
                  <c:pt idx="0">
                    <c:v>139</c:v>
                  </c:pt>
                  <c:pt idx="1">
                    <c:v>181</c:v>
                  </c:pt>
                  <c:pt idx="2">
                    <c:v>190</c:v>
                  </c:pt>
                  <c:pt idx="3">
                    <c:v>261</c:v>
                  </c:pt>
                  <c:pt idx="4">
                    <c:v>461</c:v>
                  </c:pt>
                  <c:pt idx="5">
                    <c:v>622</c:v>
                  </c:pt>
                  <c:pt idx="6">
                    <c:v>81</c:v>
                  </c:pt>
                </c:lvl>
                <c:lvl>
                  <c:pt idx="0">
                    <c:v>instance01</c:v>
                  </c:pt>
                  <c:pt idx="1">
                    <c:v>instance02</c:v>
                  </c:pt>
                  <c:pt idx="2">
                    <c:v>instance03</c:v>
                  </c:pt>
                  <c:pt idx="3">
                    <c:v>instance04</c:v>
                  </c:pt>
                  <c:pt idx="4">
                    <c:v>instance05</c:v>
                  </c:pt>
                  <c:pt idx="5">
                    <c:v>instance06</c:v>
                  </c:pt>
                  <c:pt idx="6">
                    <c:v>instance07</c:v>
                  </c:pt>
                </c:lvl>
              </c:multiLvlStrCache>
            </c:multiLvlStrRef>
          </c:cat>
          <c:val>
            <c:numRef>
              <c:f>(Foglio2!$I$7,Foglio2!$I$15,Foglio2!$I$23,Foglio2!$I$31,Foglio2!$I$39,Foglio2!$I$47,Foglio2!$I$55)</c:f>
              <c:numCache>
                <c:formatCode>0.00</c:formatCode>
                <c:ptCount val="7"/>
                <c:pt idx="0">
                  <c:v>92.976588628762542</c:v>
                </c:pt>
                <c:pt idx="1">
                  <c:v>68.666666666666671</c:v>
                </c:pt>
                <c:pt idx="2">
                  <c:v>75.333333333333329</c:v>
                </c:pt>
                <c:pt idx="3">
                  <c:v>59</c:v>
                </c:pt>
                <c:pt idx="4">
                  <c:v>51.666666666666671</c:v>
                </c:pt>
                <c:pt idx="5">
                  <c:v>43</c:v>
                </c:pt>
                <c:pt idx="6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34-490C-B419-088EFCE993C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44"/>
        <c:shape val="box"/>
        <c:axId val="527525512"/>
        <c:axId val="424154184"/>
        <c:axId val="424816952"/>
      </c:bar3DChart>
      <c:catAx>
        <c:axId val="527525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24154184"/>
        <c:crosses val="autoZero"/>
        <c:auto val="1"/>
        <c:lblAlgn val="ctr"/>
        <c:lblOffset val="100"/>
        <c:noMultiLvlLbl val="0"/>
      </c:catAx>
      <c:valAx>
        <c:axId val="424154184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527525512"/>
        <c:crosses val="autoZero"/>
        <c:crossBetween val="between"/>
      </c:valAx>
      <c:serAx>
        <c:axId val="42481695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24154184"/>
      </c:ser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401697</xdr:colOff>
      <xdr:row>11</xdr:row>
      <xdr:rowOff>126177</xdr:rowOff>
    </xdr:from>
    <xdr:to>
      <xdr:col>21</xdr:col>
      <xdr:colOff>484908</xdr:colOff>
      <xdr:row>36</xdr:row>
      <xdr:rowOff>173182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2FAD8B6-79C6-44E9-93E3-A22CD9B245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588707</xdr:colOff>
      <xdr:row>37</xdr:row>
      <xdr:rowOff>3919</xdr:rowOff>
    </xdr:from>
    <xdr:to>
      <xdr:col>28</xdr:col>
      <xdr:colOff>311727</xdr:colOff>
      <xdr:row>78</xdr:row>
      <xdr:rowOff>17318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4C1DD129-0F01-4B10-8DA3-A23032B5A9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2"/>
  <sheetViews>
    <sheetView topLeftCell="T3" zoomScale="70" zoomScaleNormal="70" workbookViewId="0">
      <selection activeCell="AC19" sqref="AC19:AS78"/>
    </sheetView>
  </sheetViews>
  <sheetFormatPr defaultColWidth="8.85546875" defaultRowHeight="15" x14ac:dyDescent="0.25"/>
  <cols>
    <col min="1" max="1" width="13.85546875" customWidth="1"/>
    <col min="3" max="3" width="10.5703125" customWidth="1"/>
    <col min="4" max="4" width="13.42578125" customWidth="1"/>
    <col min="5" max="5" width="11.42578125" customWidth="1"/>
    <col min="6" max="6" width="11" customWidth="1"/>
    <col min="7" max="7" width="15.42578125" customWidth="1"/>
    <col min="9" max="9" width="12.85546875" style="1" customWidth="1"/>
    <col min="10" max="10" width="11.42578125" style="4" customWidth="1"/>
    <col min="11" max="11" width="11.42578125" style="1" customWidth="1"/>
    <col min="12" max="12" width="11.42578125" style="4" customWidth="1"/>
    <col min="13" max="13" width="11.42578125" style="1" customWidth="1"/>
    <col min="14" max="14" width="11.42578125" style="4" customWidth="1"/>
    <col min="15" max="15" width="11.42578125" style="1" customWidth="1"/>
    <col min="16" max="16" width="11.42578125" style="4" customWidth="1"/>
    <col min="17" max="17" width="21" style="1" customWidth="1"/>
    <col min="18" max="18" width="11.42578125" style="4" customWidth="1"/>
    <col min="19" max="19" width="16.5703125" style="1" customWidth="1"/>
    <col min="20" max="20" width="11.42578125" style="4" customWidth="1"/>
    <col min="21" max="21" width="14.5703125" style="1" customWidth="1"/>
    <col min="22" max="22" width="11.42578125" style="4" customWidth="1"/>
    <col min="23" max="23" width="15.5703125" style="1" customWidth="1"/>
    <col min="24" max="24" width="11.42578125" style="4" customWidth="1"/>
    <col min="25" max="25" width="17.42578125" customWidth="1"/>
    <col min="27" max="27" width="16.140625" customWidth="1"/>
    <col min="28" max="28" width="14.5703125" customWidth="1"/>
    <col min="29" max="29" width="32.85546875" customWidth="1"/>
    <col min="30" max="30" width="15.85546875" customWidth="1"/>
    <col min="31" max="31" width="29" customWidth="1"/>
    <col min="33" max="33" width="17.42578125" customWidth="1"/>
    <col min="34" max="34" width="22.5703125" customWidth="1"/>
    <col min="35" max="35" width="18.28515625" customWidth="1"/>
    <col min="36" max="36" width="17.42578125" customWidth="1"/>
    <col min="37" max="37" width="14.42578125" customWidth="1"/>
    <col min="41" max="41" width="26.5703125" customWidth="1"/>
    <col min="42" max="42" width="25.42578125" customWidth="1"/>
    <col min="43" max="43" width="18.28515625" customWidth="1"/>
    <col min="44" max="44" width="20.85546875" customWidth="1"/>
  </cols>
  <sheetData>
    <row r="1" spans="1:36" x14ac:dyDescent="0.25">
      <c r="Q1" s="1" t="s">
        <v>34</v>
      </c>
      <c r="S1" s="1" t="s">
        <v>33</v>
      </c>
      <c r="AC1" s="33" t="s">
        <v>31</v>
      </c>
      <c r="AE1" s="33"/>
    </row>
    <row r="2" spans="1:36" s="27" customFormat="1" ht="15.75" thickBot="1" x14ac:dyDescent="0.3">
      <c r="I2" s="28">
        <v>43075</v>
      </c>
      <c r="Q2" s="31" t="s">
        <v>25</v>
      </c>
      <c r="S2" s="32" t="s">
        <v>24</v>
      </c>
      <c r="T2" s="27" t="s">
        <v>27</v>
      </c>
      <c r="U2" s="32"/>
      <c r="W2" s="32"/>
      <c r="Y2" s="32"/>
      <c r="AA2" s="31"/>
      <c r="AC2" s="27" t="s">
        <v>30</v>
      </c>
    </row>
    <row r="3" spans="1:36" ht="15.75" thickBot="1" x14ac:dyDescent="0.3">
      <c r="A3" s="6"/>
      <c r="B3" s="18" t="s">
        <v>0</v>
      </c>
      <c r="C3" s="19" t="s">
        <v>1</v>
      </c>
      <c r="D3" s="20" t="s">
        <v>2</v>
      </c>
      <c r="E3" s="19" t="s">
        <v>3</v>
      </c>
      <c r="F3" s="20" t="s">
        <v>11</v>
      </c>
      <c r="G3" s="21" t="s">
        <v>12</v>
      </c>
      <c r="I3" s="26">
        <v>1</v>
      </c>
      <c r="J3" s="25" t="s">
        <v>13</v>
      </c>
      <c r="K3" s="26">
        <v>2</v>
      </c>
      <c r="L3" s="25" t="s">
        <v>13</v>
      </c>
      <c r="M3" s="26">
        <v>3</v>
      </c>
      <c r="N3" s="25" t="s">
        <v>13</v>
      </c>
      <c r="O3" s="26">
        <v>4</v>
      </c>
      <c r="P3" s="25" t="s">
        <v>13</v>
      </c>
      <c r="Q3" s="26">
        <v>5</v>
      </c>
      <c r="R3" s="25" t="s">
        <v>13</v>
      </c>
      <c r="S3" s="26">
        <v>6</v>
      </c>
      <c r="T3" s="25" t="s">
        <v>13</v>
      </c>
      <c r="U3" s="26">
        <v>7</v>
      </c>
      <c r="V3" s="25" t="s">
        <v>13</v>
      </c>
      <c r="W3" s="26">
        <v>8</v>
      </c>
      <c r="X3" s="25" t="s">
        <v>13</v>
      </c>
      <c r="Y3" s="26" t="s">
        <v>28</v>
      </c>
      <c r="Z3" s="25" t="s">
        <v>13</v>
      </c>
      <c r="AA3" s="26" t="s">
        <v>29</v>
      </c>
      <c r="AB3" s="25" t="s">
        <v>13</v>
      </c>
      <c r="AC3" s="26" t="s">
        <v>29</v>
      </c>
      <c r="AD3" s="25" t="s">
        <v>13</v>
      </c>
      <c r="AE3" s="26" t="s">
        <v>29</v>
      </c>
      <c r="AF3" s="25" t="s">
        <v>13</v>
      </c>
      <c r="AG3" s="26" t="s">
        <v>32</v>
      </c>
      <c r="AH3" s="25" t="s">
        <v>13</v>
      </c>
      <c r="AI3" s="26" t="s">
        <v>35</v>
      </c>
      <c r="AJ3" s="25" t="s">
        <v>13</v>
      </c>
    </row>
    <row r="4" spans="1:36" x14ac:dyDescent="0.25">
      <c r="A4" s="15" t="s">
        <v>4</v>
      </c>
      <c r="B4" s="13">
        <v>139</v>
      </c>
      <c r="C4" s="8">
        <v>611</v>
      </c>
      <c r="D4" s="8">
        <v>5751</v>
      </c>
      <c r="E4" s="8">
        <v>13</v>
      </c>
      <c r="F4" s="8">
        <v>0.14000000000000001</v>
      </c>
      <c r="G4" s="9">
        <v>157.03273300000001</v>
      </c>
      <c r="I4" s="23">
        <v>169.42500000000001</v>
      </c>
      <c r="J4" s="24">
        <f t="shared" ref="J4:J10" si="0">100*(I4-G4)/G4</f>
        <v>7.8915183880802759</v>
      </c>
      <c r="K4" s="23">
        <v>162.88706999999999</v>
      </c>
      <c r="L4" s="24">
        <f t="shared" ref="L4:L10" si="1">100*(K4-G4)/K4</f>
        <v>3.5941078687215549</v>
      </c>
      <c r="M4" s="23">
        <v>159.84942599999999</v>
      </c>
      <c r="N4" s="24">
        <f t="shared" ref="N4:N10" si="2">100*(M4-G4)/M4</f>
        <v>1.7620914071971623</v>
      </c>
      <c r="O4" s="23">
        <v>159.641571</v>
      </c>
      <c r="P4" s="24">
        <f t="shared" ref="P4:P10" si="3">100*(O4-G4)/O4</f>
        <v>1.6341846197441841</v>
      </c>
      <c r="Q4" s="23">
        <v>159.05237299999999</v>
      </c>
      <c r="R4" s="24">
        <f t="shared" ref="R4:R10" si="4">100*(Q4-G4)/Q4</f>
        <v>1.2697955785922046</v>
      </c>
      <c r="S4" s="23">
        <v>158.86579900000001</v>
      </c>
      <c r="T4" s="24">
        <f t="shared" ref="T4:T10" si="5">100*(S4-G4)/S4</f>
        <v>1.1538455800672378</v>
      </c>
      <c r="U4" s="29">
        <v>158.299509</v>
      </c>
      <c r="V4" s="24">
        <f t="shared" ref="V4:V10" si="6">100*(U4-G4)/U4</f>
        <v>0.80024000579811838</v>
      </c>
      <c r="W4" s="29">
        <v>157.914894</v>
      </c>
      <c r="X4" s="24">
        <f t="shared" ref="X4:X10" si="7">100*(W4-G4)/W4</f>
        <v>0.55863065076052698</v>
      </c>
      <c r="Y4" s="29">
        <v>158.02946</v>
      </c>
      <c r="Z4" s="24">
        <f t="shared" ref="Z4:Z10" si="8">100*(Y4-G4)/Y4</f>
        <v>0.63072227165744466</v>
      </c>
      <c r="AA4" s="29">
        <v>157.82487699999999</v>
      </c>
      <c r="AB4" s="24">
        <f t="shared" ref="AB4:AB10" si="9">100*(AA4-G4)/AA4</f>
        <v>0.50191326935105363</v>
      </c>
      <c r="AC4" s="29">
        <v>157.78723400000001</v>
      </c>
      <c r="AD4" s="24">
        <f t="shared" ref="AD4:AD10" si="10">100*(AC4-G4)/AC4</f>
        <v>0.47817620023683582</v>
      </c>
      <c r="AE4" s="29">
        <v>158.130933</v>
      </c>
      <c r="AF4" s="24">
        <f t="shared" ref="AF4:AF10" si="11">100*(AE4-G4)/AE4</f>
        <v>0.69448777615192558</v>
      </c>
      <c r="AG4" s="29">
        <v>157.494272</v>
      </c>
      <c r="AH4" s="24">
        <f t="shared" ref="AH4:AH10" si="12">100*(AG4-G4)/AG4</f>
        <v>0.29305129268446523</v>
      </c>
      <c r="AI4" s="29"/>
      <c r="AJ4" s="24" t="e">
        <f t="shared" ref="AJ4:AJ10" si="13">100*(AI4-G4)/AI4</f>
        <v>#DIV/0!</v>
      </c>
    </row>
    <row r="5" spans="1:36" x14ac:dyDescent="0.25">
      <c r="A5" s="16" t="s">
        <v>5</v>
      </c>
      <c r="B5" s="7">
        <v>181</v>
      </c>
      <c r="C5" s="5">
        <v>941</v>
      </c>
      <c r="D5" s="5">
        <v>6034</v>
      </c>
      <c r="E5" s="5">
        <v>21</v>
      </c>
      <c r="F5" s="5">
        <v>0.28999999999999998</v>
      </c>
      <c r="G5" s="10">
        <v>34.708820000000003</v>
      </c>
      <c r="I5" s="22">
        <v>45.341000000000001</v>
      </c>
      <c r="J5" s="3">
        <f t="shared" si="0"/>
        <v>30.632502055673449</v>
      </c>
      <c r="K5" s="22">
        <v>44.316685</v>
      </c>
      <c r="L5" s="24">
        <f t="shared" si="1"/>
        <v>21.680017356893902</v>
      </c>
      <c r="M5" s="22">
        <v>43.407012999999999</v>
      </c>
      <c r="N5" s="24">
        <f t="shared" si="2"/>
        <v>20.038681307096613</v>
      </c>
      <c r="O5" s="22">
        <v>43.357067000000001</v>
      </c>
      <c r="P5" s="24">
        <f t="shared" si="3"/>
        <v>19.946568341442465</v>
      </c>
      <c r="Q5" s="22">
        <v>42.411265</v>
      </c>
      <c r="R5" s="24">
        <f t="shared" si="4"/>
        <v>18.161318696813211</v>
      </c>
      <c r="S5" s="22">
        <v>42.231667999999999</v>
      </c>
      <c r="T5" s="24">
        <f t="shared" si="5"/>
        <v>17.81328646550261</v>
      </c>
      <c r="U5" s="30">
        <v>41.594048999999998</v>
      </c>
      <c r="V5" s="24">
        <f t="shared" si="6"/>
        <v>16.553399261514539</v>
      </c>
      <c r="W5" s="30">
        <v>42.267800000000001</v>
      </c>
      <c r="X5" s="24">
        <f t="shared" si="7"/>
        <v>17.883542554852625</v>
      </c>
      <c r="Y5" s="30">
        <v>42.267800000000001</v>
      </c>
      <c r="Z5" s="24">
        <f t="shared" si="8"/>
        <v>17.883542554852625</v>
      </c>
      <c r="AA5" s="30">
        <v>42.267800000000001</v>
      </c>
      <c r="AB5" s="24">
        <f t="shared" si="9"/>
        <v>17.883542554852625</v>
      </c>
      <c r="AC5" s="30">
        <v>39.974494999999997</v>
      </c>
      <c r="AD5" s="24">
        <f t="shared" si="10"/>
        <v>13.172586670575813</v>
      </c>
      <c r="AE5" s="30">
        <v>40.458022999999997</v>
      </c>
      <c r="AF5" s="24">
        <f t="shared" si="11"/>
        <v>14.21029149150465</v>
      </c>
      <c r="AG5" s="30">
        <v>40.458022999999997</v>
      </c>
      <c r="AH5" s="24">
        <f t="shared" si="12"/>
        <v>14.21029149150465</v>
      </c>
      <c r="AI5" s="30"/>
      <c r="AJ5" s="24" t="e">
        <f t="shared" si="13"/>
        <v>#DIV/0!</v>
      </c>
    </row>
    <row r="6" spans="1:36" x14ac:dyDescent="0.25">
      <c r="A6" s="16" t="s">
        <v>6</v>
      </c>
      <c r="B6" s="7">
        <v>190</v>
      </c>
      <c r="C6" s="5">
        <v>1125</v>
      </c>
      <c r="D6" s="5">
        <v>8109</v>
      </c>
      <c r="E6" s="5">
        <v>24</v>
      </c>
      <c r="F6" s="5">
        <v>0.27</v>
      </c>
      <c r="G6" s="10">
        <v>32.626666999999998</v>
      </c>
      <c r="I6" s="22">
        <v>49.561</v>
      </c>
      <c r="J6" s="3">
        <f t="shared" si="0"/>
        <v>51.903349490157858</v>
      </c>
      <c r="K6" s="22">
        <v>46.895111</v>
      </c>
      <c r="L6" s="24">
        <f t="shared" si="1"/>
        <v>30.426293265410976</v>
      </c>
      <c r="M6" s="22">
        <v>45.152000000000001</v>
      </c>
      <c r="N6" s="24">
        <f t="shared" si="2"/>
        <v>27.740372519489728</v>
      </c>
      <c r="O6" s="22">
        <v>45.116444000000001</v>
      </c>
      <c r="P6" s="24">
        <f t="shared" si="3"/>
        <v>27.683425138736563</v>
      </c>
      <c r="Q6" s="22">
        <v>42.628444000000002</v>
      </c>
      <c r="R6" s="24">
        <f t="shared" si="4"/>
        <v>23.462683742338811</v>
      </c>
      <c r="S6" s="22">
        <v>42.372444000000002</v>
      </c>
      <c r="T6" s="24">
        <f t="shared" si="5"/>
        <v>23.000271119598395</v>
      </c>
      <c r="U6" s="30">
        <v>42.372444000000002</v>
      </c>
      <c r="V6" s="24">
        <f t="shared" si="6"/>
        <v>23.000271119598395</v>
      </c>
      <c r="W6" s="30">
        <v>39.262222000000001</v>
      </c>
      <c r="X6" s="24">
        <f t="shared" si="7"/>
        <v>16.900609955289855</v>
      </c>
      <c r="Y6" s="30">
        <v>42.958221999999999</v>
      </c>
      <c r="Z6" s="24">
        <f t="shared" si="8"/>
        <v>24.050238857651049</v>
      </c>
      <c r="AA6" s="30">
        <v>42.615110999999999</v>
      </c>
      <c r="AB6" s="24">
        <f t="shared" si="9"/>
        <v>23.438737493843444</v>
      </c>
      <c r="AC6" s="30">
        <v>38.549332999999997</v>
      </c>
      <c r="AD6" s="24">
        <f t="shared" si="10"/>
        <v>15.363861159413574</v>
      </c>
      <c r="AE6" s="30">
        <v>38.549332999999997</v>
      </c>
      <c r="AF6" s="24">
        <f t="shared" si="11"/>
        <v>15.363861159413574</v>
      </c>
      <c r="AG6" s="30">
        <v>38.549332999999997</v>
      </c>
      <c r="AH6" s="24">
        <f t="shared" si="12"/>
        <v>15.363861159413574</v>
      </c>
      <c r="AI6" s="30"/>
      <c r="AJ6" s="24" t="e">
        <f t="shared" si="13"/>
        <v>#DIV/0!</v>
      </c>
    </row>
    <row r="7" spans="1:36" x14ac:dyDescent="0.25">
      <c r="A7" s="16" t="s">
        <v>7</v>
      </c>
      <c r="B7" s="7">
        <v>261</v>
      </c>
      <c r="C7" s="5">
        <v>4360</v>
      </c>
      <c r="D7" s="5">
        <v>14901</v>
      </c>
      <c r="E7" s="5">
        <v>23</v>
      </c>
      <c r="F7" s="5">
        <v>0.18</v>
      </c>
      <c r="G7" s="10">
        <v>7.7172020000000003</v>
      </c>
      <c r="I7" s="22">
        <v>11.500999999999999</v>
      </c>
      <c r="J7" s="3">
        <f t="shared" si="0"/>
        <v>49.030697913570215</v>
      </c>
      <c r="K7" s="22">
        <v>10.955276</v>
      </c>
      <c r="L7" s="24">
        <f t="shared" si="1"/>
        <v>29.557210607929907</v>
      </c>
      <c r="M7" s="22">
        <v>10.650688000000001</v>
      </c>
      <c r="N7" s="24">
        <f t="shared" si="2"/>
        <v>27.54269019991948</v>
      </c>
      <c r="O7" s="22">
        <v>10.200459</v>
      </c>
      <c r="P7" s="24">
        <f t="shared" si="3"/>
        <v>24.344561357484011</v>
      </c>
      <c r="Q7" s="22">
        <v>9.3213299999999997</v>
      </c>
      <c r="R7" s="24">
        <f t="shared" si="4"/>
        <v>17.209217997860815</v>
      </c>
      <c r="S7" s="22">
        <v>9.7651380000000003</v>
      </c>
      <c r="T7" s="24">
        <f t="shared" si="5"/>
        <v>20.971910484009545</v>
      </c>
      <c r="U7" s="30">
        <v>9.7651380000000003</v>
      </c>
      <c r="V7" s="24">
        <f t="shared" si="6"/>
        <v>20.971910484009545</v>
      </c>
      <c r="W7" s="30">
        <v>9.8522940000000006</v>
      </c>
      <c r="X7" s="24">
        <f t="shared" si="7"/>
        <v>21.671013877580187</v>
      </c>
      <c r="Y7" s="30">
        <v>9.8522940000000006</v>
      </c>
      <c r="Z7" s="24">
        <f t="shared" si="8"/>
        <v>21.671013877580187</v>
      </c>
      <c r="AA7" s="30">
        <v>9.3394499999999994</v>
      </c>
      <c r="AB7" s="24">
        <f t="shared" si="9"/>
        <v>17.369845119359269</v>
      </c>
      <c r="AC7" s="30">
        <v>9.307798</v>
      </c>
      <c r="AD7" s="24">
        <f t="shared" si="10"/>
        <v>17.088853883593085</v>
      </c>
      <c r="AE7" s="30">
        <v>9.307798</v>
      </c>
      <c r="AF7" s="24">
        <f t="shared" si="11"/>
        <v>17.088853883593085</v>
      </c>
      <c r="AG7" s="30">
        <v>9.307798</v>
      </c>
      <c r="AH7" s="24">
        <f t="shared" si="12"/>
        <v>17.088853883593085</v>
      </c>
      <c r="AI7" s="30"/>
      <c r="AJ7" s="24" t="e">
        <f t="shared" si="13"/>
        <v>#DIV/0!</v>
      </c>
    </row>
    <row r="8" spans="1:36" x14ac:dyDescent="0.25">
      <c r="A8" s="16" t="s">
        <v>8</v>
      </c>
      <c r="B8" s="7">
        <v>461</v>
      </c>
      <c r="C8" s="5">
        <v>5349</v>
      </c>
      <c r="D8" s="5">
        <v>25113</v>
      </c>
      <c r="E8" s="5">
        <v>20</v>
      </c>
      <c r="F8" s="5">
        <v>0.06</v>
      </c>
      <c r="G8" s="10">
        <v>12.901103000000001</v>
      </c>
      <c r="I8" s="22">
        <v>18.212</v>
      </c>
      <c r="J8" s="3">
        <f t="shared" si="0"/>
        <v>41.166224314308614</v>
      </c>
      <c r="K8" s="22">
        <v>17.742007999999998</v>
      </c>
      <c r="L8" s="24">
        <f t="shared" si="1"/>
        <v>27.284989387897909</v>
      </c>
      <c r="M8" s="22">
        <v>17.523648999999999</v>
      </c>
      <c r="N8" s="24">
        <f t="shared" si="2"/>
        <v>26.37890087846429</v>
      </c>
      <c r="O8" s="22">
        <v>17.523648999999999</v>
      </c>
      <c r="P8" s="24">
        <f t="shared" si="3"/>
        <v>26.37890087846429</v>
      </c>
      <c r="Q8" s="22">
        <v>16.78482</v>
      </c>
      <c r="R8" s="24">
        <f t="shared" si="4"/>
        <v>23.138270175074855</v>
      </c>
      <c r="S8" s="22">
        <v>16.78482</v>
      </c>
      <c r="T8" s="24">
        <f t="shared" si="5"/>
        <v>23.138270175074855</v>
      </c>
      <c r="U8" s="30">
        <v>16.78482</v>
      </c>
      <c r="V8" s="24">
        <f t="shared" si="6"/>
        <v>23.138270175074855</v>
      </c>
      <c r="W8" s="30">
        <v>16.860908999999999</v>
      </c>
      <c r="X8" s="24">
        <f t="shared" si="7"/>
        <v>23.48512764050858</v>
      </c>
      <c r="Y8" s="30">
        <v>16.860908999999999</v>
      </c>
      <c r="Z8" s="24">
        <f t="shared" si="8"/>
        <v>23.48512764050858</v>
      </c>
      <c r="AA8" s="30">
        <v>16.834361999999999</v>
      </c>
      <c r="AB8" s="24">
        <f t="shared" si="9"/>
        <v>23.364467272356375</v>
      </c>
      <c r="AC8" s="30">
        <v>16.010095</v>
      </c>
      <c r="AD8" s="24">
        <f t="shared" si="10"/>
        <v>19.418947857586097</v>
      </c>
      <c r="AE8" s="30">
        <v>16.010095</v>
      </c>
      <c r="AF8" s="24">
        <f t="shared" si="11"/>
        <v>19.418947857586097</v>
      </c>
      <c r="AG8" s="30">
        <v>16.010095</v>
      </c>
      <c r="AH8" s="24">
        <f t="shared" si="12"/>
        <v>19.418947857586097</v>
      </c>
      <c r="AI8" s="30"/>
      <c r="AJ8" s="24" t="e">
        <f t="shared" si="13"/>
        <v>#DIV/0!</v>
      </c>
    </row>
    <row r="9" spans="1:36" x14ac:dyDescent="0.25">
      <c r="A9" s="16" t="s">
        <v>9</v>
      </c>
      <c r="B9" s="7">
        <v>622</v>
      </c>
      <c r="C9" s="5">
        <v>21266</v>
      </c>
      <c r="D9" s="5">
        <v>58979</v>
      </c>
      <c r="E9" s="5">
        <v>35</v>
      </c>
      <c r="F9" s="5">
        <v>0.13</v>
      </c>
      <c r="G9" s="10">
        <v>3.044578</v>
      </c>
      <c r="I9" s="22">
        <v>4.6239999999999997</v>
      </c>
      <c r="J9" s="3">
        <f t="shared" si="0"/>
        <v>51.87654906525632</v>
      </c>
      <c r="K9" s="22">
        <v>4.4545760000000003</v>
      </c>
      <c r="L9" s="24">
        <f t="shared" si="1"/>
        <v>31.652799278764132</v>
      </c>
      <c r="M9" s="22">
        <v>4.2880180000000001</v>
      </c>
      <c r="N9" s="24">
        <f t="shared" si="2"/>
        <v>28.998012601626208</v>
      </c>
      <c r="O9" s="22">
        <v>4.1894099999999996</v>
      </c>
      <c r="P9" s="24">
        <f t="shared" si="3"/>
        <v>27.32680735473491</v>
      </c>
      <c r="Q9" s="22">
        <v>3.9547159999999999</v>
      </c>
      <c r="R9" s="24">
        <f t="shared" si="4"/>
        <v>23.013991396600918</v>
      </c>
      <c r="S9" s="22">
        <v>4.0260040000000004</v>
      </c>
      <c r="T9" s="24">
        <f t="shared" si="5"/>
        <v>24.377173991878802</v>
      </c>
      <c r="U9" s="30">
        <v>4.0260040000000004</v>
      </c>
      <c r="V9" s="24">
        <f t="shared" si="6"/>
        <v>24.377173991878802</v>
      </c>
      <c r="W9" s="30">
        <v>4.1392360000000004</v>
      </c>
      <c r="X9" s="24">
        <f t="shared" si="7"/>
        <v>26.44589484629531</v>
      </c>
      <c r="Y9" s="30">
        <v>3.977805</v>
      </c>
      <c r="Z9" s="24">
        <f t="shared" si="8"/>
        <v>23.460853410360738</v>
      </c>
      <c r="AA9" s="30">
        <v>3.9298410000000001</v>
      </c>
      <c r="AB9" s="24">
        <f t="shared" si="9"/>
        <v>22.52668746649038</v>
      </c>
      <c r="AC9" s="30">
        <v>3.6927490000000001</v>
      </c>
      <c r="AD9" s="24">
        <f t="shared" si="10"/>
        <v>17.552533356586114</v>
      </c>
      <c r="AE9" s="30">
        <v>3.6927490000000001</v>
      </c>
      <c r="AF9" s="24">
        <f t="shared" si="11"/>
        <v>17.552533356586114</v>
      </c>
      <c r="AG9" s="30">
        <v>3.6927490000000001</v>
      </c>
      <c r="AH9" s="24">
        <f t="shared" si="12"/>
        <v>17.552533356586114</v>
      </c>
      <c r="AI9" s="30"/>
      <c r="AJ9" s="24" t="e">
        <f t="shared" si="13"/>
        <v>#DIV/0!</v>
      </c>
    </row>
    <row r="10" spans="1:36" ht="15.75" thickBot="1" x14ac:dyDescent="0.3">
      <c r="A10" s="17" t="s">
        <v>10</v>
      </c>
      <c r="B10" s="14">
        <v>81</v>
      </c>
      <c r="C10" s="11">
        <v>2823</v>
      </c>
      <c r="D10" s="11">
        <v>10632</v>
      </c>
      <c r="E10" s="11">
        <v>18</v>
      </c>
      <c r="F10" s="11">
        <v>0.42</v>
      </c>
      <c r="G10" s="12">
        <v>10.050300999999999</v>
      </c>
      <c r="I10" s="22">
        <v>12.855</v>
      </c>
      <c r="J10" s="3">
        <f t="shared" si="0"/>
        <v>27.906616926199536</v>
      </c>
      <c r="K10" s="22">
        <v>14.420475</v>
      </c>
      <c r="L10" s="24">
        <f t="shared" si="1"/>
        <v>30.305340150029735</v>
      </c>
      <c r="M10" s="22">
        <v>13.661708000000001</v>
      </c>
      <c r="N10" s="24">
        <f t="shared" si="2"/>
        <v>26.434520486018304</v>
      </c>
      <c r="O10" s="22">
        <v>12.629472</v>
      </c>
      <c r="P10" s="24">
        <f t="shared" si="3"/>
        <v>20.421843446820269</v>
      </c>
      <c r="Q10" s="22">
        <v>12.391427999999999</v>
      </c>
      <c r="R10" s="24">
        <f t="shared" si="4"/>
        <v>18.893117080614118</v>
      </c>
      <c r="S10" s="22">
        <v>12.222458</v>
      </c>
      <c r="T10" s="24">
        <f t="shared" si="5"/>
        <v>17.771850801205456</v>
      </c>
      <c r="U10" s="30">
        <v>12.222458</v>
      </c>
      <c r="V10" s="24">
        <f t="shared" si="6"/>
        <v>17.771850801205456</v>
      </c>
      <c r="W10" s="30">
        <v>13.224938</v>
      </c>
      <c r="X10" s="24">
        <f t="shared" si="7"/>
        <v>24.004929172446786</v>
      </c>
      <c r="Y10" s="30">
        <v>12.80836</v>
      </c>
      <c r="Z10" s="24">
        <f t="shared" si="8"/>
        <v>21.533272019212461</v>
      </c>
      <c r="AA10" s="30">
        <v>12.531704</v>
      </c>
      <c r="AB10" s="24">
        <f t="shared" si="9"/>
        <v>19.801002321791199</v>
      </c>
      <c r="AC10" s="30">
        <v>12.742827</v>
      </c>
      <c r="AD10" s="24">
        <f t="shared" si="10"/>
        <v>21.129738322587293</v>
      </c>
      <c r="AE10" s="30">
        <v>12.742827</v>
      </c>
      <c r="AF10" s="24">
        <f t="shared" si="11"/>
        <v>21.129738322587293</v>
      </c>
      <c r="AG10" s="30">
        <v>12.742827</v>
      </c>
      <c r="AH10" s="24">
        <f t="shared" si="12"/>
        <v>21.129738322587293</v>
      </c>
      <c r="AI10" s="30"/>
      <c r="AJ10" s="24" t="e">
        <f t="shared" si="13"/>
        <v>#DIV/0!</v>
      </c>
    </row>
    <row r="11" spans="1:36" x14ac:dyDescent="0.25">
      <c r="Y11" s="1"/>
      <c r="Z11" s="4"/>
      <c r="AA11" s="1"/>
      <c r="AB11" s="4"/>
      <c r="AC11" s="1"/>
      <c r="AD11" s="4"/>
      <c r="AE11" s="1"/>
      <c r="AF11" s="4"/>
      <c r="AG11" s="1"/>
      <c r="AH11" s="4"/>
      <c r="AI11" s="1"/>
      <c r="AJ11" s="4"/>
    </row>
    <row r="12" spans="1:36" x14ac:dyDescent="0.25">
      <c r="I12" s="2" t="s">
        <v>14</v>
      </c>
      <c r="J12" s="4">
        <f>MIN(J4:J10)</f>
        <v>7.8915183880802759</v>
      </c>
      <c r="K12" s="2" t="s">
        <v>14</v>
      </c>
      <c r="L12" s="4">
        <f>MIN(L4:L10)</f>
        <v>3.5941078687215549</v>
      </c>
      <c r="M12" s="2" t="s">
        <v>14</v>
      </c>
      <c r="N12" s="4">
        <f>MIN(N4:N10)</f>
        <v>1.7620914071971623</v>
      </c>
      <c r="O12" s="2" t="s">
        <v>14</v>
      </c>
      <c r="P12" s="4">
        <f>MIN(P4:P10)</f>
        <v>1.6341846197441841</v>
      </c>
      <c r="Q12" s="2" t="s">
        <v>14</v>
      </c>
      <c r="R12" s="4">
        <f>MIN(R4:R10)</f>
        <v>1.2697955785922046</v>
      </c>
      <c r="S12" s="2" t="s">
        <v>14</v>
      </c>
      <c r="T12" s="4">
        <f>MIN(T4:T10)</f>
        <v>1.1538455800672378</v>
      </c>
      <c r="U12" s="2" t="s">
        <v>14</v>
      </c>
      <c r="V12" s="4">
        <f>MIN(V4:V10)</f>
        <v>0.80024000579811838</v>
      </c>
      <c r="W12" s="2" t="s">
        <v>14</v>
      </c>
      <c r="X12" s="4">
        <f>MIN(X4:X10)</f>
        <v>0.55863065076052698</v>
      </c>
      <c r="Y12" s="2" t="s">
        <v>14</v>
      </c>
      <c r="Z12" s="4">
        <f>MIN(Z4:Z10)</f>
        <v>0.63072227165744466</v>
      </c>
      <c r="AA12" s="2" t="s">
        <v>14</v>
      </c>
      <c r="AB12" s="4">
        <f>MIN(AB4:AB10)</f>
        <v>0.50191326935105363</v>
      </c>
      <c r="AC12" s="2" t="s">
        <v>14</v>
      </c>
      <c r="AD12" s="4">
        <f>MIN(AD4:AD10)</f>
        <v>0.47817620023683582</v>
      </c>
      <c r="AE12" s="2" t="s">
        <v>14</v>
      </c>
      <c r="AF12" s="4">
        <f>MIN(AF4:AF10)</f>
        <v>0.69448777615192558</v>
      </c>
      <c r="AG12" s="2" t="s">
        <v>14</v>
      </c>
      <c r="AH12" s="4">
        <f>MIN(AH4:AH10)</f>
        <v>0.29305129268446523</v>
      </c>
      <c r="AI12" s="2" t="s">
        <v>14</v>
      </c>
      <c r="AJ12" s="4" t="e">
        <f>MIN(AJ4:AJ10)</f>
        <v>#DIV/0!</v>
      </c>
    </row>
    <row r="13" spans="1:36" x14ac:dyDescent="0.25">
      <c r="I13" s="2" t="s">
        <v>15</v>
      </c>
      <c r="J13" s="4">
        <f>AVERAGE(J4:J10)</f>
        <v>37.201065450463751</v>
      </c>
      <c r="K13" s="2" t="s">
        <v>15</v>
      </c>
      <c r="L13" s="4">
        <f>AVERAGE(L4:L10)</f>
        <v>24.928679702235446</v>
      </c>
      <c r="M13" s="2" t="s">
        <v>15</v>
      </c>
      <c r="N13" s="4">
        <f>AVERAGE(N4:N10)</f>
        <v>22.699324199973113</v>
      </c>
      <c r="O13" s="2" t="s">
        <v>15</v>
      </c>
      <c r="P13" s="4">
        <f>AVERAGE(P4:P10)</f>
        <v>21.105184448203811</v>
      </c>
      <c r="Q13" s="2" t="s">
        <v>15</v>
      </c>
      <c r="R13" s="4">
        <f>AVERAGE(R4:R10)</f>
        <v>17.878342095413561</v>
      </c>
      <c r="S13" s="2" t="s">
        <v>15</v>
      </c>
      <c r="T13" s="4">
        <f>AVERAGE(T4:T10)</f>
        <v>18.318086945333842</v>
      </c>
      <c r="U13" s="2" t="s">
        <v>15</v>
      </c>
      <c r="V13" s="4">
        <f>AVERAGE(V4:V10)</f>
        <v>18.087587977011388</v>
      </c>
      <c r="W13" s="2" t="s">
        <v>15</v>
      </c>
      <c r="X13" s="4">
        <f>AVERAGE(X4:X10)</f>
        <v>18.707106956819128</v>
      </c>
      <c r="Y13" s="2" t="s">
        <v>15</v>
      </c>
      <c r="Z13" s="4">
        <f>AVERAGE(Z4:Z10)</f>
        <v>18.959252947403296</v>
      </c>
      <c r="AA13" s="2" t="s">
        <v>15</v>
      </c>
      <c r="AB13" s="4">
        <f>AVERAGE(AB4:AB10)</f>
        <v>17.840885071149192</v>
      </c>
      <c r="AC13" s="2" t="s">
        <v>15</v>
      </c>
      <c r="AD13" s="4">
        <f>AVERAGE(AD4:AD10)</f>
        <v>14.886385350082687</v>
      </c>
      <c r="AE13" s="2" t="s">
        <v>15</v>
      </c>
      <c r="AF13" s="4">
        <f>AVERAGE(AF4:AF10)</f>
        <v>15.065530549631818</v>
      </c>
      <c r="AG13" s="2" t="s">
        <v>15</v>
      </c>
      <c r="AH13" s="4">
        <f>AVERAGE(AH4:AH10)</f>
        <v>15.00818248056504</v>
      </c>
      <c r="AI13" s="2" t="s">
        <v>15</v>
      </c>
      <c r="AJ13" s="4" t="e">
        <f>AVERAGE(AJ4:AJ10)</f>
        <v>#DIV/0!</v>
      </c>
    </row>
    <row r="14" spans="1:36" x14ac:dyDescent="0.25">
      <c r="I14" s="2" t="s">
        <v>16</v>
      </c>
      <c r="J14" s="4">
        <f>MAX(J4:J10)</f>
        <v>51.903349490157858</v>
      </c>
      <c r="K14" s="2" t="s">
        <v>16</v>
      </c>
      <c r="L14" s="4">
        <f>MAX(L4:L10)</f>
        <v>31.652799278764132</v>
      </c>
      <c r="M14" s="2" t="s">
        <v>16</v>
      </c>
      <c r="N14" s="4">
        <f>MAX(N4:N10)</f>
        <v>28.998012601626208</v>
      </c>
      <c r="O14" s="2" t="s">
        <v>16</v>
      </c>
      <c r="P14" s="4">
        <f>MAX(P4:P10)</f>
        <v>27.683425138736563</v>
      </c>
      <c r="Q14" s="2" t="s">
        <v>16</v>
      </c>
      <c r="R14" s="4">
        <f>MAX(R4:R10)</f>
        <v>23.462683742338811</v>
      </c>
      <c r="S14" s="2" t="s">
        <v>16</v>
      </c>
      <c r="T14" s="4">
        <f>MAX(T4:T10)</f>
        <v>24.377173991878802</v>
      </c>
      <c r="U14" s="2" t="s">
        <v>16</v>
      </c>
      <c r="V14" s="4">
        <f>MAX(V4:V10)</f>
        <v>24.377173991878802</v>
      </c>
      <c r="W14" s="2" t="s">
        <v>16</v>
      </c>
      <c r="X14" s="4">
        <f>MAX(X4:X10)</f>
        <v>26.44589484629531</v>
      </c>
      <c r="Y14" s="2" t="s">
        <v>16</v>
      </c>
      <c r="Z14" s="4">
        <f>MAX(Z4:Z10)</f>
        <v>24.050238857651049</v>
      </c>
      <c r="AA14" s="2" t="s">
        <v>16</v>
      </c>
      <c r="AB14" s="4">
        <f>MAX(AB4:AB10)</f>
        <v>23.438737493843444</v>
      </c>
      <c r="AC14" s="2" t="s">
        <v>16</v>
      </c>
      <c r="AD14" s="4">
        <f>MAX(AD4:AD10)</f>
        <v>21.129738322587293</v>
      </c>
      <c r="AE14" s="2" t="s">
        <v>16</v>
      </c>
      <c r="AF14" s="4">
        <f>MAX(AF4:AF10)</f>
        <v>21.129738322587293</v>
      </c>
      <c r="AG14" s="2" t="s">
        <v>16</v>
      </c>
      <c r="AH14" s="4">
        <f>MAX(AH4:AH10)</f>
        <v>21.129738322587293</v>
      </c>
      <c r="AI14" s="2" t="s">
        <v>16</v>
      </c>
      <c r="AJ14" s="4" t="e">
        <f>MAX(AJ4:AJ10)</f>
        <v>#DIV/0!</v>
      </c>
    </row>
    <row r="16" spans="1:36" x14ac:dyDescent="0.25">
      <c r="Q16" s="1" t="s">
        <v>17</v>
      </c>
      <c r="S16" s="1" t="s">
        <v>17</v>
      </c>
      <c r="U16" s="1" t="s">
        <v>26</v>
      </c>
    </row>
    <row r="17" spans="17:21" x14ac:dyDescent="0.25">
      <c r="Q17" s="1" t="s">
        <v>18</v>
      </c>
      <c r="S17" s="1" t="s">
        <v>18</v>
      </c>
      <c r="U17" s="1" t="s">
        <v>26</v>
      </c>
    </row>
    <row r="18" spans="17:21" x14ac:dyDescent="0.25">
      <c r="Q18" s="1" t="s">
        <v>19</v>
      </c>
      <c r="S18" s="1" t="s">
        <v>19</v>
      </c>
      <c r="U18" s="1" t="s">
        <v>26</v>
      </c>
    </row>
    <row r="19" spans="17:21" x14ac:dyDescent="0.25">
      <c r="Q19" s="1" t="s">
        <v>20</v>
      </c>
      <c r="S19" s="1" t="s">
        <v>20</v>
      </c>
      <c r="U19" s="1" t="s">
        <v>26</v>
      </c>
    </row>
    <row r="20" spans="17:21" x14ac:dyDescent="0.25">
      <c r="Q20" s="1" t="s">
        <v>21</v>
      </c>
      <c r="S20" s="1" t="s">
        <v>21</v>
      </c>
      <c r="U20" s="1" t="s">
        <v>26</v>
      </c>
    </row>
    <row r="21" spans="17:21" x14ac:dyDescent="0.25">
      <c r="Q21" s="1" t="s">
        <v>22</v>
      </c>
      <c r="S21" s="1" t="s">
        <v>23</v>
      </c>
      <c r="U21" s="1" t="s">
        <v>26</v>
      </c>
    </row>
    <row r="22" spans="17:21" x14ac:dyDescent="0.25">
      <c r="Q22" s="1" t="s">
        <v>19</v>
      </c>
      <c r="S22" s="1" t="s">
        <v>17</v>
      </c>
      <c r="U22" s="1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8"/>
  <sheetViews>
    <sheetView tabSelected="1" topLeftCell="A11" zoomScale="40" zoomScaleNormal="40" workbookViewId="0">
      <selection activeCell="AE27" sqref="AE27"/>
    </sheetView>
  </sheetViews>
  <sheetFormatPr defaultColWidth="8.85546875" defaultRowHeight="15" x14ac:dyDescent="0.25"/>
  <cols>
    <col min="1" max="1" width="17.42578125" customWidth="1"/>
    <col min="3" max="3" width="10" customWidth="1"/>
    <col min="4" max="4" width="11.42578125" customWidth="1"/>
    <col min="5" max="5" width="10.7109375" customWidth="1"/>
    <col min="7" max="7" width="18.85546875" customWidth="1"/>
    <col min="8" max="8" width="11.5703125" customWidth="1"/>
    <col min="9" max="9" width="10.7109375" customWidth="1"/>
    <col min="12" max="12" width="7.85546875" customWidth="1"/>
    <col min="13" max="13" width="17.5703125" customWidth="1"/>
    <col min="14" max="14" width="15.85546875" customWidth="1"/>
    <col min="15" max="15" width="14.42578125" customWidth="1"/>
  </cols>
  <sheetData>
    <row r="1" spans="1:15" ht="15.75" thickBot="1" x14ac:dyDescent="0.3">
      <c r="A1" s="26" t="s">
        <v>36</v>
      </c>
      <c r="B1" s="18" t="s">
        <v>0</v>
      </c>
      <c r="C1" s="19" t="s">
        <v>1</v>
      </c>
      <c r="D1" s="20" t="s">
        <v>2</v>
      </c>
      <c r="E1" s="19" t="s">
        <v>3</v>
      </c>
      <c r="F1" s="19" t="s">
        <v>11</v>
      </c>
      <c r="G1" s="26" t="s">
        <v>37</v>
      </c>
      <c r="H1" s="25" t="s">
        <v>38</v>
      </c>
      <c r="I1" s="25" t="s">
        <v>47</v>
      </c>
      <c r="M1" s="26" t="s">
        <v>37</v>
      </c>
      <c r="N1" s="46" t="s">
        <v>48</v>
      </c>
      <c r="O1" s="46" t="s">
        <v>49</v>
      </c>
    </row>
    <row r="2" spans="1:15" ht="15.75" thickBot="1" x14ac:dyDescent="0.3">
      <c r="A2" s="53" t="s">
        <v>4</v>
      </c>
      <c r="B2" s="59">
        <v>139</v>
      </c>
      <c r="C2" s="59">
        <v>611</v>
      </c>
      <c r="D2" s="59">
        <v>5751</v>
      </c>
      <c r="E2" s="59">
        <v>13</v>
      </c>
      <c r="F2" s="56">
        <v>0.14000000000000001</v>
      </c>
      <c r="G2" s="36" t="s">
        <v>39</v>
      </c>
      <c r="H2" s="37">
        <v>1</v>
      </c>
      <c r="I2" s="38">
        <f>H2/H9*100</f>
        <v>0.33444816053511706</v>
      </c>
      <c r="M2" s="43" t="s">
        <v>39</v>
      </c>
      <c r="N2" s="47">
        <f t="shared" ref="N2:N8" si="0">AVERAGE(H2,H10,H18,H26,H34,H42,H50)</f>
        <v>0.42857142857142855</v>
      </c>
      <c r="O2" s="48">
        <f>N2/N9*100</f>
        <v>0.14292520247737017</v>
      </c>
    </row>
    <row r="3" spans="1:15" ht="15.75" thickBot="1" x14ac:dyDescent="0.3">
      <c r="A3" s="54"/>
      <c r="B3" s="59"/>
      <c r="C3" s="59"/>
      <c r="D3" s="59"/>
      <c r="E3" s="59"/>
      <c r="F3" s="57"/>
      <c r="G3" s="30" t="s">
        <v>40</v>
      </c>
      <c r="H3" s="34">
        <v>0</v>
      </c>
      <c r="I3" s="39">
        <f>H3/H9*100</f>
        <v>0</v>
      </c>
      <c r="M3" s="44" t="s">
        <v>40</v>
      </c>
      <c r="N3" s="49">
        <f t="shared" si="0"/>
        <v>0</v>
      </c>
      <c r="O3" s="50">
        <f>N3/N9*100</f>
        <v>0</v>
      </c>
    </row>
    <row r="4" spans="1:15" ht="15.75" thickBot="1" x14ac:dyDescent="0.3">
      <c r="A4" s="54"/>
      <c r="B4" s="59"/>
      <c r="C4" s="59"/>
      <c r="D4" s="59"/>
      <c r="E4" s="59"/>
      <c r="F4" s="57"/>
      <c r="G4" s="30" t="s">
        <v>41</v>
      </c>
      <c r="H4" s="34">
        <v>0</v>
      </c>
      <c r="I4" s="39">
        <f>H4/H9*100</f>
        <v>0</v>
      </c>
      <c r="M4" s="44" t="s">
        <v>41</v>
      </c>
      <c r="N4" s="49">
        <f t="shared" si="0"/>
        <v>0.7142857142857143</v>
      </c>
      <c r="O4" s="50">
        <f>N4/N9*100</f>
        <v>0.23820867079561697</v>
      </c>
    </row>
    <row r="5" spans="1:15" ht="15.75" thickBot="1" x14ac:dyDescent="0.3">
      <c r="A5" s="54"/>
      <c r="B5" s="59"/>
      <c r="C5" s="59"/>
      <c r="D5" s="59"/>
      <c r="E5" s="59"/>
      <c r="F5" s="57"/>
      <c r="G5" s="30" t="s">
        <v>42</v>
      </c>
      <c r="H5" s="34">
        <v>0</v>
      </c>
      <c r="I5" s="39">
        <f>H5/H9*100</f>
        <v>0</v>
      </c>
      <c r="M5" s="44" t="s">
        <v>42</v>
      </c>
      <c r="N5" s="49">
        <f t="shared" si="0"/>
        <v>9.5714285714285712</v>
      </c>
      <c r="O5" s="50">
        <f>N5/N9*100</f>
        <v>3.1919961886612676</v>
      </c>
    </row>
    <row r="6" spans="1:15" ht="15.75" thickBot="1" x14ac:dyDescent="0.3">
      <c r="A6" s="54"/>
      <c r="B6" s="59"/>
      <c r="C6" s="59"/>
      <c r="D6" s="59"/>
      <c r="E6" s="59"/>
      <c r="F6" s="57"/>
      <c r="G6" s="30" t="s">
        <v>43</v>
      </c>
      <c r="H6" s="34">
        <v>5</v>
      </c>
      <c r="I6" s="39">
        <f>H6/H9*100</f>
        <v>1.6722408026755853</v>
      </c>
      <c r="M6" s="44" t="s">
        <v>43</v>
      </c>
      <c r="N6" s="49">
        <f t="shared" si="0"/>
        <v>39.714285714285715</v>
      </c>
      <c r="O6" s="50">
        <f>N6/N9*100</f>
        <v>13.244402096236305</v>
      </c>
    </row>
    <row r="7" spans="1:15" ht="15.75" thickBot="1" x14ac:dyDescent="0.3">
      <c r="A7" s="54"/>
      <c r="B7" s="59"/>
      <c r="C7" s="59"/>
      <c r="D7" s="59"/>
      <c r="E7" s="59"/>
      <c r="F7" s="57"/>
      <c r="G7" s="30" t="s">
        <v>44</v>
      </c>
      <c r="H7" s="34">
        <v>278</v>
      </c>
      <c r="I7" s="39">
        <f>H7/H9*100</f>
        <v>92.976588628762542</v>
      </c>
      <c r="M7" s="44" t="s">
        <v>44</v>
      </c>
      <c r="N7" s="49">
        <f t="shared" si="0"/>
        <v>207.14285714285714</v>
      </c>
      <c r="O7" s="50">
        <f>N7/N9*100</f>
        <v>69.080514530728919</v>
      </c>
    </row>
    <row r="8" spans="1:15" ht="15.75" thickBot="1" x14ac:dyDescent="0.3">
      <c r="A8" s="54"/>
      <c r="B8" s="59"/>
      <c r="C8" s="59"/>
      <c r="D8" s="59"/>
      <c r="E8" s="59"/>
      <c r="F8" s="57"/>
      <c r="G8" s="30" t="s">
        <v>45</v>
      </c>
      <c r="H8" s="34">
        <v>15</v>
      </c>
      <c r="I8" s="39">
        <f>H8/H9*100</f>
        <v>5.0167224080267561</v>
      </c>
      <c r="M8" s="44" t="s">
        <v>45</v>
      </c>
      <c r="N8" s="49">
        <f t="shared" si="0"/>
        <v>42.285714285714285</v>
      </c>
      <c r="O8" s="50">
        <f>N8/N9*100</f>
        <v>14.101953311100523</v>
      </c>
    </row>
    <row r="9" spans="1:15" ht="15.75" thickBot="1" x14ac:dyDescent="0.3">
      <c r="A9" s="55"/>
      <c r="B9" s="59"/>
      <c r="C9" s="59"/>
      <c r="D9" s="59"/>
      <c r="E9" s="59"/>
      <c r="F9" s="58"/>
      <c r="G9" s="40" t="s">
        <v>46</v>
      </c>
      <c r="H9" s="41">
        <f>SUM(H2:H8)</f>
        <v>299</v>
      </c>
      <c r="I9" s="42">
        <f>SUM(I2:I8)</f>
        <v>100</v>
      </c>
      <c r="M9" s="45" t="s">
        <v>46</v>
      </c>
      <c r="N9" s="51">
        <f>SUM(N2:N8)</f>
        <v>299.85714285714283</v>
      </c>
      <c r="O9" s="52">
        <f>SUM(O2:O8)</f>
        <v>100</v>
      </c>
    </row>
    <row r="10" spans="1:15" ht="15.75" thickBot="1" x14ac:dyDescent="0.3">
      <c r="A10" s="53" t="s">
        <v>5</v>
      </c>
      <c r="B10" s="59">
        <v>181</v>
      </c>
      <c r="C10" s="59">
        <v>941</v>
      </c>
      <c r="D10" s="59">
        <v>6034</v>
      </c>
      <c r="E10" s="59">
        <v>21</v>
      </c>
      <c r="F10" s="56">
        <v>0.28999999999999998</v>
      </c>
      <c r="G10" s="36" t="s">
        <v>39</v>
      </c>
      <c r="H10" s="37">
        <v>0</v>
      </c>
      <c r="I10" s="38">
        <f>H10/H17*100</f>
        <v>0</v>
      </c>
    </row>
    <row r="11" spans="1:15" ht="15.75" thickBot="1" x14ac:dyDescent="0.3">
      <c r="A11" s="54"/>
      <c r="B11" s="59"/>
      <c r="C11" s="59"/>
      <c r="D11" s="59"/>
      <c r="E11" s="59"/>
      <c r="F11" s="57"/>
      <c r="G11" s="30" t="s">
        <v>40</v>
      </c>
      <c r="H11" s="34">
        <v>0</v>
      </c>
      <c r="I11" s="39">
        <f>H11/H17*100</f>
        <v>0</v>
      </c>
    </row>
    <row r="12" spans="1:15" ht="15.75" thickBot="1" x14ac:dyDescent="0.3">
      <c r="A12" s="54"/>
      <c r="B12" s="59"/>
      <c r="C12" s="59"/>
      <c r="D12" s="59"/>
      <c r="E12" s="59"/>
      <c r="F12" s="57"/>
      <c r="G12" s="30" t="s">
        <v>41</v>
      </c>
      <c r="H12" s="34">
        <v>4</v>
      </c>
      <c r="I12" s="39">
        <f>H12/H17*100</f>
        <v>1.3333333333333335</v>
      </c>
    </row>
    <row r="13" spans="1:15" ht="15.75" thickBot="1" x14ac:dyDescent="0.3">
      <c r="A13" s="54"/>
      <c r="B13" s="59"/>
      <c r="C13" s="59"/>
      <c r="D13" s="59"/>
      <c r="E13" s="59"/>
      <c r="F13" s="57"/>
      <c r="G13" s="30" t="s">
        <v>42</v>
      </c>
      <c r="H13" s="34">
        <v>11</v>
      </c>
      <c r="I13" s="39">
        <f>H13/H17*100</f>
        <v>3.6666666666666665</v>
      </c>
    </row>
    <row r="14" spans="1:15" ht="15.75" thickBot="1" x14ac:dyDescent="0.3">
      <c r="A14" s="54"/>
      <c r="B14" s="59"/>
      <c r="C14" s="59"/>
      <c r="D14" s="59"/>
      <c r="E14" s="59"/>
      <c r="F14" s="57"/>
      <c r="G14" s="30" t="s">
        <v>43</v>
      </c>
      <c r="H14" s="34">
        <v>14</v>
      </c>
      <c r="I14" s="39">
        <f>H14/H17*100</f>
        <v>4.666666666666667</v>
      </c>
    </row>
    <row r="15" spans="1:15" ht="15.75" thickBot="1" x14ac:dyDescent="0.3">
      <c r="A15" s="54"/>
      <c r="B15" s="59"/>
      <c r="C15" s="59"/>
      <c r="D15" s="59"/>
      <c r="E15" s="59"/>
      <c r="F15" s="57"/>
      <c r="G15" s="30" t="s">
        <v>44</v>
      </c>
      <c r="H15" s="34">
        <v>206</v>
      </c>
      <c r="I15" s="39">
        <f>H15/H17*100</f>
        <v>68.666666666666671</v>
      </c>
    </row>
    <row r="16" spans="1:15" ht="15.75" thickBot="1" x14ac:dyDescent="0.3">
      <c r="A16" s="54"/>
      <c r="B16" s="59"/>
      <c r="C16" s="59"/>
      <c r="D16" s="59"/>
      <c r="E16" s="59"/>
      <c r="F16" s="57"/>
      <c r="G16" s="30" t="s">
        <v>45</v>
      </c>
      <c r="H16" s="34">
        <v>65</v>
      </c>
      <c r="I16" s="39">
        <f>H16/H17*100</f>
        <v>21.666666666666668</v>
      </c>
    </row>
    <row r="17" spans="1:9" ht="15.75" thickBot="1" x14ac:dyDescent="0.3">
      <c r="A17" s="55"/>
      <c r="B17" s="59"/>
      <c r="C17" s="59"/>
      <c r="D17" s="59"/>
      <c r="E17" s="59"/>
      <c r="F17" s="58"/>
      <c r="G17" s="40" t="s">
        <v>46</v>
      </c>
      <c r="H17" s="41">
        <f>SUM(H10:H16)</f>
        <v>300</v>
      </c>
      <c r="I17" s="42">
        <f>SUM(I10:I16)</f>
        <v>100.00000000000001</v>
      </c>
    </row>
    <row r="18" spans="1:9" ht="15.75" thickBot="1" x14ac:dyDescent="0.3">
      <c r="A18" s="53" t="s">
        <v>6</v>
      </c>
      <c r="B18" s="59">
        <v>190</v>
      </c>
      <c r="C18" s="59">
        <v>1125</v>
      </c>
      <c r="D18" s="59">
        <v>8109</v>
      </c>
      <c r="E18" s="59">
        <v>24</v>
      </c>
      <c r="F18" s="56">
        <v>0.27</v>
      </c>
      <c r="G18" s="36" t="s">
        <v>39</v>
      </c>
      <c r="H18" s="37">
        <v>1</v>
      </c>
      <c r="I18" s="38">
        <f>H18/H25*100</f>
        <v>0.33333333333333337</v>
      </c>
    </row>
    <row r="19" spans="1:9" ht="15.75" thickBot="1" x14ac:dyDescent="0.3">
      <c r="A19" s="54"/>
      <c r="B19" s="59"/>
      <c r="C19" s="59"/>
      <c r="D19" s="59"/>
      <c r="E19" s="59"/>
      <c r="F19" s="57"/>
      <c r="G19" s="30" t="s">
        <v>40</v>
      </c>
      <c r="H19" s="34">
        <v>0</v>
      </c>
      <c r="I19" s="39">
        <f>H19/H25*100</f>
        <v>0</v>
      </c>
    </row>
    <row r="20" spans="1:9" ht="15.75" thickBot="1" x14ac:dyDescent="0.3">
      <c r="A20" s="54"/>
      <c r="B20" s="59"/>
      <c r="C20" s="59"/>
      <c r="D20" s="59"/>
      <c r="E20" s="59"/>
      <c r="F20" s="57"/>
      <c r="G20" s="30" t="s">
        <v>41</v>
      </c>
      <c r="H20" s="34">
        <v>0</v>
      </c>
      <c r="I20" s="39">
        <f>H20/H25*100</f>
        <v>0</v>
      </c>
    </row>
    <row r="21" spans="1:9" ht="15.75" thickBot="1" x14ac:dyDescent="0.3">
      <c r="A21" s="54"/>
      <c r="B21" s="59"/>
      <c r="C21" s="59"/>
      <c r="D21" s="59"/>
      <c r="E21" s="59"/>
      <c r="F21" s="57"/>
      <c r="G21" s="30" t="s">
        <v>42</v>
      </c>
      <c r="H21" s="34">
        <v>9</v>
      </c>
      <c r="I21" s="39">
        <f>H21/H25*100</f>
        <v>3</v>
      </c>
    </row>
    <row r="22" spans="1:9" ht="15.75" thickBot="1" x14ac:dyDescent="0.3">
      <c r="A22" s="54"/>
      <c r="B22" s="59"/>
      <c r="C22" s="59"/>
      <c r="D22" s="59"/>
      <c r="E22" s="59"/>
      <c r="F22" s="57"/>
      <c r="G22" s="30" t="s">
        <v>43</v>
      </c>
      <c r="H22" s="34">
        <v>19</v>
      </c>
      <c r="I22" s="39">
        <f>H22/H25*100</f>
        <v>6.3333333333333339</v>
      </c>
    </row>
    <row r="23" spans="1:9" ht="15.75" thickBot="1" x14ac:dyDescent="0.3">
      <c r="A23" s="54"/>
      <c r="B23" s="59"/>
      <c r="C23" s="59"/>
      <c r="D23" s="59"/>
      <c r="E23" s="59"/>
      <c r="F23" s="57"/>
      <c r="G23" s="30" t="s">
        <v>44</v>
      </c>
      <c r="H23" s="34">
        <v>226</v>
      </c>
      <c r="I23" s="39">
        <f>H23/H25*100</f>
        <v>75.333333333333329</v>
      </c>
    </row>
    <row r="24" spans="1:9" ht="15.75" thickBot="1" x14ac:dyDescent="0.3">
      <c r="A24" s="54"/>
      <c r="B24" s="59"/>
      <c r="C24" s="59"/>
      <c r="D24" s="59"/>
      <c r="E24" s="59"/>
      <c r="F24" s="57"/>
      <c r="G24" s="30" t="s">
        <v>45</v>
      </c>
      <c r="H24" s="34">
        <v>45</v>
      </c>
      <c r="I24" s="39">
        <f>H24/H25*100</f>
        <v>15</v>
      </c>
    </row>
    <row r="25" spans="1:9" ht="15.75" thickBot="1" x14ac:dyDescent="0.3">
      <c r="A25" s="55"/>
      <c r="B25" s="59"/>
      <c r="C25" s="59"/>
      <c r="D25" s="59"/>
      <c r="E25" s="59"/>
      <c r="F25" s="58"/>
      <c r="G25" s="40" t="s">
        <v>46</v>
      </c>
      <c r="H25" s="41">
        <f>SUM(H18:H24)</f>
        <v>300</v>
      </c>
      <c r="I25" s="42">
        <f>SUM(I18:I24)</f>
        <v>100</v>
      </c>
    </row>
    <row r="26" spans="1:9" ht="15.75" thickBot="1" x14ac:dyDescent="0.3">
      <c r="A26" s="53" t="s">
        <v>7</v>
      </c>
      <c r="B26" s="59">
        <v>261</v>
      </c>
      <c r="C26" s="59">
        <v>4360</v>
      </c>
      <c r="D26" s="59">
        <v>14901</v>
      </c>
      <c r="E26" s="56">
        <v>23</v>
      </c>
      <c r="F26" s="56">
        <v>0.18</v>
      </c>
      <c r="G26" s="36" t="s">
        <v>39</v>
      </c>
      <c r="H26" s="37">
        <v>0</v>
      </c>
      <c r="I26" s="38">
        <f>H26/H33*100</f>
        <v>0</v>
      </c>
    </row>
    <row r="27" spans="1:9" ht="15.75" thickBot="1" x14ac:dyDescent="0.3">
      <c r="A27" s="54"/>
      <c r="B27" s="59"/>
      <c r="C27" s="59"/>
      <c r="D27" s="59"/>
      <c r="E27" s="57"/>
      <c r="F27" s="57"/>
      <c r="G27" s="30" t="s">
        <v>40</v>
      </c>
      <c r="H27" s="34">
        <v>0</v>
      </c>
      <c r="I27" s="39">
        <f>H27/H33*100</f>
        <v>0</v>
      </c>
    </row>
    <row r="28" spans="1:9" ht="15.75" thickBot="1" x14ac:dyDescent="0.3">
      <c r="A28" s="54"/>
      <c r="B28" s="59"/>
      <c r="C28" s="59"/>
      <c r="D28" s="59"/>
      <c r="E28" s="57"/>
      <c r="F28" s="57"/>
      <c r="G28" s="30" t="s">
        <v>41</v>
      </c>
      <c r="H28" s="34">
        <v>0</v>
      </c>
      <c r="I28" s="39">
        <f>H28/H33*100</f>
        <v>0</v>
      </c>
    </row>
    <row r="29" spans="1:9" ht="15.75" thickBot="1" x14ac:dyDescent="0.3">
      <c r="A29" s="54"/>
      <c r="B29" s="59"/>
      <c r="C29" s="59"/>
      <c r="D29" s="59"/>
      <c r="E29" s="57"/>
      <c r="F29" s="57"/>
      <c r="G29" s="30" t="s">
        <v>42</v>
      </c>
      <c r="H29" s="34">
        <v>15</v>
      </c>
      <c r="I29" s="39">
        <f>H29/H33*100</f>
        <v>5</v>
      </c>
    </row>
    <row r="30" spans="1:9" ht="15.75" thickBot="1" x14ac:dyDescent="0.3">
      <c r="A30" s="54"/>
      <c r="B30" s="59"/>
      <c r="C30" s="59"/>
      <c r="D30" s="59"/>
      <c r="E30" s="57"/>
      <c r="F30" s="57"/>
      <c r="G30" s="30" t="s">
        <v>43</v>
      </c>
      <c r="H30" s="34">
        <v>27</v>
      </c>
      <c r="I30" s="39">
        <f>H30/H33*100</f>
        <v>9</v>
      </c>
    </row>
    <row r="31" spans="1:9" ht="15.75" thickBot="1" x14ac:dyDescent="0.3">
      <c r="A31" s="54"/>
      <c r="B31" s="59"/>
      <c r="C31" s="59"/>
      <c r="D31" s="59"/>
      <c r="E31" s="57"/>
      <c r="F31" s="57"/>
      <c r="G31" s="30" t="s">
        <v>44</v>
      </c>
      <c r="H31" s="34">
        <v>177</v>
      </c>
      <c r="I31" s="39">
        <f>H31/H33*100</f>
        <v>59</v>
      </c>
    </row>
    <row r="32" spans="1:9" ht="15.75" thickBot="1" x14ac:dyDescent="0.3">
      <c r="A32" s="54"/>
      <c r="B32" s="59"/>
      <c r="C32" s="59"/>
      <c r="D32" s="59"/>
      <c r="E32" s="57"/>
      <c r="F32" s="57"/>
      <c r="G32" s="30" t="s">
        <v>45</v>
      </c>
      <c r="H32" s="34">
        <v>81</v>
      </c>
      <c r="I32" s="39">
        <f>H32/H33*100</f>
        <v>27</v>
      </c>
    </row>
    <row r="33" spans="1:9" ht="15.75" thickBot="1" x14ac:dyDescent="0.3">
      <c r="A33" s="55"/>
      <c r="B33" s="59"/>
      <c r="C33" s="59"/>
      <c r="D33" s="59"/>
      <c r="E33" s="58"/>
      <c r="F33" s="58"/>
      <c r="G33" s="40" t="s">
        <v>46</v>
      </c>
      <c r="H33" s="41">
        <f>SUM(H26:H32)</f>
        <v>300</v>
      </c>
      <c r="I33" s="42">
        <f>SUM(I26:I32)</f>
        <v>100</v>
      </c>
    </row>
    <row r="34" spans="1:9" ht="15.75" thickBot="1" x14ac:dyDescent="0.3">
      <c r="A34" s="53" t="s">
        <v>8</v>
      </c>
      <c r="B34" s="59">
        <v>461</v>
      </c>
      <c r="C34" s="59">
        <v>5349</v>
      </c>
      <c r="D34" s="59">
        <v>25113</v>
      </c>
      <c r="E34" s="59">
        <v>20</v>
      </c>
      <c r="F34" s="56">
        <v>0.06</v>
      </c>
      <c r="G34" s="36" t="s">
        <v>39</v>
      </c>
      <c r="H34" s="37">
        <v>0</v>
      </c>
      <c r="I34" s="38">
        <f>H34/H41*100</f>
        <v>0</v>
      </c>
    </row>
    <row r="35" spans="1:9" ht="15.75" thickBot="1" x14ac:dyDescent="0.3">
      <c r="A35" s="54"/>
      <c r="B35" s="59"/>
      <c r="C35" s="59"/>
      <c r="D35" s="59"/>
      <c r="E35" s="59"/>
      <c r="F35" s="57"/>
      <c r="G35" s="30" t="s">
        <v>40</v>
      </c>
      <c r="H35" s="34">
        <v>0</v>
      </c>
      <c r="I35" s="39">
        <f>H35/H41*100</f>
        <v>0</v>
      </c>
    </row>
    <row r="36" spans="1:9" ht="15.75" thickBot="1" x14ac:dyDescent="0.3">
      <c r="A36" s="54"/>
      <c r="B36" s="59"/>
      <c r="C36" s="59"/>
      <c r="D36" s="59"/>
      <c r="E36" s="59"/>
      <c r="F36" s="57"/>
      <c r="G36" s="30" t="s">
        <v>41</v>
      </c>
      <c r="H36" s="34">
        <v>0</v>
      </c>
      <c r="I36" s="39">
        <f>H36/H41*100</f>
        <v>0</v>
      </c>
    </row>
    <row r="37" spans="1:9" ht="15.75" thickBot="1" x14ac:dyDescent="0.3">
      <c r="A37" s="54"/>
      <c r="B37" s="59"/>
      <c r="C37" s="59"/>
      <c r="D37" s="59"/>
      <c r="E37" s="59"/>
      <c r="F37" s="57"/>
      <c r="G37" s="30" t="s">
        <v>42</v>
      </c>
      <c r="H37" s="34">
        <v>10</v>
      </c>
      <c r="I37" s="39">
        <f>H37/H41*100</f>
        <v>3.3333333333333335</v>
      </c>
    </row>
    <row r="38" spans="1:9" ht="15.75" thickBot="1" x14ac:dyDescent="0.3">
      <c r="A38" s="54"/>
      <c r="B38" s="59"/>
      <c r="C38" s="59"/>
      <c r="D38" s="59"/>
      <c r="E38" s="59"/>
      <c r="F38" s="57"/>
      <c r="G38" s="30" t="s">
        <v>43</v>
      </c>
      <c r="H38" s="34">
        <v>62</v>
      </c>
      <c r="I38" s="39">
        <f>H38/H41*100</f>
        <v>20.666666666666668</v>
      </c>
    </row>
    <row r="39" spans="1:9" ht="15.75" thickBot="1" x14ac:dyDescent="0.3">
      <c r="A39" s="54"/>
      <c r="B39" s="59"/>
      <c r="C39" s="59"/>
      <c r="D39" s="59"/>
      <c r="E39" s="59"/>
      <c r="F39" s="57"/>
      <c r="G39" s="30" t="s">
        <v>44</v>
      </c>
      <c r="H39" s="34">
        <v>155</v>
      </c>
      <c r="I39" s="39">
        <f>H39/H41*100</f>
        <v>51.666666666666671</v>
      </c>
    </row>
    <row r="40" spans="1:9" ht="15.75" thickBot="1" x14ac:dyDescent="0.3">
      <c r="A40" s="54"/>
      <c r="B40" s="59"/>
      <c r="C40" s="59"/>
      <c r="D40" s="59"/>
      <c r="E40" s="59"/>
      <c r="F40" s="57"/>
      <c r="G40" s="30" t="s">
        <v>45</v>
      </c>
      <c r="H40" s="34">
        <v>73</v>
      </c>
      <c r="I40" s="39">
        <f>H40/H41*100</f>
        <v>24.333333333333336</v>
      </c>
    </row>
    <row r="41" spans="1:9" ht="15.75" thickBot="1" x14ac:dyDescent="0.3">
      <c r="A41" s="55"/>
      <c r="B41" s="59"/>
      <c r="C41" s="59"/>
      <c r="D41" s="59"/>
      <c r="E41" s="59"/>
      <c r="F41" s="58"/>
      <c r="G41" s="40" t="s">
        <v>46</v>
      </c>
      <c r="H41" s="41">
        <f>SUM(H34:H40)</f>
        <v>300</v>
      </c>
      <c r="I41" s="42">
        <f>SUM(I34:I40)</f>
        <v>100</v>
      </c>
    </row>
    <row r="42" spans="1:9" ht="15.75" thickBot="1" x14ac:dyDescent="0.3">
      <c r="A42" s="53" t="s">
        <v>9</v>
      </c>
      <c r="B42" s="59">
        <v>622</v>
      </c>
      <c r="C42" s="59">
        <v>21266</v>
      </c>
      <c r="D42" s="59">
        <v>58979</v>
      </c>
      <c r="E42" s="59">
        <v>35</v>
      </c>
      <c r="F42" s="56">
        <v>0.13</v>
      </c>
      <c r="G42" s="36" t="s">
        <v>39</v>
      </c>
      <c r="H42" s="37">
        <v>1</v>
      </c>
      <c r="I42" s="38">
        <f>H42/H49*100</f>
        <v>0.33333333333333337</v>
      </c>
    </row>
    <row r="43" spans="1:9" ht="15.75" thickBot="1" x14ac:dyDescent="0.3">
      <c r="A43" s="54"/>
      <c r="B43" s="59"/>
      <c r="C43" s="59"/>
      <c r="D43" s="59"/>
      <c r="E43" s="59"/>
      <c r="F43" s="57"/>
      <c r="G43" s="30" t="s">
        <v>40</v>
      </c>
      <c r="H43" s="34">
        <v>0</v>
      </c>
      <c r="I43" s="39">
        <f>H43/H49*100</f>
        <v>0</v>
      </c>
    </row>
    <row r="44" spans="1:9" ht="15.75" thickBot="1" x14ac:dyDescent="0.3">
      <c r="A44" s="54"/>
      <c r="B44" s="59"/>
      <c r="C44" s="59"/>
      <c r="D44" s="59"/>
      <c r="E44" s="59"/>
      <c r="F44" s="57"/>
      <c r="G44" s="30" t="s">
        <v>41</v>
      </c>
      <c r="H44" s="34">
        <v>1</v>
      </c>
      <c r="I44" s="39">
        <f>H44/H49*100</f>
        <v>0.33333333333333337</v>
      </c>
    </row>
    <row r="45" spans="1:9" ht="15.75" thickBot="1" x14ac:dyDescent="0.3">
      <c r="A45" s="54"/>
      <c r="B45" s="59"/>
      <c r="C45" s="59"/>
      <c r="D45" s="59"/>
      <c r="E45" s="59"/>
      <c r="F45" s="57"/>
      <c r="G45" s="30" t="s">
        <v>42</v>
      </c>
      <c r="H45" s="34">
        <v>20</v>
      </c>
      <c r="I45" s="39">
        <f>H45/H49*100</f>
        <v>6.666666666666667</v>
      </c>
    </row>
    <row r="46" spans="1:9" ht="15.75" thickBot="1" x14ac:dyDescent="0.3">
      <c r="A46" s="54"/>
      <c r="B46" s="59"/>
      <c r="C46" s="59"/>
      <c r="D46" s="59"/>
      <c r="E46" s="59"/>
      <c r="F46" s="57"/>
      <c r="G46" s="30" t="s">
        <v>43</v>
      </c>
      <c r="H46" s="34">
        <v>149</v>
      </c>
      <c r="I46" s="39">
        <f>H46/H49*100</f>
        <v>49.666666666666664</v>
      </c>
    </row>
    <row r="47" spans="1:9" ht="15.75" thickBot="1" x14ac:dyDescent="0.3">
      <c r="A47" s="54"/>
      <c r="B47" s="59"/>
      <c r="C47" s="59"/>
      <c r="D47" s="59"/>
      <c r="E47" s="59"/>
      <c r="F47" s="57"/>
      <c r="G47" s="30" t="s">
        <v>44</v>
      </c>
      <c r="H47" s="34">
        <v>129</v>
      </c>
      <c r="I47" s="39">
        <f>H47/H49*100</f>
        <v>43</v>
      </c>
    </row>
    <row r="48" spans="1:9" ht="15.75" thickBot="1" x14ac:dyDescent="0.3">
      <c r="A48" s="54"/>
      <c r="B48" s="59"/>
      <c r="C48" s="59"/>
      <c r="D48" s="59"/>
      <c r="E48" s="59"/>
      <c r="F48" s="57"/>
      <c r="G48" s="30" t="s">
        <v>45</v>
      </c>
      <c r="H48" s="34">
        <v>0</v>
      </c>
      <c r="I48" s="39">
        <f>H48/H49*100</f>
        <v>0</v>
      </c>
    </row>
    <row r="49" spans="1:14" ht="15.75" thickBot="1" x14ac:dyDescent="0.3">
      <c r="A49" s="55"/>
      <c r="B49" s="59"/>
      <c r="C49" s="59"/>
      <c r="D49" s="59"/>
      <c r="E49" s="59"/>
      <c r="F49" s="58"/>
      <c r="G49" s="40" t="s">
        <v>46</v>
      </c>
      <c r="H49" s="41">
        <f>SUM(H42:H48)</f>
        <v>300</v>
      </c>
      <c r="I49" s="42">
        <f>SUM(I42:I48)</f>
        <v>100</v>
      </c>
    </row>
    <row r="50" spans="1:14" ht="15.75" thickBot="1" x14ac:dyDescent="0.3">
      <c r="A50" s="53" t="s">
        <v>10</v>
      </c>
      <c r="B50" s="59">
        <v>81</v>
      </c>
      <c r="C50" s="59">
        <v>2823</v>
      </c>
      <c r="D50" s="59">
        <v>10632</v>
      </c>
      <c r="E50" s="59">
        <v>18</v>
      </c>
      <c r="F50" s="56">
        <v>0.42</v>
      </c>
      <c r="G50" s="36" t="s">
        <v>39</v>
      </c>
      <c r="H50" s="37">
        <v>0</v>
      </c>
      <c r="I50" s="38">
        <f>H50/H57*100</f>
        <v>0</v>
      </c>
    </row>
    <row r="51" spans="1:14" ht="15.75" thickBot="1" x14ac:dyDescent="0.3">
      <c r="A51" s="54"/>
      <c r="B51" s="59"/>
      <c r="C51" s="59"/>
      <c r="D51" s="59"/>
      <c r="E51" s="59"/>
      <c r="F51" s="57"/>
      <c r="G51" s="30" t="s">
        <v>40</v>
      </c>
      <c r="H51" s="34">
        <v>0</v>
      </c>
      <c r="I51" s="39">
        <f>H51/H57*100</f>
        <v>0</v>
      </c>
    </row>
    <row r="52" spans="1:14" ht="15.75" thickBot="1" x14ac:dyDescent="0.3">
      <c r="A52" s="54"/>
      <c r="B52" s="59"/>
      <c r="C52" s="59"/>
      <c r="D52" s="59"/>
      <c r="E52" s="59"/>
      <c r="F52" s="57"/>
      <c r="G52" s="30" t="s">
        <v>41</v>
      </c>
      <c r="H52" s="34">
        <v>0</v>
      </c>
      <c r="I52" s="39">
        <f>H52/H57*100</f>
        <v>0</v>
      </c>
    </row>
    <row r="53" spans="1:14" ht="15.75" thickBot="1" x14ac:dyDescent="0.3">
      <c r="A53" s="54"/>
      <c r="B53" s="59"/>
      <c r="C53" s="59"/>
      <c r="D53" s="59"/>
      <c r="E53" s="59"/>
      <c r="F53" s="57"/>
      <c r="G53" s="30" t="s">
        <v>42</v>
      </c>
      <c r="H53" s="34">
        <v>2</v>
      </c>
      <c r="I53" s="39">
        <f>H53/H57*100</f>
        <v>0.66666666666666674</v>
      </c>
    </row>
    <row r="54" spans="1:14" ht="15.75" thickBot="1" x14ac:dyDescent="0.3">
      <c r="A54" s="54"/>
      <c r="B54" s="59"/>
      <c r="C54" s="59"/>
      <c r="D54" s="59"/>
      <c r="E54" s="59"/>
      <c r="F54" s="57"/>
      <c r="G54" s="30" t="s">
        <v>43</v>
      </c>
      <c r="H54" s="34">
        <v>2</v>
      </c>
      <c r="I54" s="39">
        <f>H54/H57*100</f>
        <v>0.66666666666666674</v>
      </c>
    </row>
    <row r="55" spans="1:14" ht="15.75" thickBot="1" x14ac:dyDescent="0.3">
      <c r="A55" s="54"/>
      <c r="B55" s="59"/>
      <c r="C55" s="59"/>
      <c r="D55" s="59"/>
      <c r="E55" s="59"/>
      <c r="F55" s="57"/>
      <c r="G55" s="30" t="s">
        <v>44</v>
      </c>
      <c r="H55" s="34">
        <v>279</v>
      </c>
      <c r="I55" s="39">
        <f>H55/H57*100</f>
        <v>93</v>
      </c>
    </row>
    <row r="56" spans="1:14" ht="15.75" thickBot="1" x14ac:dyDescent="0.3">
      <c r="A56" s="54"/>
      <c r="B56" s="59"/>
      <c r="C56" s="59"/>
      <c r="D56" s="59"/>
      <c r="E56" s="59"/>
      <c r="F56" s="57"/>
      <c r="G56" s="30" t="s">
        <v>45</v>
      </c>
      <c r="H56" s="34">
        <v>17</v>
      </c>
      <c r="I56" s="39">
        <f>H56/H57*100</f>
        <v>5.6666666666666661</v>
      </c>
    </row>
    <row r="57" spans="1:14" ht="15.75" thickBot="1" x14ac:dyDescent="0.3">
      <c r="A57" s="55"/>
      <c r="B57" s="59"/>
      <c r="C57" s="59"/>
      <c r="D57" s="59"/>
      <c r="E57" s="59"/>
      <c r="F57" s="58"/>
      <c r="G57" s="40" t="s">
        <v>46</v>
      </c>
      <c r="H57" s="41">
        <f>SUM(H50:H56)</f>
        <v>300</v>
      </c>
      <c r="I57" s="42">
        <f>SUM(I50:I56)</f>
        <v>100</v>
      </c>
    </row>
    <row r="59" spans="1:14" x14ac:dyDescent="0.25">
      <c r="N59" s="35"/>
    </row>
    <row r="71" spans="1:6" ht="15.75" thickBot="1" x14ac:dyDescent="0.3"/>
    <row r="72" spans="1:6" ht="15.75" thickBot="1" x14ac:dyDescent="0.3">
      <c r="A72" t="s">
        <v>4</v>
      </c>
      <c r="B72" s="60">
        <v>139</v>
      </c>
      <c r="C72" s="60">
        <v>611</v>
      </c>
      <c r="D72" s="60">
        <v>5751</v>
      </c>
      <c r="E72" s="60">
        <v>13</v>
      </c>
      <c r="F72" s="61">
        <v>0.14000000000000001</v>
      </c>
    </row>
    <row r="73" spans="1:6" ht="15.75" thickBot="1" x14ac:dyDescent="0.3">
      <c r="A73" t="s">
        <v>5</v>
      </c>
      <c r="B73" s="60">
        <v>181</v>
      </c>
      <c r="C73" s="60">
        <v>941</v>
      </c>
      <c r="D73" s="60">
        <v>6034</v>
      </c>
      <c r="E73" s="60">
        <v>21</v>
      </c>
      <c r="F73" s="61">
        <v>0.28999999999999998</v>
      </c>
    </row>
    <row r="74" spans="1:6" ht="15.75" thickBot="1" x14ac:dyDescent="0.3">
      <c r="A74" t="s">
        <v>6</v>
      </c>
      <c r="B74" s="60">
        <v>190</v>
      </c>
      <c r="C74" s="60">
        <v>1125</v>
      </c>
      <c r="D74" s="60">
        <v>8109</v>
      </c>
      <c r="E74" s="60">
        <v>24</v>
      </c>
      <c r="F74" s="61">
        <v>0.27</v>
      </c>
    </row>
    <row r="75" spans="1:6" ht="15.75" thickBot="1" x14ac:dyDescent="0.3">
      <c r="A75" t="s">
        <v>7</v>
      </c>
      <c r="B75" s="60">
        <v>261</v>
      </c>
      <c r="C75" s="60">
        <v>4360</v>
      </c>
      <c r="D75" s="60">
        <v>14901</v>
      </c>
      <c r="E75" s="61">
        <v>23</v>
      </c>
      <c r="F75" s="61">
        <v>0.18</v>
      </c>
    </row>
    <row r="76" spans="1:6" ht="15.75" thickBot="1" x14ac:dyDescent="0.3">
      <c r="A76" t="s">
        <v>8</v>
      </c>
      <c r="B76" s="60">
        <v>461</v>
      </c>
      <c r="C76" s="60">
        <v>5349</v>
      </c>
      <c r="D76" s="60">
        <v>25113</v>
      </c>
      <c r="E76" s="60">
        <v>20</v>
      </c>
      <c r="F76" s="61">
        <v>0.06</v>
      </c>
    </row>
    <row r="77" spans="1:6" ht="15.75" thickBot="1" x14ac:dyDescent="0.3">
      <c r="A77" t="s">
        <v>9</v>
      </c>
      <c r="B77" s="60">
        <v>622</v>
      </c>
      <c r="C77" s="60">
        <v>21266</v>
      </c>
      <c r="D77" s="60">
        <v>58979</v>
      </c>
      <c r="E77" s="60">
        <v>35</v>
      </c>
      <c r="F77" s="61">
        <v>0.13</v>
      </c>
    </row>
    <row r="78" spans="1:6" ht="15.75" thickBot="1" x14ac:dyDescent="0.3">
      <c r="A78" t="s">
        <v>10</v>
      </c>
      <c r="B78" s="60">
        <v>81</v>
      </c>
      <c r="C78" s="60">
        <v>2823</v>
      </c>
      <c r="D78" s="60">
        <v>10632</v>
      </c>
      <c r="E78" s="60">
        <v>18</v>
      </c>
      <c r="F78" s="61">
        <v>0.42</v>
      </c>
    </row>
  </sheetData>
  <mergeCells count="42">
    <mergeCell ref="B2:B9"/>
    <mergeCell ref="E42:E49"/>
    <mergeCell ref="E50:E57"/>
    <mergeCell ref="D18:D25"/>
    <mergeCell ref="C18:C25"/>
    <mergeCell ref="D10:D17"/>
    <mergeCell ref="C10:C17"/>
    <mergeCell ref="B42:B49"/>
    <mergeCell ref="C42:C49"/>
    <mergeCell ref="D42:D49"/>
    <mergeCell ref="B18:B25"/>
    <mergeCell ref="B10:B17"/>
    <mergeCell ref="B50:B57"/>
    <mergeCell ref="C34:C41"/>
    <mergeCell ref="D34:D41"/>
    <mergeCell ref="D26:D33"/>
    <mergeCell ref="D50:D57"/>
    <mergeCell ref="C50:C57"/>
    <mergeCell ref="F50:F57"/>
    <mergeCell ref="E2:E9"/>
    <mergeCell ref="E10:E17"/>
    <mergeCell ref="E18:E25"/>
    <mergeCell ref="E26:E33"/>
    <mergeCell ref="E34:E41"/>
    <mergeCell ref="F2:F9"/>
    <mergeCell ref="F10:F17"/>
    <mergeCell ref="D2:D9"/>
    <mergeCell ref="C2:C9"/>
    <mergeCell ref="C26:C33"/>
    <mergeCell ref="A50:A57"/>
    <mergeCell ref="A2:A9"/>
    <mergeCell ref="A10:A17"/>
    <mergeCell ref="A18:A25"/>
    <mergeCell ref="A26:A33"/>
    <mergeCell ref="A34:A41"/>
    <mergeCell ref="A42:A49"/>
    <mergeCell ref="F18:F25"/>
    <mergeCell ref="F26:F33"/>
    <mergeCell ref="F34:F41"/>
    <mergeCell ref="F42:F49"/>
    <mergeCell ref="B26:B33"/>
    <mergeCell ref="B34:B41"/>
  </mergeCells>
  <pageMargins left="0.7" right="0.7" top="0.75" bottom="0.75" header="0.3" footer="0.3"/>
  <pageSetup paperSize="0" orientation="portrait" horizontalDpi="0" verticalDpi="0" copies="0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AEF801A6-AF3D-4202-BC53-C56480C5ED4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Foglio2!B2:B57</xm:f>
              <xm:sqref>M11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2018-01-04T11:28:48Z</dcterms:modified>
</cp:coreProperties>
</file>